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09"/>
  <workbookPr/>
  <mc:AlternateContent xmlns:mc="http://schemas.openxmlformats.org/markup-compatibility/2006">
    <mc:Choice Requires="x15">
      <x15ac:absPath xmlns:x15ac="http://schemas.microsoft.com/office/spreadsheetml/2010/11/ac" url="C:\Users\ashes\OneDrive\Рабочий стол\Folders\QUIK\Таблицы\"/>
    </mc:Choice>
  </mc:AlternateContent>
  <xr:revisionPtr revIDLastSave="0" documentId="8_{D2C7C119-D25E-4DEF-9869-D2BBC7CDE592}" xr6:coauthVersionLast="47" xr6:coauthVersionMax="47" xr10:uidLastSave="{00000000-0000-0000-0000-000000000000}"/>
  <bookViews>
    <workbookView xWindow="810" yWindow="-120" windowWidth="28110" windowHeight="16440" xr2:uid="{00000000-000D-0000-FFFF-FFFF00000000}"/>
  </bookViews>
  <sheets>
    <sheet name="Дневник сделок" sheetId="2" r:id="rId1"/>
    <sheet name="Инструкция" sheetId="1"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gMVIVkAwfgovENMH+hlhw6XP/OyQ=="/>
    </ext>
  </extLst>
</workbook>
</file>

<file path=xl/calcChain.xml><?xml version="1.0" encoding="utf-8"?>
<calcChain xmlns="http://schemas.openxmlformats.org/spreadsheetml/2006/main">
  <c r="A136" i="2" l="1"/>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O202" i="2"/>
  <c r="S202" i="2"/>
  <c r="O201" i="2"/>
  <c r="S201" i="2"/>
  <c r="O200" i="2"/>
  <c r="S200" i="2"/>
  <c r="O199" i="2"/>
  <c r="S199" i="2"/>
  <c r="O198" i="2"/>
  <c r="S198" i="2"/>
  <c r="O197" i="2"/>
  <c r="S197" i="2"/>
  <c r="O196" i="2"/>
  <c r="S196" i="2"/>
  <c r="O195" i="2"/>
  <c r="S195" i="2"/>
  <c r="O194" i="2"/>
  <c r="S194" i="2"/>
  <c r="O193" i="2"/>
  <c r="S193" i="2"/>
  <c r="O192" i="2"/>
  <c r="S192" i="2"/>
  <c r="O191" i="2"/>
  <c r="S191" i="2"/>
  <c r="O190" i="2"/>
  <c r="S190" i="2"/>
  <c r="O189" i="2"/>
  <c r="S189" i="2"/>
  <c r="O188" i="2"/>
  <c r="S188" i="2"/>
  <c r="O187" i="2"/>
  <c r="S187" i="2"/>
  <c r="O186" i="2"/>
  <c r="S186" i="2"/>
  <c r="O185" i="2"/>
  <c r="S185" i="2"/>
  <c r="O184" i="2"/>
  <c r="S184" i="2"/>
  <c r="O183" i="2"/>
  <c r="S183" i="2"/>
  <c r="O182" i="2"/>
  <c r="S182" i="2"/>
  <c r="O181" i="2"/>
  <c r="S181" i="2"/>
  <c r="O180" i="2"/>
  <c r="S180" i="2"/>
  <c r="O179" i="2"/>
  <c r="S179" i="2"/>
  <c r="O178" i="2"/>
  <c r="S178" i="2"/>
  <c r="O177" i="2"/>
  <c r="S177" i="2"/>
  <c r="O176" i="2"/>
  <c r="S176" i="2"/>
  <c r="O175" i="2"/>
  <c r="S175" i="2"/>
  <c r="O174" i="2"/>
  <c r="S174" i="2"/>
  <c r="O173" i="2"/>
  <c r="S173" i="2"/>
  <c r="O172" i="2"/>
  <c r="S172" i="2"/>
  <c r="O171" i="2"/>
  <c r="S171" i="2"/>
  <c r="O170" i="2"/>
  <c r="S170" i="2"/>
  <c r="O169" i="2"/>
  <c r="S169" i="2"/>
  <c r="O168" i="2"/>
  <c r="S168" i="2"/>
  <c r="O167" i="2"/>
  <c r="S167" i="2"/>
  <c r="O166" i="2"/>
  <c r="S166" i="2"/>
  <c r="O165" i="2"/>
  <c r="S165" i="2"/>
  <c r="O164" i="2"/>
  <c r="S164" i="2"/>
  <c r="O163" i="2"/>
  <c r="S163" i="2"/>
  <c r="O162" i="2"/>
  <c r="S162" i="2"/>
  <c r="O161" i="2"/>
  <c r="S161" i="2"/>
  <c r="O160" i="2"/>
  <c r="S160" i="2"/>
  <c r="O159" i="2"/>
  <c r="S159" i="2"/>
  <c r="O158" i="2"/>
  <c r="S158" i="2"/>
  <c r="O157" i="2"/>
  <c r="S157" i="2"/>
  <c r="O156" i="2"/>
  <c r="S156" i="2"/>
  <c r="O155" i="2"/>
  <c r="S155" i="2"/>
  <c r="O154" i="2"/>
  <c r="S154" i="2"/>
  <c r="O153" i="2"/>
  <c r="S153" i="2"/>
  <c r="O152" i="2"/>
  <c r="S152" i="2"/>
  <c r="O151" i="2"/>
  <c r="S151" i="2"/>
  <c r="O150" i="2"/>
  <c r="S150" i="2"/>
  <c r="O149" i="2"/>
  <c r="S149" i="2"/>
  <c r="O148" i="2"/>
  <c r="S148" i="2"/>
  <c r="O147" i="2"/>
  <c r="S147" i="2"/>
  <c r="O146" i="2"/>
  <c r="S146" i="2"/>
  <c r="O145" i="2"/>
  <c r="S145" i="2"/>
  <c r="O144" i="2"/>
  <c r="S144" i="2"/>
  <c r="O143" i="2"/>
  <c r="S143" i="2"/>
  <c r="O142" i="2"/>
  <c r="S142" i="2"/>
  <c r="O141" i="2"/>
  <c r="S141" i="2"/>
  <c r="O140" i="2"/>
  <c r="S140" i="2"/>
  <c r="O139" i="2"/>
  <c r="S139" i="2"/>
  <c r="O138" i="2"/>
  <c r="S138" i="2"/>
  <c r="O137" i="2"/>
  <c r="S137" i="2"/>
  <c r="O136" i="2"/>
  <c r="S136"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90" i="2"/>
  <c r="O90" i="2"/>
  <c r="O91" i="2"/>
  <c r="A88" i="2"/>
  <c r="O88" i="2"/>
  <c r="O92" i="2"/>
  <c r="S92" i="2"/>
  <c r="V92" i="2"/>
  <c r="A53" i="2"/>
  <c r="O53" i="2"/>
  <c r="S53" i="2"/>
  <c r="A54" i="2"/>
  <c r="O54" i="2"/>
  <c r="S54" i="2"/>
  <c r="A55" i="2"/>
  <c r="O55" i="2"/>
  <c r="S55" i="2"/>
  <c r="A56" i="2"/>
  <c r="O56" i="2"/>
  <c r="S56" i="2"/>
  <c r="A57" i="2"/>
  <c r="O57" i="2"/>
  <c r="S57" i="2"/>
  <c r="A58" i="2"/>
  <c r="O58" i="2"/>
  <c r="S58" i="2"/>
  <c r="A59" i="2"/>
  <c r="O59" i="2"/>
  <c r="S59" i="2"/>
  <c r="A60" i="2"/>
  <c r="O60" i="2"/>
  <c r="S60" i="2"/>
  <c r="A61" i="2"/>
  <c r="O61" i="2"/>
  <c r="S61" i="2"/>
  <c r="A62" i="2"/>
  <c r="O62" i="2"/>
  <c r="S62" i="2"/>
  <c r="A63" i="2"/>
  <c r="O63" i="2"/>
  <c r="S63" i="2"/>
  <c r="A64" i="2"/>
  <c r="O64" i="2"/>
  <c r="S64" i="2"/>
  <c r="A65" i="2"/>
  <c r="O65" i="2"/>
  <c r="S65" i="2"/>
  <c r="A66" i="2"/>
  <c r="O66" i="2"/>
  <c r="S66" i="2"/>
  <c r="A67" i="2"/>
  <c r="O67" i="2"/>
  <c r="S67" i="2"/>
  <c r="A68" i="2"/>
  <c r="O68" i="2"/>
  <c r="S68" i="2"/>
  <c r="A69" i="2"/>
  <c r="O69" i="2"/>
  <c r="S69" i="2"/>
  <c r="A70" i="2"/>
  <c r="O70" i="2"/>
  <c r="S70" i="2"/>
  <c r="A71" i="2"/>
  <c r="O71" i="2"/>
  <c r="S71" i="2"/>
  <c r="A72" i="2"/>
  <c r="O72" i="2"/>
  <c r="S72" i="2"/>
  <c r="A73" i="2"/>
  <c r="O73" i="2"/>
  <c r="S73" i="2"/>
  <c r="A74" i="2"/>
  <c r="O74" i="2"/>
  <c r="S74" i="2"/>
  <c r="A75" i="2"/>
  <c r="O75" i="2"/>
  <c r="S75" i="2"/>
  <c r="A76" i="2"/>
  <c r="O76" i="2"/>
  <c r="S76" i="2"/>
  <c r="A77" i="2"/>
  <c r="O77" i="2"/>
  <c r="S77" i="2"/>
  <c r="A78" i="2"/>
  <c r="O78" i="2"/>
  <c r="S78" i="2"/>
  <c r="A79" i="2"/>
  <c r="O79" i="2"/>
  <c r="S79" i="2"/>
  <c r="A80" i="2"/>
  <c r="O80" i="2"/>
  <c r="S80" i="2"/>
  <c r="A81" i="2"/>
  <c r="O81" i="2"/>
  <c r="S81" i="2"/>
  <c r="A82" i="2"/>
  <c r="O82" i="2"/>
  <c r="S82" i="2"/>
  <c r="A83" i="2"/>
  <c r="O83" i="2"/>
  <c r="S83" i="2"/>
  <c r="A84" i="2"/>
  <c r="O84" i="2"/>
  <c r="S84" i="2"/>
  <c r="A85" i="2"/>
  <c r="O85" i="2"/>
  <c r="S85" i="2"/>
  <c r="A86" i="2"/>
  <c r="O86" i="2"/>
  <c r="S86" i="2"/>
  <c r="A87" i="2"/>
  <c r="O87" i="2"/>
  <c r="S87" i="2"/>
  <c r="S88" i="2"/>
  <c r="A89" i="2"/>
  <c r="O89" i="2"/>
  <c r="S89" i="2"/>
  <c r="S90" i="2"/>
  <c r="S91" i="2"/>
  <c r="Y92" i="2"/>
  <c r="O93" i="2"/>
  <c r="S93" i="2"/>
  <c r="V93" i="2"/>
  <c r="Y93" i="2"/>
  <c r="O94" i="2"/>
  <c r="S94" i="2"/>
  <c r="V94" i="2"/>
  <c r="Y94" i="2"/>
  <c r="O95" i="2"/>
  <c r="S95" i="2"/>
  <c r="V95" i="2"/>
  <c r="Y95" i="2"/>
  <c r="O96" i="2"/>
  <c r="S96" i="2"/>
  <c r="V96" i="2"/>
  <c r="Y96" i="2"/>
  <c r="O97" i="2"/>
  <c r="S97" i="2"/>
  <c r="V97" i="2"/>
  <c r="Y97" i="2"/>
  <c r="O98" i="2"/>
  <c r="S98" i="2"/>
  <c r="V98" i="2"/>
  <c r="Y98" i="2"/>
  <c r="O99" i="2"/>
  <c r="S99" i="2"/>
  <c r="V99" i="2"/>
  <c r="Y99" i="2"/>
  <c r="O100" i="2"/>
  <c r="S100" i="2"/>
  <c r="V100" i="2"/>
  <c r="Y100" i="2"/>
  <c r="O101" i="2"/>
  <c r="S101" i="2"/>
  <c r="V101" i="2"/>
  <c r="Y101" i="2"/>
  <c r="O102" i="2"/>
  <c r="S102" i="2"/>
  <c r="V102" i="2"/>
  <c r="Y102" i="2"/>
  <c r="O103" i="2"/>
  <c r="S103" i="2"/>
  <c r="V103" i="2"/>
  <c r="Y103" i="2"/>
  <c r="O104" i="2"/>
  <c r="S104" i="2"/>
  <c r="V104" i="2"/>
  <c r="Y104" i="2"/>
  <c r="O105" i="2"/>
  <c r="S105" i="2"/>
  <c r="V105" i="2"/>
  <c r="Y105" i="2"/>
  <c r="O106" i="2"/>
  <c r="S106" i="2"/>
  <c r="V106" i="2"/>
  <c r="Y106" i="2"/>
  <c r="O107" i="2"/>
  <c r="S107" i="2"/>
  <c r="V107" i="2"/>
  <c r="Y107" i="2"/>
  <c r="O108" i="2"/>
  <c r="S108" i="2"/>
  <c r="V108" i="2"/>
  <c r="Y108" i="2"/>
  <c r="O109" i="2"/>
  <c r="S109" i="2"/>
  <c r="V109" i="2"/>
  <c r="Y109" i="2"/>
  <c r="O110" i="2"/>
  <c r="S110" i="2"/>
  <c r="V110" i="2"/>
  <c r="Y110" i="2"/>
  <c r="O111" i="2"/>
  <c r="S111" i="2"/>
  <c r="V111" i="2"/>
  <c r="Y111" i="2"/>
  <c r="O112" i="2"/>
  <c r="S112" i="2"/>
  <c r="V112" i="2"/>
  <c r="Y112" i="2"/>
  <c r="O113" i="2"/>
  <c r="S113" i="2"/>
  <c r="V113" i="2"/>
  <c r="Y113" i="2"/>
  <c r="O114" i="2"/>
  <c r="S114" i="2"/>
  <c r="V114" i="2"/>
  <c r="Y114" i="2"/>
  <c r="O115" i="2"/>
  <c r="S115" i="2"/>
  <c r="V115" i="2"/>
  <c r="Y115" i="2"/>
  <c r="O116" i="2"/>
  <c r="S116" i="2"/>
  <c r="V116" i="2"/>
  <c r="Y116" i="2"/>
  <c r="O117" i="2"/>
  <c r="S117" i="2"/>
  <c r="V117" i="2"/>
  <c r="Y117" i="2"/>
  <c r="O118" i="2"/>
  <c r="S118" i="2"/>
  <c r="V118" i="2"/>
  <c r="Y118" i="2"/>
  <c r="O119" i="2"/>
  <c r="S119" i="2"/>
  <c r="V119" i="2"/>
  <c r="Y119" i="2"/>
  <c r="O120" i="2"/>
  <c r="S120" i="2"/>
  <c r="V120" i="2"/>
  <c r="Y120" i="2"/>
  <c r="O121" i="2"/>
  <c r="S121" i="2"/>
  <c r="V121" i="2"/>
  <c r="Y121" i="2"/>
  <c r="O122" i="2"/>
  <c r="S122" i="2"/>
  <c r="V122" i="2"/>
  <c r="Y122" i="2"/>
  <c r="O123" i="2"/>
  <c r="S123" i="2"/>
  <c r="V123" i="2"/>
  <c r="Y123" i="2"/>
  <c r="O124" i="2"/>
  <c r="S124" i="2"/>
  <c r="V124" i="2"/>
  <c r="Y124" i="2"/>
  <c r="O125" i="2"/>
  <c r="S125" i="2"/>
  <c r="V125" i="2"/>
  <c r="Y125" i="2"/>
  <c r="O126" i="2"/>
  <c r="S126" i="2"/>
  <c r="V126" i="2"/>
  <c r="Y126" i="2"/>
  <c r="O127" i="2"/>
  <c r="S127" i="2"/>
  <c r="V127" i="2"/>
  <c r="Y127" i="2"/>
  <c r="O128" i="2"/>
  <c r="S128" i="2"/>
  <c r="V128" i="2"/>
  <c r="Y128" i="2"/>
  <c r="O129" i="2"/>
  <c r="S129" i="2"/>
  <c r="V129" i="2"/>
  <c r="Y129" i="2"/>
  <c r="O130" i="2"/>
  <c r="S130" i="2"/>
  <c r="V130" i="2"/>
  <c r="Y130" i="2"/>
  <c r="O131" i="2"/>
  <c r="S131" i="2"/>
  <c r="V131" i="2"/>
  <c r="Y131" i="2"/>
  <c r="O132" i="2"/>
  <c r="S132" i="2"/>
  <c r="V132" i="2"/>
  <c r="Y132" i="2"/>
  <c r="O133" i="2"/>
  <c r="S133" i="2"/>
  <c r="V133" i="2"/>
  <c r="Y133" i="2"/>
  <c r="O134" i="2"/>
  <c r="S134" i="2"/>
  <c r="V134" i="2"/>
  <c r="Y134" i="2"/>
  <c r="O135" i="2"/>
  <c r="S135" i="2"/>
  <c r="U136" i="2"/>
  <c r="Y135" i="2"/>
  <c r="V91"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V60" i="2"/>
  <c r="V61" i="2"/>
  <c r="V62" i="2"/>
  <c r="V63" i="2"/>
  <c r="V64" i="2"/>
  <c r="V65" i="2"/>
  <c r="V66" i="2"/>
  <c r="V67" i="2"/>
  <c r="V68" i="2"/>
  <c r="V69" i="2"/>
  <c r="V70" i="2"/>
  <c r="V72" i="2"/>
  <c r="V73" i="2"/>
  <c r="V74" i="2"/>
  <c r="V75" i="2"/>
  <c r="V76" i="2"/>
  <c r="V77" i="2"/>
  <c r="V78" i="2"/>
  <c r="V79" i="2"/>
  <c r="V80" i="2"/>
  <c r="V81" i="2"/>
  <c r="V82" i="2"/>
  <c r="V83" i="2"/>
  <c r="V84" i="2"/>
  <c r="V85" i="2"/>
  <c r="V86" i="2"/>
  <c r="V87" i="2"/>
  <c r="V88" i="2"/>
  <c r="V89" i="2"/>
  <c r="O2" i="2"/>
  <c r="S2" i="2"/>
  <c r="O3" i="2"/>
  <c r="S3" i="2"/>
  <c r="V3" i="2"/>
  <c r="O4" i="2"/>
  <c r="S4" i="2"/>
  <c r="V4" i="2"/>
  <c r="O5" i="2"/>
  <c r="S5" i="2"/>
  <c r="V5" i="2"/>
  <c r="O6" i="2"/>
  <c r="S6" i="2"/>
  <c r="V6" i="2"/>
  <c r="O7" i="2"/>
  <c r="S7" i="2"/>
  <c r="V7" i="2"/>
  <c r="O8" i="2"/>
  <c r="S8" i="2"/>
  <c r="V8" i="2"/>
  <c r="O9" i="2"/>
  <c r="S9" i="2"/>
  <c r="V9" i="2"/>
  <c r="O10" i="2"/>
  <c r="S10" i="2"/>
  <c r="V10" i="2"/>
  <c r="O11" i="2"/>
  <c r="S11" i="2"/>
  <c r="V11" i="2"/>
  <c r="O12" i="2"/>
  <c r="S12" i="2"/>
  <c r="V12" i="2"/>
  <c r="O13" i="2"/>
  <c r="S13" i="2"/>
  <c r="V13" i="2"/>
  <c r="O14" i="2"/>
  <c r="S14" i="2"/>
  <c r="V14" i="2"/>
  <c r="O15" i="2"/>
  <c r="S15" i="2"/>
  <c r="V15" i="2"/>
  <c r="O16" i="2"/>
  <c r="S16" i="2"/>
  <c r="V16" i="2"/>
  <c r="O17" i="2"/>
  <c r="S17" i="2"/>
  <c r="V17" i="2"/>
  <c r="O18" i="2"/>
  <c r="S18" i="2"/>
  <c r="V18" i="2"/>
  <c r="O19" i="2"/>
  <c r="S19" i="2"/>
  <c r="V19" i="2"/>
  <c r="O20" i="2"/>
  <c r="S20" i="2"/>
  <c r="V20" i="2"/>
  <c r="O21" i="2"/>
  <c r="S21" i="2"/>
  <c r="V21" i="2"/>
  <c r="O22" i="2"/>
  <c r="S22" i="2"/>
  <c r="V22" i="2"/>
  <c r="O23" i="2"/>
  <c r="S23" i="2"/>
  <c r="V23" i="2"/>
  <c r="O24" i="2"/>
  <c r="S24" i="2"/>
  <c r="V24" i="2"/>
  <c r="O25" i="2"/>
  <c r="S25" i="2"/>
  <c r="V25" i="2"/>
  <c r="O26" i="2"/>
  <c r="S26" i="2"/>
  <c r="V26" i="2"/>
  <c r="O27" i="2"/>
  <c r="S27" i="2"/>
  <c r="V27" i="2"/>
  <c r="O28" i="2"/>
  <c r="S28" i="2"/>
  <c r="V28" i="2"/>
  <c r="O29" i="2"/>
  <c r="S29" i="2"/>
  <c r="V29" i="2"/>
  <c r="O30" i="2"/>
  <c r="S30" i="2"/>
  <c r="V30" i="2"/>
  <c r="O31" i="2"/>
  <c r="S31" i="2"/>
  <c r="V31" i="2"/>
  <c r="O32" i="2"/>
  <c r="S32" i="2"/>
  <c r="V32" i="2"/>
  <c r="O33" i="2"/>
  <c r="S33" i="2"/>
  <c r="V33" i="2"/>
  <c r="O34" i="2"/>
  <c r="S34" i="2"/>
  <c r="V34" i="2"/>
  <c r="O35" i="2"/>
  <c r="S35" i="2"/>
  <c r="V35" i="2"/>
  <c r="O36" i="2"/>
  <c r="S36" i="2"/>
  <c r="V36" i="2"/>
  <c r="O37" i="2"/>
  <c r="S37" i="2"/>
  <c r="O38" i="2"/>
  <c r="S38" i="2"/>
  <c r="O39" i="2"/>
  <c r="S39" i="2"/>
  <c r="O40" i="2"/>
  <c r="S40" i="2"/>
  <c r="O41" i="2"/>
  <c r="S41" i="2"/>
  <c r="O42" i="2"/>
  <c r="S42" i="2"/>
  <c r="O43" i="2"/>
  <c r="S43" i="2"/>
  <c r="V43" i="2"/>
  <c r="O44" i="2"/>
  <c r="S44" i="2"/>
  <c r="V44" i="2"/>
  <c r="O45" i="2"/>
  <c r="S45" i="2"/>
  <c r="V45" i="2"/>
  <c r="O46" i="2"/>
  <c r="S46" i="2"/>
  <c r="V46" i="2"/>
  <c r="O47" i="2"/>
  <c r="S47" i="2"/>
  <c r="V47" i="2"/>
  <c r="O48" i="2"/>
  <c r="S48" i="2"/>
  <c r="V48" i="2"/>
  <c r="O49" i="2"/>
  <c r="S49" i="2"/>
  <c r="V49" i="2"/>
  <c r="O50" i="2"/>
  <c r="S50" i="2"/>
  <c r="V50" i="2"/>
  <c r="O51" i="2"/>
  <c r="S51" i="2"/>
  <c r="V51" i="2"/>
  <c r="O52" i="2"/>
  <c r="S52" i="2"/>
  <c r="V52" i="2"/>
  <c r="V54" i="2"/>
  <c r="V55" i="2"/>
  <c r="V56" i="2"/>
  <c r="V57" i="2"/>
  <c r="V58" i="2"/>
  <c r="V59" i="2"/>
  <c r="V2" i="2"/>
  <c r="V53" i="2"/>
  <c r="V37" i="2"/>
  <c r="V41" i="2"/>
  <c r="V42" i="2"/>
  <c r="V39" i="2"/>
  <c r="V40" i="2"/>
  <c r="V38" i="2"/>
  <c r="Y54" i="2"/>
  <c r="Y55" i="2"/>
  <c r="Y56" i="2"/>
  <c r="Y57" i="2"/>
  <c r="Y58" i="2"/>
  <c r="Y59" i="2"/>
  <c r="Y60" i="2"/>
  <c r="Y61" i="2"/>
  <c r="Y62" i="2"/>
  <c r="Y63" i="2"/>
  <c r="Y64" i="2"/>
  <c r="Y65" i="2"/>
  <c r="Y66" i="2"/>
  <c r="Y67" i="2"/>
  <c r="Y68" i="2"/>
  <c r="Y69" i="2"/>
  <c r="Y70" i="2"/>
  <c r="Y53" i="2"/>
  <c r="V71" i="2"/>
  <c r="Y71" i="2"/>
  <c r="Y72" i="2"/>
  <c r="Y73" i="2"/>
  <c r="Y74" i="2"/>
  <c r="Y75" i="2"/>
  <c r="Y76" i="2"/>
  <c r="Y77" i="2"/>
  <c r="Y79" i="2"/>
  <c r="Y80" i="2"/>
  <c r="Y81" i="2"/>
  <c r="Y82" i="2"/>
  <c r="Y83" i="2"/>
  <c r="Y84" i="2"/>
  <c r="Y85" i="2"/>
  <c r="Y86" i="2"/>
  <c r="Y87" i="2"/>
  <c r="Y88" i="2"/>
  <c r="Y89" i="2"/>
  <c r="Y90" i="2"/>
  <c r="V90" i="2"/>
  <c r="Y91" i="2"/>
  <c r="Y78" i="2"/>
  <c r="U137" i="2"/>
  <c r="U138" i="2"/>
  <c r="U139" i="2"/>
  <c r="U140" i="2"/>
  <c r="U141" i="2"/>
  <c r="U142" i="2"/>
  <c r="U143" i="2"/>
  <c r="U144" i="2"/>
  <c r="U145" i="2" s="1"/>
  <c r="U146" i="2"/>
  <c r="U147" i="2"/>
  <c r="U148" i="2"/>
  <c r="U149" i="2"/>
  <c r="U150" i="2"/>
  <c r="U151" i="2"/>
  <c r="U152" i="2"/>
  <c r="U153" i="2"/>
  <c r="U154" i="2"/>
  <c r="U155" i="2"/>
  <c r="U156" i="2"/>
  <c r="U157" i="2"/>
  <c r="U158" i="2"/>
  <c r="U159" i="2"/>
  <c r="U160" i="2"/>
  <c r="U161" i="2"/>
  <c r="U162" i="2"/>
  <c r="U163" i="2"/>
  <c r="U164" i="2"/>
  <c r="U165" i="2"/>
  <c r="U166" i="2"/>
  <c r="U167" i="2"/>
  <c r="U168" i="2"/>
  <c r="U169" i="2"/>
  <c r="U170" i="2"/>
  <c r="U171" i="2"/>
  <c r="U172" i="2"/>
  <c r="U173" i="2"/>
  <c r="U174" i="2"/>
  <c r="U175" i="2"/>
  <c r="U176" i="2"/>
  <c r="U177" i="2"/>
  <c r="U178" i="2"/>
  <c r="U179" i="2"/>
  <c r="U180" i="2"/>
  <c r="U181" i="2"/>
  <c r="U182" i="2"/>
  <c r="U183" i="2"/>
  <c r="U184" i="2"/>
  <c r="U185" i="2"/>
  <c r="U186" i="2"/>
  <c r="U187" i="2"/>
  <c r="U188" i="2"/>
  <c r="U189" i="2"/>
  <c r="U190" i="2"/>
  <c r="U191" i="2"/>
  <c r="U192" i="2"/>
  <c r="U193" i="2"/>
  <c r="U194" i="2"/>
  <c r="U195" i="2"/>
  <c r="U196" i="2"/>
  <c r="U197" i="2"/>
  <c r="U198" i="2"/>
  <c r="U199" i="2"/>
  <c r="U200" i="2"/>
  <c r="U201" i="2"/>
  <c r="U202" i="2"/>
  <c r="V137" i="2"/>
  <c r="V138" i="2"/>
  <c r="V139" i="2"/>
  <c r="V140" i="2"/>
  <c r="V141" i="2"/>
  <c r="V142" i="2"/>
  <c r="V143" i="2"/>
  <c r="V144" i="2"/>
  <c r="V145" i="2"/>
  <c r="V146" i="2"/>
  <c r="V147" i="2"/>
  <c r="V148" i="2"/>
  <c r="V149" i="2"/>
  <c r="V150" i="2"/>
  <c r="V151" i="2"/>
  <c r="V152" i="2"/>
  <c r="V153" i="2"/>
  <c r="V154" i="2"/>
  <c r="V155" i="2"/>
  <c r="V156" i="2"/>
  <c r="V157" i="2"/>
  <c r="V158" i="2"/>
  <c r="V159" i="2"/>
  <c r="V160" i="2"/>
  <c r="V161" i="2"/>
  <c r="V162" i="2"/>
  <c r="V163" i="2"/>
  <c r="V164" i="2"/>
  <c r="V165" i="2"/>
  <c r="V166" i="2"/>
  <c r="V167" i="2"/>
  <c r="V168" i="2"/>
  <c r="V169" i="2"/>
  <c r="V170" i="2"/>
  <c r="V171" i="2"/>
  <c r="V172" i="2"/>
  <c r="V173" i="2"/>
  <c r="V174" i="2"/>
  <c r="V175" i="2"/>
  <c r="V176" i="2"/>
  <c r="V177" i="2"/>
  <c r="V178" i="2"/>
  <c r="V179" i="2"/>
  <c r="V180" i="2"/>
  <c r="V181" i="2"/>
  <c r="V182" i="2"/>
  <c r="V183" i="2"/>
  <c r="V184" i="2"/>
  <c r="V185" i="2"/>
  <c r="V186" i="2"/>
  <c r="V187" i="2"/>
  <c r="V188" i="2"/>
  <c r="V189" i="2"/>
  <c r="V190" i="2"/>
  <c r="V191" i="2"/>
  <c r="V192" i="2"/>
  <c r="V193" i="2"/>
  <c r="V194" i="2"/>
  <c r="V195" i="2"/>
  <c r="V196" i="2"/>
  <c r="V197" i="2"/>
  <c r="V198" i="2"/>
  <c r="V199" i="2"/>
  <c r="V200" i="2"/>
  <c r="V201" i="2"/>
  <c r="V202" i="2"/>
  <c r="Y202" i="2"/>
  <c r="Y201" i="2"/>
  <c r="Y200" i="2"/>
  <c r="Y199" i="2"/>
  <c r="Y198" i="2"/>
  <c r="Y197" i="2"/>
  <c r="Y196" i="2"/>
  <c r="Y195" i="2"/>
  <c r="Y194" i="2"/>
  <c r="Y193" i="2"/>
  <c r="Y192" i="2"/>
  <c r="Y191" i="2"/>
  <c r="Y190" i="2"/>
  <c r="Y189" i="2"/>
  <c r="Y188" i="2"/>
  <c r="Y187" i="2"/>
  <c r="Y186" i="2"/>
  <c r="Y185" i="2"/>
  <c r="Y184" i="2"/>
  <c r="Y183" i="2"/>
  <c r="Y182" i="2"/>
  <c r="Y181" i="2"/>
  <c r="Y180" i="2"/>
  <c r="Y179" i="2"/>
  <c r="Y178" i="2"/>
  <c r="Y177" i="2"/>
  <c r="Y176" i="2"/>
  <c r="Y175" i="2"/>
  <c r="Y174" i="2"/>
  <c r="Y173" i="2"/>
  <c r="Y172" i="2"/>
  <c r="Y171" i="2"/>
  <c r="Y170" i="2"/>
  <c r="Y169" i="2"/>
  <c r="Y168" i="2"/>
  <c r="Y167" i="2"/>
  <c r="Y166" i="2"/>
  <c r="Y165" i="2"/>
  <c r="Y164" i="2"/>
  <c r="Y163" i="2"/>
  <c r="Y162" i="2"/>
  <c r="Y161" i="2"/>
  <c r="Y160" i="2"/>
  <c r="Y159" i="2"/>
  <c r="Y158" i="2"/>
  <c r="Y157" i="2"/>
  <c r="Y156" i="2"/>
  <c r="Y155" i="2"/>
  <c r="Y154" i="2"/>
  <c r="Y153" i="2"/>
  <c r="Y152" i="2"/>
  <c r="Y151" i="2"/>
  <c r="Y150" i="2"/>
  <c r="Y149" i="2"/>
  <c r="Y148" i="2"/>
  <c r="Y147" i="2"/>
  <c r="Y146" i="2"/>
  <c r="Y145" i="2"/>
  <c r="Y144" i="2"/>
  <c r="Y143" i="2"/>
  <c r="Y142" i="2"/>
  <c r="Y141" i="2"/>
  <c r="Y140" i="2"/>
  <c r="Y139" i="2"/>
  <c r="Y138" i="2"/>
  <c r="Y137" i="2"/>
  <c r="Y136" i="2"/>
  <c r="V136" i="2"/>
  <c r="V135" i="2"/>
</calcChain>
</file>

<file path=xl/sharedStrings.xml><?xml version="1.0" encoding="utf-8"?>
<sst xmlns="http://schemas.openxmlformats.org/spreadsheetml/2006/main" count="1203" uniqueCount="644">
  <si>
    <t>Итог в пунктах</t>
  </si>
  <si>
    <t>Дата</t>
  </si>
  <si>
    <t>№ сделки</t>
  </si>
  <si>
    <t>Инструмент</t>
  </si>
  <si>
    <t>Тип сделки</t>
  </si>
  <si>
    <t>Tags</t>
  </si>
  <si>
    <t>Время входа</t>
  </si>
  <si>
    <t>Причина входа</t>
  </si>
  <si>
    <t>Цена входа</t>
  </si>
  <si>
    <t>Лотов/ контрактов</t>
  </si>
  <si>
    <t>Цена выхода</t>
  </si>
  <si>
    <t>Причина выхода</t>
  </si>
  <si>
    <t>Шаг цены</t>
  </si>
  <si>
    <t>Стоимость шага</t>
  </si>
  <si>
    <t>Прибыль/ убыток в usdt.</t>
  </si>
  <si>
    <t>Комиссия</t>
  </si>
  <si>
    <t>risk_usd</t>
  </si>
  <si>
    <t>Биржевые сборы</t>
  </si>
  <si>
    <t>Чистая прибыль/ убыток в usdt.</t>
  </si>
  <si>
    <t>Комментарий</t>
  </si>
  <si>
    <t>Размер депозита до входа в сделку</t>
  </si>
  <si>
    <t>Прибыль/ убыток (в %)</t>
  </si>
  <si>
    <t>Эмоциональное состояние</t>
  </si>
  <si>
    <t>Успешность сделок (с нахождения стиля торговли)</t>
  </si>
  <si>
    <t>01.07.2023</t>
  </si>
  <si>
    <t>BNB</t>
  </si>
  <si>
    <t>лонг</t>
  </si>
  <si>
    <t>#acc</t>
  </si>
  <si>
    <t>Отбой от границы накопления</t>
  </si>
  <si>
    <t>Тейк на прогнозной цели</t>
  </si>
  <si>
    <t>Можно было ставить цель и повыше так как накопление было очень красивое, и цена цели в итоге и достигла тем же прорывным баром</t>
  </si>
  <si>
    <t>Вообще не переживал по сделке даже когда цена ультра проседала</t>
  </si>
  <si>
    <t>FTM</t>
  </si>
  <si>
    <t>#web</t>
  </si>
  <si>
    <t>Пробой паутины и недельного объема толкающим баром на М5</t>
  </si>
  <si>
    <t>Тейк на локальной трендовой</t>
  </si>
  <si>
    <t>Было много факторов за лонг, поэтому решил войти не дожидаясь сигналов от индикаторных связок. Цена сразу отбилась от моей трендовой и сильно упала</t>
  </si>
  <si>
    <t xml:space="preserve">По началу нервничал из-за того что мог неправильно угадать движение цены, но потом расслабился </t>
  </si>
  <si>
    <t>BTC</t>
  </si>
  <si>
    <t>Пробой паутины толкающим объемом на М60</t>
  </si>
  <si>
    <t>Стоп</t>
  </si>
  <si>
    <t>Надо было дождаться закрытия бара пробоя на М5, на закрытии он оказался тормозящим в шорт</t>
  </si>
  <si>
    <t>FOMO</t>
  </si>
  <si>
    <t>DOGE</t>
  </si>
  <si>
    <t>Пробой паутины и дневного объема толкающим баром</t>
  </si>
  <si>
    <t>Надо было дождаться закрытия бара пробоя на М5, на закрытии он оказался тормозящим в шорт, к тому же на нем образовалась аномальная дельта за шорт. Еще нужно было ставить стоп за экстремум, ведь цена дальше рванула вверх</t>
  </si>
  <si>
    <t>02.07.2023</t>
  </si>
  <si>
    <t>DASH</t>
  </si>
  <si>
    <t>#trendline #vah</t>
  </si>
  <si>
    <t>Тест трендовой и пробой ваха толкающим баром</t>
  </si>
  <si>
    <t>Видимо не стоит входить на пробои вахов и валов, к тому же теста трендовой по сути и не было</t>
  </si>
  <si>
    <t>FOMO, очень нервничал когда цена стала рисовать даун бары</t>
  </si>
  <si>
    <t>04.07.2023</t>
  </si>
  <si>
    <t>ETH</t>
  </si>
  <si>
    <t>шорт</t>
  </si>
  <si>
    <t>Вышел когда понял что совершил ошибку</t>
  </si>
  <si>
    <t>Нет слов, рисовал же линию что войду на отбое, зачем было в моменте что-то новое придумывать, дикая спешка</t>
  </si>
  <si>
    <t>Входил в состоянии парализованного транса, ужасное ощущение когда спешишь войти и не знаешь что делать</t>
  </si>
  <si>
    <t>#distr #ice</t>
  </si>
  <si>
    <t>Тест льда</t>
  </si>
  <si>
    <t>Вышел когда понял что уже нет смысла дожидаться стопа</t>
  </si>
  <si>
    <t>Не смотря на то что диапазон выгладел как распределение, на его пути был зеркальный уровень от 1-2-3, который не дал цене сразу уйти ниже. Нужно было шортить до 138% при отбое от ПОКа и радоваться жизни либо ставить стоп за верхнюю границу диапазона ведб распределение в итоге реализовалось</t>
  </si>
  <si>
    <t>Опустошение</t>
  </si>
  <si>
    <t>05.07.2023</t>
  </si>
  <si>
    <t>Тейк</t>
  </si>
  <si>
    <t xml:space="preserve">Вошел в недоформировавшееся накопление где запросто мог словить стоп, теперь я понял зачем так много внимания уделялось фазам диапазонов. Повезло что за ночь накопление доформировалось а не выродилось </t>
  </si>
  <si>
    <t>Очень переживал когда началась колбасня</t>
  </si>
  <si>
    <t>#poc #acc</t>
  </si>
  <si>
    <t>Отбой от пока накопления толкающим баром</t>
  </si>
  <si>
    <t>Вошел в недоформировавшееся накопление где запросто мог словить стоп, теперь я понял зачем так много внимания уделялось фазам диапазонов. Повезло что за ночь сформировалось новое накопление</t>
  </si>
  <si>
    <t>#creek #acc</t>
  </si>
  <si>
    <t>Отбой от крика толкающим баром</t>
  </si>
  <si>
    <t>07.07.2023</t>
  </si>
  <si>
    <t>#val #flag</t>
  </si>
  <si>
    <t>Отбой от вала волны после выхода из полотна флага</t>
  </si>
  <si>
    <t>Прекрасная сделка где рано заметил выгодный вход, и такое возможно</t>
  </si>
  <si>
    <t>Нервничал когда цена пошла в реализацию мини вульфа на М1, но забил на это</t>
  </si>
  <si>
    <t>SOL</t>
  </si>
  <si>
    <t>#distr</t>
  </si>
  <si>
    <t>Отбой от границы распределения тормозящим баром</t>
  </si>
  <si>
    <t>Цена тупо немного не дошла до МА200 и цели по распределению, сформировав и реализовав вульфа пока у меня не было инета</t>
  </si>
  <si>
    <t>Очень удивился когда увидел стоп по этой сделке, как-будто бы просто непруха</t>
  </si>
  <si>
    <t>06.07.2023</t>
  </si>
  <si>
    <t>Отбой от границы распределения</t>
  </si>
  <si>
    <t>Изначально по формированию затяжного боковика было понятно что цена не добьет целей по распределению</t>
  </si>
  <si>
    <t>Свыкся с тем что сделка не реализуется быстро, а она вообще и не реализовалась</t>
  </si>
  <si>
    <t>16.07.2023</t>
  </si>
  <si>
    <t>#wolfe #web #lustra</t>
  </si>
  <si>
    <t>Вульф + отбой от паутины + люстра на М1</t>
  </si>
  <si>
    <t>По всей видимости можно было еще посидеть так как пошла реализация гипа после теста шеи хоть цена и немного не дошла до цели, на котором я как раз и нервничал ведь не хотел рассматривать гип из-за его подозрительного положения</t>
  </si>
  <si>
    <t>Нервничал когда цену начало колбасить большими шпильками и спрэдами даже не смотря на то что позиция была в прибыли, боялся что цена не добьет цель</t>
  </si>
  <si>
    <t>18.07.2023</t>
  </si>
  <si>
    <t>#wolfe #ice #distr #val</t>
  </si>
  <si>
    <t>Вульф + отбой ото льда и недельного вала</t>
  </si>
  <si>
    <t>Замылился эмоциями глаз и не заметил что вхожу в полную ересь, недораспределение и убогий вульф так еще и отбои не толкающими барами. Надо было все таки закрыть ее как понял что сделал херню</t>
  </si>
  <si>
    <t>Почти с самого начала знал что сделка дерьма, поэтому уже смирился с ьем что будет стоп</t>
  </si>
  <si>
    <t>23.07.2023</t>
  </si>
  <si>
    <t>ADA</t>
  </si>
  <si>
    <t>#wolfe #distr #web #poc</t>
  </si>
  <si>
    <t>Распределение на М1 под паутиной + отбой от пока диапазона толк. барами + все внутри двух медвежьих вульфов</t>
  </si>
  <si>
    <t>Хотел проверить фишку которую нашел на доге, видимо не всегда срабатывает надо будет еще ее попроверять</t>
  </si>
  <si>
    <t>Немного расстроился что вроде поменял подход к аналризу графиков а все равно убыток, но эта была непроверенная фишка так что ладно</t>
  </si>
  <si>
    <t>Отбой от паутины + люстра на М1 + Вульф</t>
  </si>
  <si>
    <t>Все таки гип пошел в реализацию, снова самый простой исход и происходит, не придал значения перескоку пока а если бы подумал то понял бы что готовимся к импульсу</t>
  </si>
  <si>
    <t>Отчаяние</t>
  </si>
  <si>
    <t>27.07.2023</t>
  </si>
  <si>
    <t>XRP</t>
  </si>
  <si>
    <t>#wolfe</t>
  </si>
  <si>
    <t>Вульф на М1</t>
  </si>
  <si>
    <t>Цена резко развернулась даже не дойдя до МА200</t>
  </si>
  <si>
    <t>#ma200 #acc</t>
  </si>
  <si>
    <t>Отбой от границы накопления и МА200 DD3 с delta &gt; 0 на М5</t>
  </si>
  <si>
    <t>Форма этого накопления на самом деле была не лучшая да и стоп слишком близко стоял</t>
  </si>
  <si>
    <t>Просто в ахуе был с утра с двух стопов</t>
  </si>
  <si>
    <t>Вульф на М5</t>
  </si>
  <si>
    <t>Побоялся что от кривенького отбоя от паутины может пойти распределение</t>
  </si>
  <si>
    <t>Цена продолжила рост почти сразу после того как вышел</t>
  </si>
  <si>
    <t>Нервничал пока позиция не вышла в профит</t>
  </si>
  <si>
    <t>Очень рано вышел поставив слишком маленькую цель когда цена за два бара сделала цель по накоплению, мог заработать раза в 3 больше</t>
  </si>
  <si>
    <t>Восстановление уверенности в своем видении рынка</t>
  </si>
  <si>
    <t>#triangle</t>
  </si>
  <si>
    <t>Пробой границы треугольника</t>
  </si>
  <si>
    <t>Видимо к нему стоило критичнее относится и смотреть дельту на отбоях от поддержки и в целом не входить  по тормозящему бару, благо что решил не добирать на отбое от границы</t>
  </si>
  <si>
    <t>28.07.2023</t>
  </si>
  <si>
    <t>#ice #distr</t>
  </si>
  <si>
    <t>Отбой от льда DD3 с max delta &lt; 0 внизу бара</t>
  </si>
  <si>
    <t>Провел плохой лед</t>
  </si>
  <si>
    <t>Безразличие</t>
  </si>
  <si>
    <t>04.08.2023</t>
  </si>
  <si>
    <t>Отбой от границы распределения DD3 с max delta &lt; 0 в нижней половине бара</t>
  </si>
  <si>
    <t>Слишком увлекся поиском отбоя что проглядел что образовалась проторговка на границе</t>
  </si>
  <si>
    <t>Обидно что совершаю одну и ту же ошибку</t>
  </si>
  <si>
    <t>Не было четкого бара по которому можно было войти, снова внимание было зашорено</t>
  </si>
  <si>
    <t>Осознаю свои ошибки и понимаю что нужно создавать простейшие правила входа в формации</t>
  </si>
  <si>
    <t>03.09.2023</t>
  </si>
  <si>
    <t>Отбой от границы накопления UD1 баром</t>
  </si>
  <si>
    <t>Забыл что сам заметил что проторговка над границей накопления делает вход сомнительным, стоило это так и пометить на графике</t>
  </si>
  <si>
    <t>Немного расстроился в начале, но понял что я все таки на верном пути</t>
  </si>
  <si>
    <t>#level #turquoise #acc</t>
  </si>
  <si>
    <t>Отбой от бирюзового уровня внутри накопления с замечательным поком внизу UD3 баром</t>
  </si>
  <si>
    <t>Частичный тейк + стоп(убыточный)</t>
  </si>
  <si>
    <t>Забыл о сделке и пошел спать, цена дошла до первого тейка а потом меня выбило по стопу вне бу</t>
  </si>
  <si>
    <t>Еще одно подтверждение что все у меня в руках, но носа задирать не стоит</t>
  </si>
  <si>
    <t>04.09.2023</t>
  </si>
  <si>
    <t>#trendline #acc</t>
  </si>
  <si>
    <t>Отбой UD1 баром от трендовой и границы накопления</t>
  </si>
  <si>
    <t>Частичный тейк + стоп в бу</t>
  </si>
  <si>
    <t>Стоило не париться и превысить немного риск чтобы войти 3 лотами, а раз вошел двумя стоило второй тейк выставлять по очереди на 161.8% который цена достигла и выбила меня в бу</t>
  </si>
  <si>
    <t xml:space="preserve">Вернулась уверенность и подобие гордости от которой нужно избавиться </t>
  </si>
  <si>
    <t>11.09.2023</t>
  </si>
  <si>
    <t>ENJ</t>
  </si>
  <si>
    <t>#wolfe #wedge #sellzone</t>
  </si>
  <si>
    <t>Отбой UD3 баром от 1-3-5 вульфа и зоны продаж</t>
  </si>
  <si>
    <t>Стоило обратить внимание на реакцию цены от границы накопления и усомниться в том, что цену снова пустят вниз, к тому же цена импульсанула на повышающихся объемах от пока</t>
  </si>
  <si>
    <t>Все еще верю в свои силы и свои рисульки</t>
  </si>
  <si>
    <t>12.09.2023</t>
  </si>
  <si>
    <t>#acc #ma200</t>
  </si>
  <si>
    <t>Отбой SD1 баром от ма200 и верхней границы накопления</t>
  </si>
  <si>
    <t>Возможно стоит рассмотреть вариант фулл тейка (первого) при достижении ценой уровня где риск к прибыли 1 к 3</t>
  </si>
  <si>
    <t xml:space="preserve">Физически не учавствовал в трейде так как не успел войти </t>
  </si>
  <si>
    <t>COMP</t>
  </si>
  <si>
    <t>#acc #trendline</t>
  </si>
  <si>
    <t>Второй тейк стоило бы разместить еще чуть ниже ведь цена не дошла до него всего 6 пт</t>
  </si>
  <si>
    <t>14.10.2023</t>
  </si>
  <si>
    <t>Отбой SD1 баром от верхней границы накопления</t>
  </si>
  <si>
    <t>Накопление было не самым удачным, фиксироваться в нем стоило раньше от реакции от сопротивления</t>
  </si>
  <si>
    <t>Ничего страшного не почувствовал</t>
  </si>
  <si>
    <t>18.10.2023</t>
  </si>
  <si>
    <t>#greenlevel #wolfe #acc</t>
  </si>
  <si>
    <t xml:space="preserve">Отбой SD2 баром от зеленого уровня в направлении бычьего вульфа, после спринга </t>
  </si>
  <si>
    <t>Честно - не знаю в чем ошибка, возможно тот даунбар отбоя не должен был так проколоть уровень</t>
  </si>
  <si>
    <t>#trendline</t>
  </si>
  <si>
    <t>Отбой от тренловой UD1 баром</t>
  </si>
  <si>
    <t>Идиотская сделка</t>
  </si>
  <si>
    <t>Сомневался, но все равно не понятно зачем вошел</t>
  </si>
  <si>
    <t>OP</t>
  </si>
  <si>
    <t>#acc #spring #test</t>
  </si>
  <si>
    <t>Отбой UD1 доджи баром от нижней границы накопления после спринга</t>
  </si>
  <si>
    <t>13.11.2023</t>
  </si>
  <si>
    <t>#distr #test</t>
  </si>
  <si>
    <t>ст.14</t>
  </si>
  <si>
    <t>Добавил условие №4 к стратегии распредедение ст.1</t>
  </si>
  <si>
    <t>Нет чувства страха, был готов к тому что сделка может провалиться ведь ее исход полностью непредсказуем</t>
  </si>
  <si>
    <t>17.11.2023</t>
  </si>
  <si>
    <t>#trendline #down</t>
  </si>
  <si>
    <t>ст.2</t>
  </si>
  <si>
    <t>Ну ладно, посмотрим что будет когда буду уже системативно торговать</t>
  </si>
  <si>
    <t>Расстроился, пропало желание торговать на сегодня</t>
  </si>
  <si>
    <t>18.11.2023</t>
  </si>
  <si>
    <t>#acc #test</t>
  </si>
  <si>
    <t>ст.13</t>
  </si>
  <si>
    <t>Стоп после 1ого тейка</t>
  </si>
  <si>
    <t>Хотя бы не убыток</t>
  </si>
  <si>
    <t>Все как то начинали</t>
  </si>
  <si>
    <t>#flag #test</t>
  </si>
  <si>
    <t>ст.15</t>
  </si>
  <si>
    <t>Изменил список чертилок не являющихся сопротивлениями в ст.2</t>
  </si>
  <si>
    <t>Неприятно, но благодаря этой сделке улучшил стратегию</t>
  </si>
  <si>
    <t>19.11.2023</t>
  </si>
  <si>
    <t>#trendline #up #triangle</t>
  </si>
  <si>
    <t>ст.4</t>
  </si>
  <si>
    <t>Ласт тейк</t>
  </si>
  <si>
    <t>Все таки могу зарабатывать</t>
  </si>
  <si>
    <t>Накрыло когда цена резко упала до уровня входа</t>
  </si>
  <si>
    <t>ICX</t>
  </si>
  <si>
    <t>#trendline #long</t>
  </si>
  <si>
    <t>ст.1</t>
  </si>
  <si>
    <t>Не стоило лезть в сделку, ведь на деле рр вообще не соблюдался так как я его измерял</t>
  </si>
  <si>
    <t>Хочется просто все бросить и застрелиться</t>
  </si>
  <si>
    <t>#trendline #short</t>
  </si>
  <si>
    <t>ст.5</t>
  </si>
  <si>
    <t>Что поделаешь</t>
  </si>
  <si>
    <t>Расстройство</t>
  </si>
  <si>
    <t>19.11.2024</t>
  </si>
  <si>
    <t>#triangle #maxtest</t>
  </si>
  <si>
    <t>ст.16</t>
  </si>
  <si>
    <t>Никаких ошибок не совершил, просто стоило не заходить в сделку так поздно, ведь после стопа был прибыльный перезаход</t>
  </si>
  <si>
    <t>Плакал</t>
  </si>
  <si>
    <t>24.11.2023</t>
  </si>
  <si>
    <t>#klin #test</t>
  </si>
  <si>
    <t>ст.12</t>
  </si>
  <si>
    <t>Дебильная сделка - подправил условия на вход</t>
  </si>
  <si>
    <t>Вообще пох</t>
  </si>
  <si>
    <t>25.11.2023</t>
  </si>
  <si>
    <t>#triangle #trendline</t>
  </si>
  <si>
    <t>Оба тейка</t>
  </si>
  <si>
    <t>Нормально</t>
  </si>
  <si>
    <t>Неужели - много раз хотел выйти раньше времени - молодец, сдержался</t>
  </si>
  <si>
    <t>FET</t>
  </si>
  <si>
    <t>#klin #test #level</t>
  </si>
  <si>
    <t>Заморозил стратегию</t>
  </si>
  <si>
    <t>Начинает бесить</t>
  </si>
  <si>
    <t>Со следующей торговой сессии буду использовать первичный фильтр, хватит с меня крайностей</t>
  </si>
  <si>
    <t>Да поебать мне</t>
  </si>
  <si>
    <t>#trendline #test #down</t>
  </si>
  <si>
    <t>27.11.2023</t>
  </si>
  <si>
    <t>#trendline #test #up</t>
  </si>
  <si>
    <t>Стоило дождаться выноса РСИ в КЗ и потом уже лонговать</t>
  </si>
  <si>
    <t>Смятение - теряю хватку?</t>
  </si>
  <si>
    <t>#dist #ice #test</t>
  </si>
  <si>
    <t>ст.21</t>
  </si>
  <si>
    <t>Ошибка - вошел в распределение на часе по тесту на М5 + РСИ был в КЗ на часе</t>
  </si>
  <si>
    <t>Ладно</t>
  </si>
  <si>
    <t>01.12.2023</t>
  </si>
  <si>
    <t>#triangle #test</t>
  </si>
  <si>
    <t>Подправил стратегию</t>
  </si>
  <si>
    <t>Тяжело переживал</t>
  </si>
  <si>
    <t>09.12.2023</t>
  </si>
  <si>
    <t>Отбой ото льда</t>
  </si>
  <si>
    <t>Ошибся при входе - дырка была в 1 бар а не 2</t>
  </si>
  <si>
    <t>Ощущение будто уже нашел или почти пришел к своему стилю торговли</t>
  </si>
  <si>
    <t>TLM</t>
  </si>
  <si>
    <t>Отбой от верхней границы UD1 баром</t>
  </si>
  <si>
    <t>Изначально не стоило входить, отбой был не очень красивым</t>
  </si>
  <si>
    <t>Без понятия что делать дальше, дикое расстройство и разочарование в своих возможностях</t>
  </si>
  <si>
    <t>GMT</t>
  </si>
  <si>
    <t>#acc #creek #test</t>
  </si>
  <si>
    <t>Отбой от крика</t>
  </si>
  <si>
    <t>Недочет в стратегии, нужен был фильтр по кластерам</t>
  </si>
  <si>
    <t>Удивился что мой стоп все таки снесло, не расстоился</t>
  </si>
  <si>
    <t>15.12.2023</t>
  </si>
  <si>
    <t>#ma200 #distr</t>
  </si>
  <si>
    <t>Отбой от МА200 в распределении</t>
  </si>
  <si>
    <t>По отбою МА200 в распределении видимо стоит входить в трендовом нисходящем движении, к тому же были очень скромные цели так что трейд изначально был сомнительным</t>
  </si>
  <si>
    <t>Если еще и остальные две сделки не залетят, то я снова не знаю что делать</t>
  </si>
  <si>
    <t>#up #trendline</t>
  </si>
  <si>
    <t>Отбой от восходящей трендовой снизу</t>
  </si>
  <si>
    <t>По факту вошел по хреновому сигналу, но в том же месте был нормальный которого не заметил, так что прибыль</t>
  </si>
  <si>
    <t>Чрезмерная самоуверенность в том что успех уже на ладони, наконец то полностью всплыл противник достижения успеха в трейдинге, нужно и вправду посвящать больше времени себе и своим увлечения и людям вокруг чтобы успех пришел еще быстрее</t>
  </si>
  <si>
    <t>ATOM</t>
  </si>
  <si>
    <t>Совершил ошибку, в настолько больших распределениях нельзя на М5 проводить однобарные льды, но на H1 конечно можно</t>
  </si>
  <si>
    <t>Все таки это я лажаю</t>
  </si>
  <si>
    <t>IOTA</t>
  </si>
  <si>
    <t>Единственная сделка за тот день которую считаю полностью логичной</t>
  </si>
  <si>
    <t>16.12.2023</t>
  </si>
  <si>
    <t>HIGH</t>
  </si>
  <si>
    <t>#trendline #down #flag #distr</t>
  </si>
  <si>
    <t>Отбой от нисходящей трендовой на верхней границе восходящего канала в нисходящем тренде</t>
  </si>
  <si>
    <t>Снова пару раз хотел раньше времени закрыть сделку потому что думал что цена готовится к пробою трендовой, молодец что досидел, хотя тейки можно было поставить и пожирнее, сам же видел какие есть цели по распределению и каналу</t>
  </si>
  <si>
    <t>Чрезмерная самоуверенность в своих возможностях, думаю стоит дать прибыли прилипнуть и поисследовать рынок вместо торговли</t>
  </si>
  <si>
    <t>20.12.2023</t>
  </si>
  <si>
    <t>Медвежий вульф + крюк на стохастике</t>
  </si>
  <si>
    <t>Прекрасно понимал что сделка непойдет, ведь вход был над ренакоплением, вошел тупо чтобы убрать чувство страха перед входом</t>
  </si>
  <si>
    <t>Снова чувство будто теряю хватку, хотя конечно проблема в том что просто на рынке пока особо ничего нет</t>
  </si>
  <si>
    <t>Тест верхней границы накопления</t>
  </si>
  <si>
    <t>Стоп после одного тейка</t>
  </si>
  <si>
    <t>LINK</t>
  </si>
  <si>
    <t>Тест крика и МА200 в накоплении с поком внизу</t>
  </si>
  <si>
    <t>Все таки даже такой угол был слишком крут для входа от крика, а ведь краем мыслей то знал что мал шанс того что лонг пойдет - сам виноват, ведь из-за узколобости прошляпил простейший шорт по Эллиотту</t>
  </si>
  <si>
    <t>Уже и подавно не чувствую такого расстройства от стопа как раньше, ведь одновременно рад тому что рынок и вправду прост как три копейки</t>
  </si>
  <si>
    <t>#acc #trendline #up</t>
  </si>
  <si>
    <t>Отбой от трендовой и пока SD баром после дампа</t>
  </si>
  <si>
    <t>Все три тейка</t>
  </si>
  <si>
    <t>В целом можно было войти повыгоднее после этого дампа, но сойдет</t>
  </si>
  <si>
    <t>Побаивался что цена распределиться прежде чем дойдет до ласт тейка, но все обошлось</t>
  </si>
  <si>
    <t>17.01.2024</t>
  </si>
  <si>
    <t>#wolfe #stoch</t>
  </si>
  <si>
    <t>Крюк на стохастике в т.5 вульфа</t>
  </si>
  <si>
    <t>Можно было захапать побольше ведь цена дошла до 2-4, стоило 25% фиксануть имеено там</t>
  </si>
  <si>
    <t>Ссался от каждого отката ведь давно неторговал, но держал свои мысли в руках</t>
  </si>
  <si>
    <t>18.01.2024</t>
  </si>
  <si>
    <t>#acc #spring</t>
  </si>
  <si>
    <t>UD бар в спринге + РСИ в КЗ + Отбой от зоны</t>
  </si>
  <si>
    <t>Совершил ошибку в постановке стопа - его нужно было ужать, и ошибка в постановке тейков - нужно было тейкать уже на ближайших экстремумах ведь ты понимал что рынок уже слаб и цена не обязана что-то там дорисовывать для редистрибьюции</t>
  </si>
  <si>
    <t>Даже рад что я все таки совершаю ошибки, а не мне просто везет, и рад что сделка закончилась ведь она могла влиять на мои решения о открытие сделок в какую-либо из сторон и я это даже почувствовал</t>
  </si>
  <si>
    <t>WLD</t>
  </si>
  <si>
    <t>UD бар в спринге + РСИ в КЗ</t>
  </si>
  <si>
    <t>Совершил ошибку в постановке стопа - его нужно было ужать, и ошибка в постановке тейков - нужно было тейкать уже на ма200 ведь ты понимал что рынок уже слаб и цена не обязана что-то там дорисовывать для редистрибьюции</t>
  </si>
  <si>
    <t>31.01.2024</t>
  </si>
  <si>
    <t>#ma200</t>
  </si>
  <si>
    <t>Отбой SU баром от ма200</t>
  </si>
  <si>
    <t>Замылился глаз - забыл что очень сомнительно входить в шорт от ма200 когда цена только недавно пересекла ее вниз</t>
  </si>
  <si>
    <t>Очень обидно что сидел весь день за графиками, пропустил несколько прибыльных трейдов и в конце совершил глупую ошибку</t>
  </si>
  <si>
    <t>#elliot #0.618</t>
  </si>
  <si>
    <t>DD1 бар почти дошел до уровня 0.618 эллиота и зоны продаж</t>
  </si>
  <si>
    <t>Ссался что цена не добила до трендовой, зоны и самого уровня, однако UD1 бар заставил войти в трейд, все таки еще стоило тейкать на 0.786 так как много сопротивлений было к 1, но стратегия этого не предусматривала - добавляю новый вариант тейка</t>
  </si>
  <si>
    <t>Зачиллился как только цена дошла до первого тейка и уже больше не переживал</t>
  </si>
  <si>
    <t>02.02.2024</t>
  </si>
  <si>
    <t>Отбой UD1 баром от крика и МА200</t>
  </si>
  <si>
    <t>Надо вне очереди совершенствовать EBL, очень много потенциальной прибыли теряю из-за того что не везде его применяю, ведь цена перед тем как улететь перелоила мой бар входа</t>
  </si>
  <si>
    <t>Очень сильно переживал за трейд когда наблюдал борьбу в верхней части диапазона, и уже по сути смирился с проигрышем перед сном</t>
  </si>
  <si>
    <t>07.02.2024</t>
  </si>
  <si>
    <t>#trendline #up</t>
  </si>
  <si>
    <t>Отбой от трендовой даунбаром с ПОКом в самом низу!</t>
  </si>
  <si>
    <t>Изначально глупый и импульсивный вход - увидел отбой от секущей - вспомнил как пошел шорт в подобной ситуации на BNB и без анализа влетел в сделку</t>
  </si>
  <si>
    <t>Обидно но ладно</t>
  </si>
  <si>
    <t>08.02.2024</t>
  </si>
  <si>
    <t>#trendline #down #distr</t>
  </si>
  <si>
    <t>Отбой почти DD баром от трендовой и ПОКа потенциального распределения</t>
  </si>
  <si>
    <t>Видимо профиль объема надо всегда натягивать от самого начала формирования диапазона, ведь так он находился буквально в самом низу, к тому же видимо стоило обратить вниамание на то что у предыдущего даунбара пок находился внизу</t>
  </si>
  <si>
    <t>Очень обидно, начинаю терять терпение, скорее даже уже почти потерял</t>
  </si>
  <si>
    <t>Цена чуть-чуть не дошла SD1 баром до 0.618 на вершине рынка после продолжительного тренда</t>
  </si>
  <si>
    <t>Не понимаю что происходит, или я ошибаюсь или просто не везет, все таки верная мысль промелькнула в начале дня о том что сегодня ничего не будет на рынке, и вход был только один но мега сомнительный, хотя полностью отработавший</t>
  </si>
  <si>
    <t>Уже похуй, не чувствую что проблема во мне</t>
  </si>
  <si>
    <t>11.02.2024</t>
  </si>
  <si>
    <t>ZRX</t>
  </si>
  <si>
    <t>Отбой от ма200 доджи с огромным хвостом продавца с поком сверзу</t>
  </si>
  <si>
    <t>Цена впервые выбила меня и сразу развернувшись добила до моего 1ого тейка и позже не добила 1 пункт до 2ого, стоп за экстремум а не за хай бара бы спас.</t>
  </si>
  <si>
    <t>Мне нужно торговать чтобы достичь цели в прибыль 10 баксов но ничего не получается, хочется опустить руки, уже перед торговой сессией сомневался в том стоит ли торговать но я в последнее время постоянно испытываю это чувство поэтому все равно торгую.Похоже что  не надо чересчур много думать ведь позже на рынке образовалось куча прибыльных вхожов шорт с EBL которые я чертил, это последний день когда я расстраиваюсь после провальной сделки, все таки абсолютно всегда каждая убыточная сделка приближает тебя к множеству прибыльных но сбивает с толку негативным исходом</t>
  </si>
  <si>
    <t>12.02.2024</t>
  </si>
  <si>
    <t>Отбой от секущей DD1 баром после сильного импульса</t>
  </si>
  <si>
    <t>Все таки не стоит шортить бычий рынок в таких рисковых местах</t>
  </si>
  <si>
    <t>И это пройдет</t>
  </si>
  <si>
    <t>#distr #upthrust</t>
  </si>
  <si>
    <t xml:space="preserve">Прокол верхней границы диапазона DD1 баром </t>
  </si>
  <si>
    <t>Похоже что не стоит заходить по второму аптрасту на бычке(добавь информацию по реализации вульфа!!!!!!!!!!!!!!!!!!!!!!)</t>
  </si>
  <si>
    <t>И это надеюсь пройдет</t>
  </si>
  <si>
    <t>#flag</t>
  </si>
  <si>
    <t>Отбой UD1 от верхней границы канала</t>
  </si>
  <si>
    <t>Проблема была в угле наклона канала, стоило рассматривать шорт по вульфу(которого я блять снова не заметил) и распределению</t>
  </si>
  <si>
    <t>Все будет нормально</t>
  </si>
  <si>
    <t>13.02.2024</t>
  </si>
  <si>
    <t>#ma200 #reacc</t>
  </si>
  <si>
    <t>Отбой UD1 баром от МА200 в ренакоплении</t>
  </si>
  <si>
    <t>Видимо вероятность того что второй подряд рендж в разметке будет ренакоплением очень низка?</t>
  </si>
  <si>
    <t>Я в ахуе, да как я могу принимать такие тупые решения уже 8ую сделку подряд</t>
  </si>
  <si>
    <t>14.02.2024</t>
  </si>
  <si>
    <t>Отбой SD1 баром от 1-3 и true дивер макд</t>
  </si>
  <si>
    <t>Ну бля, зачем входить против накопления, хотя на некоторых монетах вульфы хоть как-то отрабатывали, в такие моменты лучше подыскаивать варианты подбора в лонг</t>
  </si>
  <si>
    <t>Ну я уже чувствую что лузстрик подходит к концу</t>
  </si>
  <si>
    <t>#elliot</t>
  </si>
  <si>
    <t>Эллиот от 0.786</t>
  </si>
  <si>
    <t>Просто неверно выбираю сторону рынка, стоит входить только по направлению рынка в направлении наибольших формаций</t>
  </si>
  <si>
    <t>Может стоит больше времени уделять H1?</t>
  </si>
  <si>
    <t>15.02.2024</t>
  </si>
  <si>
    <t>KAVA</t>
  </si>
  <si>
    <t>Отбой UD1 баром от верхней границы накопления</t>
  </si>
  <si>
    <t>Вошел по слишком глубокому тесту и в итоге пропустил более прибыльный и надежный вход по ТВ</t>
  </si>
  <si>
    <t xml:space="preserve">Лузстрик подходит к концу, я наконец-то понял в чем была проблема - я снова начал врать себе и надеяться на какое-то определение движение цены не уделяя внимания другим </t>
  </si>
  <si>
    <t>16.02.2024</t>
  </si>
  <si>
    <t>ARPA</t>
  </si>
  <si>
    <t>Отбой баром с поком почти в самом верху! от верхней границы накопления</t>
  </si>
  <si>
    <t>Последний тейк</t>
  </si>
  <si>
    <t>Вошел по слишком глубокому тесту еще и почти по тормозящему бару, повезло что на встряске не задело стопа и цена быстро реализовала все цели, если бы пропустил этот ублюдский вход вошел бы по более надежному и выгодному после встряски</t>
  </si>
  <si>
    <t>Понял что пропуская ублюдский вход я не теряю прибыль и без входа в конце концов все равно не останусь, нет входа на одном инструменте - будет еще лучше на другом</t>
  </si>
  <si>
    <t>Отбой UD1 баром с большим хвостом покупателя от ма200 над накоплением</t>
  </si>
  <si>
    <t>Стоило подождать отбоя от близлежайшей трендовой который и произошел(хоть и без EBL, им я еще займусь), раз уж вошел стоило выставлять нормальный стоп за предыдущие экстремумы - тогда бы была прибыль</t>
  </si>
  <si>
    <t>ORBS</t>
  </si>
  <si>
    <t>#creek #test</t>
  </si>
  <si>
    <t>Отбой UD1 баром от крика почти касаясь ма200</t>
  </si>
  <si>
    <t>Отличный трейд за исключеним постановки стопа и при правильной постановке стопа уже был бы смысл ставить первый тейк в районе 1.318 а не на границе накопления</t>
  </si>
  <si>
    <t>На момент заполнения дневника удивился что был настолько хороший идейный трейд и снова сагрился на себя за такой узкий стоп</t>
  </si>
  <si>
    <t>17.02.2024</t>
  </si>
  <si>
    <t>Отбой UD1 баром с большим хвостом покупателя от верхней границы накопления</t>
  </si>
  <si>
    <t>И снова потрясающий трейд похерененный идиотским близким стопом который снесло на встряске, если бы был хороший стоп было бы 2 из 3 тейка по сделке. В идеале вообще не стоило входить по бару с таким хвостом и позже был еще более прибыльный вход от крика, но ладно, стоило лишь стоп поставить пошире</t>
  </si>
  <si>
    <t>На момент заполнения дневника удивился что был настолько хороший идейный трейд</t>
  </si>
  <si>
    <t>27.02.2024</t>
  </si>
  <si>
    <t>Отбой SU1 баром от верхней границы накопления</t>
  </si>
  <si>
    <t>Стоп после 2ух тейков</t>
  </si>
  <si>
    <t>Хороший трейд, выбило на дампе по вульфу</t>
  </si>
  <si>
    <t>Из-за биржи чуть не упустил фикс 2ого тейка, хотя по этому поводу вообще не переживал</t>
  </si>
  <si>
    <t>TRU</t>
  </si>
  <si>
    <t>#wolfe #divergence</t>
  </si>
  <si>
    <t>Отбой апбаром с хвостом продавца и даунбаром с широким спредом + дивер МАКД</t>
  </si>
  <si>
    <t>Ни за что бы не догадлся что этот вульф так реализуется, жаль что цена сразу развернулась с дампа и не дала мне шанса вывести в прибыль оставшуюся 1/3 позиции, нужно будет предусмотреть это в стратегии</t>
  </si>
  <si>
    <t>Кайф, правда не понятно пока как торговать после такой встряски на рынке</t>
  </si>
  <si>
    <t>28.02.2024</t>
  </si>
  <si>
    <t>DUSK</t>
  </si>
  <si>
    <t>Вульф + крюк на стохастике</t>
  </si>
  <si>
    <t>Вовремя заметил что не убрал лимитку после достижения 1ой цели</t>
  </si>
  <si>
    <t>Пересрался когда увидел у себя эту позицию, ведь забыл что отменил только алерт на срабатывание этой заявки, а саму ее нет, потерял 4 цента на коммисии</t>
  </si>
  <si>
    <t>Испугался, сомневался стоит ли вносить сделку сюда</t>
  </si>
  <si>
    <t>29.02.2024</t>
  </si>
  <si>
    <t>Отбой от ма200 в районе верхней границы накопления</t>
  </si>
  <si>
    <t>Сразу после входа понял что скорее всего совершил ошибку входя не дождавшись пока цена не упадет на зону, и так и вышло</t>
  </si>
  <si>
    <t>Очень расстроился что снова совершил ошибку которой можно было спокойно избежать будь у меня нарисована зона изначально</t>
  </si>
  <si>
    <t>04.03.2024</t>
  </si>
  <si>
    <t>#wolfe #resistance</t>
  </si>
  <si>
    <t xml:space="preserve">Отбой от секущей SU1 баром в т.5 вульфа </t>
  </si>
  <si>
    <t>Просто непруха, почти такой же вход от вульфа на TRU дал 2 тейка из 3</t>
  </si>
  <si>
    <t>Ну лэдно, не расстраиваемся</t>
  </si>
  <si>
    <t>12.03.2024</t>
  </si>
  <si>
    <t>#distr #trendline #up</t>
  </si>
  <si>
    <t>Отбой от льда и трендовой</t>
  </si>
  <si>
    <t>Притянул распределение за уши, а чисто от трендовой входа небыло из-за - по условию о вертикальных объемах</t>
  </si>
  <si>
    <t>Расстроился, увидел как мой победный настрой может быстро расствориться</t>
  </si>
  <si>
    <t>13.03.2024</t>
  </si>
  <si>
    <t>На рынок пришла жесткая коррекция и мои цели были даже сильно перелоены</t>
  </si>
  <si>
    <t>Возвращается вера в себя, все таки надо реально иметь какие-то индикаторные стратегии для ловли больших трендов, а не постоянно надеяться на разворот</t>
  </si>
  <si>
    <t>KLAY</t>
  </si>
  <si>
    <t>Отбой от трендовой</t>
  </si>
  <si>
    <t>Не стоило, а я и не хотел рисовать возможность того что цена отобьется от этой трендовой, говорил же про себя что лучше подождать отбоя от вульфа а не от этой трендовой - учту</t>
  </si>
  <si>
    <t>Тяжело вздохнул</t>
  </si>
  <si>
    <t>#wolfe #stochastic</t>
  </si>
  <si>
    <t>Вульф + стохастик в т.5</t>
  </si>
  <si>
    <t>Стоп в бу после 2ух тейков</t>
  </si>
  <si>
    <t>Потрясающий трейд - молодец что не пожадничал на стопе, ведь цена почти меня выбила прежде чем рухнуть вниз, даже не смотря на то что по сути это был аптраст</t>
  </si>
  <si>
    <t>Ахуел когда увидел что из-за биржи не схватился последний тейк профит, в следующие разы буду учитывать такую херню</t>
  </si>
  <si>
    <t>14.03.2024</t>
  </si>
  <si>
    <t>OCEAN</t>
  </si>
  <si>
    <t>Отбой от ма200 в нисходящем канале</t>
  </si>
  <si>
    <t>Рисулька входа была нарисованна непосредственно после отбоя от ма200 - видимо так делать нельзя, к тому же там цена нарисовала останавливающий объем от трендовой, рисовать вход после того как цена его уже нарисовала нельзя</t>
  </si>
  <si>
    <t>Не помню что чувствовал перед открытием, очень расстроился после стопа</t>
  </si>
  <si>
    <t>Отбой от льда</t>
  </si>
  <si>
    <t>Переживал что EBL по такому маленькому бару не сработает, но в итоге все прошло идеально</t>
  </si>
  <si>
    <t>Не помню что чувствовал перед открытием, очень обрадовался когда увидел сколько залутал с сделки)</t>
  </si>
  <si>
    <t>15.03.2024</t>
  </si>
  <si>
    <t>#channel</t>
  </si>
  <si>
    <t>Отбой от нижней границы восходящего канала на восходящем тренде</t>
  </si>
  <si>
    <t>Отличный трейд, хоть и боялся что EBL не схватиться</t>
  </si>
  <si>
    <t>С кайфом, теперь нужно привести свои эмоции в порядок после такого винстрика, ведь я реально дохуя с него залутал</t>
  </si>
  <si>
    <t>19.03.2024</t>
  </si>
  <si>
    <t>Возможно условие по ПОКу баров является обязательным для диапазонных стратегий</t>
  </si>
  <si>
    <t>Побаивался входить в сделку потому что подозревал что коррекция на рынке уже закончилась и сейчас все диапазоны на монетах реализуются как накопления.Но все равно чувствовал себя уверенно после предыдущих побед</t>
  </si>
  <si>
    <t>21.03.2024</t>
  </si>
  <si>
    <t>#creek #trendline #acc</t>
  </si>
  <si>
    <t>Отбой от крика вниз в накоплении с POC вверху DD1 баром</t>
  </si>
  <si>
    <t>Стоп в бу</t>
  </si>
  <si>
    <t>ПРОСТО ПИЗДЕЦ, какого-то хуя я походу не выставил заявку частичного тейка, хотя мне казалось что позиция уже была частично зафиксирована до понедльника. Цена не дошла до 2ого тейка и развернулась, стоило ставить тейк поскромнее потому что спринг по сути уже был, учту на будущее</t>
  </si>
  <si>
    <t>Почуствовал небольшое сомнение в трейде после того как поймал себя на том что обрадовался сколько в потенциале сделка может принести.Почувствовал подавленность когда увидел что сделка вошла в минусовую зону и вспомнил как меня выбивало по входу от такой же пологой трендовой.Невероятное чувство злости и обиды за исход сделки</t>
  </si>
  <si>
    <t>22.03.2024</t>
  </si>
  <si>
    <t>Отбой UD3 баром от верхней границы огромного накопления</t>
  </si>
  <si>
    <t>XRP помещаю в ЧС</t>
  </si>
  <si>
    <t>Сомневался в трейде, но убедил себя что все будет ок, ведь цена только что вышла из восходящего канала да и отбилась от ПОКа накопления</t>
  </si>
  <si>
    <t>27.03.2024</t>
  </si>
  <si>
    <t>#trendline #up #acc</t>
  </si>
  <si>
    <t>Отбой от трендовой в вверху накопления с поком сверху</t>
  </si>
  <si>
    <t>По сути не надо было выебываться и ставить фулл тейк чуть ниже 1.382 где и был рр 2.6, ведь ПОК у объема то был сверху</t>
  </si>
  <si>
    <t>Еще перед началом ну почти знал что нюхну бебры, но тот факт то что цена в нижней части огроменного канала так еще и с шансом выстрелить от накопления, хоть и с поком вверху, меня успокоил и объяснил смысл сделки</t>
  </si>
  <si>
    <t>28.03.2024</t>
  </si>
  <si>
    <t>Отбой от МА200 SU и SD барами</t>
  </si>
  <si>
    <t>В целом направление трейда было правильным, но вход подкачал</t>
  </si>
  <si>
    <t>Не долго сомневался из-за того что даунбар тормозящий</t>
  </si>
  <si>
    <t>29.03.2024</t>
  </si>
  <si>
    <t>Отбой от ма200 DD1 баром, после выхода вниз из восходящего канала на нисходящем тренде</t>
  </si>
  <si>
    <t>Нахуй стратегию отбоя от МА200, 1 из 9 входов за все время ее существования оказался прибыльным</t>
  </si>
  <si>
    <t>Как только сработал ордер, почувстовал что мне пизда. Очень хуево себя почувствовал когда пришло уведомление о стопе</t>
  </si>
  <si>
    <t>03.04.2024</t>
  </si>
  <si>
    <t>LUNC</t>
  </si>
  <si>
    <t>Отбой от трендовой UD1 баром, с маленьким телом</t>
  </si>
  <si>
    <t>Расстроился из-за своей невнимательности, вошел большим объемом чем предусматривала стратегия.Внес поправки по входу в стратегию</t>
  </si>
  <si>
    <t>Особо не парился, сделка реально имела шанс на успех.Сильно расстроился когда цена не дала шанса уменьшить размер позиции</t>
  </si>
  <si>
    <t>05.04.2024</t>
  </si>
  <si>
    <t>Отбой от трендовой UD1 баром с хорошим спредом</t>
  </si>
  <si>
    <t>Отличный трейд с хорошо расставленными тейками, хотя учитывая что разворот после долгого падения, можно было и следущий раз нужно пожадничать,ведь это один из тех вульфов которые очень сильно реализуются вверх, хоть и так 1 к 4</t>
  </si>
  <si>
    <t>Поймал себя на том, что ощущал будто вспылала и захватила контроль моя личность времен торголи FORTS, поэтому перепроверил условия по входу, но все оказалось в порядке</t>
  </si>
  <si>
    <t>08.04.2024</t>
  </si>
  <si>
    <t>Отбой от трендовой сразу после мощного выхода из накопления</t>
  </si>
  <si>
    <t>Цена не дошла буквально 3 пункта до уровня лимитки и развернулась на 598.00, в будущем буду учитывать силу круглых чисел. А сделка то в итоге оказалась прибыльной</t>
  </si>
  <si>
    <t>Трейд изначально пах беброй из-за тени бара входа и того факта что цена вышла из накопления, но я подумал что тут то как раз коррекция и может произойти, так что норм</t>
  </si>
  <si>
    <t>09.04.2024</t>
  </si>
  <si>
    <t>#creek #test #acc</t>
  </si>
  <si>
    <t>Отбой от крика даун баром с хвостом покупателя и UD1 апбаром в накоплении с поком вверху</t>
  </si>
  <si>
    <t>Если бы смотрел вход после утреннего анализа, возможно заметил бы вульфа который пошел от верхней границы, и убрал возможность входа от этого крика - подправил общие правила</t>
  </si>
  <si>
    <t>Чувствовал уверенность смешанную с предвкушением довольно большой прибыли</t>
  </si>
  <si>
    <t>10.04.2024</t>
  </si>
  <si>
    <t>Отбой UD1 баром от плоской трендовой</t>
  </si>
  <si>
    <t>Стоило полностью фикситься максимум на ма200, все таки направление рынка сейчас шортовое + Гигантский вульф на Д, ПОК диапазона сверху и тд.</t>
  </si>
  <si>
    <t>Много сомневался перед входом, если бы не стратегия то вообще не вошел</t>
  </si>
  <si>
    <t>#trendline #up #wolfe</t>
  </si>
  <si>
    <t>Отбой UD1 баром от плоской трендовой + Вульф</t>
  </si>
  <si>
    <t>Учитывая что вульф пошел после даунбара со шпилькой, можно было ставить фулл тейк на уровне т.4 ведь цена в таких вульфах постоянно возвращается вниз</t>
  </si>
  <si>
    <t>Немного омневался перед входом, но вульф убедил что трейд может сыграть</t>
  </si>
  <si>
    <t>16.04.2024</t>
  </si>
  <si>
    <t>Отбой SD1 баром от upar трендовой</t>
  </si>
  <si>
    <t>Подправил условия стратегии</t>
  </si>
  <si>
    <t>Побаивался что все это возня из-за относительно малого размера трендовой по сравнению с барами, но учитывая что ПОК накопления вверху - может сыграть. Неприятно, чувствую будто мой победный настрой тает, хотя прекрасно понимаю что делаю все правильно.</t>
  </si>
  <si>
    <t>17.04.2024</t>
  </si>
  <si>
    <t>Отбой UD3 баром от трендовой</t>
  </si>
  <si>
    <t>Нельза под такие крутым углом проводить трендовые в накоплении - это бесполезно</t>
  </si>
  <si>
    <t>Уверенность что это будет стоп + правка условий стратегии как только сработал вход, подавленное состояние вдогонку</t>
  </si>
  <si>
    <t>LQTY</t>
  </si>
  <si>
    <t>Отбой UD1 баром с хорошим спредом от восходящей трендовой в накоплении</t>
  </si>
  <si>
    <t>Трейд длиной в 10 дней, идеи конечно особо не было во входе от такой трендовой</t>
  </si>
  <si>
    <t>Уверенность что это будет стоп + правка условий стратегии как только сработал вход, подавленное состояние вдогонку. Пару раз думал уже закрыть этот трейд, так как ожидал что на падении меня все равно выбьет в бу - но не вышел и заработал максимум</t>
  </si>
  <si>
    <t>Эллиот от 0.618</t>
  </si>
  <si>
    <t>Нужно было как-то понять что именно тут будет формироваться тру накопление и что от Эллиота тут движ не пойдет потому что оператор будет набирать большой объем перед выстрелом</t>
  </si>
  <si>
    <t>Не уверен что трейд сработает из-за подобия диапазона сверху, но ладно</t>
  </si>
  <si>
    <t>Слишком большой Эллиот для своего положения, не стоило чертить</t>
  </si>
  <si>
    <t>Ощущение потери контроля над ситуацией, когда увидел что входов в шорт не намечается а он развивается в то время как я держу кучу лонгов</t>
  </si>
  <si>
    <t>Цена на том же движении еще дошла до 1, но она даже с большей вероятностью бы отбилась от верхней границы накопления и полетела бы вниз на добор объема, так что вообще все сделал правильно - молодец что стоп спрятал за лой бара ниже ранга, ведь меня чуть не выбило целых два раза</t>
  </si>
  <si>
    <t>Во время открытия побаивался что цена не даст входа, когда увидел как развивается шорт на рынке - понял что будет стоп</t>
  </si>
  <si>
    <t>18.04.2024</t>
  </si>
  <si>
    <t>AVAX</t>
  </si>
  <si>
    <t>#creek #acc #breakthrough</t>
  </si>
  <si>
    <t>Пробой крика баром &lt;10%</t>
  </si>
  <si>
    <t>Провел ублюдский крик по незначительным экстремумам, больше так конечно делать не буду</t>
  </si>
  <si>
    <t>Состояние крайней беспомощности и возбуждения - именно в нем я обновлял и менял стиль торговли. Крайне тяжело сейчас понять когда я вру себе, а когда нет</t>
  </si>
  <si>
    <t>Отбой от нисходящей трендовой</t>
  </si>
  <si>
    <t>Цена самую малость не дошла до тейка и развернулась отбившись от нижней границы большого нисходящего канала, буду учитывать это в будущем</t>
  </si>
  <si>
    <t>Обидно, но я рад что стратегии работают, а значит реально нет смысла ныть и париться и спешить, просто торгуй как привык и все будет ок</t>
  </si>
  <si>
    <t>Стоп в убыток после 1ого тейка</t>
  </si>
  <si>
    <t>Тут считаю что все ордера расставил правильно, потому что цена как-будто бы реально скорее всего должна была продолжить падать если бы достигла первого тейка. И как бы снова причина почему мне нужно автоматизировать выставление ордеров - ведь по сути потерял 1.5%  депозита потому что спал</t>
  </si>
  <si>
    <t>Ладно, главное что стратегия не ошиблась</t>
  </si>
  <si>
    <t>23.04.2024</t>
  </si>
  <si>
    <t>Отбой от восходящей трендовой во время реализации накопления</t>
  </si>
  <si>
    <t>Все таки стоило фулл фикситься в 1:2, ведь цена уже реально долго безкоррекционно росла</t>
  </si>
  <si>
    <t>Наверное ни за чтобы не вошел если бы не стратегия, ведь цена уже кучу раз отбивалась от этой трендовой, однако все равно чувстовал спокойствие от неизбежности открытия сделки</t>
  </si>
  <si>
    <t>24.04.2024</t>
  </si>
  <si>
    <t>Отбой от восходящей трендовой вниз</t>
  </si>
  <si>
    <t>Видимо стоило подождать реакции от большой нисходящей трендовой которая находилась чуть выше - точно помню такая мысль промелькнула в голове так что подправлю условия</t>
  </si>
  <si>
    <t>Чувство радости разбавленное жадностью и предвкушением большой прибыли - уже второй раз как лутаю стоп после него</t>
  </si>
  <si>
    <t>Я собственно и ждал подобного аптраста и понял то что скорее всего меня тут вынесет, ведь цена уже кучу раз билась об трендовую, но так и не отваливалась</t>
  </si>
  <si>
    <t>Открывал спросонья, ничего особо не чувствовал, но ошибок не совершил</t>
  </si>
  <si>
    <t>Отбой от нисходящей трендовой  в реализации накопления</t>
  </si>
  <si>
    <t>Хороший трейд с хорошей расстановкой ордеров, больше нечего сказать UPD. очень сильно продешевил, цена очень сильно позже упала</t>
  </si>
  <si>
    <t>Чувствовал страх что сделка может не залелеть и я снова словлю лузстрик</t>
  </si>
  <si>
    <t>25.04.2024</t>
  </si>
  <si>
    <t>SLP</t>
  </si>
  <si>
    <t>Отбой от восходящей трендовой вниз, как от клина после ложного выхода из накопления</t>
  </si>
  <si>
    <t>Стоп в бу после 1ого тейка</t>
  </si>
  <si>
    <t>Цена на пути ко второму тейка отбилась от района даун бара в импульсе вверх и развернулась - даже не думал что оттуда возможна реакция</t>
  </si>
  <si>
    <t>Увидел - выполнил, почувствовал прилив дофамина когда увидел какой потенциал у сделки, уже после принятия решения о входе. Сразу после входа подумал что скорее всего сливная из-за проявившихся эмоций и в целом ситуации на графике</t>
  </si>
  <si>
    <t>Цена четко добила до второго тейка и сразу развернулась - потрясающая растановка ордеров</t>
  </si>
  <si>
    <t>Не помню что чувстовал перед открытием, но после того как эта сделка закрылась - я почти полностью вернул депозит и нахлынули негативные мысли о том что сейчас как раз начнется лузстрик</t>
  </si>
  <si>
    <t>02.05.2024</t>
  </si>
  <si>
    <t>Отбой около SD1 баром от крика с ПОКом диапазона посередине чуть выше уровня входа</t>
  </si>
  <si>
    <t>Абсолютно очевидный исход - подправил условие</t>
  </si>
  <si>
    <t>С самого начала ожидал стопа по этой сделке, ведь обычно после такого падения от таких трендовых цена просто чуть тормозиться из-за небольшого давления продавца которого скоро сломит покупатель, но все равно вошел потому что стратегия</t>
  </si>
  <si>
    <t>#trendline #down #creek #acc #channel</t>
  </si>
  <si>
    <t>Отбой от внутренней границы нисходящего канала, которая является криком, в середине накопления с ПОКом чуть вышел входа</t>
  </si>
  <si>
    <t>Подправил стратегию - нет смысла входить в шорт внизу накопления</t>
  </si>
  <si>
    <t>Не хотел входить, ведь ожидал что тут цена будет уже разворачиваться и выходить вверх, если бы не открыл лонговых сделок то наверняка бы сильно загнался</t>
  </si>
  <si>
    <t>#creek #breakthrough #acc</t>
  </si>
  <si>
    <t>Пробой внизу накопления крика баром с маленькой тенью, ПОК накопления по середине</t>
  </si>
  <si>
    <t>Цена развернулась буквально сразу после достижения 2ого тейка - молодец</t>
  </si>
  <si>
    <t>Чистая уверенность что сделки в лонг залетят, странное ощущение будто уверенность исходит прямо из души</t>
  </si>
  <si>
    <t>#creek #breakthrough #acc #channel</t>
  </si>
  <si>
    <t>Пробой внизу накопления крика(=граница канала) баром с маленькой тенью, ПОК накопления по середине</t>
  </si>
  <si>
    <t>Стоп поставил куда ниже чем по стратегии, и это меня чудом спасло, цена прошла в шаге от него, спокойно можно было юзать EBL, так что его применение при пробое еще доработать</t>
  </si>
  <si>
    <t>#acc #trendline #down</t>
  </si>
  <si>
    <t>Отбой от глобальной трендовой вниз будучи в нижней части накопления</t>
  </si>
  <si>
    <t>Подправил стратегию - нет смысла входить в шорт внизу накопления тем более с ПОКом внизу</t>
  </si>
  <si>
    <t>03.05.2024</t>
  </si>
  <si>
    <t>MATIC</t>
  </si>
  <si>
    <t>#trendline #down #acc</t>
  </si>
  <si>
    <t>Отбой от крика в накоплении с ПОКом вверху</t>
  </si>
  <si>
    <t>Просто непруха, вход в целом неплохой был</t>
  </si>
  <si>
    <t>Это пиздец, реально открутка пошла, просто непруха крч</t>
  </si>
  <si>
    <t>#creek #channel #acc</t>
  </si>
  <si>
    <t>Отбой от внутренней границы нисходящего канала, которая является криком, в верхней части  накопления с ПОКом посередине</t>
  </si>
  <si>
    <t>Если бы учитвал что объемы на рост очень сильно растут, то даже не нарисовал бы этого входа - а в этом и была ошибка, даже не смотря на горизонтальные объемы, цена не пошла вниз</t>
  </si>
  <si>
    <t>Рынок растет, а я вхожу в шорт, класс, еще 1-2 стопа и снова буду загоняться</t>
  </si>
  <si>
    <t>04.05.2024</t>
  </si>
  <si>
    <t>#acc #creek #breakthrough</t>
  </si>
  <si>
    <t>Пробой крика баром почти без тени</t>
  </si>
  <si>
    <t>Поставил большеватый стоп - но теперь уже знаю когда стоп стоит увеличивать а когда нет. Все таки стоит учитывать большие сопротивления при постановке тейков - подправлю стратегии</t>
  </si>
  <si>
    <t>Уже ни в чем не уверен, действую тупо по стртатегии, хоть и возможно что допустил ошибки на стадии анализа</t>
  </si>
  <si>
    <t>07.05.2024</t>
  </si>
  <si>
    <t>Эллиот 0.618</t>
  </si>
  <si>
    <t>Абсолютно очевидный исход - рад что не пришлось долго его ждать, опять же - торгуй так как нравиться, если бы сказал себе это перед сделкой - точно бы не вошел</t>
  </si>
  <si>
    <t>Очень сомневался перед входом но все равно вошел посмотрев на вертикальные объемы, чуть позже когда анализировал похожую ситуацию на OCEAN понял что словлю стоп ведь вошел скорее из-за жадности и зуда поторговать</t>
  </si>
  <si>
    <t>09.05.2024</t>
  </si>
  <si>
    <t>Полная непруха - какая-то аномальная волатильность на рынке, проскочил стоп и цена сразу после поехала снова вниз</t>
  </si>
  <si>
    <t>Ничего приятного - неделя прошла в уебищном состоянии, будто снова вернулся в самое начало, хотя всего лишь напоролся на уязвимое место стратегий трендовых, из-за чего не вошел в кучу прибыльных трейдов</t>
  </si>
  <si>
    <t>Отбой от глобальной нисходящей трендовой</t>
  </si>
  <si>
    <t>Видимо нельзя входить в шорт от глобальной трендовой если недавно она уже давала вход</t>
  </si>
  <si>
    <t>Чувствововал подавленность и боязнь что стратегии перестали работать. После стопа начало приходить понимание того что полностью стратегии перестать работать не могут, просто сейчас такая волатильность и контекст на рынке</t>
  </si>
  <si>
    <t>Отбой от восходящей трендовой внизу большого накопления</t>
  </si>
  <si>
    <t xml:space="preserve">Походу вообще не стоит шортить в нижней части больших накоплений. UPD. все оказалось намного проще, выше была нисходящая трендовая которой я не заметил потому что оно была выше чем во всех подобных ситуациях раньше - буду внимательнее </t>
  </si>
  <si>
    <t>14.05.2024</t>
  </si>
  <si>
    <t>Отбой от восходящей трендовой в середине большого накопления</t>
  </si>
  <si>
    <t>Оказалось что бар был с красным спредом, чего я видимо не увидел из-за неправильного периода индикатора, в целом вход был бы хорошим как раз таки если бы не слишком широкий спред бара</t>
  </si>
  <si>
    <t>Заметил что в последнее время во первых будто что-то изменилось в моем трейдинге, чувствую сейчас даже какую-то толику отрешенности от мира, во вторых почти сразу после входа начинаю искать причины по которым трейд не сработает - типо наперед, чтобы подправить условия стратегии позже. Очень расстроился когда увидел что на фьючерсном счету осталось 12$</t>
  </si>
  <si>
    <t>UD1 бар отбоя от восходящей трендовой</t>
  </si>
  <si>
    <t>Ахренеть, впервые допускаю такую ошибку - в последние 5 минут формирования бара, его ПОК перескочил в верхнюю тень, а я уже выставил ордер и забыл перепроверить ПОК перед входом</t>
  </si>
  <si>
    <t>Частично даже обрадовался что допустил ошибку по условиям стратегии</t>
  </si>
  <si>
    <t>17.05.2024</t>
  </si>
  <si>
    <t>Безпонтовый вход - все таки видимо для пробоя крика цена реально должна минимум 3 раза от него осткочить, где дырка между отбоями &gt; 15 баров, причем отскок непосредственно перед пробоем не считается.</t>
  </si>
  <si>
    <t>Тяжело, но когда понял что мне придется пройти этот этап с отношением к стопам - почувствовал будто поднимаюсь на новый уровень в своем психологическом развиитии и что это необходимо для моего успеха</t>
  </si>
  <si>
    <t>Пробой крика</t>
  </si>
  <si>
    <t>Подправил условия стратегии - оказывается позже на месте пробоя крика образовался отбой вниз от того самого крика, который на пике приносил 1 к 8</t>
  </si>
  <si>
    <t>Ничего особо не чувствовал, думал о том что снова надо восстанавливать депозит прежде чем зарабатывать на цель, сильно расстроюсь если сделка не залетит, хотя выбора кроме как продолжать торговать у меня и нет</t>
  </si>
  <si>
    <t>21.05.2024</t>
  </si>
  <si>
    <t>Отбой вниз от восходящей трендовой</t>
  </si>
  <si>
    <t>Молодец что сдержался и не перезашел, ведь снова бы выбило</t>
  </si>
  <si>
    <t>Злоба после того как увидел что цена выбила меня коснувшись стопа и сразу же развернулась. Хотел перезайти, но поймал себя на том что сейчас на эмоциях, а перезаходы не предусмотрены</t>
  </si>
  <si>
    <t>22.05.2024</t>
  </si>
  <si>
    <t>#trendline #up #wolfe #acc</t>
  </si>
  <si>
    <t>Отбой от крутой трендовой и верхней границы накопления в реализации медвежьего вульфа</t>
  </si>
  <si>
    <t>Все таки пошла реализация Вульфа, не в первый раз замечаю что от 1.618 накопления, часто идет хорошая коррекция при наличии шортовой формации</t>
  </si>
  <si>
    <t>Не расстроился но и не обрадовался появлению такого сигнала, искал условия по которым бы не пришлось войти, но таковых не было</t>
  </si>
  <si>
    <t>23.05.2024</t>
  </si>
  <si>
    <t>Отбой от нисходящей трендовой у верхней границы накопления</t>
  </si>
  <si>
    <t>Не обратил внимания что цена у верхней границы накопления, а его ПОК как раз был внизу</t>
  </si>
  <si>
    <t>В мыслях я реально чувствую что только приближаюсь к успеху, постоянно ловлю себя на том, что не употребляю в речи обороты "если получится", образы денег и тейков по сделкам четко витают в голове(во время слайдинга и когда абстрагируюсь от предыдущих результатов и нынешних сделок)  хотя на самом деле у меня лузстрик в ~10 стопов и успехом вообще даже не пахнет, ощущение будто я уже схожу с ума, ведь реальность не совпадает с тем что в голове,а может это все предвестники полосы удачи смешанные с радостью от приближения лета и удовлетворения от выполнения задач по учебе</t>
  </si>
  <si>
    <t>#channel #up</t>
  </si>
  <si>
    <t>Отбой от внешней границы маленького восходящего канала вниз</t>
  </si>
  <si>
    <t>Молодец что открыл сделку с утра как и планировал, не представляю что бы со мной было если бы не переоткрыл ее</t>
  </si>
  <si>
    <t>Когда открывал сделку - незаметно испортилось настроение и появилось ощущение будто я играю с бирюльки, ответом на вопрос нравится ли мне такая торговля стало "нет", хотя во время анализа настроение было хорошим после составления нового списка торговых инструментов</t>
  </si>
  <si>
    <t>24.05.2024</t>
  </si>
  <si>
    <t>#trednline #down</t>
  </si>
  <si>
    <t>Отбой от крутой трендовой, цена под МА200</t>
  </si>
  <si>
    <t>Неправильно начерченная трендовая - это была последняя капля перед обновлением торговой системы</t>
  </si>
  <si>
    <t>Немного ссался из-за стопа не по стратегии, но он же реально достаточен для такого входа</t>
  </si>
  <si>
    <t>Отбой DD1 баром от крутой трендовой, снизу МА200 и восходящая</t>
  </si>
  <si>
    <t>Что поделаешь, в моей голове все больше мыслей о том чтобы бросить трейдинг, сегодня протестирую down from down для SLP, посмотрим что покажет, наверное снова будет куча тейков, почти без стопов, что также не будет соответсвовать действительности. Удалил инструмент из списка после попытки протестировать стратегию, абсолютно не техничен</t>
  </si>
  <si>
    <t>Чувства будто пошел нахуй этот трейдинг, я занимаюсь более интересными вещами сейчас (тренировал модель по доте). + ощущение будто какую-то хрень торгую, и именно поэтому сделка залетит. На результат уже по большей части похуй, а депозит то тает, понижаю риск по трендовым до 1%</t>
  </si>
  <si>
    <t>Инструкция:</t>
  </si>
  <si>
    <t>Открываете вкладку «Дневник сделок»</t>
  </si>
  <si>
    <t>Первые две сделки уже заполнены в качестве примера👍.</t>
  </si>
  <si>
    <t>Собственные сделки начинайте оформлять со строки ниже.</t>
  </si>
  <si>
    <r>
      <rPr>
        <sz val="12"/>
        <color theme="1"/>
        <rFont val="Arial"/>
      </rPr>
      <t xml:space="preserve">Столбцы «Комиссии» и «Биржевые сборы» при торговле на демо </t>
    </r>
    <r>
      <rPr>
        <sz val="12"/>
        <color rgb="FFCC0000"/>
        <rFont val="Arial"/>
      </rPr>
      <t>НЕ</t>
    </r>
    <r>
      <rPr>
        <sz val="12"/>
        <color theme="1"/>
        <rFont val="Arial"/>
      </rPr>
      <t xml:space="preserve"> заполняем.</t>
    </r>
  </si>
  <si>
    <r>
      <rPr>
        <sz val="12"/>
        <color theme="1"/>
        <rFont val="Arial"/>
      </rPr>
      <t xml:space="preserve">Столбец «Рынок» - пишете полностью слова </t>
    </r>
    <r>
      <rPr>
        <sz val="12"/>
        <color rgb="FFCC0000"/>
        <rFont val="Arial"/>
      </rPr>
      <t>«фондовый»</t>
    </r>
    <r>
      <rPr>
        <sz val="12"/>
        <color theme="1"/>
        <rFont val="Arial"/>
      </rPr>
      <t xml:space="preserve"> или </t>
    </r>
    <r>
      <rPr>
        <sz val="12"/>
        <color rgb="FFCC0000"/>
        <rFont val="Arial"/>
      </rPr>
      <t>«срочный»</t>
    </r>
    <r>
      <rPr>
        <sz val="12"/>
        <color theme="1"/>
        <rFont val="Arial"/>
      </rPr>
      <t>, никак иначе.</t>
    </r>
  </si>
  <si>
    <r>
      <rPr>
        <sz val="12"/>
        <color theme="1"/>
        <rFont val="Arial"/>
      </rPr>
      <t xml:space="preserve">Столбец «Тип сделки» - заполняем как </t>
    </r>
    <r>
      <rPr>
        <sz val="12"/>
        <color rgb="FFCC0000"/>
        <rFont val="Arial"/>
      </rPr>
      <t>«лонг»</t>
    </r>
    <r>
      <rPr>
        <sz val="12"/>
        <color theme="1"/>
        <rFont val="Arial"/>
      </rPr>
      <t xml:space="preserve"> или </t>
    </r>
    <r>
      <rPr>
        <sz val="12"/>
        <color rgb="FFCC0000"/>
        <rFont val="Arial"/>
      </rPr>
      <t>«шорт»</t>
    </r>
    <r>
      <rPr>
        <sz val="12"/>
        <color theme="1"/>
        <rFont val="Arial"/>
      </rPr>
      <t>, других слов не используем.</t>
    </r>
  </si>
  <si>
    <r>
      <rPr>
        <sz val="12"/>
        <color theme="1"/>
        <rFont val="Arial"/>
      </rPr>
      <t xml:space="preserve">Если видите, что появились "---------" в столбцах шаг цены/стоимость шага/кол-во акций в лоте – эти ячейки заполнять </t>
    </r>
    <r>
      <rPr>
        <sz val="12"/>
        <color rgb="FFCC0000"/>
        <rFont val="Arial"/>
      </rPr>
      <t>НЕ</t>
    </r>
    <r>
      <rPr>
        <sz val="12"/>
        <color theme="1"/>
        <rFont val="Arial"/>
      </rPr>
      <t xml:space="preserve"> нужно👌</t>
    </r>
  </si>
  <si>
    <r>
      <rPr>
        <sz val="12"/>
        <color theme="1"/>
        <rFont val="Arial"/>
      </rPr>
      <t xml:space="preserve">Если вам нужно ввести в ячейку не целое значение, а к примеру - 100,23 - между цифрами ставьте знак </t>
    </r>
    <r>
      <rPr>
        <sz val="12"/>
        <color rgb="FFCC0000"/>
        <rFont val="Arial"/>
      </rPr>
      <t>запятой</t>
    </r>
    <r>
      <rPr>
        <sz val="12"/>
        <color theme="1"/>
        <rFont val="Arial"/>
      </rPr>
      <t>, не точки.</t>
    </r>
  </si>
  <si>
    <r>
      <rPr>
        <sz val="12"/>
        <color rgb="FFFF0000"/>
        <rFont val="Arial"/>
      </rPr>
      <t>Размер депозита:</t>
    </r>
    <r>
      <rPr>
        <sz val="12"/>
        <color theme="1"/>
        <rFont val="Arial"/>
      </rPr>
      <t xml:space="preserve"> </t>
    </r>
    <r>
      <rPr>
        <b/>
        <sz val="12"/>
        <color theme="1"/>
        <rFont val="Arial"/>
      </rPr>
      <t>начальное значение депозита</t>
    </r>
    <r>
      <rPr>
        <sz val="12"/>
        <color theme="1"/>
        <rFont val="Arial"/>
      </rPr>
      <t xml:space="preserve"> смотрим по таблицам  в "Предыдущем лимите открытых позиций" (срочный рынок) или "Входящие средства" (фондовый рынок) - эти значения указываем</t>
    </r>
    <r>
      <rPr>
        <i/>
        <sz val="12"/>
        <color theme="1"/>
        <rFont val="Arial"/>
      </rPr>
      <t xml:space="preserve"> в первых сделках</t>
    </r>
  </si>
  <si>
    <r>
      <rPr>
        <sz val="12"/>
        <color theme="1"/>
        <rFont val="Arial"/>
      </rPr>
      <t xml:space="preserve">Учитывайте: получили прибыль в сделке </t>
    </r>
    <r>
      <rPr>
        <b/>
        <sz val="12"/>
        <color theme="1"/>
        <rFont val="Arial"/>
      </rPr>
      <t xml:space="preserve">=&gt; </t>
    </r>
    <r>
      <rPr>
        <sz val="12"/>
        <color theme="1"/>
        <rFont val="Arial"/>
      </rPr>
      <t xml:space="preserve">размер депозита увеличивается, если сделка убыточная </t>
    </r>
    <r>
      <rPr>
        <b/>
        <sz val="12"/>
        <color theme="1"/>
        <rFont val="Arial"/>
      </rPr>
      <t>=&gt;</t>
    </r>
    <r>
      <rPr>
        <sz val="12"/>
        <color theme="1"/>
        <rFont val="Arial"/>
      </rPr>
      <t xml:space="preserve"> количество средств на счету уменьшается. ПОЭТОМУ в каждой следующей сделке:</t>
    </r>
  </si>
  <si>
    <r>
      <rPr>
        <sz val="12"/>
        <color theme="1"/>
        <rFont val="Arial"/>
      </rPr>
      <t>"Размер депозита до входа в сделку" (</t>
    </r>
    <r>
      <rPr>
        <sz val="10"/>
        <color theme="1"/>
        <rFont val="Arial"/>
      </rPr>
      <t>в сделках, начиная со второй</t>
    </r>
    <r>
      <rPr>
        <sz val="12"/>
        <color theme="1"/>
        <rFont val="Arial"/>
      </rPr>
      <t xml:space="preserve">) </t>
    </r>
    <r>
      <rPr>
        <b/>
        <sz val="12"/>
        <color theme="1"/>
        <rFont val="Arial"/>
      </rPr>
      <t>=</t>
    </r>
    <r>
      <rPr>
        <sz val="12"/>
        <color theme="1"/>
        <rFont val="Arial"/>
      </rPr>
      <t xml:space="preserve"> предыдущее значение депозита (по срочному/фондовому рынку)  </t>
    </r>
    <r>
      <rPr>
        <b/>
        <sz val="12"/>
        <color theme="1"/>
        <rFont val="Arial"/>
      </rPr>
      <t>+/-</t>
    </r>
    <r>
      <rPr>
        <sz val="12"/>
        <color theme="1"/>
        <rFont val="Arial"/>
      </rPr>
      <t xml:space="preserve"> прибыль/убыток, полученный в предыдущей сделке</t>
    </r>
  </si>
  <si>
    <t>Напоминаем формулы для самостоятельного расчета прибыли/убытка:</t>
  </si>
  <si>
    <r>
      <rPr>
        <sz val="12"/>
        <color theme="1"/>
        <rFont val="Arial"/>
      </rPr>
      <t>Для фондового рынка</t>
    </r>
    <r>
      <rPr>
        <b/>
        <sz val="12"/>
        <color theme="1"/>
        <rFont val="Arial"/>
      </rPr>
      <t xml:space="preserve"> =</t>
    </r>
    <r>
      <rPr>
        <sz val="12"/>
        <color theme="1"/>
        <rFont val="Arial"/>
      </rPr>
      <t xml:space="preserve"> (прибыль/убытки) </t>
    </r>
    <r>
      <rPr>
        <b/>
        <sz val="12"/>
        <color theme="1"/>
        <rFont val="Arial"/>
      </rPr>
      <t xml:space="preserve">* </t>
    </r>
    <r>
      <rPr>
        <sz val="12"/>
        <color theme="1"/>
        <rFont val="Arial"/>
      </rPr>
      <t xml:space="preserve">количество приобретенных лотов </t>
    </r>
    <r>
      <rPr>
        <b/>
        <sz val="12"/>
        <color theme="1"/>
        <rFont val="Arial"/>
      </rPr>
      <t xml:space="preserve">* </t>
    </r>
    <r>
      <rPr>
        <sz val="12"/>
        <color theme="1"/>
        <rFont val="Arial"/>
      </rPr>
      <t>кол-во акций в лоте</t>
    </r>
  </si>
  <si>
    <r>
      <rPr>
        <sz val="12"/>
        <color theme="1"/>
        <rFont val="Arial"/>
      </rPr>
      <t>Для срочного рынка</t>
    </r>
    <r>
      <rPr>
        <b/>
        <sz val="12"/>
        <color theme="1"/>
        <rFont val="Arial"/>
      </rPr>
      <t xml:space="preserve"> =</t>
    </r>
    <r>
      <rPr>
        <sz val="12"/>
        <color theme="1"/>
        <rFont val="Arial"/>
      </rPr>
      <t xml:space="preserve"> (прибыль/убытки) </t>
    </r>
    <r>
      <rPr>
        <b/>
        <sz val="12"/>
        <color theme="1"/>
        <rFont val="Arial"/>
      </rPr>
      <t xml:space="preserve">/ </t>
    </r>
    <r>
      <rPr>
        <sz val="12"/>
        <color theme="1"/>
        <rFont val="Arial"/>
      </rPr>
      <t xml:space="preserve">шаг цены </t>
    </r>
    <r>
      <rPr>
        <b/>
        <sz val="12"/>
        <color theme="1"/>
        <rFont val="Arial"/>
      </rPr>
      <t xml:space="preserve">* </t>
    </r>
    <r>
      <rPr>
        <sz val="12"/>
        <color theme="1"/>
        <rFont val="Arial"/>
      </rPr>
      <t xml:space="preserve">стоимость шага </t>
    </r>
    <r>
      <rPr>
        <b/>
        <sz val="12"/>
        <color theme="1"/>
        <rFont val="Arial"/>
      </rPr>
      <t xml:space="preserve">* </t>
    </r>
    <r>
      <rPr>
        <sz val="12"/>
        <color theme="1"/>
        <rFont val="Arial"/>
      </rPr>
      <t>колиечство приобретенных контрактов.</t>
    </r>
  </si>
  <si>
    <r>
      <rPr>
        <sz val="12"/>
        <color theme="1"/>
        <rFont val="Arial"/>
      </rPr>
      <t>Результат в %% от депозита</t>
    </r>
    <r>
      <rPr>
        <b/>
        <sz val="12"/>
        <color theme="1"/>
        <rFont val="Arial"/>
      </rPr>
      <t xml:space="preserve"> =</t>
    </r>
    <r>
      <rPr>
        <sz val="12"/>
        <color theme="1"/>
        <rFont val="Arial"/>
      </rPr>
      <t xml:space="preserve"> (прибыль/убытки)</t>
    </r>
    <r>
      <rPr>
        <b/>
        <sz val="12"/>
        <color theme="1"/>
        <rFont val="Arial"/>
      </rPr>
      <t xml:space="preserve"> / </t>
    </r>
    <r>
      <rPr>
        <sz val="12"/>
        <color theme="1"/>
        <rFont val="Arial"/>
      </rPr>
      <t xml:space="preserve">входящие средства </t>
    </r>
    <r>
      <rPr>
        <b/>
        <sz val="12"/>
        <color theme="1"/>
        <rFont val="Arial"/>
      </rPr>
      <t>*</t>
    </r>
    <r>
      <rPr>
        <sz val="12"/>
        <color theme="1"/>
        <rFont val="Arial"/>
      </rPr>
      <t xml:space="preserve"> 100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</si>
</sst>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0"/>
      <color rgb="FF000000"/>
      <name val="Arial"/>
    </font>
    <font>
      <sz val="12"/>
      <color theme="1"/>
      <name val="Arial"/>
    </font>
    <font>
      <b/>
      <sz val="18"/>
      <color theme="1"/>
      <name val="Calibri"/>
    </font>
    <font>
      <sz val="12"/>
      <color theme="1"/>
      <name val="Calibri"/>
    </font>
    <font>
      <sz val="12"/>
      <color rgb="FFCC0000"/>
      <name val="Arial"/>
    </font>
    <font>
      <b/>
      <sz val="12"/>
      <color rgb="FF000000"/>
      <name val="Arial"/>
    </font>
    <font>
      <sz val="12"/>
      <color rgb="FF000000"/>
      <name val="Arial"/>
    </font>
    <font>
      <sz val="12"/>
      <color rgb="FF000000"/>
      <name val="Calibri"/>
    </font>
    <font>
      <b/>
      <u/>
      <sz val="12"/>
      <color rgb="FF000000"/>
      <name val="Calibri"/>
    </font>
    <font>
      <sz val="10"/>
      <name val="Arial"/>
    </font>
    <font>
      <sz val="10"/>
      <color rgb="FF000000"/>
      <name val="Roboto"/>
    </font>
    <font>
      <sz val="12"/>
      <color rgb="FFFF0000"/>
      <name val="Calibri"/>
    </font>
    <font>
      <u/>
      <sz val="12"/>
      <color rgb="FF000000"/>
      <name val="Calibri"/>
    </font>
    <font>
      <sz val="11"/>
      <color rgb="FF000000"/>
      <name val="Calibri"/>
    </font>
    <font>
      <sz val="10"/>
      <color theme="1"/>
      <name val="Arial"/>
    </font>
    <font>
      <sz val="10"/>
      <color rgb="FF000000"/>
      <name val="Inconsolata"/>
    </font>
    <font>
      <sz val="12"/>
      <color rgb="FFFF0000"/>
      <name val="Arial"/>
    </font>
    <font>
      <b/>
      <sz val="12"/>
      <color theme="1"/>
      <name val="Arial"/>
    </font>
    <font>
      <i/>
      <sz val="12"/>
      <color theme="1"/>
      <name val="Arial"/>
    </font>
    <font>
      <sz val="9"/>
      <color rgb="FF000000"/>
      <name val="Arial"/>
      <family val="2"/>
      <charset val="204"/>
    </font>
    <font>
      <sz val="11"/>
      <color rgb="FF444444"/>
      <name val="Calibri"/>
      <family val="2"/>
      <charset val="1"/>
    </font>
    <font>
      <sz val="9"/>
      <color theme="1"/>
      <name val="Arial"/>
    </font>
    <font>
      <sz val="8"/>
      <color rgb="FF444444"/>
      <name val="Arial"/>
    </font>
    <font>
      <sz val="8"/>
      <color theme="1"/>
      <name val="Arial"/>
    </font>
    <font>
      <sz val="10"/>
      <color theme="1"/>
      <name val="Arial"/>
      <scheme val="minor"/>
    </font>
    <font>
      <sz val="11"/>
      <color rgb="FF242424"/>
      <name val="Aptos Narrow"/>
      <charset val="1"/>
    </font>
    <font>
      <sz val="10"/>
      <color rgb="FF242424"/>
      <name val="Arial"/>
      <scheme val="minor"/>
    </font>
  </fonts>
  <fills count="5">
    <fill>
      <patternFill patternType="none"/>
    </fill>
    <fill>
      <patternFill patternType="gray125"/>
    </fill>
    <fill>
      <patternFill patternType="solid">
        <fgColor rgb="FFFFFFFF"/>
        <bgColor rgb="FFFFFFFF"/>
      </patternFill>
    </fill>
    <fill>
      <patternFill patternType="solid">
        <fgColor rgb="FFD9D9D9"/>
        <bgColor rgb="FFD9D9D9"/>
      </patternFill>
    </fill>
    <fill>
      <patternFill patternType="solid">
        <fgColor theme="2" tint="-4.9989318521683403E-2"/>
        <bgColor rgb="FFFFFCF0"/>
      </patternFill>
    </fill>
  </fills>
  <borders count="9">
    <border>
      <left/>
      <right/>
      <top/>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right style="thick">
        <color rgb="FF000000"/>
      </right>
      <top/>
      <bottom/>
      <diagonal/>
    </border>
    <border>
      <left/>
      <right/>
      <top/>
      <bottom style="thick">
        <color rgb="FF000000"/>
      </bottom>
      <diagonal/>
    </border>
    <border>
      <left style="thick">
        <color rgb="FF000000"/>
      </left>
      <right/>
      <top style="thin">
        <color rgb="FFFFFFFF"/>
      </top>
      <bottom style="thin">
        <color rgb="FFFFFFFF"/>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2">
    <xf numFmtId="0" fontId="0" fillId="0" borderId="0" xfId="0"/>
    <xf numFmtId="0" fontId="1" fillId="0" borderId="1" xfId="0" applyFont="1" applyBorder="1"/>
    <xf numFmtId="0" fontId="2" fillId="0" borderId="1" xfId="0" applyFont="1" applyBorder="1"/>
    <xf numFmtId="0" fontId="3" fillId="0" borderId="1" xfId="0" applyFont="1" applyBorder="1"/>
    <xf numFmtId="0" fontId="4" fillId="0" borderId="1" xfId="0" applyFont="1" applyBorder="1"/>
    <xf numFmtId="0" fontId="5" fillId="0" borderId="1" xfId="0" applyFont="1" applyBorder="1"/>
    <xf numFmtId="0" fontId="6" fillId="0" borderId="1" xfId="0" applyFont="1" applyBorder="1"/>
    <xf numFmtId="0" fontId="7" fillId="0" borderId="1" xfId="0" applyFont="1" applyBorder="1"/>
    <xf numFmtId="0" fontId="8" fillId="0" borderId="1" xfId="0" applyFont="1" applyBorder="1"/>
    <xf numFmtId="0" fontId="10" fillId="2" borderId="0" xfId="0" applyFont="1" applyFill="1"/>
    <xf numFmtId="0" fontId="7" fillId="0" borderId="3" xfId="0" applyFont="1" applyBorder="1"/>
    <xf numFmtId="0" fontId="7" fillId="0" borderId="4" xfId="0" applyFont="1" applyBorder="1"/>
    <xf numFmtId="0" fontId="13" fillId="0" borderId="0" xfId="0" applyFont="1" applyAlignment="1">
      <alignment horizontal="center" vertical="center" wrapText="1"/>
    </xf>
    <xf numFmtId="0" fontId="14" fillId="0" borderId="0" xfId="0" applyFont="1" applyAlignment="1">
      <alignment horizontal="center" vertical="center" wrapText="1"/>
    </xf>
    <xf numFmtId="2" fontId="13" fillId="0" borderId="0" xfId="0" applyNumberFormat="1" applyFont="1" applyAlignment="1">
      <alignment horizontal="center" vertical="center" wrapText="1"/>
    </xf>
    <xf numFmtId="2" fontId="14" fillId="0" borderId="0" xfId="0" applyNumberFormat="1" applyFont="1" applyAlignment="1">
      <alignment horizontal="center" vertical="center" wrapText="1"/>
    </xf>
    <xf numFmtId="10" fontId="13" fillId="0" borderId="5" xfId="0" applyNumberFormat="1" applyFont="1" applyBorder="1" applyAlignment="1">
      <alignment horizontal="center" vertical="center" wrapText="1"/>
    </xf>
    <xf numFmtId="0" fontId="14" fillId="0" borderId="1" xfId="0" applyFont="1" applyBorder="1" applyAlignment="1">
      <alignment horizontal="center" vertical="center" wrapText="1"/>
    </xf>
    <xf numFmtId="0" fontId="0" fillId="3" borderId="0" xfId="0" applyFill="1" applyAlignment="1">
      <alignment horizontal="center" vertical="center" wrapText="1"/>
    </xf>
    <xf numFmtId="0" fontId="15" fillId="3" borderId="0" xfId="0" applyFont="1" applyFill="1" applyAlignment="1">
      <alignment horizontal="center" vertical="center" wrapText="1"/>
    </xf>
    <xf numFmtId="0" fontId="15" fillId="2" borderId="0" xfId="0" applyFont="1" applyFill="1" applyAlignment="1">
      <alignment horizontal="center" vertical="center" wrapText="1"/>
    </xf>
    <xf numFmtId="0" fontId="14" fillId="0" borderId="6" xfId="0" applyFont="1" applyBorder="1" applyAlignment="1">
      <alignment horizontal="center" vertical="center" wrapText="1"/>
    </xf>
    <xf numFmtId="10" fontId="14" fillId="0" borderId="0" xfId="0" applyNumberFormat="1" applyFont="1" applyAlignment="1">
      <alignment horizontal="center" vertical="center" wrapText="1"/>
    </xf>
    <xf numFmtId="0" fontId="14" fillId="0" borderId="0" xfId="0" applyFont="1" applyAlignment="1">
      <alignment wrapText="1"/>
    </xf>
    <xf numFmtId="0" fontId="14" fillId="3" borderId="0" xfId="0" applyFont="1" applyFill="1" applyAlignment="1">
      <alignment horizontal="center" vertical="center" wrapText="1"/>
    </xf>
    <xf numFmtId="16" fontId="19" fillId="4" borderId="8" xfId="0" applyNumberFormat="1" applyFont="1" applyFill="1" applyBorder="1" applyAlignment="1">
      <alignment horizontal="center" vertical="center" wrapText="1"/>
    </xf>
    <xf numFmtId="2" fontId="14" fillId="3" borderId="0" xfId="0" applyNumberFormat="1" applyFont="1" applyFill="1" applyAlignment="1">
      <alignment horizontal="center" vertical="center" wrapText="1"/>
    </xf>
    <xf numFmtId="10" fontId="14" fillId="3" borderId="5" xfId="0" applyNumberFormat="1" applyFont="1" applyFill="1" applyBorder="1" applyAlignment="1">
      <alignment horizontal="center" vertical="center" wrapText="1"/>
    </xf>
    <xf numFmtId="10" fontId="14" fillId="0" borderId="5" xfId="0" applyNumberFormat="1" applyFont="1" applyBorder="1" applyAlignment="1">
      <alignment horizontal="center" vertical="center" wrapText="1"/>
    </xf>
    <xf numFmtId="0" fontId="14" fillId="3" borderId="0" xfId="0" applyFont="1" applyFill="1" applyAlignment="1">
      <alignment horizontal="center" vertical="center"/>
    </xf>
    <xf numFmtId="3" fontId="14" fillId="3" borderId="0" xfId="0" applyNumberFormat="1" applyFont="1" applyFill="1" applyAlignment="1">
      <alignment horizontal="center" vertical="center" wrapText="1"/>
    </xf>
    <xf numFmtId="3" fontId="14" fillId="0" borderId="0" xfId="0" applyNumberFormat="1" applyFont="1" applyAlignment="1">
      <alignment horizontal="center" vertical="center" wrapText="1"/>
    </xf>
    <xf numFmtId="20" fontId="14" fillId="0" borderId="0" xfId="0" applyNumberFormat="1" applyFont="1" applyAlignment="1">
      <alignment horizontal="center" vertical="center" wrapText="1"/>
    </xf>
    <xf numFmtId="0" fontId="21" fillId="0" borderId="1" xfId="0" applyFont="1" applyBorder="1" applyAlignment="1">
      <alignment horizontal="center" vertical="center" wrapText="1"/>
    </xf>
    <xf numFmtId="14" fontId="14" fillId="0" borderId="0" xfId="0" applyNumberFormat="1" applyFont="1" applyAlignment="1">
      <alignment horizontal="center" vertical="center" wrapText="1"/>
    </xf>
    <xf numFmtId="0" fontId="21" fillId="0" borderId="0" xfId="0" applyFont="1" applyAlignment="1">
      <alignment horizontal="center" vertical="center" wrapText="1"/>
    </xf>
    <xf numFmtId="0" fontId="25" fillId="0" borderId="0" xfId="0" applyFont="1"/>
    <xf numFmtId="0" fontId="26" fillId="0" borderId="7" xfId="0" applyFont="1" applyBorder="1" applyAlignment="1">
      <alignment horizontal="center" vertical="center" wrapText="1"/>
    </xf>
    <xf numFmtId="0" fontId="24" fillId="0" borderId="4" xfId="0" applyFont="1" applyBorder="1" applyAlignment="1">
      <alignment horizontal="center" vertical="center" wrapText="1"/>
    </xf>
    <xf numFmtId="0" fontId="14" fillId="0" borderId="7" xfId="0" applyFont="1" applyBorder="1" applyAlignment="1">
      <alignment horizontal="center" vertical="center" wrapText="1"/>
    </xf>
    <xf numFmtId="0" fontId="14" fillId="0" borderId="4" xfId="0" applyFont="1" applyBorder="1" applyAlignment="1">
      <alignment horizontal="center" vertical="center" wrapText="1"/>
    </xf>
    <xf numFmtId="0" fontId="20" fillId="0" borderId="7" xfId="0" applyFont="1" applyBorder="1" applyAlignment="1">
      <alignment horizontal="center" vertical="center" wrapText="1"/>
    </xf>
    <xf numFmtId="0" fontId="22" fillId="0" borderId="7" xfId="0" applyFont="1" applyBorder="1" applyAlignment="1">
      <alignment horizontal="center" vertical="center" wrapText="1"/>
    </xf>
    <xf numFmtId="0" fontId="23" fillId="0" borderId="4" xfId="0" applyFont="1" applyBorder="1" applyAlignment="1">
      <alignment horizontal="center" vertical="center" wrapText="1"/>
    </xf>
    <xf numFmtId="0" fontId="24" fillId="0" borderId="7" xfId="0" applyFont="1" applyBorder="1" applyAlignment="1">
      <alignment horizontal="center" vertical="center" wrapText="1"/>
    </xf>
    <xf numFmtId="0" fontId="21" fillId="0" borderId="7" xfId="0" applyFont="1" applyBorder="1" applyAlignment="1">
      <alignment horizontal="center" vertical="center" wrapText="1"/>
    </xf>
    <xf numFmtId="0" fontId="21" fillId="0" borderId="4" xfId="0" applyFont="1" applyBorder="1" applyAlignment="1">
      <alignment horizontal="center" vertical="center" wrapText="1"/>
    </xf>
    <xf numFmtId="0" fontId="7" fillId="0" borderId="2" xfId="0" applyFont="1" applyBorder="1" applyAlignment="1"/>
    <xf numFmtId="0" fontId="9" fillId="0" borderId="3" xfId="0" applyFont="1" applyBorder="1" applyAlignment="1"/>
    <xf numFmtId="0" fontId="9" fillId="0" borderId="4" xfId="0" applyFont="1" applyBorder="1" applyAlignment="1"/>
    <xf numFmtId="0" fontId="11" fillId="0" borderId="2" xfId="0" applyFont="1" applyBorder="1" applyAlignment="1"/>
    <xf numFmtId="0" fontId="12" fillId="0" borderId="2" xfId="0" applyFont="1" applyBorder="1" applyAlignment="1"/>
  </cellXfs>
  <cellStyles count="1">
    <cellStyle name="Обычный" xfId="0" builtinId="0"/>
  </cellStyles>
  <dxfs count="3">
    <dxf>
      <font>
        <color rgb="FF000000"/>
      </font>
      <fill>
        <patternFill patternType="solid">
          <fgColor rgb="FFFFFFFF"/>
          <bgColor rgb="FFFFFFFF"/>
        </patternFill>
      </fill>
    </dxf>
    <dxf>
      <font>
        <b/>
        <color theme="0"/>
      </font>
      <fill>
        <patternFill patternType="solid">
          <fgColor rgb="FF6AA84F"/>
          <bgColor rgb="FF6AA84F"/>
        </patternFill>
      </fill>
    </dxf>
    <dxf>
      <font>
        <color theme="0"/>
      </font>
      <fill>
        <patternFill patternType="solid">
          <fgColor theme="0"/>
          <bgColor theme="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46"/>
  <sheetViews>
    <sheetView tabSelected="1" topLeftCell="T1" workbookViewId="0">
      <pane ySplit="1" topLeftCell="B130" activePane="bottomLeft" state="frozen"/>
      <selection pane="bottomLeft" activeCell="F131" sqref="F131"/>
      <selection activeCell="O1" sqref="O1"/>
    </sheetView>
  </sheetViews>
  <sheetFormatPr defaultColWidth="14.42578125" defaultRowHeight="15" customHeight="1"/>
  <cols>
    <col min="1" max="1" width="0.140625" hidden="1" customWidth="1"/>
    <col min="2" max="2" width="6.7109375" customWidth="1"/>
    <col min="3" max="3" width="7.5703125" customWidth="1"/>
    <col min="4" max="4" width="12.140625" customWidth="1"/>
    <col min="5" max="5" width="8.42578125" customWidth="1"/>
    <col min="6" max="6" width="15.5703125" customWidth="1"/>
    <col min="7" max="7" width="13" customWidth="1"/>
    <col min="8" max="8" width="12.28515625" customWidth="1"/>
    <col min="9" max="9" width="10.140625" customWidth="1"/>
    <col min="10" max="10" width="11.42578125" customWidth="1"/>
    <col min="11" max="11" width="10.42578125" customWidth="1"/>
    <col min="12" max="12" width="14.140625" customWidth="1"/>
    <col min="13" max="13" width="9" customWidth="1"/>
    <col min="14" max="14" width="11.5703125" customWidth="1"/>
    <col min="15" max="15" width="13.7109375" customWidth="1"/>
    <col min="16" max="17" width="10" customWidth="1"/>
    <col min="18" max="18" width="11" customWidth="1"/>
    <col min="19" max="19" width="16.5703125" customWidth="1"/>
    <col min="20" max="20" width="40.7109375" customWidth="1"/>
    <col min="22" max="22" width="12" customWidth="1"/>
    <col min="23" max="24" width="20.7109375" customWidth="1"/>
  </cols>
  <sheetData>
    <row r="1" spans="1:27" ht="45.75">
      <c r="A1" s="12" t="s">
        <v>0</v>
      </c>
      <c r="B1" s="13" t="s">
        <v>1</v>
      </c>
      <c r="C1" s="12" t="s">
        <v>2</v>
      </c>
      <c r="D1" s="12" t="s">
        <v>3</v>
      </c>
      <c r="E1" s="12" t="s">
        <v>4</v>
      </c>
      <c r="F1" s="12" t="s">
        <v>5</v>
      </c>
      <c r="G1" s="12" t="s">
        <v>6</v>
      </c>
      <c r="H1" s="12" t="s">
        <v>7</v>
      </c>
      <c r="I1" s="12" t="s">
        <v>8</v>
      </c>
      <c r="J1" s="12" t="s">
        <v>9</v>
      </c>
      <c r="K1" s="12" t="s">
        <v>10</v>
      </c>
      <c r="L1" s="12" t="s">
        <v>11</v>
      </c>
      <c r="M1" s="12" t="s">
        <v>12</v>
      </c>
      <c r="N1" s="12" t="s">
        <v>13</v>
      </c>
      <c r="O1" s="14" t="s">
        <v>14</v>
      </c>
      <c r="P1" s="12" t="s">
        <v>15</v>
      </c>
      <c r="Q1" s="12" t="s">
        <v>16</v>
      </c>
      <c r="R1" s="12" t="s">
        <v>17</v>
      </c>
      <c r="S1" s="14" t="s">
        <v>18</v>
      </c>
      <c r="T1" s="12" t="s">
        <v>19</v>
      </c>
      <c r="U1" s="15" t="s">
        <v>20</v>
      </c>
      <c r="V1" s="16" t="s">
        <v>21</v>
      </c>
      <c r="W1" s="39" t="s">
        <v>22</v>
      </c>
      <c r="X1" s="40"/>
      <c r="Y1" s="33" t="s">
        <v>23</v>
      </c>
      <c r="Z1" s="17"/>
      <c r="AA1" s="17"/>
    </row>
    <row r="2" spans="1:27" ht="150" customHeight="1">
      <c r="A2" s="13">
        <f>IF(E2="шорт",I2-K2,K2-I2)</f>
        <v>8.5599999999999739</v>
      </c>
      <c r="B2" s="25" t="s">
        <v>24</v>
      </c>
      <c r="C2" s="24">
        <v>1</v>
      </c>
      <c r="D2" s="24" t="s">
        <v>25</v>
      </c>
      <c r="E2" s="24" t="s">
        <v>26</v>
      </c>
      <c r="F2" s="24" t="s">
        <v>27</v>
      </c>
      <c r="G2" s="24"/>
      <c r="H2" s="24" t="s">
        <v>28</v>
      </c>
      <c r="I2" s="24">
        <v>243.61</v>
      </c>
      <c r="J2" s="24">
        <v>7.0000000000000007E-2</v>
      </c>
      <c r="K2" s="24">
        <v>252.17</v>
      </c>
      <c r="L2" s="24" t="s">
        <v>29</v>
      </c>
      <c r="M2" s="18">
        <v>1</v>
      </c>
      <c r="N2" s="24">
        <v>1</v>
      </c>
      <c r="O2" s="15">
        <f>((A2/M2)*N2*J2)</f>
        <v>0.59919999999999818</v>
      </c>
      <c r="P2" s="24">
        <v>0</v>
      </c>
      <c r="Q2" s="24">
        <v>0.3</v>
      </c>
      <c r="R2" s="24">
        <v>0</v>
      </c>
      <c r="S2" s="26">
        <f t="shared" ref="Q2:S90" si="0">O2-P2-R2</f>
        <v>0.59919999999999818</v>
      </c>
      <c r="T2" s="24" t="s">
        <v>30</v>
      </c>
      <c r="U2" s="26">
        <v>15.6</v>
      </c>
      <c r="V2" s="27">
        <f t="shared" ref="V2:V90" si="1">IFERROR(S2/U2," ")</f>
        <v>3.8410256410256291E-2</v>
      </c>
      <c r="W2" s="39" t="s">
        <v>31</v>
      </c>
      <c r="X2" s="40"/>
      <c r="Y2" s="17"/>
      <c r="Z2" s="17"/>
      <c r="AA2" s="17"/>
    </row>
    <row r="3" spans="1:27" ht="150" customHeight="1">
      <c r="A3" s="13">
        <f>IF(E3="шорт",I3-K3,K3-I3)</f>
        <v>3.1999999999999806E-3</v>
      </c>
      <c r="B3" s="25" t="s">
        <v>24</v>
      </c>
      <c r="C3" s="24">
        <v>2</v>
      </c>
      <c r="D3" s="24" t="s">
        <v>32</v>
      </c>
      <c r="E3" s="24" t="s">
        <v>26</v>
      </c>
      <c r="F3" s="24" t="s">
        <v>33</v>
      </c>
      <c r="G3" s="24"/>
      <c r="H3" s="24" t="s">
        <v>34</v>
      </c>
      <c r="I3" s="24">
        <v>0.30570000000000003</v>
      </c>
      <c r="J3" s="24">
        <v>171</v>
      </c>
      <c r="K3" s="24">
        <v>0.30890000000000001</v>
      </c>
      <c r="L3" s="24" t="s">
        <v>35</v>
      </c>
      <c r="M3" s="18">
        <v>1</v>
      </c>
      <c r="N3" s="18">
        <v>1</v>
      </c>
      <c r="O3" s="15">
        <f>((A3/M3)*N3*J3)</f>
        <v>0.54719999999999669</v>
      </c>
      <c r="P3" s="24"/>
      <c r="Q3" s="24">
        <v>0.3</v>
      </c>
      <c r="R3" s="24"/>
      <c r="S3" s="26">
        <f t="shared" si="0"/>
        <v>0.54719999999999669</v>
      </c>
      <c r="T3" s="24" t="s">
        <v>36</v>
      </c>
      <c r="U3" s="26">
        <v>15.6</v>
      </c>
      <c r="V3" s="27">
        <f t="shared" si="1"/>
        <v>3.5076923076922867E-2</v>
      </c>
      <c r="W3" s="39" t="s">
        <v>37</v>
      </c>
      <c r="X3" s="40"/>
      <c r="Y3" s="17"/>
      <c r="Z3" s="17"/>
      <c r="AA3" s="17"/>
    </row>
    <row r="4" spans="1:27" ht="150" customHeight="1">
      <c r="A4" s="13">
        <f>IF(E4="шорт",I4-K4,K4-I4)</f>
        <v>-149</v>
      </c>
      <c r="B4" s="25" t="s">
        <v>24</v>
      </c>
      <c r="C4" s="24">
        <v>3</v>
      </c>
      <c r="D4" s="24" t="s">
        <v>38</v>
      </c>
      <c r="E4" s="24" t="s">
        <v>26</v>
      </c>
      <c r="F4" s="24" t="s">
        <v>33</v>
      </c>
      <c r="G4" s="24"/>
      <c r="H4" s="24" t="s">
        <v>39</v>
      </c>
      <c r="I4" s="24">
        <v>30624</v>
      </c>
      <c r="J4" s="24">
        <v>2E-3</v>
      </c>
      <c r="K4" s="24">
        <v>30475</v>
      </c>
      <c r="L4" s="24" t="s">
        <v>40</v>
      </c>
      <c r="M4" s="19">
        <v>1</v>
      </c>
      <c r="N4" s="24">
        <v>1</v>
      </c>
      <c r="O4" s="15">
        <f>((A4/M4)*N4*J4)</f>
        <v>-0.29799999999999999</v>
      </c>
      <c r="P4" s="24"/>
      <c r="Q4" s="24">
        <v>0.3</v>
      </c>
      <c r="R4" s="24"/>
      <c r="S4" s="26">
        <f t="shared" si="0"/>
        <v>-0.29799999999999999</v>
      </c>
      <c r="T4" s="24" t="s">
        <v>41</v>
      </c>
      <c r="U4" s="26">
        <v>15.6</v>
      </c>
      <c r="V4" s="27">
        <f t="shared" si="1"/>
        <v>-1.9102564102564102E-2</v>
      </c>
      <c r="W4" s="39" t="s">
        <v>42</v>
      </c>
      <c r="X4" s="40"/>
      <c r="Y4" s="17"/>
      <c r="Z4" s="17"/>
      <c r="AA4" s="17"/>
    </row>
    <row r="5" spans="1:27" ht="150" customHeight="1">
      <c r="A5" s="13">
        <f>IF(E5="шорт",I5-K5,K5-I5)</f>
        <v>-2.1000000000000185E-4</v>
      </c>
      <c r="B5" s="25" t="s">
        <v>24</v>
      </c>
      <c r="C5" s="24">
        <v>4</v>
      </c>
      <c r="D5" s="24" t="s">
        <v>43</v>
      </c>
      <c r="E5" s="24" t="s">
        <v>26</v>
      </c>
      <c r="F5" s="24" t="s">
        <v>33</v>
      </c>
      <c r="G5" s="24"/>
      <c r="H5" s="24" t="s">
        <v>44</v>
      </c>
      <c r="I5" s="24">
        <v>6.8000000000000005E-2</v>
      </c>
      <c r="J5" s="24">
        <v>740</v>
      </c>
      <c r="K5" s="24">
        <v>6.7790000000000003E-2</v>
      </c>
      <c r="L5" s="24" t="s">
        <v>40</v>
      </c>
      <c r="M5" s="19">
        <v>1</v>
      </c>
      <c r="N5" s="24">
        <v>2</v>
      </c>
      <c r="O5" s="15">
        <f>((A5/M5)*N5*J5)</f>
        <v>-0.31080000000000274</v>
      </c>
      <c r="P5" s="13"/>
      <c r="Q5" s="24">
        <v>0.3</v>
      </c>
      <c r="R5" s="13"/>
      <c r="S5" s="15">
        <f t="shared" si="0"/>
        <v>-0.31080000000000274</v>
      </c>
      <c r="T5" s="13" t="s">
        <v>45</v>
      </c>
      <c r="U5" s="26">
        <v>15.6</v>
      </c>
      <c r="V5" s="28">
        <f t="shared" si="1"/>
        <v>-1.9923076923077099E-2</v>
      </c>
      <c r="W5" s="39" t="s">
        <v>42</v>
      </c>
      <c r="X5" s="40"/>
      <c r="Y5" s="17"/>
      <c r="Z5" s="17"/>
      <c r="AA5" s="17"/>
    </row>
    <row r="6" spans="1:27" ht="150" customHeight="1">
      <c r="A6" s="13">
        <f>IF(E6="шорт",I6-K6,K6-I6)</f>
        <v>-0.32000000000000028</v>
      </c>
      <c r="B6" s="25" t="s">
        <v>46</v>
      </c>
      <c r="C6" s="24">
        <v>5</v>
      </c>
      <c r="D6" s="24" t="s">
        <v>47</v>
      </c>
      <c r="E6" s="24" t="s">
        <v>26</v>
      </c>
      <c r="F6" s="24" t="s">
        <v>48</v>
      </c>
      <c r="G6" s="24"/>
      <c r="H6" s="24" t="s">
        <v>49</v>
      </c>
      <c r="I6" s="24">
        <v>38.119999999999997</v>
      </c>
      <c r="J6" s="24">
        <v>0.94199999999999995</v>
      </c>
      <c r="K6" s="24">
        <v>37.799999999999997</v>
      </c>
      <c r="L6" s="24" t="s">
        <v>40</v>
      </c>
      <c r="M6" s="19">
        <v>1</v>
      </c>
      <c r="N6" s="24">
        <v>1</v>
      </c>
      <c r="O6" s="15">
        <f>((A6/M6)*N6*J6)</f>
        <v>-0.30144000000000026</v>
      </c>
      <c r="P6" s="13"/>
      <c r="Q6" s="24">
        <v>0.3</v>
      </c>
      <c r="R6" s="13"/>
      <c r="S6" s="15">
        <f t="shared" si="0"/>
        <v>-0.30144000000000026</v>
      </c>
      <c r="T6" s="13" t="s">
        <v>50</v>
      </c>
      <c r="U6" s="26">
        <v>15.6</v>
      </c>
      <c r="V6" s="28">
        <f t="shared" si="1"/>
        <v>-1.9323076923076939E-2</v>
      </c>
      <c r="W6" s="39" t="s">
        <v>51</v>
      </c>
      <c r="X6" s="40"/>
      <c r="Y6" s="17"/>
      <c r="Z6" s="17"/>
      <c r="AA6" s="17"/>
    </row>
    <row r="7" spans="1:27" ht="150" customHeight="1">
      <c r="A7" s="13">
        <f>IF(E7="шорт",I7-K7,K7-I7)</f>
        <v>-3.7799999999999727</v>
      </c>
      <c r="B7" s="25" t="s">
        <v>52</v>
      </c>
      <c r="C7" s="24">
        <v>6</v>
      </c>
      <c r="D7" s="24" t="s">
        <v>53</v>
      </c>
      <c r="E7" s="24" t="s">
        <v>54</v>
      </c>
      <c r="F7" s="24" t="s">
        <v>48</v>
      </c>
      <c r="G7" s="24"/>
      <c r="H7" s="24" t="s">
        <v>49</v>
      </c>
      <c r="I7" s="24">
        <v>1953.04</v>
      </c>
      <c r="J7" s="24">
        <v>3.2000000000000001E-2</v>
      </c>
      <c r="K7" s="24">
        <v>1956.82</v>
      </c>
      <c r="L7" s="24" t="s">
        <v>55</v>
      </c>
      <c r="M7" s="19">
        <v>1</v>
      </c>
      <c r="N7" s="24">
        <v>2</v>
      </c>
      <c r="O7" s="15">
        <f>((A7/M7)*N7*J7)</f>
        <v>-0.24191999999999825</v>
      </c>
      <c r="P7" s="13"/>
      <c r="Q7" s="24">
        <v>0.3</v>
      </c>
      <c r="R7" s="13"/>
      <c r="S7" s="15">
        <f t="shared" si="0"/>
        <v>-0.24191999999999825</v>
      </c>
      <c r="T7" s="13" t="s">
        <v>56</v>
      </c>
      <c r="U7" s="26">
        <v>15.6</v>
      </c>
      <c r="V7" s="28">
        <f t="shared" si="1"/>
        <v>-1.5507692307692196E-2</v>
      </c>
      <c r="W7" s="39" t="s">
        <v>57</v>
      </c>
      <c r="X7" s="40"/>
      <c r="Y7" s="17"/>
      <c r="Z7" s="17"/>
      <c r="AA7" s="17"/>
    </row>
    <row r="8" spans="1:27" ht="150" customHeight="1">
      <c r="A8" s="13">
        <f>IF(E8="шорт",I8-K8,K8-I8)</f>
        <v>-2.3000000000000242E-3</v>
      </c>
      <c r="B8" s="25" t="s">
        <v>52</v>
      </c>
      <c r="C8" s="24">
        <v>7</v>
      </c>
      <c r="D8" s="24" t="s">
        <v>32</v>
      </c>
      <c r="E8" s="24" t="s">
        <v>54</v>
      </c>
      <c r="F8" s="24" t="s">
        <v>58</v>
      </c>
      <c r="G8" s="24"/>
      <c r="H8" s="29" t="s">
        <v>59</v>
      </c>
      <c r="I8" s="24">
        <v>0.31519999999999998</v>
      </c>
      <c r="J8" s="24">
        <v>69</v>
      </c>
      <c r="K8" s="24">
        <v>0.3175</v>
      </c>
      <c r="L8" s="24" t="s">
        <v>60</v>
      </c>
      <c r="M8" s="19">
        <v>1</v>
      </c>
      <c r="N8" s="24">
        <v>1</v>
      </c>
      <c r="O8" s="15">
        <f>((A8/M8)*N8*J8)</f>
        <v>-0.15870000000000167</v>
      </c>
      <c r="P8" s="13"/>
      <c r="Q8" s="24">
        <v>0.3</v>
      </c>
      <c r="R8" s="13"/>
      <c r="S8" s="15">
        <f t="shared" si="0"/>
        <v>-0.15870000000000167</v>
      </c>
      <c r="T8" s="13" t="s">
        <v>61</v>
      </c>
      <c r="U8" s="26">
        <v>15.6</v>
      </c>
      <c r="V8" s="28">
        <f t="shared" si="1"/>
        <v>-1.0173076923077031E-2</v>
      </c>
      <c r="W8" s="39" t="s">
        <v>62</v>
      </c>
      <c r="X8" s="40"/>
      <c r="Y8" s="17"/>
      <c r="Z8" s="17"/>
      <c r="AA8" s="17"/>
    </row>
    <row r="9" spans="1:27" ht="150" customHeight="1">
      <c r="A9" s="13">
        <f>IF(E9="шорт",I9-K9,K9-I9)</f>
        <v>179.40000000000146</v>
      </c>
      <c r="B9" s="25" t="s">
        <v>63</v>
      </c>
      <c r="C9" s="24">
        <v>8</v>
      </c>
      <c r="D9" s="24" t="s">
        <v>38</v>
      </c>
      <c r="E9" s="24" t="s">
        <v>26</v>
      </c>
      <c r="F9" s="24" t="s">
        <v>27</v>
      </c>
      <c r="G9" s="24"/>
      <c r="H9" s="24" t="s">
        <v>28</v>
      </c>
      <c r="I9" s="24">
        <v>30503</v>
      </c>
      <c r="J9" s="24">
        <v>1E-3</v>
      </c>
      <c r="K9" s="24">
        <v>30682.400000000001</v>
      </c>
      <c r="L9" s="24" t="s">
        <v>64</v>
      </c>
      <c r="M9" s="19">
        <v>1</v>
      </c>
      <c r="N9" s="24">
        <v>1</v>
      </c>
      <c r="O9" s="15">
        <f>((A9/M9)*N9*J9)</f>
        <v>0.17940000000000145</v>
      </c>
      <c r="P9" s="13"/>
      <c r="Q9" s="24">
        <v>0.3</v>
      </c>
      <c r="R9" s="13"/>
      <c r="S9" s="15">
        <f t="shared" si="0"/>
        <v>0.17940000000000145</v>
      </c>
      <c r="T9" s="13" t="s">
        <v>65</v>
      </c>
      <c r="U9" s="26">
        <v>15.6</v>
      </c>
      <c r="V9" s="28">
        <f t="shared" si="1"/>
        <v>1.1500000000000093E-2</v>
      </c>
      <c r="W9" s="39" t="s">
        <v>66</v>
      </c>
      <c r="X9" s="40"/>
      <c r="Y9" s="17"/>
      <c r="Z9" s="17"/>
      <c r="AA9" s="17"/>
    </row>
    <row r="10" spans="1:27" ht="150" customHeight="1">
      <c r="A10" s="13">
        <f>IF(E10="шорт",I10-K10,K10-I10)</f>
        <v>4.1800000000000068</v>
      </c>
      <c r="B10" s="25" t="s">
        <v>63</v>
      </c>
      <c r="C10" s="24">
        <v>9</v>
      </c>
      <c r="D10" s="24" t="s">
        <v>25</v>
      </c>
      <c r="E10" s="24" t="s">
        <v>26</v>
      </c>
      <c r="F10" s="24" t="s">
        <v>67</v>
      </c>
      <c r="G10" s="24"/>
      <c r="H10" s="24" t="s">
        <v>68</v>
      </c>
      <c r="I10" s="24">
        <v>238.51</v>
      </c>
      <c r="J10" s="24">
        <v>0.15</v>
      </c>
      <c r="K10" s="24">
        <v>242.69</v>
      </c>
      <c r="L10" s="24" t="s">
        <v>64</v>
      </c>
      <c r="M10" s="19">
        <v>1</v>
      </c>
      <c r="N10" s="24">
        <v>1</v>
      </c>
      <c r="O10" s="15">
        <f>((A10/M10)*N10*J10)</f>
        <v>0.627000000000001</v>
      </c>
      <c r="P10" s="13"/>
      <c r="Q10" s="24">
        <v>0.3</v>
      </c>
      <c r="R10" s="13"/>
      <c r="S10" s="15">
        <f t="shared" si="0"/>
        <v>0.627000000000001</v>
      </c>
      <c r="T10" s="13" t="s">
        <v>69</v>
      </c>
      <c r="U10" s="26">
        <v>15.6</v>
      </c>
      <c r="V10" s="28">
        <f t="shared" si="1"/>
        <v>4.0192307692307756E-2</v>
      </c>
      <c r="W10" s="39" t="s">
        <v>66</v>
      </c>
      <c r="X10" s="40"/>
      <c r="Y10" s="17"/>
      <c r="Z10" s="17"/>
      <c r="AA10" s="17"/>
    </row>
    <row r="11" spans="1:27" ht="150" customHeight="1">
      <c r="A11" s="13">
        <f>IF(E11="шорт",I11-K11,K11-I11)</f>
        <v>25.150000000000091</v>
      </c>
      <c r="B11" s="25" t="s">
        <v>63</v>
      </c>
      <c r="C11" s="24">
        <v>10</v>
      </c>
      <c r="D11" s="24" t="s">
        <v>53</v>
      </c>
      <c r="E11" s="24" t="s">
        <v>26</v>
      </c>
      <c r="F11" s="24" t="s">
        <v>70</v>
      </c>
      <c r="G11" s="24"/>
      <c r="H11" s="24" t="s">
        <v>71</v>
      </c>
      <c r="I11" s="24">
        <v>1906.85</v>
      </c>
      <c r="J11" s="24">
        <v>3.0000000000000001E-3</v>
      </c>
      <c r="K11" s="24">
        <v>1932</v>
      </c>
      <c r="L11" s="24" t="s">
        <v>64</v>
      </c>
      <c r="M11" s="19">
        <v>1</v>
      </c>
      <c r="N11" s="24">
        <v>1</v>
      </c>
      <c r="O11" s="15">
        <f>((A11/M11)*N11*J11)</f>
        <v>7.5450000000000281E-2</v>
      </c>
      <c r="P11" s="13"/>
      <c r="Q11" s="24">
        <v>0.3</v>
      </c>
      <c r="R11" s="13"/>
      <c r="S11" s="15">
        <f t="shared" si="0"/>
        <v>7.5450000000000281E-2</v>
      </c>
      <c r="T11" s="13" t="s">
        <v>65</v>
      </c>
      <c r="U11" s="26">
        <v>15.6</v>
      </c>
      <c r="V11" s="28">
        <f t="shared" si="1"/>
        <v>4.8365384615384798E-3</v>
      </c>
      <c r="W11" s="39" t="s">
        <v>66</v>
      </c>
      <c r="X11" s="40"/>
      <c r="Y11" s="17"/>
      <c r="Z11" s="17"/>
      <c r="AA11" s="17"/>
    </row>
    <row r="12" spans="1:27" ht="150" customHeight="1">
      <c r="A12" s="13">
        <f>IF(E12="шорт",I12-K12,K12-I12)</f>
        <v>1.1099999999999999E-2</v>
      </c>
      <c r="B12" s="25" t="s">
        <v>72</v>
      </c>
      <c r="C12" s="24">
        <v>11</v>
      </c>
      <c r="D12" s="24" t="s">
        <v>32</v>
      </c>
      <c r="E12" s="24" t="s">
        <v>54</v>
      </c>
      <c r="F12" s="24" t="s">
        <v>73</v>
      </c>
      <c r="G12" s="24"/>
      <c r="H12" s="24" t="s">
        <v>74</v>
      </c>
      <c r="I12" s="24">
        <v>0.27110000000000001</v>
      </c>
      <c r="J12" s="24">
        <v>240</v>
      </c>
      <c r="K12" s="24">
        <v>0.26</v>
      </c>
      <c r="L12" s="24" t="s">
        <v>64</v>
      </c>
      <c r="M12" s="19">
        <v>1</v>
      </c>
      <c r="N12" s="24">
        <v>1</v>
      </c>
      <c r="O12" s="15">
        <f>((A12/M12)*N12*J12)</f>
        <v>2.6639999999999997</v>
      </c>
      <c r="P12" s="13"/>
      <c r="Q12" s="24">
        <v>0.3</v>
      </c>
      <c r="R12" s="13"/>
      <c r="S12" s="15">
        <f t="shared" si="0"/>
        <v>2.6639999999999997</v>
      </c>
      <c r="T12" s="13" t="s">
        <v>75</v>
      </c>
      <c r="U12" s="26">
        <v>15.6</v>
      </c>
      <c r="V12" s="28">
        <f t="shared" si="1"/>
        <v>0.17076923076923076</v>
      </c>
      <c r="W12" s="39" t="s">
        <v>76</v>
      </c>
      <c r="X12" s="40"/>
      <c r="Y12" s="17"/>
      <c r="Z12" s="17"/>
      <c r="AA12" s="17"/>
    </row>
    <row r="13" spans="1:27" ht="150" customHeight="1">
      <c r="A13" s="13">
        <f>IF(E13="шорт",I13-K13,K13-I13)</f>
        <v>-0.5779999999999994</v>
      </c>
      <c r="B13" s="25" t="s">
        <v>72</v>
      </c>
      <c r="C13" s="24">
        <v>12</v>
      </c>
      <c r="D13" s="24" t="s">
        <v>77</v>
      </c>
      <c r="E13" s="24" t="s">
        <v>54</v>
      </c>
      <c r="F13" s="24" t="s">
        <v>78</v>
      </c>
      <c r="G13" s="24"/>
      <c r="H13" s="24" t="s">
        <v>79</v>
      </c>
      <c r="I13" s="24">
        <v>21.256</v>
      </c>
      <c r="J13" s="24">
        <v>1</v>
      </c>
      <c r="K13" s="24">
        <v>21.834</v>
      </c>
      <c r="L13" s="24" t="s">
        <v>40</v>
      </c>
      <c r="M13" s="19">
        <v>1</v>
      </c>
      <c r="N13" s="24">
        <v>1</v>
      </c>
      <c r="O13" s="15">
        <f>((A13/M13)*N13*J13)</f>
        <v>-0.5779999999999994</v>
      </c>
      <c r="P13" s="13"/>
      <c r="Q13" s="24">
        <v>0.3</v>
      </c>
      <c r="R13" s="13"/>
      <c r="S13" s="15">
        <f t="shared" si="0"/>
        <v>-0.5779999999999994</v>
      </c>
      <c r="T13" s="13" t="s">
        <v>80</v>
      </c>
      <c r="U13" s="26">
        <v>15.6</v>
      </c>
      <c r="V13" s="28">
        <f t="shared" si="1"/>
        <v>-3.7051282051282011E-2</v>
      </c>
      <c r="W13" s="39" t="s">
        <v>81</v>
      </c>
      <c r="X13" s="40"/>
      <c r="Y13" s="17"/>
      <c r="Z13" s="17"/>
      <c r="AA13" s="17"/>
    </row>
    <row r="14" spans="1:27" ht="150" customHeight="1">
      <c r="A14" s="13">
        <f>IF(E14="шорт",I14-K14,K14-I14)</f>
        <v>-2.8800000000000076E-3</v>
      </c>
      <c r="B14" s="25" t="s">
        <v>82</v>
      </c>
      <c r="C14" s="24">
        <v>13</v>
      </c>
      <c r="D14" s="24" t="s">
        <v>43</v>
      </c>
      <c r="E14" s="24" t="s">
        <v>54</v>
      </c>
      <c r="F14" s="24" t="s">
        <v>78</v>
      </c>
      <c r="G14" s="24"/>
      <c r="H14" s="24" t="s">
        <v>83</v>
      </c>
      <c r="I14" s="24">
        <v>6.5519999999999995E-2</v>
      </c>
      <c r="J14" s="24">
        <v>95</v>
      </c>
      <c r="K14" s="24">
        <v>6.8400000000000002E-2</v>
      </c>
      <c r="L14" s="24" t="s">
        <v>40</v>
      </c>
      <c r="M14" s="19">
        <v>1</v>
      </c>
      <c r="N14" s="24">
        <v>1</v>
      </c>
      <c r="O14" s="15">
        <f>((A14/M14)*N14*J14)</f>
        <v>-0.27360000000000073</v>
      </c>
      <c r="P14" s="13"/>
      <c r="Q14" s="24">
        <v>0.3</v>
      </c>
      <c r="R14" s="13"/>
      <c r="S14" s="15">
        <f t="shared" si="0"/>
        <v>-0.27360000000000073</v>
      </c>
      <c r="T14" s="13" t="s">
        <v>84</v>
      </c>
      <c r="U14" s="26">
        <v>15.6</v>
      </c>
      <c r="V14" s="28">
        <f t="shared" si="1"/>
        <v>-1.7538461538461586E-2</v>
      </c>
      <c r="W14" s="39" t="s">
        <v>85</v>
      </c>
      <c r="X14" s="40"/>
      <c r="Y14" s="17"/>
      <c r="Z14" s="17"/>
      <c r="AA14" s="17"/>
    </row>
    <row r="15" spans="1:27" ht="150" customHeight="1">
      <c r="A15" s="13">
        <f>IF(E15="шорт",I15-K15,K15-I15)</f>
        <v>0.49800000000000111</v>
      </c>
      <c r="B15" s="25" t="s">
        <v>86</v>
      </c>
      <c r="C15" s="24">
        <v>14</v>
      </c>
      <c r="D15" s="24" t="s">
        <v>77</v>
      </c>
      <c r="E15" s="24" t="s">
        <v>54</v>
      </c>
      <c r="F15" s="24" t="s">
        <v>87</v>
      </c>
      <c r="G15" s="24"/>
      <c r="H15" s="24" t="s">
        <v>88</v>
      </c>
      <c r="I15" s="24">
        <v>27.972000000000001</v>
      </c>
      <c r="J15" s="24">
        <v>4</v>
      </c>
      <c r="K15" s="24">
        <v>27.474</v>
      </c>
      <c r="L15" s="24" t="s">
        <v>64</v>
      </c>
      <c r="M15" s="19">
        <v>1</v>
      </c>
      <c r="N15" s="24">
        <v>1</v>
      </c>
      <c r="O15" s="15">
        <f>((A15/M15)*N15*J15)</f>
        <v>1.9920000000000044</v>
      </c>
      <c r="P15" s="13"/>
      <c r="Q15" s="13">
        <v>0.82</v>
      </c>
      <c r="R15" s="13"/>
      <c r="S15" s="15">
        <f t="shared" si="0"/>
        <v>1.9920000000000044</v>
      </c>
      <c r="T15" s="13" t="s">
        <v>89</v>
      </c>
      <c r="U15" s="15">
        <v>33.299999999999997</v>
      </c>
      <c r="V15" s="28">
        <f t="shared" si="1"/>
        <v>5.9819819819819958E-2</v>
      </c>
      <c r="W15" s="39" t="s">
        <v>90</v>
      </c>
      <c r="X15" s="40"/>
      <c r="Y15" s="17"/>
      <c r="Z15" s="17"/>
      <c r="AA15" s="17"/>
    </row>
    <row r="16" spans="1:27" ht="150" customHeight="1">
      <c r="A16" s="13">
        <f>IF(E16="шорт",I16-K16,K16-I16)</f>
        <v>-2.3200000000000216</v>
      </c>
      <c r="B16" s="25" t="s">
        <v>91</v>
      </c>
      <c r="C16" s="24">
        <v>15</v>
      </c>
      <c r="D16" s="24" t="s">
        <v>25</v>
      </c>
      <c r="E16" s="24" t="s">
        <v>54</v>
      </c>
      <c r="F16" s="24" t="s">
        <v>92</v>
      </c>
      <c r="G16" s="24"/>
      <c r="H16" s="24" t="s">
        <v>93</v>
      </c>
      <c r="I16" s="24">
        <v>239.98</v>
      </c>
      <c r="J16" s="24">
        <v>0.35</v>
      </c>
      <c r="K16" s="24">
        <v>242.3</v>
      </c>
      <c r="L16" s="24" t="s">
        <v>40</v>
      </c>
      <c r="M16" s="19">
        <v>1</v>
      </c>
      <c r="N16" s="24">
        <v>1</v>
      </c>
      <c r="O16" s="15">
        <f>((A16/M16)*N16*J16)</f>
        <v>-0.81200000000000749</v>
      </c>
      <c r="P16" s="13"/>
      <c r="Q16" s="15">
        <v>0.81</v>
      </c>
      <c r="R16" s="13"/>
      <c r="S16" s="15">
        <f t="shared" si="0"/>
        <v>-0.81200000000000749</v>
      </c>
      <c r="T16" s="13" t="s">
        <v>94</v>
      </c>
      <c r="U16" s="15">
        <v>33.299999999999997</v>
      </c>
      <c r="V16" s="28">
        <f t="shared" si="1"/>
        <v>-2.4384384384384613E-2</v>
      </c>
      <c r="W16" s="39" t="s">
        <v>95</v>
      </c>
      <c r="X16" s="40"/>
      <c r="Y16" s="17"/>
      <c r="Z16" s="17"/>
      <c r="AA16" s="17"/>
    </row>
    <row r="17" spans="1:27" ht="150" customHeight="1">
      <c r="A17" s="13">
        <f>IF(E17="шорт",I17-K17,K17-I17)</f>
        <v>-1.0000000000000009E-3</v>
      </c>
      <c r="B17" s="25" t="s">
        <v>96</v>
      </c>
      <c r="C17" s="24">
        <v>16</v>
      </c>
      <c r="D17" s="24" t="s">
        <v>97</v>
      </c>
      <c r="E17" s="24" t="s">
        <v>54</v>
      </c>
      <c r="F17" s="24" t="s">
        <v>98</v>
      </c>
      <c r="G17" s="24"/>
      <c r="H17" s="24" t="s">
        <v>99</v>
      </c>
      <c r="I17" s="24">
        <v>0.31430000000000002</v>
      </c>
      <c r="J17" s="24">
        <v>766</v>
      </c>
      <c r="K17" s="24">
        <v>0.31530000000000002</v>
      </c>
      <c r="L17" s="24" t="s">
        <v>40</v>
      </c>
      <c r="M17" s="19">
        <v>1</v>
      </c>
      <c r="N17" s="24">
        <v>1</v>
      </c>
      <c r="O17" s="15">
        <f>((A17/M17)*N17*J17)</f>
        <v>-0.76600000000000068</v>
      </c>
      <c r="P17" s="13"/>
      <c r="Q17" s="13">
        <v>0.77</v>
      </c>
      <c r="R17" s="13"/>
      <c r="S17" s="15">
        <f t="shared" si="0"/>
        <v>-0.76600000000000068</v>
      </c>
      <c r="T17" s="13" t="s">
        <v>100</v>
      </c>
      <c r="U17" s="15">
        <v>33.299999999999997</v>
      </c>
      <c r="V17" s="28">
        <f t="shared" si="1"/>
        <v>-2.3003003003003026E-2</v>
      </c>
      <c r="W17" s="39" t="s">
        <v>101</v>
      </c>
      <c r="X17" s="40"/>
      <c r="Y17" s="17"/>
      <c r="Z17" s="17"/>
      <c r="AA17" s="17"/>
    </row>
    <row r="18" spans="1:27" ht="150" customHeight="1">
      <c r="A18" s="13">
        <f>IF(E18="шорт",I18-K18,K18-I18)</f>
        <v>-0.27000000000001023</v>
      </c>
      <c r="B18" s="25" t="s">
        <v>96</v>
      </c>
      <c r="C18" s="24">
        <v>17</v>
      </c>
      <c r="D18" s="24" t="s">
        <v>25</v>
      </c>
      <c r="E18" s="24" t="s">
        <v>54</v>
      </c>
      <c r="F18" s="24" t="s">
        <v>87</v>
      </c>
      <c r="G18" s="24"/>
      <c r="H18" s="24" t="s">
        <v>102</v>
      </c>
      <c r="I18" s="24">
        <v>242.42</v>
      </c>
      <c r="J18" s="24">
        <v>2.1</v>
      </c>
      <c r="K18" s="24">
        <v>242.69</v>
      </c>
      <c r="L18" s="24" t="s">
        <v>40</v>
      </c>
      <c r="M18" s="19">
        <v>1</v>
      </c>
      <c r="N18" s="24">
        <v>1</v>
      </c>
      <c r="O18" s="15">
        <f>((A18/M18)*N18*J18)</f>
        <v>-0.56700000000002149</v>
      </c>
      <c r="P18" s="13"/>
      <c r="Q18" s="13">
        <v>0.56999999999999995</v>
      </c>
      <c r="R18" s="13"/>
      <c r="S18" s="15">
        <f t="shared" si="0"/>
        <v>-0.56700000000002149</v>
      </c>
      <c r="T18" s="13" t="s">
        <v>103</v>
      </c>
      <c r="U18" s="15">
        <v>33.299999999999997</v>
      </c>
      <c r="V18" s="28">
        <f t="shared" si="1"/>
        <v>-1.7027027027027675E-2</v>
      </c>
      <c r="W18" s="39" t="s">
        <v>104</v>
      </c>
      <c r="X18" s="40"/>
      <c r="Y18" s="17"/>
      <c r="Z18" s="17"/>
      <c r="AA18" s="17"/>
    </row>
    <row r="19" spans="1:27" ht="150" customHeight="1">
      <c r="A19" s="13">
        <f>IF(E19="шорт",I19-K19,K19-I19)</f>
        <v>-1.6000000000000458E-3</v>
      </c>
      <c r="B19" s="25" t="s">
        <v>105</v>
      </c>
      <c r="C19" s="24">
        <v>18</v>
      </c>
      <c r="D19" s="24" t="s">
        <v>106</v>
      </c>
      <c r="E19" s="24" t="s">
        <v>26</v>
      </c>
      <c r="F19" s="24" t="s">
        <v>107</v>
      </c>
      <c r="G19" s="24"/>
      <c r="H19" s="24" t="s">
        <v>108</v>
      </c>
      <c r="I19" s="24">
        <v>0.7127</v>
      </c>
      <c r="J19" s="24">
        <v>492</v>
      </c>
      <c r="K19" s="24">
        <v>0.71109999999999995</v>
      </c>
      <c r="L19" s="24" t="s">
        <v>40</v>
      </c>
      <c r="M19" s="19">
        <v>1</v>
      </c>
      <c r="N19" s="24">
        <v>1</v>
      </c>
      <c r="O19" s="15">
        <f>((A19/M19)*N19*J19)</f>
        <v>-0.78720000000002255</v>
      </c>
      <c r="P19" s="13"/>
      <c r="Q19" s="13">
        <v>0.79</v>
      </c>
      <c r="R19" s="13"/>
      <c r="S19" s="15">
        <f t="shared" si="0"/>
        <v>-0.78720000000002255</v>
      </c>
      <c r="T19" s="13" t="s">
        <v>109</v>
      </c>
      <c r="U19" s="15">
        <v>33.299999999999997</v>
      </c>
      <c r="V19" s="28">
        <f t="shared" si="1"/>
        <v>-2.363963963964032E-2</v>
      </c>
      <c r="W19" s="39" t="s">
        <v>104</v>
      </c>
      <c r="X19" s="40"/>
      <c r="Y19" s="17"/>
      <c r="Z19" s="17"/>
      <c r="AA19" s="17"/>
    </row>
    <row r="20" spans="1:27" ht="150" customHeight="1">
      <c r="A20" s="13">
        <f>IF(E20="шорт",I20-K20,K20-I20)</f>
        <v>-3.1999999999999806E-3</v>
      </c>
      <c r="B20" s="25" t="s">
        <v>105</v>
      </c>
      <c r="C20" s="24">
        <v>19</v>
      </c>
      <c r="D20" s="24" t="s">
        <v>106</v>
      </c>
      <c r="E20" s="24" t="s">
        <v>26</v>
      </c>
      <c r="F20" s="24" t="s">
        <v>110</v>
      </c>
      <c r="G20" s="24"/>
      <c r="H20" s="24" t="s">
        <v>111</v>
      </c>
      <c r="I20" s="24">
        <v>0.71060000000000001</v>
      </c>
      <c r="J20" s="24">
        <v>170</v>
      </c>
      <c r="K20" s="24">
        <v>0.70740000000000003</v>
      </c>
      <c r="L20" s="24" t="s">
        <v>40</v>
      </c>
      <c r="M20" s="19">
        <v>1</v>
      </c>
      <c r="N20" s="24">
        <v>1</v>
      </c>
      <c r="O20" s="15">
        <f>((A20/M20)*N20*J20)</f>
        <v>-0.54399999999999671</v>
      </c>
      <c r="P20" s="13"/>
      <c r="Q20" s="13">
        <v>0.54</v>
      </c>
      <c r="R20" s="13"/>
      <c r="S20" s="15">
        <f t="shared" si="0"/>
        <v>-0.54399999999999671</v>
      </c>
      <c r="T20" s="13" t="s">
        <v>112</v>
      </c>
      <c r="U20" s="15">
        <v>33.299999999999997</v>
      </c>
      <c r="V20" s="28">
        <f t="shared" si="1"/>
        <v>-1.633633633633624E-2</v>
      </c>
      <c r="W20" s="39" t="s">
        <v>113</v>
      </c>
      <c r="X20" s="40"/>
      <c r="Y20" s="17"/>
      <c r="Z20" s="17"/>
      <c r="AA20" s="17"/>
    </row>
    <row r="21" spans="1:27" ht="150" customHeight="1">
      <c r="A21" s="13">
        <f>IF(E21="шорт",I21-K21,K21-I21)</f>
        <v>8.2000000000000739E-2</v>
      </c>
      <c r="B21" s="25" t="s">
        <v>105</v>
      </c>
      <c r="C21" s="24">
        <v>20</v>
      </c>
      <c r="D21" s="24" t="s">
        <v>77</v>
      </c>
      <c r="E21" s="24" t="s">
        <v>26</v>
      </c>
      <c r="F21" s="24" t="s">
        <v>107</v>
      </c>
      <c r="G21" s="24"/>
      <c r="H21" s="24" t="s">
        <v>114</v>
      </c>
      <c r="I21" s="30">
        <v>24.852</v>
      </c>
      <c r="J21" s="30">
        <v>4</v>
      </c>
      <c r="K21" s="24">
        <v>24.934000000000001</v>
      </c>
      <c r="L21" s="24" t="s">
        <v>115</v>
      </c>
      <c r="M21" s="19">
        <v>1</v>
      </c>
      <c r="N21" s="24">
        <v>1</v>
      </c>
      <c r="O21" s="15">
        <f>((A21/M21)*N21*J21)</f>
        <v>0.32800000000000296</v>
      </c>
      <c r="P21" s="13"/>
      <c r="Q21" s="13">
        <v>0.54</v>
      </c>
      <c r="R21" s="13"/>
      <c r="S21" s="15">
        <f t="shared" si="0"/>
        <v>0.32800000000000296</v>
      </c>
      <c r="T21" s="13" t="s">
        <v>116</v>
      </c>
      <c r="U21" s="15">
        <v>33.299999999999997</v>
      </c>
      <c r="V21" s="28">
        <f t="shared" si="1"/>
        <v>9.8498498498499395E-3</v>
      </c>
      <c r="W21" s="39" t="s">
        <v>117</v>
      </c>
      <c r="X21" s="40"/>
      <c r="Y21" s="17"/>
      <c r="Z21" s="17"/>
      <c r="AA21" s="17"/>
    </row>
    <row r="22" spans="1:27" ht="150" customHeight="1">
      <c r="A22" s="13">
        <f>IF(E22="шорт",I22-K22,K22-I22)</f>
        <v>1.4200000000000159</v>
      </c>
      <c r="B22" s="25" t="s">
        <v>105</v>
      </c>
      <c r="C22" s="24">
        <v>21</v>
      </c>
      <c r="D22" s="24" t="s">
        <v>25</v>
      </c>
      <c r="E22" s="24" t="s">
        <v>26</v>
      </c>
      <c r="F22" s="24" t="s">
        <v>110</v>
      </c>
      <c r="G22" s="24"/>
      <c r="H22" s="24" t="s">
        <v>111</v>
      </c>
      <c r="I22" s="24">
        <v>240.19</v>
      </c>
      <c r="J22" s="24">
        <v>2.15</v>
      </c>
      <c r="K22" s="24">
        <v>241.61</v>
      </c>
      <c r="L22" s="24" t="s">
        <v>64</v>
      </c>
      <c r="M22" s="19">
        <v>1</v>
      </c>
      <c r="N22" s="24">
        <v>1</v>
      </c>
      <c r="O22" s="15">
        <f>((A22/M22)*N22*J22)</f>
        <v>3.0530000000000341</v>
      </c>
      <c r="P22" s="13"/>
      <c r="Q22" s="13">
        <v>0.54</v>
      </c>
      <c r="R22" s="13"/>
      <c r="S22" s="15">
        <f t="shared" si="0"/>
        <v>3.0530000000000341</v>
      </c>
      <c r="T22" s="13" t="s">
        <v>118</v>
      </c>
      <c r="U22" s="15">
        <v>33.299999999999997</v>
      </c>
      <c r="V22" s="28">
        <f t="shared" si="1"/>
        <v>9.1681681681682711E-2</v>
      </c>
      <c r="W22" s="39" t="s">
        <v>119</v>
      </c>
      <c r="X22" s="40"/>
      <c r="Y22" s="17"/>
      <c r="Z22" s="17"/>
      <c r="AA22" s="17"/>
    </row>
    <row r="23" spans="1:27" ht="150" customHeight="1">
      <c r="A23" s="13">
        <f>IF(E23="шорт",I23-K23,K23-I23)</f>
        <v>-2.5999999999999912E-3</v>
      </c>
      <c r="B23" s="25" t="s">
        <v>105</v>
      </c>
      <c r="C23" s="24">
        <v>22</v>
      </c>
      <c r="D23" s="24" t="s">
        <v>32</v>
      </c>
      <c r="E23" s="24" t="s">
        <v>26</v>
      </c>
      <c r="F23" s="24" t="s">
        <v>120</v>
      </c>
      <c r="G23" s="24"/>
      <c r="H23" s="24" t="s">
        <v>121</v>
      </c>
      <c r="I23" s="24">
        <v>0.2477</v>
      </c>
      <c r="J23" s="24">
        <v>272</v>
      </c>
      <c r="K23" s="24">
        <v>0.24510000000000001</v>
      </c>
      <c r="L23" s="24" t="s">
        <v>40</v>
      </c>
      <c r="M23" s="19">
        <v>1</v>
      </c>
      <c r="N23" s="24">
        <v>1</v>
      </c>
      <c r="O23" s="15">
        <f>((A23/M23)*N23*J23)</f>
        <v>-0.70719999999999761</v>
      </c>
      <c r="P23" s="13"/>
      <c r="Q23" s="13">
        <v>0.71</v>
      </c>
      <c r="R23" s="13"/>
      <c r="S23" s="15">
        <f t="shared" si="0"/>
        <v>-0.70719999999999761</v>
      </c>
      <c r="T23" s="13" t="s">
        <v>122</v>
      </c>
      <c r="U23" s="15">
        <v>33.299999999999997</v>
      </c>
      <c r="V23" s="28">
        <f t="shared" si="1"/>
        <v>-2.1237237237237166E-2</v>
      </c>
      <c r="W23" s="39" t="s">
        <v>113</v>
      </c>
      <c r="X23" s="40"/>
      <c r="Y23" s="17"/>
      <c r="Z23" s="17"/>
      <c r="AA23" s="17"/>
    </row>
    <row r="24" spans="1:27" ht="150" customHeight="1">
      <c r="A24" s="13">
        <f>IF(E24="шорт",I24-K24,K24-I24)</f>
        <v>-1.3999999999999846E-3</v>
      </c>
      <c r="B24" s="25" t="s">
        <v>123</v>
      </c>
      <c r="C24" s="24">
        <v>23</v>
      </c>
      <c r="D24" s="24" t="s">
        <v>32</v>
      </c>
      <c r="E24" s="24" t="s">
        <v>54</v>
      </c>
      <c r="F24" s="24" t="s">
        <v>124</v>
      </c>
      <c r="G24" s="24"/>
      <c r="H24" s="24" t="s">
        <v>125</v>
      </c>
      <c r="I24" s="24">
        <v>0.24490000000000001</v>
      </c>
      <c r="J24" s="24">
        <v>442</v>
      </c>
      <c r="K24" s="24">
        <v>0.24629999999999999</v>
      </c>
      <c r="L24" s="24" t="s">
        <v>40</v>
      </c>
      <c r="M24" s="19">
        <v>1</v>
      </c>
      <c r="N24" s="24">
        <v>1</v>
      </c>
      <c r="O24" s="15">
        <f>((A24/M24)*N24*J24)</f>
        <v>-0.61879999999999313</v>
      </c>
      <c r="P24" s="13"/>
      <c r="Q24" s="13">
        <v>0.62</v>
      </c>
      <c r="R24" s="13"/>
      <c r="S24" s="15">
        <f t="shared" si="0"/>
        <v>-0.61879999999999313</v>
      </c>
      <c r="T24" s="13" t="s">
        <v>126</v>
      </c>
      <c r="U24" s="15">
        <v>33.299999999999997</v>
      </c>
      <c r="V24" s="28">
        <f t="shared" si="1"/>
        <v>-1.8582582582582378E-2</v>
      </c>
      <c r="W24" s="39" t="s">
        <v>127</v>
      </c>
      <c r="X24" s="40"/>
      <c r="Y24" s="17"/>
      <c r="Z24" s="17"/>
      <c r="AA24" s="17"/>
    </row>
    <row r="25" spans="1:27" ht="150" customHeight="1">
      <c r="A25" s="13">
        <f>IF(E25="шорт",I25-K25,K25-I25)</f>
        <v>-1.3000000000000789E-3</v>
      </c>
      <c r="B25" s="25" t="s">
        <v>128</v>
      </c>
      <c r="C25" s="24">
        <v>24</v>
      </c>
      <c r="D25" s="24" t="s">
        <v>106</v>
      </c>
      <c r="E25" s="24" t="s">
        <v>54</v>
      </c>
      <c r="F25" s="24" t="s">
        <v>78</v>
      </c>
      <c r="G25" s="24"/>
      <c r="H25" s="24" t="s">
        <v>129</v>
      </c>
      <c r="I25" s="24">
        <v>0.65969999999999995</v>
      </c>
      <c r="J25" s="24">
        <v>490</v>
      </c>
      <c r="K25" s="24">
        <v>0.66100000000000003</v>
      </c>
      <c r="L25" s="24" t="s">
        <v>40</v>
      </c>
      <c r="M25" s="19">
        <v>1</v>
      </c>
      <c r="N25" s="24">
        <v>1</v>
      </c>
      <c r="O25" s="15">
        <f>((A25/M25)*N25*J25)</f>
        <v>-0.63700000000003865</v>
      </c>
      <c r="P25" s="13"/>
      <c r="Q25" s="13">
        <v>0.64</v>
      </c>
      <c r="R25" s="13"/>
      <c r="S25" s="15">
        <f t="shared" si="0"/>
        <v>-0.63700000000003865</v>
      </c>
      <c r="T25" s="13" t="s">
        <v>130</v>
      </c>
      <c r="U25" s="15">
        <v>33.299999999999997</v>
      </c>
      <c r="V25" s="28">
        <f t="shared" si="1"/>
        <v>-1.9129129129130291E-2</v>
      </c>
      <c r="W25" s="39" t="s">
        <v>131</v>
      </c>
      <c r="X25" s="40"/>
      <c r="Y25" s="17"/>
      <c r="Z25" s="17"/>
      <c r="AA25" s="17"/>
    </row>
    <row r="26" spans="1:27" ht="150" customHeight="1">
      <c r="A26" s="13">
        <f>IF(E26="шорт",I26-K26,K26-I26)</f>
        <v>-1.9999999999997797E-4</v>
      </c>
      <c r="B26" s="25" t="s">
        <v>128</v>
      </c>
      <c r="C26" s="24">
        <v>25</v>
      </c>
      <c r="D26" s="24" t="s">
        <v>97</v>
      </c>
      <c r="E26" s="24" t="s">
        <v>54</v>
      </c>
      <c r="F26" s="24" t="s">
        <v>107</v>
      </c>
      <c r="G26" s="24"/>
      <c r="H26" s="24" t="s">
        <v>108</v>
      </c>
      <c r="I26" s="24">
        <v>0.29220000000000002</v>
      </c>
      <c r="J26" s="24">
        <v>2121</v>
      </c>
      <c r="K26" s="24">
        <v>0.29239999999999999</v>
      </c>
      <c r="L26" s="24" t="s">
        <v>40</v>
      </c>
      <c r="M26" s="19">
        <v>1</v>
      </c>
      <c r="N26" s="24">
        <v>1</v>
      </c>
      <c r="O26" s="15">
        <f>((A26/M26)*N26*J26)</f>
        <v>-0.42419999999995328</v>
      </c>
      <c r="P26" s="13"/>
      <c r="Q26" s="13">
        <v>0.42</v>
      </c>
      <c r="R26" s="13"/>
      <c r="S26" s="15">
        <f t="shared" si="0"/>
        <v>-0.42419999999995328</v>
      </c>
      <c r="T26" s="13" t="s">
        <v>132</v>
      </c>
      <c r="U26" s="15">
        <v>33.299999999999997</v>
      </c>
      <c r="V26" s="28">
        <f t="shared" si="1"/>
        <v>-1.2738738738737336E-2</v>
      </c>
      <c r="W26" s="39" t="s">
        <v>133</v>
      </c>
      <c r="X26" s="40"/>
      <c r="Y26" s="17"/>
      <c r="Z26" s="17"/>
      <c r="AA26" s="17"/>
    </row>
    <row r="27" spans="1:27" ht="150" customHeight="1">
      <c r="A27" s="13">
        <f>IF(E27="шорт",I27-K27,K27-I27)</f>
        <v>-1.3999999999999568E-3</v>
      </c>
      <c r="B27" s="13" t="s">
        <v>134</v>
      </c>
      <c r="C27" s="24">
        <v>26</v>
      </c>
      <c r="D27" s="13" t="s">
        <v>106</v>
      </c>
      <c r="E27" s="24" t="s">
        <v>26</v>
      </c>
      <c r="F27" s="24" t="s">
        <v>27</v>
      </c>
      <c r="G27" s="24"/>
      <c r="H27" s="13" t="s">
        <v>135</v>
      </c>
      <c r="I27" s="13">
        <v>0.50309999999999999</v>
      </c>
      <c r="J27" s="13">
        <v>110</v>
      </c>
      <c r="K27" s="13">
        <v>0.50170000000000003</v>
      </c>
      <c r="L27" s="24" t="s">
        <v>40</v>
      </c>
      <c r="M27" s="20">
        <v>1</v>
      </c>
      <c r="N27" s="13">
        <v>1</v>
      </c>
      <c r="O27" s="15">
        <f>((A27/M27)*N27*J27)</f>
        <v>-0.15399999999999525</v>
      </c>
      <c r="P27" s="13"/>
      <c r="Q27" s="13">
        <v>0.15</v>
      </c>
      <c r="R27" s="13"/>
      <c r="S27" s="15">
        <f t="shared" si="0"/>
        <v>-0.15399999999999525</v>
      </c>
      <c r="T27" s="13" t="s">
        <v>136</v>
      </c>
      <c r="U27" s="15">
        <v>33.299999999999997</v>
      </c>
      <c r="V27" s="28">
        <f t="shared" si="1"/>
        <v>-4.6246246246244823E-3</v>
      </c>
      <c r="W27" s="39" t="s">
        <v>137</v>
      </c>
      <c r="X27" s="40"/>
      <c r="Y27" s="17"/>
      <c r="Z27" s="17"/>
      <c r="AA27" s="17"/>
    </row>
    <row r="28" spans="1:27" ht="150" customHeight="1">
      <c r="A28" s="13">
        <f>IF(E28="шорт",I28-K28,K28-I28)</f>
        <v>-2.0000000000003126E-2</v>
      </c>
      <c r="B28" s="13" t="s">
        <v>134</v>
      </c>
      <c r="C28" s="24">
        <v>27</v>
      </c>
      <c r="D28" s="13" t="s">
        <v>47</v>
      </c>
      <c r="E28" s="24" t="s">
        <v>26</v>
      </c>
      <c r="F28" s="24" t="s">
        <v>138</v>
      </c>
      <c r="G28" s="24"/>
      <c r="H28" s="13" t="s">
        <v>139</v>
      </c>
      <c r="I28" s="13">
        <v>25.51</v>
      </c>
      <c r="J28" s="13">
        <v>1.2</v>
      </c>
      <c r="K28" s="13">
        <v>25.49</v>
      </c>
      <c r="L28" s="13" t="s">
        <v>140</v>
      </c>
      <c r="M28" s="20">
        <v>1</v>
      </c>
      <c r="N28" s="13">
        <v>1</v>
      </c>
      <c r="O28" s="15">
        <f>((A28/M28)*N28*J28)</f>
        <v>-2.4000000000003751E-2</v>
      </c>
      <c r="P28" s="13"/>
      <c r="Q28" s="13">
        <v>0.15</v>
      </c>
      <c r="R28" s="13"/>
      <c r="S28" s="15">
        <f t="shared" si="0"/>
        <v>-2.4000000000003751E-2</v>
      </c>
      <c r="T28" s="13" t="s">
        <v>141</v>
      </c>
      <c r="U28" s="15">
        <v>33.299999999999997</v>
      </c>
      <c r="V28" s="28">
        <f t="shared" si="1"/>
        <v>-7.2072072072083338E-4</v>
      </c>
      <c r="W28" s="39" t="s">
        <v>142</v>
      </c>
      <c r="X28" s="40"/>
      <c r="Y28" s="17"/>
      <c r="Z28" s="17"/>
      <c r="AA28" s="17"/>
    </row>
    <row r="29" spans="1:27" ht="150" customHeight="1">
      <c r="A29" s="13">
        <f>IF(E29="шорт",I29-K29,K29-I29)</f>
        <v>9.3999999999997641E-2</v>
      </c>
      <c r="B29" s="13" t="s">
        <v>143</v>
      </c>
      <c r="C29" s="24">
        <v>28</v>
      </c>
      <c r="D29" s="13" t="s">
        <v>77</v>
      </c>
      <c r="E29" s="24" t="s">
        <v>26</v>
      </c>
      <c r="F29" s="24" t="s">
        <v>144</v>
      </c>
      <c r="G29" s="24"/>
      <c r="H29" s="13" t="s">
        <v>145</v>
      </c>
      <c r="I29" s="13">
        <v>19.690000000000001</v>
      </c>
      <c r="J29" s="13">
        <v>2</v>
      </c>
      <c r="K29" s="13">
        <v>19.783999999999999</v>
      </c>
      <c r="L29" s="13" t="s">
        <v>146</v>
      </c>
      <c r="M29" s="20">
        <v>1</v>
      </c>
      <c r="N29" s="13">
        <v>1</v>
      </c>
      <c r="O29" s="15">
        <f>((A29/M29)*N29*J29)</f>
        <v>0.18799999999999528</v>
      </c>
      <c r="P29" s="13"/>
      <c r="Q29" s="13">
        <v>0.15</v>
      </c>
      <c r="R29" s="13"/>
      <c r="S29" s="15">
        <f t="shared" si="0"/>
        <v>0.18799999999999528</v>
      </c>
      <c r="T29" s="13" t="s">
        <v>147</v>
      </c>
      <c r="U29" s="15">
        <v>33.299999999999997</v>
      </c>
      <c r="V29" s="28">
        <f t="shared" si="1"/>
        <v>5.6456456456455044E-3</v>
      </c>
      <c r="W29" s="39" t="s">
        <v>148</v>
      </c>
      <c r="X29" s="40"/>
      <c r="Y29" s="17"/>
      <c r="Z29" s="17"/>
      <c r="AA29" s="17"/>
    </row>
    <row r="30" spans="1:27" ht="150" customHeight="1">
      <c r="A30" s="13">
        <f>IF(E30="шорт",I30-K30,K30-I30)</f>
        <v>-1.2000000000000066E-3</v>
      </c>
      <c r="B30" s="13" t="s">
        <v>149</v>
      </c>
      <c r="C30" s="24">
        <v>29</v>
      </c>
      <c r="D30" s="13" t="s">
        <v>150</v>
      </c>
      <c r="E30" s="24" t="s">
        <v>54</v>
      </c>
      <c r="F30" s="13" t="s">
        <v>151</v>
      </c>
      <c r="G30" s="13"/>
      <c r="H30" s="13" t="s">
        <v>152</v>
      </c>
      <c r="I30" s="13">
        <v>0.2455</v>
      </c>
      <c r="J30" s="13">
        <v>130</v>
      </c>
      <c r="K30" s="13">
        <v>0.2467</v>
      </c>
      <c r="L30" s="13" t="s">
        <v>40</v>
      </c>
      <c r="M30" s="20">
        <v>1</v>
      </c>
      <c r="N30" s="13">
        <v>1</v>
      </c>
      <c r="O30" s="15">
        <f>((A30/M30)*N30*J30)</f>
        <v>-0.15600000000000086</v>
      </c>
      <c r="P30" s="13"/>
      <c r="Q30" s="13">
        <v>0.16</v>
      </c>
      <c r="R30" s="13"/>
      <c r="S30" s="15">
        <f t="shared" si="0"/>
        <v>-0.15600000000000086</v>
      </c>
      <c r="T30" s="13" t="s">
        <v>153</v>
      </c>
      <c r="U30" s="15">
        <v>33.299999999999997</v>
      </c>
      <c r="V30" s="28">
        <f t="shared" si="1"/>
        <v>-4.6846846846847106E-3</v>
      </c>
      <c r="W30" s="39" t="s">
        <v>154</v>
      </c>
      <c r="X30" s="40"/>
      <c r="Y30" s="17"/>
      <c r="Z30" s="17"/>
      <c r="AA30" s="17"/>
    </row>
    <row r="31" spans="1:27" ht="150" customHeight="1">
      <c r="A31" s="13">
        <f>IF(E31="шорт",I31-K31,K31-I31)</f>
        <v>2.1999999999999797E-3</v>
      </c>
      <c r="B31" s="13" t="s">
        <v>155</v>
      </c>
      <c r="C31" s="24">
        <v>30</v>
      </c>
      <c r="D31" s="13" t="s">
        <v>106</v>
      </c>
      <c r="E31" s="24" t="s">
        <v>26</v>
      </c>
      <c r="F31" s="13" t="s">
        <v>156</v>
      </c>
      <c r="G31" s="13"/>
      <c r="H31" s="13" t="s">
        <v>157</v>
      </c>
      <c r="I31" s="13">
        <v>0.47770000000000001</v>
      </c>
      <c r="J31" s="13">
        <v>77</v>
      </c>
      <c r="K31" s="13">
        <v>0.47989999999999999</v>
      </c>
      <c r="L31" s="13" t="s">
        <v>146</v>
      </c>
      <c r="M31" s="20">
        <v>1</v>
      </c>
      <c r="N31" s="13">
        <v>1</v>
      </c>
      <c r="O31" s="15">
        <f>((A31/M31)*N31*J31)</f>
        <v>0.16939999999999844</v>
      </c>
      <c r="P31" s="13"/>
      <c r="Q31" s="13">
        <v>0.17</v>
      </c>
      <c r="R31" s="13"/>
      <c r="S31" s="15">
        <f t="shared" si="0"/>
        <v>0.16939999999999844</v>
      </c>
      <c r="T31" s="13" t="s">
        <v>158</v>
      </c>
      <c r="U31" s="15">
        <v>33.299999999999997</v>
      </c>
      <c r="V31" s="28">
        <f t="shared" si="1"/>
        <v>5.0870870870870404E-3</v>
      </c>
      <c r="W31" s="39" t="s">
        <v>159</v>
      </c>
      <c r="X31" s="40"/>
      <c r="Y31" s="17"/>
      <c r="Z31" s="17"/>
      <c r="AA31" s="17"/>
    </row>
    <row r="32" spans="1:27" ht="150" customHeight="1">
      <c r="A32" s="13">
        <f>IF(E32="шорт",I32-K32,K32-I32)</f>
        <v>0.18999999999999773</v>
      </c>
      <c r="B32" s="13" t="s">
        <v>155</v>
      </c>
      <c r="C32" s="24">
        <v>31</v>
      </c>
      <c r="D32" s="13" t="s">
        <v>160</v>
      </c>
      <c r="E32" s="24" t="s">
        <v>26</v>
      </c>
      <c r="F32" s="13" t="s">
        <v>161</v>
      </c>
      <c r="G32" s="13"/>
      <c r="H32" s="13" t="s">
        <v>157</v>
      </c>
      <c r="I32" s="13">
        <v>36.630000000000003</v>
      </c>
      <c r="J32" s="13">
        <v>0.86</v>
      </c>
      <c r="K32" s="13">
        <v>36.82</v>
      </c>
      <c r="L32" s="13" t="s">
        <v>146</v>
      </c>
      <c r="M32" s="20">
        <v>1</v>
      </c>
      <c r="N32" s="13">
        <v>1</v>
      </c>
      <c r="O32" s="15">
        <f>((A32/M32)*N32*J32)</f>
        <v>0.16339999999999805</v>
      </c>
      <c r="P32" s="13"/>
      <c r="Q32" s="13">
        <v>0.16</v>
      </c>
      <c r="R32" s="13"/>
      <c r="S32" s="15">
        <f t="shared" si="0"/>
        <v>0.16339999999999805</v>
      </c>
      <c r="T32" s="13" t="s">
        <v>162</v>
      </c>
      <c r="U32" s="15">
        <v>33.299999999999997</v>
      </c>
      <c r="V32" s="28">
        <f t="shared" si="1"/>
        <v>4.906906906906849E-3</v>
      </c>
      <c r="W32" s="39" t="s">
        <v>159</v>
      </c>
      <c r="X32" s="40"/>
      <c r="Y32" s="17"/>
      <c r="Z32" s="17"/>
      <c r="AA32" s="17"/>
    </row>
    <row r="33" spans="1:27" ht="150" customHeight="1">
      <c r="A33" s="13">
        <f>IF(E33="шорт",I33-K33,K33-I33)</f>
        <v>-1.1999999999999789E-3</v>
      </c>
      <c r="B33" s="13" t="s">
        <v>163</v>
      </c>
      <c r="C33" s="24">
        <v>32</v>
      </c>
      <c r="D33" s="13" t="s">
        <v>106</v>
      </c>
      <c r="E33" s="24" t="s">
        <v>26</v>
      </c>
      <c r="F33" s="13" t="s">
        <v>27</v>
      </c>
      <c r="G33" s="13"/>
      <c r="H33" s="13" t="s">
        <v>164</v>
      </c>
      <c r="I33" s="13">
        <v>0.48559999999999998</v>
      </c>
      <c r="J33" s="13">
        <v>150</v>
      </c>
      <c r="K33" s="13">
        <v>0.4844</v>
      </c>
      <c r="L33" s="13" t="s">
        <v>40</v>
      </c>
      <c r="M33" s="20">
        <v>1</v>
      </c>
      <c r="N33" s="13">
        <v>1</v>
      </c>
      <c r="O33" s="15">
        <f>((A33/M33)*N33*J33)</f>
        <v>-0.17999999999999683</v>
      </c>
      <c r="P33" s="13"/>
      <c r="Q33" s="13">
        <v>0.18</v>
      </c>
      <c r="R33" s="13"/>
      <c r="S33" s="15">
        <f t="shared" si="0"/>
        <v>-0.17999999999999683</v>
      </c>
      <c r="T33" s="13" t="s">
        <v>165</v>
      </c>
      <c r="U33" s="15">
        <v>29.1</v>
      </c>
      <c r="V33" s="28">
        <f t="shared" si="1"/>
        <v>-6.1855670103091688E-3</v>
      </c>
      <c r="W33" s="39" t="s">
        <v>166</v>
      </c>
      <c r="X33" s="40"/>
      <c r="Y33" s="17"/>
      <c r="Z33" s="17"/>
      <c r="AA33" s="17"/>
    </row>
    <row r="34" spans="1:27" ht="150" customHeight="1">
      <c r="A34" s="13">
        <f>IF(E34="шорт",I34-K34,K34-I34)</f>
        <v>-5.1000000000001044E-4</v>
      </c>
      <c r="B34" s="13" t="s">
        <v>167</v>
      </c>
      <c r="C34" s="24">
        <v>33</v>
      </c>
      <c r="D34" s="13" t="s">
        <v>32</v>
      </c>
      <c r="E34" s="24" t="s">
        <v>26</v>
      </c>
      <c r="F34" s="13" t="s">
        <v>168</v>
      </c>
      <c r="G34" s="13"/>
      <c r="H34" s="13" t="s">
        <v>169</v>
      </c>
      <c r="I34" s="13">
        <v>0.17691000000000001</v>
      </c>
      <c r="J34" s="13">
        <v>300</v>
      </c>
      <c r="K34" s="13">
        <v>0.1764</v>
      </c>
      <c r="L34" s="13" t="s">
        <v>40</v>
      </c>
      <c r="M34" s="20">
        <v>1</v>
      </c>
      <c r="N34" s="13">
        <v>1</v>
      </c>
      <c r="O34" s="15">
        <f>((A34/M34)*N34*J34)</f>
        <v>-0.15300000000000313</v>
      </c>
      <c r="P34" s="13"/>
      <c r="Q34" s="13">
        <v>0.15</v>
      </c>
      <c r="R34" s="13"/>
      <c r="S34" s="15">
        <f t="shared" si="0"/>
        <v>-0.15300000000000313</v>
      </c>
      <c r="T34" s="13" t="s">
        <v>170</v>
      </c>
      <c r="U34" s="15">
        <v>33.299999999999997</v>
      </c>
      <c r="V34" s="28">
        <f t="shared" si="1"/>
        <v>-4.594594594594689E-3</v>
      </c>
      <c r="W34" s="39" t="s">
        <v>159</v>
      </c>
      <c r="X34" s="40"/>
      <c r="Y34" s="17"/>
      <c r="Z34" s="17"/>
      <c r="AA34" s="17"/>
    </row>
    <row r="35" spans="1:27" ht="150" customHeight="1">
      <c r="A35" s="13">
        <f>IF(E35="шорт",I35-K35,K35-I35)</f>
        <v>-0.194500000000005</v>
      </c>
      <c r="B35" s="13" t="s">
        <v>167</v>
      </c>
      <c r="C35" s="24">
        <v>34</v>
      </c>
      <c r="D35" s="13" t="s">
        <v>25</v>
      </c>
      <c r="E35" s="24" t="s">
        <v>26</v>
      </c>
      <c r="F35" s="13" t="s">
        <v>171</v>
      </c>
      <c r="G35" s="13"/>
      <c r="H35" s="13" t="s">
        <v>172</v>
      </c>
      <c r="I35" s="13">
        <v>211.61170000000001</v>
      </c>
      <c r="J35" s="13">
        <v>1.1000000000000001</v>
      </c>
      <c r="K35" s="13">
        <v>211.41720000000001</v>
      </c>
      <c r="L35" s="13" t="s">
        <v>40</v>
      </c>
      <c r="M35" s="20">
        <v>1</v>
      </c>
      <c r="N35" s="13">
        <v>1</v>
      </c>
      <c r="O35" s="15">
        <f>((A35/M35)*N35*J35)</f>
        <v>-0.21395000000000552</v>
      </c>
      <c r="P35" s="13"/>
      <c r="Q35" s="13">
        <v>0.21</v>
      </c>
      <c r="R35" s="13"/>
      <c r="S35" s="15">
        <f t="shared" si="0"/>
        <v>-0.21395000000000552</v>
      </c>
      <c r="T35" s="13" t="s">
        <v>173</v>
      </c>
      <c r="U35" s="15">
        <v>33.299999999999997</v>
      </c>
      <c r="V35" s="28">
        <f t="shared" si="1"/>
        <v>-6.4249249249250916E-3</v>
      </c>
      <c r="W35" s="39" t="s">
        <v>174</v>
      </c>
      <c r="X35" s="40"/>
      <c r="Y35" s="17"/>
      <c r="Z35" s="17"/>
      <c r="AA35" s="17"/>
    </row>
    <row r="36" spans="1:27" ht="150" customHeight="1">
      <c r="A36" s="13">
        <f>IF(E36="шорт",I36-K36,K36-I36)</f>
        <v>-5.0000000000001155E-3</v>
      </c>
      <c r="B36" s="13" t="s">
        <v>167</v>
      </c>
      <c r="C36" s="24">
        <v>35</v>
      </c>
      <c r="D36" s="13" t="s">
        <v>175</v>
      </c>
      <c r="E36" s="24" t="s">
        <v>26</v>
      </c>
      <c r="F36" s="13" t="s">
        <v>176</v>
      </c>
      <c r="G36" s="13"/>
      <c r="H36" s="13" t="s">
        <v>177</v>
      </c>
      <c r="I36" s="13">
        <v>1.1866000000000001</v>
      </c>
      <c r="J36" s="13">
        <v>29</v>
      </c>
      <c r="K36" s="13">
        <v>1.1816</v>
      </c>
      <c r="L36" s="13" t="s">
        <v>40</v>
      </c>
      <c r="M36" s="20">
        <v>1</v>
      </c>
      <c r="N36" s="13">
        <v>1</v>
      </c>
      <c r="O36" s="15">
        <f>((A36/M36)*N36*J36)</f>
        <v>-0.14500000000000335</v>
      </c>
      <c r="P36" s="13"/>
      <c r="Q36" s="13">
        <v>0.15</v>
      </c>
      <c r="R36" s="13"/>
      <c r="S36" s="15">
        <f t="shared" si="0"/>
        <v>-0.14500000000000335</v>
      </c>
      <c r="T36" s="13"/>
      <c r="U36" s="15">
        <v>33.299999999999997</v>
      </c>
      <c r="V36" s="28">
        <f t="shared" si="1"/>
        <v>-4.354354354354455E-3</v>
      </c>
      <c r="W36" s="39"/>
      <c r="X36" s="40"/>
      <c r="Y36" s="17"/>
      <c r="Z36" s="17"/>
      <c r="AA36" s="17"/>
    </row>
    <row r="37" spans="1:27" ht="150" customHeight="1">
      <c r="A37" s="13">
        <f>IF(E37="шорт",I37-K37,K37-I37)</f>
        <v>-1.4900000000000135E-2</v>
      </c>
      <c r="B37" s="13" t="s">
        <v>178</v>
      </c>
      <c r="C37" s="24">
        <v>36</v>
      </c>
      <c r="D37" s="13" t="s">
        <v>175</v>
      </c>
      <c r="E37" s="24" t="s">
        <v>54</v>
      </c>
      <c r="F37" s="13" t="s">
        <v>179</v>
      </c>
      <c r="G37" s="13"/>
      <c r="H37" s="13" t="s">
        <v>180</v>
      </c>
      <c r="I37" s="13">
        <v>1.8051999999999999</v>
      </c>
      <c r="J37" s="13">
        <v>12</v>
      </c>
      <c r="K37" s="13">
        <v>1.8201000000000001</v>
      </c>
      <c r="L37" s="13" t="s">
        <v>40</v>
      </c>
      <c r="M37" s="20">
        <v>1</v>
      </c>
      <c r="N37" s="13">
        <v>1</v>
      </c>
      <c r="O37" s="15">
        <f>((A37/M37)*N37*J37)</f>
        <v>-0.17880000000000162</v>
      </c>
      <c r="P37" s="13"/>
      <c r="Q37" s="13">
        <v>0.18</v>
      </c>
      <c r="R37" s="13"/>
      <c r="S37" s="15">
        <f t="shared" si="0"/>
        <v>-0.17880000000000162</v>
      </c>
      <c r="T37" s="13" t="s">
        <v>181</v>
      </c>
      <c r="U37" s="15">
        <v>33.299999999999997</v>
      </c>
      <c r="V37" s="28">
        <f t="shared" si="1"/>
        <v>-5.3693693693694184E-3</v>
      </c>
      <c r="W37" s="39" t="s">
        <v>182</v>
      </c>
      <c r="X37" s="40"/>
      <c r="Y37" s="17"/>
      <c r="Z37" s="17"/>
      <c r="AA37" s="17"/>
    </row>
    <row r="38" spans="1:27" ht="150" customHeight="1">
      <c r="A38" s="13">
        <f>IF(E38="шорт",I38-K38,K38-I38)</f>
        <v>-0.42000000000001592</v>
      </c>
      <c r="B38" s="13" t="s">
        <v>183</v>
      </c>
      <c r="C38" s="24">
        <v>37</v>
      </c>
      <c r="D38" s="13" t="s">
        <v>25</v>
      </c>
      <c r="E38" s="24" t="s">
        <v>54</v>
      </c>
      <c r="F38" s="13" t="s">
        <v>184</v>
      </c>
      <c r="G38" s="13"/>
      <c r="H38" s="13" t="s">
        <v>185</v>
      </c>
      <c r="I38" s="13">
        <v>243.7</v>
      </c>
      <c r="J38" s="13">
        <v>0.34</v>
      </c>
      <c r="K38" s="13">
        <v>244.12</v>
      </c>
      <c r="L38" s="13" t="s">
        <v>40</v>
      </c>
      <c r="M38" s="20">
        <v>1</v>
      </c>
      <c r="N38" s="13">
        <v>1</v>
      </c>
      <c r="O38" s="15">
        <f>((A38/M38)*N38*J38)</f>
        <v>-0.14280000000000542</v>
      </c>
      <c r="P38" s="13"/>
      <c r="Q38" s="13">
        <v>0.14000000000000001</v>
      </c>
      <c r="R38" s="13"/>
      <c r="S38" s="15">
        <f t="shared" si="0"/>
        <v>-0.14280000000000542</v>
      </c>
      <c r="T38" s="13" t="s">
        <v>186</v>
      </c>
      <c r="U38" s="15">
        <v>33.299999999999997</v>
      </c>
      <c r="V38" s="28">
        <f t="shared" si="1"/>
        <v>-4.2882882882884516E-3</v>
      </c>
      <c r="W38" s="39" t="s">
        <v>187</v>
      </c>
      <c r="X38" s="40"/>
      <c r="Y38" s="17"/>
      <c r="Z38" s="17"/>
      <c r="AA38" s="17"/>
    </row>
    <row r="39" spans="1:27" ht="150" customHeight="1">
      <c r="A39" s="13">
        <f>IF(E39="шорт",I39-K39,K39-I39)</f>
        <v>1.1069999999999913E-2</v>
      </c>
      <c r="B39" s="13" t="s">
        <v>188</v>
      </c>
      <c r="C39" s="24">
        <v>38</v>
      </c>
      <c r="D39" s="13" t="s">
        <v>175</v>
      </c>
      <c r="E39" s="24" t="s">
        <v>26</v>
      </c>
      <c r="F39" s="13" t="s">
        <v>189</v>
      </c>
      <c r="G39" s="13"/>
      <c r="H39" s="13" t="s">
        <v>190</v>
      </c>
      <c r="I39" s="13">
        <v>1.7270000000000001</v>
      </c>
      <c r="J39" s="13">
        <v>5.9</v>
      </c>
      <c r="K39" s="13">
        <v>1.73807</v>
      </c>
      <c r="L39" s="13" t="s">
        <v>191</v>
      </c>
      <c r="M39" s="20">
        <v>1</v>
      </c>
      <c r="N39" s="13">
        <v>1</v>
      </c>
      <c r="O39" s="15">
        <f>((A39/M39)*N39*J39)</f>
        <v>6.5312999999999496E-2</v>
      </c>
      <c r="P39" s="13"/>
      <c r="Q39" s="13">
        <v>0.15</v>
      </c>
      <c r="R39" s="13"/>
      <c r="S39" s="15">
        <f t="shared" si="0"/>
        <v>6.5312999999999496E-2</v>
      </c>
      <c r="T39" s="13" t="s">
        <v>192</v>
      </c>
      <c r="U39" s="15">
        <v>33.299999999999997</v>
      </c>
      <c r="V39" s="28">
        <f t="shared" si="1"/>
        <v>1.9613513513513365E-3</v>
      </c>
      <c r="W39" s="39" t="s">
        <v>193</v>
      </c>
      <c r="X39" s="40"/>
      <c r="Y39" s="17"/>
      <c r="Z39" s="17"/>
      <c r="AA39" s="17"/>
    </row>
    <row r="40" spans="1:27" ht="150" customHeight="1">
      <c r="A40" s="13">
        <f>IF(E40="шорт",I40-K40,K40-I40)</f>
        <v>-2.0000000000000018E-3</v>
      </c>
      <c r="B40" s="13" t="s">
        <v>188</v>
      </c>
      <c r="C40" s="24">
        <v>39</v>
      </c>
      <c r="D40" s="13" t="s">
        <v>32</v>
      </c>
      <c r="E40" s="24" t="s">
        <v>26</v>
      </c>
      <c r="F40" s="13" t="s">
        <v>194</v>
      </c>
      <c r="G40" s="13"/>
      <c r="H40" s="13" t="s">
        <v>195</v>
      </c>
      <c r="I40" s="13">
        <v>0.32650000000000001</v>
      </c>
      <c r="J40" s="13">
        <v>88</v>
      </c>
      <c r="K40" s="13">
        <v>0.32450000000000001</v>
      </c>
      <c r="L40" s="13" t="s">
        <v>40</v>
      </c>
      <c r="M40" s="20">
        <v>1</v>
      </c>
      <c r="N40" s="13">
        <v>1</v>
      </c>
      <c r="O40" s="15">
        <f>((A40/M40)*N40*J40)</f>
        <v>-0.17600000000000016</v>
      </c>
      <c r="P40" s="13"/>
      <c r="Q40" s="13">
        <v>0.18</v>
      </c>
      <c r="R40" s="13"/>
      <c r="S40" s="15">
        <f t="shared" si="0"/>
        <v>-0.17600000000000016</v>
      </c>
      <c r="T40" s="13" t="s">
        <v>196</v>
      </c>
      <c r="U40" s="15">
        <v>33.299999999999997</v>
      </c>
      <c r="V40" s="28">
        <f t="shared" si="1"/>
        <v>-5.2852852852852909E-3</v>
      </c>
      <c r="W40" s="39" t="s">
        <v>197</v>
      </c>
      <c r="X40" s="40"/>
      <c r="Y40" s="17"/>
      <c r="Z40" s="17"/>
      <c r="AA40" s="17"/>
    </row>
    <row r="41" spans="1:27" ht="150" customHeight="1">
      <c r="A41" s="13">
        <f>IF(E41="шорт",I41-K41,K41-I41)</f>
        <v>6.2499999999999778E-3</v>
      </c>
      <c r="B41" s="13" t="s">
        <v>198</v>
      </c>
      <c r="C41" s="24">
        <v>40</v>
      </c>
      <c r="D41" s="13" t="s">
        <v>32</v>
      </c>
      <c r="E41" s="24" t="s">
        <v>26</v>
      </c>
      <c r="F41" s="13" t="s">
        <v>199</v>
      </c>
      <c r="G41" s="13"/>
      <c r="H41" s="13" t="s">
        <v>200</v>
      </c>
      <c r="I41" s="13">
        <v>0.31690000000000002</v>
      </c>
      <c r="J41" s="13">
        <v>54</v>
      </c>
      <c r="K41" s="13">
        <v>0.32314999999999999</v>
      </c>
      <c r="L41" s="13" t="s">
        <v>201</v>
      </c>
      <c r="M41" s="20">
        <v>1</v>
      </c>
      <c r="N41" s="13">
        <v>1</v>
      </c>
      <c r="O41" s="15">
        <f>((A41/M41)*N41*J41)</f>
        <v>0.3374999999999988</v>
      </c>
      <c r="P41" s="13"/>
      <c r="Q41" s="13">
        <v>0.15</v>
      </c>
      <c r="R41" s="13"/>
      <c r="S41" s="15">
        <f t="shared" si="0"/>
        <v>0.3374999999999988</v>
      </c>
      <c r="T41" s="13" t="s">
        <v>202</v>
      </c>
      <c r="U41" s="15">
        <v>33.299999999999997</v>
      </c>
      <c r="V41" s="28">
        <f t="shared" si="1"/>
        <v>1.0135135135135099E-2</v>
      </c>
      <c r="W41" s="39" t="s">
        <v>203</v>
      </c>
      <c r="X41" s="40"/>
      <c r="Y41" s="17"/>
      <c r="Z41" s="17"/>
      <c r="AA41" s="17"/>
    </row>
    <row r="42" spans="1:27" ht="150" customHeight="1">
      <c r="A42" s="13">
        <f>IF(E42="шорт",I42-K42,K42-I42)</f>
        <v>-1.6999999999999793E-3</v>
      </c>
      <c r="B42" s="13" t="s">
        <v>198</v>
      </c>
      <c r="C42" s="24">
        <v>41</v>
      </c>
      <c r="D42" s="13" t="s">
        <v>204</v>
      </c>
      <c r="E42" s="24" t="s">
        <v>26</v>
      </c>
      <c r="F42" s="13" t="s">
        <v>205</v>
      </c>
      <c r="G42" s="13"/>
      <c r="H42" s="13" t="s">
        <v>206</v>
      </c>
      <c r="I42" s="13">
        <v>0.25559999999999999</v>
      </c>
      <c r="J42" s="13">
        <v>130</v>
      </c>
      <c r="K42" s="13">
        <v>0.25390000000000001</v>
      </c>
      <c r="L42" s="13" t="s">
        <v>40</v>
      </c>
      <c r="M42" s="20">
        <v>1</v>
      </c>
      <c r="N42" s="13">
        <v>1</v>
      </c>
      <c r="O42" s="15">
        <f>((A42/M42)*N42*J42)</f>
        <v>-0.22099999999999731</v>
      </c>
      <c r="P42" s="13"/>
      <c r="Q42" s="13">
        <v>0.22</v>
      </c>
      <c r="R42" s="13"/>
      <c r="S42" s="15">
        <f t="shared" si="0"/>
        <v>-0.22099999999999731</v>
      </c>
      <c r="T42" s="13" t="s">
        <v>207</v>
      </c>
      <c r="U42" s="15">
        <v>33.299999999999997</v>
      </c>
      <c r="V42" s="28">
        <f t="shared" si="1"/>
        <v>-6.6366366366365564E-3</v>
      </c>
      <c r="W42" s="39" t="s">
        <v>208</v>
      </c>
      <c r="X42" s="40"/>
      <c r="Y42" s="17"/>
      <c r="Z42" s="17"/>
      <c r="AA42" s="17"/>
    </row>
    <row r="43" spans="1:27" ht="150" customHeight="1">
      <c r="A43" s="13">
        <f>IF(E43="шорт",I43-K43,K43-I43)</f>
        <v>-1.0899999999999799E-3</v>
      </c>
      <c r="B43" s="13" t="s">
        <v>198</v>
      </c>
      <c r="C43" s="24">
        <v>42</v>
      </c>
      <c r="D43" s="13" t="s">
        <v>97</v>
      </c>
      <c r="E43" s="24" t="s">
        <v>54</v>
      </c>
      <c r="F43" s="13" t="s">
        <v>209</v>
      </c>
      <c r="G43" s="13"/>
      <c r="H43" s="13" t="s">
        <v>210</v>
      </c>
      <c r="I43" s="13">
        <v>0.37673000000000001</v>
      </c>
      <c r="J43" s="13">
        <v>160</v>
      </c>
      <c r="K43" s="13">
        <v>0.37781999999999999</v>
      </c>
      <c r="L43" s="13" t="s">
        <v>40</v>
      </c>
      <c r="M43" s="20">
        <v>1</v>
      </c>
      <c r="N43" s="13">
        <v>1</v>
      </c>
      <c r="O43" s="15">
        <f>((A43/M43)*N43*J43)</f>
        <v>-0.17439999999999678</v>
      </c>
      <c r="P43" s="13"/>
      <c r="Q43" s="13">
        <v>0.17</v>
      </c>
      <c r="R43" s="13"/>
      <c r="S43" s="15">
        <f t="shared" si="0"/>
        <v>-0.17439999999999678</v>
      </c>
      <c r="T43" s="13" t="s">
        <v>211</v>
      </c>
      <c r="U43" s="15">
        <v>33.299999999999997</v>
      </c>
      <c r="V43" s="28">
        <f t="shared" si="1"/>
        <v>-5.237237237237141E-3</v>
      </c>
      <c r="W43" s="39" t="s">
        <v>212</v>
      </c>
      <c r="X43" s="40"/>
      <c r="Y43" s="17"/>
      <c r="Z43" s="17"/>
      <c r="AA43" s="17"/>
    </row>
    <row r="44" spans="1:27" ht="150" customHeight="1">
      <c r="A44" s="13">
        <f>IF(E44="шорт",I44-K44,K44-I44)</f>
        <v>-7.0000000000001172E-3</v>
      </c>
      <c r="B44" s="13" t="s">
        <v>213</v>
      </c>
      <c r="C44" s="24">
        <v>43</v>
      </c>
      <c r="D44" s="13" t="s">
        <v>175</v>
      </c>
      <c r="E44" s="24" t="s">
        <v>26</v>
      </c>
      <c r="F44" s="13" t="s">
        <v>214</v>
      </c>
      <c r="G44" s="13"/>
      <c r="H44" s="13" t="s">
        <v>215</v>
      </c>
      <c r="I44" s="13">
        <v>1.7556</v>
      </c>
      <c r="J44" s="13">
        <v>25</v>
      </c>
      <c r="K44" s="13">
        <v>1.7485999999999999</v>
      </c>
      <c r="L44" s="13" t="s">
        <v>40</v>
      </c>
      <c r="M44" s="20">
        <v>1</v>
      </c>
      <c r="N44" s="13">
        <v>1</v>
      </c>
      <c r="O44" s="15">
        <f>((A44/M44)*N44*J44)</f>
        <v>-0.17500000000000293</v>
      </c>
      <c r="P44" s="13"/>
      <c r="Q44" s="13">
        <v>0.18</v>
      </c>
      <c r="R44" s="13"/>
      <c r="S44" s="15">
        <f t="shared" si="0"/>
        <v>-0.17500000000000293</v>
      </c>
      <c r="T44" s="13" t="s">
        <v>216</v>
      </c>
      <c r="U44" s="15">
        <v>33.299999999999997</v>
      </c>
      <c r="V44" s="28">
        <f t="shared" si="1"/>
        <v>-5.2552552552553441E-3</v>
      </c>
      <c r="W44" s="39" t="s">
        <v>217</v>
      </c>
      <c r="X44" s="40"/>
      <c r="Y44" s="17"/>
      <c r="Z44" s="17"/>
      <c r="AA44" s="17"/>
    </row>
    <row r="45" spans="1:27" ht="150" customHeight="1">
      <c r="A45" s="13">
        <f>IF(E45="шорт",I45-K45,K45-I45)</f>
        <v>-2.6999999999999802E-3</v>
      </c>
      <c r="B45" s="13" t="s">
        <v>218</v>
      </c>
      <c r="C45" s="24">
        <v>44</v>
      </c>
      <c r="D45" s="13" t="s">
        <v>204</v>
      </c>
      <c r="E45" s="24" t="s">
        <v>26</v>
      </c>
      <c r="F45" s="13" t="s">
        <v>219</v>
      </c>
      <c r="G45" s="13"/>
      <c r="H45" s="13" t="s">
        <v>220</v>
      </c>
      <c r="I45" s="13">
        <v>0.26169999999999999</v>
      </c>
      <c r="J45" s="13">
        <v>64</v>
      </c>
      <c r="K45" s="13">
        <v>0.25900000000000001</v>
      </c>
      <c r="L45" s="13" t="s">
        <v>40</v>
      </c>
      <c r="M45" s="20">
        <v>1</v>
      </c>
      <c r="N45" s="13">
        <v>1</v>
      </c>
      <c r="O45" s="15">
        <f>((A45/M45)*N45*J45)</f>
        <v>-0.17279999999999873</v>
      </c>
      <c r="P45" s="13"/>
      <c r="Q45" s="13">
        <v>0.17</v>
      </c>
      <c r="R45" s="13"/>
      <c r="S45" s="15">
        <f t="shared" si="0"/>
        <v>-0.17279999999999873</v>
      </c>
      <c r="T45" s="13" t="s">
        <v>221</v>
      </c>
      <c r="U45" s="15">
        <v>33.299999999999997</v>
      </c>
      <c r="V45" s="28">
        <f t="shared" si="1"/>
        <v>-5.1891891891891516E-3</v>
      </c>
      <c r="W45" s="39" t="s">
        <v>222</v>
      </c>
      <c r="X45" s="40"/>
      <c r="Y45" s="17"/>
      <c r="Z45" s="17"/>
      <c r="AA45" s="17"/>
    </row>
    <row r="46" spans="1:27" ht="150" customHeight="1">
      <c r="A46" s="13">
        <f>IF(E46="шорт",I46-K46,K46-I46)</f>
        <v>1.4295000000000002E-2</v>
      </c>
      <c r="B46" s="13" t="s">
        <v>223</v>
      </c>
      <c r="C46" s="24">
        <v>45</v>
      </c>
      <c r="D46" s="13" t="s">
        <v>97</v>
      </c>
      <c r="E46" s="24" t="s">
        <v>54</v>
      </c>
      <c r="F46" s="13" t="s">
        <v>224</v>
      </c>
      <c r="G46" s="13"/>
      <c r="H46" s="13" t="s">
        <v>210</v>
      </c>
      <c r="I46" s="13">
        <v>0.39338000000000001</v>
      </c>
      <c r="J46" s="13">
        <v>52</v>
      </c>
      <c r="K46" s="13">
        <v>0.37908500000000001</v>
      </c>
      <c r="L46" s="13" t="s">
        <v>225</v>
      </c>
      <c r="M46" s="20">
        <v>1</v>
      </c>
      <c r="N46" s="13">
        <v>1</v>
      </c>
      <c r="O46" s="15">
        <f>((A46/M46)*N46*J46)</f>
        <v>0.74334000000000011</v>
      </c>
      <c r="P46" s="13"/>
      <c r="Q46" s="13">
        <v>0.18</v>
      </c>
      <c r="R46" s="13"/>
      <c r="S46" s="15">
        <f t="shared" si="0"/>
        <v>0.74334000000000011</v>
      </c>
      <c r="T46" s="13" t="s">
        <v>226</v>
      </c>
      <c r="U46" s="15">
        <v>33.299999999999997</v>
      </c>
      <c r="V46" s="28">
        <f t="shared" si="1"/>
        <v>2.2322522522522526E-2</v>
      </c>
      <c r="W46" s="39" t="s">
        <v>227</v>
      </c>
      <c r="X46" s="40"/>
      <c r="Y46" s="17"/>
      <c r="Z46" s="17"/>
      <c r="AA46" s="17"/>
    </row>
    <row r="47" spans="1:27" ht="150" customHeight="1">
      <c r="A47" s="13">
        <f>IF(E47="шорт",I47-K47,K47-I47)</f>
        <v>-3.3999999999999586E-3</v>
      </c>
      <c r="B47" s="13" t="s">
        <v>223</v>
      </c>
      <c r="C47" s="24">
        <v>46</v>
      </c>
      <c r="D47" s="13" t="s">
        <v>228</v>
      </c>
      <c r="E47" s="24" t="s">
        <v>26</v>
      </c>
      <c r="F47" s="13" t="s">
        <v>229</v>
      </c>
      <c r="G47" s="13"/>
      <c r="H47" s="13" t="s">
        <v>220</v>
      </c>
      <c r="I47" s="13">
        <v>0.53029999999999999</v>
      </c>
      <c r="J47" s="13">
        <v>54</v>
      </c>
      <c r="K47" s="13">
        <v>0.52690000000000003</v>
      </c>
      <c r="L47" s="13" t="s">
        <v>40</v>
      </c>
      <c r="M47" s="20">
        <v>1</v>
      </c>
      <c r="N47" s="13">
        <v>1</v>
      </c>
      <c r="O47" s="15">
        <f>((A47/M47)*N47*J47)</f>
        <v>-0.18359999999999776</v>
      </c>
      <c r="P47" s="13"/>
      <c r="Q47" s="13">
        <v>0.18</v>
      </c>
      <c r="R47" s="13"/>
      <c r="S47" s="15">
        <f t="shared" si="0"/>
        <v>-0.18359999999999776</v>
      </c>
      <c r="T47" s="13" t="s">
        <v>230</v>
      </c>
      <c r="U47" s="15">
        <v>33.299999999999997</v>
      </c>
      <c r="V47" s="28">
        <f t="shared" si="1"/>
        <v>-5.5135135135134464E-3</v>
      </c>
      <c r="W47" s="41" t="s">
        <v>231</v>
      </c>
      <c r="X47" s="40"/>
      <c r="Y47" s="17"/>
      <c r="Z47" s="17"/>
      <c r="AA47" s="17"/>
    </row>
    <row r="48" spans="1:27" ht="150" customHeight="1">
      <c r="A48" s="13">
        <f>IF(E48="шорт",I48-K48,K48-I48)</f>
        <v>-1.0299999999999976E-2</v>
      </c>
      <c r="B48" s="13" t="s">
        <v>223</v>
      </c>
      <c r="C48" s="24">
        <v>47</v>
      </c>
      <c r="D48" s="13" t="s">
        <v>175</v>
      </c>
      <c r="E48" s="24" t="s">
        <v>54</v>
      </c>
      <c r="F48" s="13" t="s">
        <v>179</v>
      </c>
      <c r="G48" s="13"/>
      <c r="H48" s="13" t="s">
        <v>180</v>
      </c>
      <c r="I48" s="13">
        <v>1.7773000000000001</v>
      </c>
      <c r="J48" s="13">
        <v>14</v>
      </c>
      <c r="K48" s="13">
        <v>1.7876000000000001</v>
      </c>
      <c r="L48" s="13" t="s">
        <v>40</v>
      </c>
      <c r="M48" s="20">
        <v>1</v>
      </c>
      <c r="N48" s="13">
        <v>1</v>
      </c>
      <c r="O48" s="15">
        <f>((A48/M48)*N48*J48)</f>
        <v>-0.14419999999999966</v>
      </c>
      <c r="P48" s="13"/>
      <c r="Q48" s="13">
        <v>0.14000000000000001</v>
      </c>
      <c r="R48" s="13"/>
      <c r="S48" s="15">
        <f t="shared" si="0"/>
        <v>-0.14419999999999966</v>
      </c>
      <c r="T48" s="13" t="s">
        <v>232</v>
      </c>
      <c r="U48" s="15">
        <v>33.299999999999997</v>
      </c>
      <c r="V48" s="28">
        <f t="shared" si="1"/>
        <v>-4.3303303303303207E-3</v>
      </c>
      <c r="W48" s="39" t="s">
        <v>233</v>
      </c>
      <c r="X48" s="40"/>
      <c r="Y48" s="17"/>
      <c r="Z48" s="17"/>
      <c r="AA48" s="17"/>
    </row>
    <row r="49" spans="1:27" ht="150" customHeight="1">
      <c r="A49" s="13">
        <f>IF(E49="шорт",I49-K49,K49-I49)</f>
        <v>-1.5999999999999903E-3</v>
      </c>
      <c r="B49" s="13" t="s">
        <v>223</v>
      </c>
      <c r="C49" s="24">
        <v>48</v>
      </c>
      <c r="D49" s="13" t="s">
        <v>32</v>
      </c>
      <c r="E49" s="24" t="s">
        <v>54</v>
      </c>
      <c r="F49" s="13" t="s">
        <v>234</v>
      </c>
      <c r="G49" s="13"/>
      <c r="H49" s="13" t="s">
        <v>185</v>
      </c>
      <c r="I49" s="13">
        <v>0.31769999999999998</v>
      </c>
      <c r="J49" s="13">
        <v>78</v>
      </c>
      <c r="K49" s="13">
        <v>0.31929999999999997</v>
      </c>
      <c r="L49" s="13" t="s">
        <v>40</v>
      </c>
      <c r="M49" s="20">
        <v>1</v>
      </c>
      <c r="N49" s="13">
        <v>1</v>
      </c>
      <c r="O49" s="15">
        <f>((A49/M49)*N49*J49)</f>
        <v>-0.12479999999999924</v>
      </c>
      <c r="P49" s="13"/>
      <c r="Q49" s="13">
        <v>0.12</v>
      </c>
      <c r="R49" s="13"/>
      <c r="S49" s="15">
        <f t="shared" si="0"/>
        <v>-0.12479999999999924</v>
      </c>
      <c r="T49" s="13" t="s">
        <v>232</v>
      </c>
      <c r="U49" s="15">
        <v>33.299999999999997</v>
      </c>
      <c r="V49" s="28">
        <f t="shared" si="1"/>
        <v>-3.7477477477477253E-3</v>
      </c>
      <c r="W49" s="39" t="s">
        <v>233</v>
      </c>
      <c r="X49" s="40"/>
      <c r="Y49" s="17"/>
      <c r="Z49" s="17"/>
      <c r="AA49" s="17"/>
    </row>
    <row r="50" spans="1:27" ht="150" customHeight="1">
      <c r="A50" s="13">
        <f>IF(E50="шорт",I50-K50,K50-I50)</f>
        <v>-2.3000000000000242E-3</v>
      </c>
      <c r="B50" s="13" t="s">
        <v>235</v>
      </c>
      <c r="C50" s="24">
        <v>49</v>
      </c>
      <c r="D50" s="13" t="s">
        <v>32</v>
      </c>
      <c r="E50" s="24" t="s">
        <v>26</v>
      </c>
      <c r="F50" s="13" t="s">
        <v>236</v>
      </c>
      <c r="G50" s="13"/>
      <c r="H50" s="13" t="s">
        <v>206</v>
      </c>
      <c r="I50" s="13">
        <v>0.29870000000000002</v>
      </c>
      <c r="J50" s="13">
        <v>64</v>
      </c>
      <c r="K50" s="13">
        <v>0.2964</v>
      </c>
      <c r="L50" s="13" t="s">
        <v>40</v>
      </c>
      <c r="M50" s="20">
        <v>1</v>
      </c>
      <c r="N50" s="13">
        <v>1</v>
      </c>
      <c r="O50" s="15">
        <f>((A50/M50)*N50*J50)</f>
        <v>-0.14720000000000155</v>
      </c>
      <c r="P50" s="13"/>
      <c r="Q50" s="13">
        <v>0.15</v>
      </c>
      <c r="R50" s="13"/>
      <c r="S50" s="15">
        <f t="shared" si="0"/>
        <v>-0.14720000000000155</v>
      </c>
      <c r="T50" s="13" t="s">
        <v>237</v>
      </c>
      <c r="U50" s="15">
        <v>33.299999999999997</v>
      </c>
      <c r="V50" s="28">
        <f t="shared" si="1"/>
        <v>-4.4204204204204671E-3</v>
      </c>
      <c r="W50" s="39" t="s">
        <v>238</v>
      </c>
      <c r="X50" s="40"/>
      <c r="Y50" s="17"/>
      <c r="Z50" s="17"/>
      <c r="AA50" s="17"/>
    </row>
    <row r="51" spans="1:27" ht="150" customHeight="1">
      <c r="A51" s="13">
        <f>IF(E51="шорт",I51-K51,K51-I51)</f>
        <v>-8.3000000000001961E-3</v>
      </c>
      <c r="B51" s="13" t="s">
        <v>235</v>
      </c>
      <c r="C51" s="24">
        <v>50</v>
      </c>
      <c r="D51" s="13" t="s">
        <v>175</v>
      </c>
      <c r="E51" s="24" t="s">
        <v>54</v>
      </c>
      <c r="F51" s="13" t="s">
        <v>239</v>
      </c>
      <c r="G51" s="13"/>
      <c r="H51" s="13" t="s">
        <v>240</v>
      </c>
      <c r="I51" s="13">
        <v>1.7146999999999999</v>
      </c>
      <c r="J51" s="13">
        <v>16</v>
      </c>
      <c r="K51" s="31">
        <v>1.7230000000000001</v>
      </c>
      <c r="L51" s="13" t="s">
        <v>40</v>
      </c>
      <c r="M51" s="20">
        <v>1</v>
      </c>
      <c r="N51" s="13">
        <v>1</v>
      </c>
      <c r="O51" s="15">
        <f>((A51/M51)*N51*J51)</f>
        <v>-0.13280000000000314</v>
      </c>
      <c r="P51" s="13"/>
      <c r="Q51" s="13">
        <v>0.13</v>
      </c>
      <c r="R51" s="13"/>
      <c r="S51" s="15">
        <f t="shared" si="0"/>
        <v>-0.13280000000000314</v>
      </c>
      <c r="T51" s="13" t="s">
        <v>241</v>
      </c>
      <c r="U51" s="15">
        <v>33.299999999999997</v>
      </c>
      <c r="V51" s="28">
        <f t="shared" si="1"/>
        <v>-3.987987987988083E-3</v>
      </c>
      <c r="W51" s="39" t="s">
        <v>242</v>
      </c>
      <c r="X51" s="40"/>
      <c r="Y51" s="17"/>
      <c r="Z51" s="17"/>
      <c r="AA51" s="17"/>
    </row>
    <row r="52" spans="1:27" ht="150" customHeight="1">
      <c r="A52" s="13">
        <f>IF(E52="шорт",I52-K52,K52-I52)</f>
        <v>-1.0000000000000009E-3</v>
      </c>
      <c r="B52" s="13" t="s">
        <v>243</v>
      </c>
      <c r="C52" s="24">
        <v>51</v>
      </c>
      <c r="D52" s="13" t="s">
        <v>204</v>
      </c>
      <c r="E52" s="24" t="s">
        <v>54</v>
      </c>
      <c r="F52" s="13" t="s">
        <v>244</v>
      </c>
      <c r="G52" s="13"/>
      <c r="H52" s="13" t="s">
        <v>210</v>
      </c>
      <c r="I52" s="13">
        <v>0.25369999999999998</v>
      </c>
      <c r="J52" s="13">
        <v>160</v>
      </c>
      <c r="K52" s="13">
        <v>0.25469999999999998</v>
      </c>
      <c r="L52" s="13" t="s">
        <v>40</v>
      </c>
      <c r="M52" s="20">
        <v>1</v>
      </c>
      <c r="N52" s="13">
        <v>1</v>
      </c>
      <c r="O52" s="15">
        <f>((A52/M52)*N52*J52)</f>
        <v>-0.16000000000000014</v>
      </c>
      <c r="P52" s="13"/>
      <c r="Q52" s="13">
        <v>0.16</v>
      </c>
      <c r="R52" s="13"/>
      <c r="S52" s="15">
        <f t="shared" si="0"/>
        <v>-0.16000000000000014</v>
      </c>
      <c r="T52" s="13" t="s">
        <v>245</v>
      </c>
      <c r="U52" s="15">
        <v>33.299999999999997</v>
      </c>
      <c r="V52" s="28">
        <f t="shared" si="1"/>
        <v>-4.8048048048048098E-3</v>
      </c>
      <c r="W52" s="39" t="s">
        <v>246</v>
      </c>
      <c r="X52" s="40"/>
      <c r="Y52" s="17"/>
      <c r="Z52" s="17"/>
      <c r="AA52" s="17"/>
    </row>
    <row r="53" spans="1:27" ht="150" customHeight="1">
      <c r="A53" s="13">
        <f>IF(E53="шорт",I53-K53,K53-I53)</f>
        <v>3.0200000000000227E-2</v>
      </c>
      <c r="B53" s="13" t="s">
        <v>247</v>
      </c>
      <c r="C53" s="24">
        <v>52</v>
      </c>
      <c r="D53" s="13" t="s">
        <v>175</v>
      </c>
      <c r="E53" s="24" t="s">
        <v>54</v>
      </c>
      <c r="F53" s="13" t="s">
        <v>179</v>
      </c>
      <c r="G53" s="13"/>
      <c r="H53" s="13" t="s">
        <v>248</v>
      </c>
      <c r="I53" s="13">
        <v>2.0699000000000001</v>
      </c>
      <c r="J53" s="13">
        <v>0.8</v>
      </c>
      <c r="K53" s="13">
        <v>2.0396999999999998</v>
      </c>
      <c r="L53" s="13" t="s">
        <v>191</v>
      </c>
      <c r="M53" s="20">
        <v>1</v>
      </c>
      <c r="N53" s="13">
        <v>1</v>
      </c>
      <c r="O53" s="15">
        <f>((A53/M53)*N53*J53)</f>
        <v>2.4160000000000181E-2</v>
      </c>
      <c r="P53" s="13"/>
      <c r="Q53" s="13">
        <v>0.16</v>
      </c>
      <c r="R53" s="13"/>
      <c r="S53" s="15">
        <f t="shared" si="0"/>
        <v>2.4160000000000181E-2</v>
      </c>
      <c r="T53" s="13" t="s">
        <v>249</v>
      </c>
      <c r="U53" s="15">
        <v>33.299999999999997</v>
      </c>
      <c r="V53" s="28">
        <f t="shared" si="1"/>
        <v>7.2552552552553105E-4</v>
      </c>
      <c r="W53" s="39" t="s">
        <v>250</v>
      </c>
      <c r="X53" s="40"/>
      <c r="Y53" s="17" t="str">
        <f>(FLOOR(((COUNTIF(S$53:S53, "&gt;0") / ROWS(S$53:S53)) * 100), 1) &amp; "%")</f>
        <v>100%</v>
      </c>
      <c r="Z53" s="17"/>
      <c r="AA53" s="17"/>
    </row>
    <row r="54" spans="1:27" ht="150" customHeight="1">
      <c r="A54" s="13">
        <f>IF(E54="шорт",I54-K54,K54-I54)</f>
        <v>-1.5499999999999993E-3</v>
      </c>
      <c r="B54" s="13" t="s">
        <v>247</v>
      </c>
      <c r="C54" s="24">
        <v>53</v>
      </c>
      <c r="D54" s="13" t="s">
        <v>251</v>
      </c>
      <c r="E54" s="24" t="s">
        <v>26</v>
      </c>
      <c r="F54" s="13" t="s">
        <v>189</v>
      </c>
      <c r="G54" s="13"/>
      <c r="H54" s="13" t="s">
        <v>252</v>
      </c>
      <c r="I54" s="13">
        <v>1.6969999999999999E-2</v>
      </c>
      <c r="J54" s="13">
        <v>118</v>
      </c>
      <c r="K54" s="13">
        <v>1.542E-2</v>
      </c>
      <c r="L54" s="13" t="s">
        <v>40</v>
      </c>
      <c r="M54" s="20">
        <v>1</v>
      </c>
      <c r="N54" s="13">
        <v>1</v>
      </c>
      <c r="O54" s="15">
        <f>((A54/M54)*N54*J54)</f>
        <v>-0.18289999999999992</v>
      </c>
      <c r="P54" s="13"/>
      <c r="Q54" s="13">
        <v>0.18</v>
      </c>
      <c r="R54" s="13"/>
      <c r="S54" s="15">
        <f t="shared" si="0"/>
        <v>-0.18289999999999992</v>
      </c>
      <c r="T54" s="13" t="s">
        <v>253</v>
      </c>
      <c r="U54" s="15">
        <v>33.299999999999997</v>
      </c>
      <c r="V54" s="28">
        <f t="shared" si="1"/>
        <v>-5.4924924924924911E-3</v>
      </c>
      <c r="W54" s="39" t="s">
        <v>254</v>
      </c>
      <c r="X54" s="40"/>
      <c r="Y54" s="17" t="str">
        <f>(FLOOR(((COUNTIF(S$53:S54, "&gt;0") / ROWS(S$53:S54)) * 100), 1) &amp; "%")</f>
        <v>50%</v>
      </c>
      <c r="Z54" s="17"/>
      <c r="AA54" s="17"/>
    </row>
    <row r="55" spans="1:27" ht="150" customHeight="1">
      <c r="A55" s="13">
        <f>IF(E55="шорт",I55-K55,K55-I55)</f>
        <v>-5.0000000000000044E-3</v>
      </c>
      <c r="B55" s="13" t="s">
        <v>247</v>
      </c>
      <c r="C55" s="24">
        <v>54</v>
      </c>
      <c r="D55" s="13" t="s">
        <v>255</v>
      </c>
      <c r="E55" s="24" t="s">
        <v>26</v>
      </c>
      <c r="F55" s="13" t="s">
        <v>256</v>
      </c>
      <c r="G55" s="13"/>
      <c r="H55" s="13" t="s">
        <v>257</v>
      </c>
      <c r="I55" s="13">
        <v>0.30109999999999998</v>
      </c>
      <c r="J55" s="13">
        <v>29</v>
      </c>
      <c r="K55" s="13">
        <v>0.29609999999999997</v>
      </c>
      <c r="L55" s="13" t="s">
        <v>40</v>
      </c>
      <c r="M55" s="20">
        <v>1</v>
      </c>
      <c r="N55" s="13">
        <v>1</v>
      </c>
      <c r="O55" s="15">
        <f>((A55/M55)*N55*J55)</f>
        <v>-0.14500000000000013</v>
      </c>
      <c r="P55" s="13"/>
      <c r="Q55" s="13">
        <v>0.15</v>
      </c>
      <c r="R55" s="13"/>
      <c r="S55" s="15">
        <f t="shared" si="0"/>
        <v>-0.14500000000000013</v>
      </c>
      <c r="T55" s="13" t="s">
        <v>258</v>
      </c>
      <c r="U55" s="15">
        <v>33.299999999999997</v>
      </c>
      <c r="V55" s="28">
        <f t="shared" si="1"/>
        <v>-4.3543543543543587E-3</v>
      </c>
      <c r="W55" s="39" t="s">
        <v>259</v>
      </c>
      <c r="X55" s="40"/>
      <c r="Y55" s="17" t="str">
        <f>(FLOOR(((COUNTIF(S$53:S55, "&gt;0") / ROWS(S$53:S55)) * 100), 1) &amp; "%")</f>
        <v>33%</v>
      </c>
      <c r="Z55" s="17"/>
      <c r="AA55" s="17"/>
    </row>
    <row r="56" spans="1:27" ht="150" customHeight="1">
      <c r="A56" s="13">
        <f>IF(E56="шорт",I56-K56,K56-I56)</f>
        <v>-1.1199999999999988E-2</v>
      </c>
      <c r="B56" s="13" t="s">
        <v>260</v>
      </c>
      <c r="C56" s="24">
        <v>55</v>
      </c>
      <c r="D56" s="13" t="s">
        <v>32</v>
      </c>
      <c r="E56" s="24" t="s">
        <v>54</v>
      </c>
      <c r="F56" s="13" t="s">
        <v>261</v>
      </c>
      <c r="G56" s="13"/>
      <c r="H56" s="13" t="s">
        <v>262</v>
      </c>
      <c r="I56" s="13">
        <v>0.42170000000000002</v>
      </c>
      <c r="J56" s="13">
        <v>11</v>
      </c>
      <c r="K56" s="13">
        <v>0.43290000000000001</v>
      </c>
      <c r="L56" s="13" t="s">
        <v>40</v>
      </c>
      <c r="M56" s="20">
        <v>1</v>
      </c>
      <c r="N56" s="13">
        <v>1</v>
      </c>
      <c r="O56" s="15">
        <f>((A56/M56)*N56*J56)</f>
        <v>-0.12319999999999987</v>
      </c>
      <c r="P56" s="13"/>
      <c r="Q56" s="13">
        <v>0.12</v>
      </c>
      <c r="R56" s="13"/>
      <c r="S56" s="15">
        <f t="shared" si="0"/>
        <v>-0.12319999999999987</v>
      </c>
      <c r="T56" s="13" t="s">
        <v>263</v>
      </c>
      <c r="U56" s="15">
        <v>33.299999999999997</v>
      </c>
      <c r="V56" s="28">
        <f t="shared" si="1"/>
        <v>-3.6996996996996961E-3</v>
      </c>
      <c r="W56" s="39" t="s">
        <v>264</v>
      </c>
      <c r="X56" s="40"/>
      <c r="Y56" s="17" t="str">
        <f>(FLOOR(((COUNTIF(S$53:S56, "&gt;0") / ROWS(S$53:S56)) * 100), 1) &amp; "%")</f>
        <v>25%</v>
      </c>
      <c r="Z56" s="17"/>
      <c r="AA56" s="17"/>
    </row>
    <row r="57" spans="1:27" ht="150" customHeight="1">
      <c r="A57" s="13">
        <f>IF(E57="шорт",I57-K57,K57-I57)</f>
        <v>2.5009999999999977E-2</v>
      </c>
      <c r="B57" s="13" t="s">
        <v>260</v>
      </c>
      <c r="C57" s="24">
        <v>56</v>
      </c>
      <c r="D57" s="13" t="s">
        <v>97</v>
      </c>
      <c r="E57" s="24" t="s">
        <v>54</v>
      </c>
      <c r="F57" s="13" t="s">
        <v>265</v>
      </c>
      <c r="G57" s="13"/>
      <c r="H57" s="13" t="s">
        <v>266</v>
      </c>
      <c r="I57" s="13">
        <v>0.62497999999999998</v>
      </c>
      <c r="J57" s="13">
        <v>10</v>
      </c>
      <c r="K57" s="13">
        <v>0.59997</v>
      </c>
      <c r="L57" s="13" t="s">
        <v>225</v>
      </c>
      <c r="M57" s="20">
        <v>1</v>
      </c>
      <c r="N57" s="13">
        <v>1</v>
      </c>
      <c r="O57" s="15">
        <f>((A57/M57)*N57*J57)</f>
        <v>0.25009999999999977</v>
      </c>
      <c r="P57" s="13"/>
      <c r="Q57" s="13">
        <v>0.16</v>
      </c>
      <c r="R57" s="13"/>
      <c r="S57" s="15">
        <f t="shared" si="0"/>
        <v>0.25009999999999977</v>
      </c>
      <c r="T57" s="13" t="s">
        <v>267</v>
      </c>
      <c r="U57" s="15">
        <v>33.299999999999997</v>
      </c>
      <c r="V57" s="28">
        <f t="shared" si="1"/>
        <v>7.5105105105105043E-3</v>
      </c>
      <c r="W57" s="39" t="s">
        <v>268</v>
      </c>
      <c r="X57" s="40"/>
      <c r="Y57" s="17" t="str">
        <f>(FLOOR(((COUNTIF(S$53:S57, "&gt;0") / ROWS(S$53:S57)) * 100), 1) &amp; "%")</f>
        <v>40%</v>
      </c>
      <c r="Z57" s="17"/>
      <c r="AA57" s="17"/>
    </row>
    <row r="58" spans="1:27" ht="150" customHeight="1">
      <c r="A58" s="13">
        <f>IF(E58="шорт",I58-K58,K58-I58)</f>
        <v>-0.20800000000000018</v>
      </c>
      <c r="B58" s="13" t="s">
        <v>260</v>
      </c>
      <c r="C58" s="24">
        <v>57</v>
      </c>
      <c r="D58" s="13" t="s">
        <v>269</v>
      </c>
      <c r="E58" s="24" t="s">
        <v>54</v>
      </c>
      <c r="F58" s="13" t="s">
        <v>124</v>
      </c>
      <c r="G58" s="13"/>
      <c r="H58" s="13" t="s">
        <v>59</v>
      </c>
      <c r="I58" s="13">
        <v>11.08</v>
      </c>
      <c r="J58" s="13">
        <v>0.68</v>
      </c>
      <c r="K58" s="13">
        <v>11.288</v>
      </c>
      <c r="L58" s="13" t="s">
        <v>40</v>
      </c>
      <c r="M58" s="20">
        <v>1</v>
      </c>
      <c r="N58" s="13">
        <v>1</v>
      </c>
      <c r="O58" s="15">
        <f>((A58/M58)*N58*J58)</f>
        <v>-0.14144000000000015</v>
      </c>
      <c r="P58" s="13"/>
      <c r="Q58" s="13">
        <v>0.14000000000000001</v>
      </c>
      <c r="R58" s="13"/>
      <c r="S58" s="15">
        <f t="shared" si="0"/>
        <v>-0.14144000000000015</v>
      </c>
      <c r="T58" s="13" t="s">
        <v>270</v>
      </c>
      <c r="U58" s="15">
        <v>33.299999999999997</v>
      </c>
      <c r="V58" s="28">
        <f t="shared" si="1"/>
        <v>-4.247447447447452E-3</v>
      </c>
      <c r="W58" s="39" t="s">
        <v>271</v>
      </c>
      <c r="X58" s="40"/>
      <c r="Y58" s="17" t="str">
        <f>(FLOOR(((COUNTIF(S$53:S58, "&gt;0") / ROWS(S$53:S58)) * 100), 1) &amp; "%")</f>
        <v>33%</v>
      </c>
      <c r="Z58" s="17"/>
      <c r="AA58" s="17"/>
    </row>
    <row r="59" spans="1:27" ht="150" customHeight="1">
      <c r="A59" s="13">
        <f>IF(E59="шорт",I59-K59,K59-I59)</f>
        <v>1.0000000000000009E-2</v>
      </c>
      <c r="B59" s="13" t="s">
        <v>260</v>
      </c>
      <c r="C59" s="24">
        <v>58</v>
      </c>
      <c r="D59" s="13" t="s">
        <v>272</v>
      </c>
      <c r="E59" s="24" t="s">
        <v>54</v>
      </c>
      <c r="F59" s="13" t="s">
        <v>261</v>
      </c>
      <c r="G59" s="13"/>
      <c r="H59" s="13" t="s">
        <v>262</v>
      </c>
      <c r="I59" s="13">
        <v>0.29870000000000002</v>
      </c>
      <c r="J59" s="13">
        <v>30</v>
      </c>
      <c r="K59" s="13">
        <v>0.28870000000000001</v>
      </c>
      <c r="L59" s="13" t="s">
        <v>225</v>
      </c>
      <c r="M59" s="20">
        <v>1</v>
      </c>
      <c r="N59" s="13">
        <v>1</v>
      </c>
      <c r="O59" s="15">
        <f>((A59/M59)*N59*J59)</f>
        <v>0.30000000000000027</v>
      </c>
      <c r="P59" s="13"/>
      <c r="Q59" s="13">
        <v>0.15</v>
      </c>
      <c r="R59" s="13"/>
      <c r="S59" s="15">
        <f t="shared" si="0"/>
        <v>0.30000000000000027</v>
      </c>
      <c r="T59" s="13" t="s">
        <v>273</v>
      </c>
      <c r="U59" s="15">
        <v>33.299999999999997</v>
      </c>
      <c r="V59" s="28">
        <f t="shared" si="1"/>
        <v>9.0090090090090176E-3</v>
      </c>
      <c r="W59" s="39" t="s">
        <v>268</v>
      </c>
      <c r="X59" s="40"/>
      <c r="Y59" s="17" t="str">
        <f>(FLOOR(((COUNTIF(S$53:S59, "&gt;0") / ROWS(S$53:S59)) * 100), 1) &amp; "%")</f>
        <v>42%</v>
      </c>
      <c r="Z59" s="17"/>
      <c r="AA59" s="17"/>
    </row>
    <row r="60" spans="1:27" ht="150" customHeight="1">
      <c r="A60" s="13">
        <f>IF(E60="шорт",I60-K60,K60-I60)</f>
        <v>0.10699999999999998</v>
      </c>
      <c r="B60" s="13" t="s">
        <v>274</v>
      </c>
      <c r="C60" s="24">
        <v>59</v>
      </c>
      <c r="D60" s="13" t="s">
        <v>275</v>
      </c>
      <c r="E60" s="24" t="s">
        <v>54</v>
      </c>
      <c r="F60" s="13" t="s">
        <v>276</v>
      </c>
      <c r="G60" s="13"/>
      <c r="H60" s="13" t="s">
        <v>277</v>
      </c>
      <c r="I60" s="13">
        <v>1.7849999999999999</v>
      </c>
      <c r="J60" s="13">
        <v>2</v>
      </c>
      <c r="K60" s="13">
        <v>1.6779999999999999</v>
      </c>
      <c r="L60" s="13" t="s">
        <v>225</v>
      </c>
      <c r="M60" s="20">
        <v>1</v>
      </c>
      <c r="N60" s="13">
        <v>1</v>
      </c>
      <c r="O60" s="15">
        <f>((A60/M60)*N60*J60)</f>
        <v>0.21399999999999997</v>
      </c>
      <c r="P60" s="13"/>
      <c r="Q60" s="13">
        <v>0.15</v>
      </c>
      <c r="R60" s="13"/>
      <c r="S60" s="15">
        <f t="shared" si="0"/>
        <v>0.21399999999999997</v>
      </c>
      <c r="T60" s="13" t="s">
        <v>278</v>
      </c>
      <c r="U60" s="15">
        <v>33.299999999999997</v>
      </c>
      <c r="V60" s="28">
        <f t="shared" si="1"/>
        <v>6.4264264264264261E-3</v>
      </c>
      <c r="W60" s="39" t="s">
        <v>279</v>
      </c>
      <c r="X60" s="40"/>
      <c r="Y60" s="17" t="str">
        <f>(FLOOR(((COUNTIF(S$53:S60, "&gt;0") / ROWS(S$53:S60)) * 100), 1) &amp; "%")</f>
        <v>50%</v>
      </c>
      <c r="Z60" s="17"/>
      <c r="AA60" s="17"/>
    </row>
    <row r="61" spans="1:27" ht="150" customHeight="1">
      <c r="A61" s="13">
        <f>IF(E61="шорт",I61-K61,K61-I61)</f>
        <v>-2.1900000000000031E-2</v>
      </c>
      <c r="B61" s="13" t="s">
        <v>280</v>
      </c>
      <c r="C61" s="24">
        <v>60</v>
      </c>
      <c r="D61" s="13" t="s">
        <v>228</v>
      </c>
      <c r="E61" s="24" t="s">
        <v>54</v>
      </c>
      <c r="F61" s="13" t="s">
        <v>107</v>
      </c>
      <c r="G61" s="32">
        <v>0.61527777777777781</v>
      </c>
      <c r="H61" s="13" t="s">
        <v>281</v>
      </c>
      <c r="I61" s="13">
        <v>0.76849999999999996</v>
      </c>
      <c r="J61" s="13">
        <v>7</v>
      </c>
      <c r="K61" s="13">
        <v>0.79039999999999999</v>
      </c>
      <c r="L61" s="13" t="s">
        <v>40</v>
      </c>
      <c r="M61" s="20">
        <v>1</v>
      </c>
      <c r="N61" s="13">
        <v>1</v>
      </c>
      <c r="O61" s="15">
        <f>((A61/M61)*N61*J61)</f>
        <v>-0.15330000000000021</v>
      </c>
      <c r="P61" s="13"/>
      <c r="Q61" s="13">
        <v>0.15</v>
      </c>
      <c r="R61" s="13"/>
      <c r="S61" s="15">
        <f t="shared" si="0"/>
        <v>-0.15330000000000021</v>
      </c>
      <c r="T61" s="13" t="s">
        <v>282</v>
      </c>
      <c r="U61" s="15">
        <v>33.299999999999997</v>
      </c>
      <c r="V61" s="28">
        <f t="shared" si="1"/>
        <v>-4.6036036036036102E-3</v>
      </c>
      <c r="W61" s="39" t="s">
        <v>283</v>
      </c>
      <c r="X61" s="40"/>
      <c r="Y61" s="17" t="str">
        <f>(FLOOR(((COUNTIF(S$53:S61, "&gt;0") / ROWS(S$53:S61)) * 100), 1) &amp; "%")</f>
        <v>44%</v>
      </c>
      <c r="Z61" s="17"/>
      <c r="AA61" s="17"/>
    </row>
    <row r="62" spans="1:27" ht="150" customHeight="1">
      <c r="A62" s="13">
        <f>IF(E62="шорт",I62-K62,K62-I62)</f>
        <v>2.7999999999999692E-3</v>
      </c>
      <c r="B62" s="13" t="s">
        <v>280</v>
      </c>
      <c r="C62" s="24">
        <v>61</v>
      </c>
      <c r="D62" s="13" t="s">
        <v>272</v>
      </c>
      <c r="E62" s="24" t="s">
        <v>26</v>
      </c>
      <c r="F62" s="13" t="s">
        <v>189</v>
      </c>
      <c r="G62" s="32">
        <v>0.63888888888888895</v>
      </c>
      <c r="H62" s="13" t="s">
        <v>284</v>
      </c>
      <c r="I62" s="13">
        <v>0.27450000000000002</v>
      </c>
      <c r="J62" s="13">
        <v>21</v>
      </c>
      <c r="K62" s="13">
        <v>0.27729999999999999</v>
      </c>
      <c r="L62" s="13" t="s">
        <v>285</v>
      </c>
      <c r="M62" s="20">
        <v>1</v>
      </c>
      <c r="N62" s="13">
        <v>1</v>
      </c>
      <c r="O62" s="15">
        <f>((A62/M62)*N62*J62)</f>
        <v>5.8799999999999353E-2</v>
      </c>
      <c r="P62" s="13"/>
      <c r="Q62" s="13">
        <v>0.15</v>
      </c>
      <c r="R62" s="13"/>
      <c r="S62" s="15">
        <f t="shared" si="0"/>
        <v>5.8799999999999353E-2</v>
      </c>
      <c r="T62" s="13"/>
      <c r="U62" s="15">
        <v>33.299999999999997</v>
      </c>
      <c r="V62" s="28">
        <f t="shared" si="1"/>
        <v>1.7657657657657465E-3</v>
      </c>
      <c r="W62" s="39"/>
      <c r="X62" s="40"/>
      <c r="Y62" s="17" t="str">
        <f>(FLOOR(((COUNTIF(S$53:S62, "&gt;0") / ROWS(S$53:S62)) * 100), 1) &amp; "%")</f>
        <v>50%</v>
      </c>
      <c r="Z62" s="17"/>
      <c r="AA62" s="17"/>
    </row>
    <row r="63" spans="1:27" ht="150" customHeight="1">
      <c r="A63" s="13">
        <f>IF(E63="шорт",I63-K63,K63-I63)</f>
        <v>-0.37400000000000055</v>
      </c>
      <c r="B63" s="13" t="s">
        <v>280</v>
      </c>
      <c r="C63" s="24">
        <v>62</v>
      </c>
      <c r="D63" s="13" t="s">
        <v>286</v>
      </c>
      <c r="E63" s="24" t="s">
        <v>26</v>
      </c>
      <c r="F63" s="13" t="s">
        <v>256</v>
      </c>
      <c r="G63" s="32">
        <v>0.80486111111111114</v>
      </c>
      <c r="H63" s="13" t="s">
        <v>287</v>
      </c>
      <c r="I63" s="13">
        <v>14.635</v>
      </c>
      <c r="J63" s="13">
        <v>0.4</v>
      </c>
      <c r="K63" s="13">
        <v>14.260999999999999</v>
      </c>
      <c r="L63" s="13" t="s">
        <v>40</v>
      </c>
      <c r="M63" s="20">
        <v>1</v>
      </c>
      <c r="N63" s="13">
        <v>1</v>
      </c>
      <c r="O63" s="15">
        <f>((A63/M63)*N63*J63)</f>
        <v>-0.14960000000000023</v>
      </c>
      <c r="P63" s="13"/>
      <c r="Q63" s="13">
        <v>0.15</v>
      </c>
      <c r="R63" s="13"/>
      <c r="S63" s="15">
        <f t="shared" si="0"/>
        <v>-0.14960000000000023</v>
      </c>
      <c r="T63" s="13" t="s">
        <v>288</v>
      </c>
      <c r="U63" s="15">
        <v>33.299999999999997</v>
      </c>
      <c r="V63" s="28">
        <f t="shared" si="1"/>
        <v>-4.4924924924924997E-3</v>
      </c>
      <c r="W63" s="39" t="s">
        <v>289</v>
      </c>
      <c r="X63" s="40"/>
      <c r="Y63" s="17" t="str">
        <f>(FLOOR(((COUNTIF(S$53:S63, "&gt;0") / ROWS(S$53:S63)) * 100), 1) &amp; "%")</f>
        <v>45%</v>
      </c>
      <c r="Z63" s="17"/>
      <c r="AA63" s="17"/>
    </row>
    <row r="64" spans="1:27" ht="150" customHeight="1">
      <c r="A64" s="13">
        <f>IF(E64="шорт",I64-K64,K64-I64)</f>
        <v>0.6639999999999997</v>
      </c>
      <c r="B64" s="13" t="s">
        <v>280</v>
      </c>
      <c r="C64" s="24">
        <v>63</v>
      </c>
      <c r="D64" s="13" t="s">
        <v>286</v>
      </c>
      <c r="E64" s="24" t="s">
        <v>26</v>
      </c>
      <c r="F64" s="13" t="s">
        <v>290</v>
      </c>
      <c r="G64" s="32">
        <v>0.89236111111111116</v>
      </c>
      <c r="H64" s="13" t="s">
        <v>291</v>
      </c>
      <c r="I64" s="13">
        <v>14.166</v>
      </c>
      <c r="J64" s="13">
        <v>0.6</v>
      </c>
      <c r="K64" s="13">
        <v>14.83</v>
      </c>
      <c r="L64" s="13" t="s">
        <v>292</v>
      </c>
      <c r="M64" s="20">
        <v>1</v>
      </c>
      <c r="N64" s="13">
        <v>1</v>
      </c>
      <c r="O64" s="15">
        <f>((A64/M64)*N64*J64)</f>
        <v>0.39839999999999981</v>
      </c>
      <c r="P64" s="13"/>
      <c r="Q64" s="13">
        <v>0.15</v>
      </c>
      <c r="R64" s="13"/>
      <c r="S64" s="15">
        <f t="shared" si="0"/>
        <v>0.39839999999999981</v>
      </c>
      <c r="T64" s="13" t="s">
        <v>293</v>
      </c>
      <c r="U64" s="15">
        <v>33.299999999999997</v>
      </c>
      <c r="V64" s="28">
        <f t="shared" si="1"/>
        <v>1.196396396396396E-2</v>
      </c>
      <c r="W64" s="39" t="s">
        <v>294</v>
      </c>
      <c r="X64" s="40"/>
      <c r="Y64" s="17" t="str">
        <f>(FLOOR(((COUNTIF(S$53:S64, "&gt;0") / ROWS(S$53:S64)) * 100), 1) &amp; "%")</f>
        <v>50%</v>
      </c>
      <c r="Z64" s="17"/>
      <c r="AA64" s="17"/>
    </row>
    <row r="65" spans="1:27" ht="150" customHeight="1">
      <c r="A65" s="13">
        <f>IF(E65="шорт",I65-K65,K65-I65)</f>
        <v>1.213000000000001</v>
      </c>
      <c r="B65" s="13" t="s">
        <v>295</v>
      </c>
      <c r="C65" s="24">
        <v>64</v>
      </c>
      <c r="D65" s="13" t="s">
        <v>286</v>
      </c>
      <c r="E65" s="24" t="s">
        <v>54</v>
      </c>
      <c r="F65" s="13" t="s">
        <v>296</v>
      </c>
      <c r="G65" s="32">
        <v>0.83819444444444446</v>
      </c>
      <c r="H65" s="13" t="s">
        <v>297</v>
      </c>
      <c r="I65" s="13">
        <v>15.993</v>
      </c>
      <c r="J65" s="13">
        <v>1.1000000000000001</v>
      </c>
      <c r="K65" s="13">
        <v>14.78</v>
      </c>
      <c r="L65" s="13" t="s">
        <v>225</v>
      </c>
      <c r="M65" s="20">
        <v>1</v>
      </c>
      <c r="N65" s="13">
        <v>1</v>
      </c>
      <c r="O65" s="15">
        <f>((A65/M65)*N65*J65)</f>
        <v>1.3343000000000012</v>
      </c>
      <c r="P65" s="13"/>
      <c r="Q65" s="13">
        <v>0.56000000000000005</v>
      </c>
      <c r="R65" s="13"/>
      <c r="S65" s="15">
        <f t="shared" si="0"/>
        <v>1.3343000000000012</v>
      </c>
      <c r="T65" s="13" t="s">
        <v>298</v>
      </c>
      <c r="U65" s="15">
        <v>33.299999999999997</v>
      </c>
      <c r="V65" s="28">
        <f t="shared" si="1"/>
        <v>4.006906906906911E-2</v>
      </c>
      <c r="W65" s="39" t="s">
        <v>299</v>
      </c>
      <c r="X65" s="40"/>
      <c r="Y65" s="17" t="str">
        <f>(FLOOR(((COUNTIF(S$53:S65, "&gt;0") / ROWS(S$53:S65)) * 100), 1) &amp; "%")</f>
        <v>53%</v>
      </c>
      <c r="Z65" s="17"/>
      <c r="AA65" s="17"/>
    </row>
    <row r="66" spans="1:27" ht="150" customHeight="1">
      <c r="A66" s="13">
        <f>IF(E66="шорт",I66-K66,K66-I66)</f>
        <v>-7.2000000000000015E-4</v>
      </c>
      <c r="B66" s="13" t="s">
        <v>300</v>
      </c>
      <c r="C66" s="24">
        <v>65</v>
      </c>
      <c r="D66" s="13" t="s">
        <v>251</v>
      </c>
      <c r="E66" s="24" t="s">
        <v>26</v>
      </c>
      <c r="F66" s="13" t="s">
        <v>301</v>
      </c>
      <c r="G66" s="32">
        <v>0.79166666666666663</v>
      </c>
      <c r="H66" s="13" t="s">
        <v>302</v>
      </c>
      <c r="I66" s="13">
        <v>1.396E-2</v>
      </c>
      <c r="J66" s="13">
        <v>780</v>
      </c>
      <c r="K66" s="13">
        <v>1.324E-2</v>
      </c>
      <c r="L66" s="13" t="s">
        <v>40</v>
      </c>
      <c r="M66" s="20">
        <v>1</v>
      </c>
      <c r="N66" s="13">
        <v>1</v>
      </c>
      <c r="O66" s="15">
        <f>((A66/M66)*N66*J66)</f>
        <v>-0.5616000000000001</v>
      </c>
      <c r="P66" s="13"/>
      <c r="Q66" s="13">
        <v>0.56000000000000005</v>
      </c>
      <c r="R66" s="13"/>
      <c r="S66" s="15">
        <f t="shared" si="0"/>
        <v>-0.5616000000000001</v>
      </c>
      <c r="T66" s="13" t="s">
        <v>303</v>
      </c>
      <c r="U66" s="15">
        <v>33.299999999999997</v>
      </c>
      <c r="V66" s="28">
        <f t="shared" si="1"/>
        <v>-1.6864864864864871E-2</v>
      </c>
      <c r="W66" s="39" t="s">
        <v>304</v>
      </c>
      <c r="X66" s="40"/>
      <c r="Y66" s="17" t="str">
        <f>(FLOOR(((COUNTIF(S$53:S66, "&gt;0") / ROWS(S$53:S66)) * 100), 1) &amp; "%")</f>
        <v>50%</v>
      </c>
      <c r="Z66" s="17"/>
      <c r="AA66" s="17"/>
    </row>
    <row r="67" spans="1:27" ht="150" customHeight="1">
      <c r="A67" s="13">
        <f>IF(E67="шорт",I67-K67,K67-I67)</f>
        <v>-0.16300000000000026</v>
      </c>
      <c r="B67" s="13" t="s">
        <v>300</v>
      </c>
      <c r="C67" s="24">
        <v>66</v>
      </c>
      <c r="D67" s="13" t="s">
        <v>305</v>
      </c>
      <c r="E67" s="24" t="s">
        <v>26</v>
      </c>
      <c r="F67" s="13" t="s">
        <v>301</v>
      </c>
      <c r="G67" s="32">
        <v>0.79166666666666663</v>
      </c>
      <c r="H67" s="13" t="s">
        <v>306</v>
      </c>
      <c r="I67" s="13">
        <v>2.4630000000000001</v>
      </c>
      <c r="J67" s="13">
        <v>3.5</v>
      </c>
      <c r="K67" s="13">
        <v>2.2999999999999998</v>
      </c>
      <c r="L67" s="13" t="s">
        <v>40</v>
      </c>
      <c r="M67" s="20">
        <v>1</v>
      </c>
      <c r="N67" s="13">
        <v>1</v>
      </c>
      <c r="O67" s="15">
        <f>((A67/M67)*N67*J67)</f>
        <v>-0.5705000000000009</v>
      </c>
      <c r="P67" s="13"/>
      <c r="Q67" s="13">
        <v>0.56000000000000005</v>
      </c>
      <c r="R67" s="13"/>
      <c r="S67" s="15">
        <f t="shared" si="0"/>
        <v>-0.5705000000000009</v>
      </c>
      <c r="T67" s="13" t="s">
        <v>307</v>
      </c>
      <c r="U67" s="15">
        <v>33.299999999999997</v>
      </c>
      <c r="V67" s="28">
        <f t="shared" si="1"/>
        <v>-1.7132132132132161E-2</v>
      </c>
      <c r="W67" s="39" t="s">
        <v>304</v>
      </c>
      <c r="X67" s="40"/>
      <c r="Y67" s="17" t="str">
        <f>(FLOOR(((COUNTIF(S$53:S67, "&gt;0") / ROWS(S$53:S67)) * 100), 1) &amp; "%")</f>
        <v>46%</v>
      </c>
      <c r="Z67" s="17"/>
      <c r="AA67" s="17"/>
    </row>
    <row r="68" spans="1:27" ht="150" customHeight="1">
      <c r="A68" s="13">
        <f>IF(E68="шорт",I68-K68,K68-I68)</f>
        <v>-0.10699999999999932</v>
      </c>
      <c r="B68" s="13" t="s">
        <v>308</v>
      </c>
      <c r="C68" s="24">
        <v>67</v>
      </c>
      <c r="D68" s="13" t="s">
        <v>286</v>
      </c>
      <c r="E68" s="24" t="s">
        <v>54</v>
      </c>
      <c r="F68" s="13" t="s">
        <v>309</v>
      </c>
      <c r="G68" s="32">
        <v>0.73819444444444449</v>
      </c>
      <c r="H68" s="13" t="s">
        <v>310</v>
      </c>
      <c r="I68" s="13">
        <v>15.561</v>
      </c>
      <c r="J68" s="13">
        <v>8.4</v>
      </c>
      <c r="K68" s="13">
        <v>15.667999999999999</v>
      </c>
      <c r="L68" s="13" t="s">
        <v>40</v>
      </c>
      <c r="M68" s="20">
        <v>1</v>
      </c>
      <c r="N68" s="13">
        <v>1</v>
      </c>
      <c r="O68" s="15">
        <f>((A68/M68)*N68*J68)</f>
        <v>-0.89879999999999427</v>
      </c>
      <c r="P68" s="13"/>
      <c r="Q68" s="13">
        <v>0.9</v>
      </c>
      <c r="R68" s="13"/>
      <c r="S68" s="15">
        <f t="shared" si="0"/>
        <v>-0.89879999999999427</v>
      </c>
      <c r="T68" s="13" t="s">
        <v>311</v>
      </c>
      <c r="U68" s="15">
        <v>33.299999999999997</v>
      </c>
      <c r="V68" s="28">
        <f t="shared" si="1"/>
        <v>-2.699099099099082E-2</v>
      </c>
      <c r="W68" s="39" t="s">
        <v>312</v>
      </c>
      <c r="X68" s="40"/>
      <c r="Y68" s="17" t="str">
        <f>(FLOOR(((COUNTIF(S$53:S68, "&gt;0") / ROWS(S$53:S68)) * 100), 1) &amp; "%")</f>
        <v>43%</v>
      </c>
      <c r="Z68" s="17"/>
      <c r="AA68" s="17"/>
    </row>
    <row r="69" spans="1:27" ht="150" customHeight="1">
      <c r="A69" s="13">
        <f>IF(E69="шорт",I69-K69,K69-I69)</f>
        <v>5.7800000000000074E-3</v>
      </c>
      <c r="B69" s="13" t="s">
        <v>308</v>
      </c>
      <c r="C69" s="24">
        <v>68</v>
      </c>
      <c r="D69" s="13" t="s">
        <v>97</v>
      </c>
      <c r="E69" s="24" t="s">
        <v>54</v>
      </c>
      <c r="F69" s="13" t="s">
        <v>313</v>
      </c>
      <c r="G69" s="32">
        <v>0.83402777777777781</v>
      </c>
      <c r="H69" s="13" t="s">
        <v>314</v>
      </c>
      <c r="I69" s="13">
        <v>0.51254</v>
      </c>
      <c r="J69" s="13">
        <v>59</v>
      </c>
      <c r="K69" s="13">
        <v>0.50675999999999999</v>
      </c>
      <c r="L69" s="13" t="s">
        <v>285</v>
      </c>
      <c r="M69" s="20">
        <v>1</v>
      </c>
      <c r="N69" s="13">
        <v>1</v>
      </c>
      <c r="O69" s="15">
        <f>((A69/M69)*N69*J69)</f>
        <v>0.34102000000000043</v>
      </c>
      <c r="P69" s="13"/>
      <c r="Q69" s="13">
        <v>0.34</v>
      </c>
      <c r="R69" s="13"/>
      <c r="S69" s="15">
        <f t="shared" si="0"/>
        <v>0.34102000000000043</v>
      </c>
      <c r="T69" s="13" t="s">
        <v>315</v>
      </c>
      <c r="U69" s="15">
        <v>33.299999999999997</v>
      </c>
      <c r="V69" s="28">
        <f t="shared" si="1"/>
        <v>1.0240840840840855E-2</v>
      </c>
      <c r="W69" s="39" t="s">
        <v>316</v>
      </c>
      <c r="X69" s="40"/>
      <c r="Y69" s="17" t="str">
        <f>(FLOOR(((COUNTIF(S$53:S69, "&gt;0") / ROWS(S$53:S69)) * 100), 1) &amp; "%")</f>
        <v>47%</v>
      </c>
      <c r="Z69" s="17"/>
      <c r="AA69" s="17"/>
    </row>
    <row r="70" spans="1:27" ht="150" customHeight="1">
      <c r="A70" s="13">
        <f>IF(E70="шорт",I70-K70,K70-I70)</f>
        <v>4.699999999999982E-3</v>
      </c>
      <c r="B70" s="13" t="s">
        <v>317</v>
      </c>
      <c r="C70" s="24">
        <v>69</v>
      </c>
      <c r="D70" s="13" t="s">
        <v>255</v>
      </c>
      <c r="E70" s="24" t="s">
        <v>26</v>
      </c>
      <c r="F70" s="13" t="s">
        <v>110</v>
      </c>
      <c r="G70" s="32">
        <v>0.89027777777777772</v>
      </c>
      <c r="H70" s="13" t="s">
        <v>318</v>
      </c>
      <c r="I70" s="13">
        <v>0.249</v>
      </c>
      <c r="J70" s="13">
        <v>280</v>
      </c>
      <c r="K70" s="13">
        <v>0.25369999999999998</v>
      </c>
      <c r="L70" s="13" t="s">
        <v>225</v>
      </c>
      <c r="M70" s="20">
        <v>1</v>
      </c>
      <c r="N70" s="13">
        <v>1</v>
      </c>
      <c r="O70" s="15">
        <f>((A70/M70)*N70*J70)</f>
        <v>1.315999999999995</v>
      </c>
      <c r="P70" s="13"/>
      <c r="Q70" s="13">
        <v>0.56000000000000005</v>
      </c>
      <c r="R70" s="13"/>
      <c r="S70" s="15">
        <f t="shared" si="0"/>
        <v>1.315999999999995</v>
      </c>
      <c r="T70" s="13" t="s">
        <v>319</v>
      </c>
      <c r="U70" s="15">
        <v>33.299999999999997</v>
      </c>
      <c r="V70" s="28">
        <f t="shared" si="1"/>
        <v>3.9519519519519368E-2</v>
      </c>
      <c r="W70" s="39" t="s">
        <v>320</v>
      </c>
      <c r="X70" s="40"/>
      <c r="Y70" s="17" t="str">
        <f>(FLOOR(((COUNTIF(S$53:S70, "&gt;0") / ROWS(S$53:S70)) * 100), 1) &amp; "%")</f>
        <v>50%</v>
      </c>
      <c r="Z70" s="17"/>
      <c r="AA70" s="17"/>
    </row>
    <row r="71" spans="1:27" ht="150" customHeight="1">
      <c r="A71" s="13">
        <f>IF(E71="шорт",I71-K71,K71-I71)</f>
        <v>-2.5899999999999812E-3</v>
      </c>
      <c r="B71" s="13" t="s">
        <v>321</v>
      </c>
      <c r="C71" s="24">
        <v>70</v>
      </c>
      <c r="D71" s="13" t="s">
        <v>97</v>
      </c>
      <c r="E71" s="24" t="s">
        <v>54</v>
      </c>
      <c r="F71" s="13" t="s">
        <v>322</v>
      </c>
      <c r="G71" s="32">
        <v>0.83333333333333337</v>
      </c>
      <c r="H71" s="13" t="s">
        <v>323</v>
      </c>
      <c r="I71" s="13">
        <v>0.49127999999999999</v>
      </c>
      <c r="J71" s="13">
        <v>220</v>
      </c>
      <c r="K71" s="13">
        <v>0.49386999999999998</v>
      </c>
      <c r="L71" s="13" t="s">
        <v>40</v>
      </c>
      <c r="M71" s="20">
        <v>1</v>
      </c>
      <c r="N71" s="13">
        <v>1</v>
      </c>
      <c r="O71" s="15">
        <f>((A71/M71)*N71*J71)</f>
        <v>-0.56979999999999587</v>
      </c>
      <c r="P71" s="13"/>
      <c r="Q71" s="13">
        <v>0.56000000000000005</v>
      </c>
      <c r="R71" s="13"/>
      <c r="S71" s="15">
        <f t="shared" si="0"/>
        <v>-0.56979999999999587</v>
      </c>
      <c r="T71" s="13" t="s">
        <v>324</v>
      </c>
      <c r="U71" s="15">
        <v>33.299999999999997</v>
      </c>
      <c r="V71" s="28">
        <f t="shared" si="1"/>
        <v>-1.7111111111110987E-2</v>
      </c>
      <c r="W71" s="39" t="s">
        <v>325</v>
      </c>
      <c r="X71" s="40"/>
      <c r="Y71" s="17" t="str">
        <f>(FLOOR(((COUNTIF(S$53:S71, "&gt;0") / ROWS(S$53:S71)) * 100), 1) &amp; "%")</f>
        <v>47%</v>
      </c>
      <c r="Z71" s="17"/>
      <c r="AA71" s="17"/>
    </row>
    <row r="72" spans="1:27" ht="150" customHeight="1">
      <c r="A72" s="13">
        <f>IF(E72="шорт",I72-K72,K72-I72)</f>
        <v>-9.4999999999996199E-3</v>
      </c>
      <c r="B72" s="13" t="s">
        <v>326</v>
      </c>
      <c r="C72" s="24">
        <v>71</v>
      </c>
      <c r="D72" s="13" t="s">
        <v>305</v>
      </c>
      <c r="E72" s="24" t="s">
        <v>54</v>
      </c>
      <c r="F72" s="13" t="s">
        <v>327</v>
      </c>
      <c r="G72" s="32">
        <v>0.64652777777777781</v>
      </c>
      <c r="H72" s="13" t="s">
        <v>328</v>
      </c>
      <c r="I72" s="13">
        <v>2.3755000000000002</v>
      </c>
      <c r="J72" s="13">
        <v>61</v>
      </c>
      <c r="K72" s="13">
        <v>2.3849999999999998</v>
      </c>
      <c r="L72" s="13" t="s">
        <v>40</v>
      </c>
      <c r="M72" s="20">
        <v>1</v>
      </c>
      <c r="N72" s="13">
        <v>1</v>
      </c>
      <c r="O72" s="15">
        <f>((A72/M72)*N72*J72)</f>
        <v>-0.57949999999997681</v>
      </c>
      <c r="P72" s="13"/>
      <c r="Q72" s="13">
        <v>0.56000000000000005</v>
      </c>
      <c r="R72" s="13"/>
      <c r="S72" s="15">
        <f t="shared" si="0"/>
        <v>-0.57949999999997681</v>
      </c>
      <c r="T72" s="13" t="s">
        <v>329</v>
      </c>
      <c r="U72" s="15">
        <v>33.299999999999997</v>
      </c>
      <c r="V72" s="28">
        <f t="shared" si="1"/>
        <v>-1.7402402402401707E-2</v>
      </c>
      <c r="W72" s="39" t="s">
        <v>330</v>
      </c>
      <c r="X72" s="40"/>
      <c r="Y72" s="17" t="str">
        <f>(FLOOR(((COUNTIF(S$53:S72, "&gt;0") / ROWS(S$53:S72)) * 100), 1) &amp; "%")</f>
        <v>45%</v>
      </c>
      <c r="Z72" s="17"/>
      <c r="AA72" s="17"/>
    </row>
    <row r="73" spans="1:27" ht="150" customHeight="1">
      <c r="A73" s="13">
        <f>IF(E73="шорт",I73-K73,K73-I73)</f>
        <v>-0.87000000000000455</v>
      </c>
      <c r="B73" s="13" t="s">
        <v>326</v>
      </c>
      <c r="C73" s="24">
        <v>72</v>
      </c>
      <c r="D73" s="13" t="s">
        <v>25</v>
      </c>
      <c r="E73" s="24" t="s">
        <v>54</v>
      </c>
      <c r="F73" s="13" t="s">
        <v>313</v>
      </c>
      <c r="G73" s="32">
        <v>0.85486111111111107</v>
      </c>
      <c r="H73" s="13" t="s">
        <v>331</v>
      </c>
      <c r="I73" s="13">
        <v>317.58</v>
      </c>
      <c r="J73" s="13">
        <v>0.61</v>
      </c>
      <c r="K73" s="13">
        <v>318.45</v>
      </c>
      <c r="L73" s="13" t="s">
        <v>40</v>
      </c>
      <c r="M73" s="20">
        <v>1</v>
      </c>
      <c r="N73" s="13">
        <v>1</v>
      </c>
      <c r="O73" s="15">
        <f>((A73/M73)*N73*J73)</f>
        <v>-0.53070000000000273</v>
      </c>
      <c r="P73" s="13"/>
      <c r="Q73" s="13">
        <v>0.56000000000000005</v>
      </c>
      <c r="R73" s="13"/>
      <c r="S73" s="15">
        <f t="shared" si="0"/>
        <v>-0.53070000000000273</v>
      </c>
      <c r="T73" s="13" t="s">
        <v>332</v>
      </c>
      <c r="U73" s="15">
        <v>33.299999999999997</v>
      </c>
      <c r="V73" s="28">
        <f t="shared" si="1"/>
        <v>-1.593693693693702E-2</v>
      </c>
      <c r="W73" s="39" t="s">
        <v>333</v>
      </c>
      <c r="X73" s="40"/>
      <c r="Y73" s="17" t="str">
        <f>(FLOOR(((COUNTIF(S$53:S73, "&gt;0") / ROWS(S$53:S73)) * 100), 1) &amp; "%")</f>
        <v>42%</v>
      </c>
      <c r="Z73" s="17"/>
      <c r="AA73" s="17"/>
    </row>
    <row r="74" spans="1:27" ht="150" customHeight="1">
      <c r="A74" s="13">
        <f>IF(E74="шорт",I74-K74,K74-I74)</f>
        <v>-1.5000000000000013E-3</v>
      </c>
      <c r="B74" s="13" t="s">
        <v>334</v>
      </c>
      <c r="C74" s="24">
        <v>73</v>
      </c>
      <c r="D74" s="13" t="s">
        <v>335</v>
      </c>
      <c r="E74" s="24" t="s">
        <v>54</v>
      </c>
      <c r="F74" s="13" t="s">
        <v>309</v>
      </c>
      <c r="G74" s="32">
        <v>0.8125</v>
      </c>
      <c r="H74" s="13" t="s">
        <v>336</v>
      </c>
      <c r="I74" s="13">
        <v>0.32169999999999999</v>
      </c>
      <c r="J74" s="13">
        <v>560</v>
      </c>
      <c r="K74" s="13">
        <v>0.32319999999999999</v>
      </c>
      <c r="L74" s="13" t="s">
        <v>40</v>
      </c>
      <c r="M74" s="20">
        <v>1</v>
      </c>
      <c r="N74" s="13">
        <v>1</v>
      </c>
      <c r="O74" s="15">
        <f>((A74/M74)*N74*J74)</f>
        <v>-0.84000000000000075</v>
      </c>
      <c r="P74" s="13"/>
      <c r="Q74" s="13">
        <v>0.84</v>
      </c>
      <c r="R74" s="13"/>
      <c r="S74" s="15">
        <f t="shared" si="0"/>
        <v>-0.84000000000000075</v>
      </c>
      <c r="T74" s="13" t="s">
        <v>337</v>
      </c>
      <c r="U74" s="15">
        <v>33.299999999999997</v>
      </c>
      <c r="V74" s="28">
        <f t="shared" si="1"/>
        <v>-2.5225225225225249E-2</v>
      </c>
      <c r="W74" s="42" t="s">
        <v>338</v>
      </c>
      <c r="X74" s="43"/>
      <c r="Y74" s="17" t="str">
        <f>(FLOOR(((COUNTIF(S$53:S74, "&gt;0") / ROWS(S$53:S74)) * 100), 1) &amp; "%")</f>
        <v>40%</v>
      </c>
      <c r="Z74" s="17"/>
      <c r="AA74" s="17"/>
    </row>
    <row r="75" spans="1:27" ht="150" customHeight="1">
      <c r="A75" s="13">
        <f>IF(E75="шорт",I75-K75,K75-I75)</f>
        <v>-1.1999999999999789E-3</v>
      </c>
      <c r="B75" s="13" t="s">
        <v>339</v>
      </c>
      <c r="C75" s="24">
        <v>74</v>
      </c>
      <c r="D75" s="13" t="s">
        <v>272</v>
      </c>
      <c r="E75" s="24" t="s">
        <v>54</v>
      </c>
      <c r="F75" s="13" t="s">
        <v>322</v>
      </c>
      <c r="G75" s="32">
        <v>0.7368055555555556</v>
      </c>
      <c r="H75" s="13" t="s">
        <v>340</v>
      </c>
      <c r="I75" s="13">
        <v>0.25440000000000002</v>
      </c>
      <c r="J75" s="13">
        <v>700</v>
      </c>
      <c r="K75" s="13">
        <v>0.25559999999999999</v>
      </c>
      <c r="L75" s="13" t="s">
        <v>40</v>
      </c>
      <c r="M75" s="20">
        <v>1</v>
      </c>
      <c r="N75" s="13">
        <v>1</v>
      </c>
      <c r="O75" s="15">
        <f>((A75/M75)*N75*J75)</f>
        <v>-0.8399999999999852</v>
      </c>
      <c r="P75" s="13"/>
      <c r="Q75" s="13">
        <v>0.84</v>
      </c>
      <c r="R75" s="13"/>
      <c r="S75" s="15">
        <f t="shared" si="0"/>
        <v>-0.8399999999999852</v>
      </c>
      <c r="T75" s="13" t="s">
        <v>341</v>
      </c>
      <c r="U75" s="15">
        <v>33.299999999999997</v>
      </c>
      <c r="V75" s="28">
        <f t="shared" si="1"/>
        <v>-2.5225225225224784E-2</v>
      </c>
      <c r="W75" s="39" t="s">
        <v>342</v>
      </c>
      <c r="X75" s="40"/>
      <c r="Y75" s="17" t="str">
        <f>(FLOOR(((COUNTIF(S$53:S75, "&gt;0") / ROWS(S$53:S75)) * 100), 1) &amp; "%")</f>
        <v>39%</v>
      </c>
      <c r="Z75" s="17"/>
      <c r="AA75" s="17"/>
    </row>
    <row r="76" spans="1:27" ht="150" customHeight="1">
      <c r="A76" s="13">
        <f>IF(E76="шорт",I76-K76,K76-I76)</f>
        <v>-4.4700000000000184E-2</v>
      </c>
      <c r="B76" s="13" t="s">
        <v>339</v>
      </c>
      <c r="C76" s="24">
        <v>75</v>
      </c>
      <c r="D76" s="13" t="s">
        <v>305</v>
      </c>
      <c r="E76" s="24" t="s">
        <v>54</v>
      </c>
      <c r="F76" s="13" t="s">
        <v>343</v>
      </c>
      <c r="G76" s="32">
        <v>0.72222222222222221</v>
      </c>
      <c r="H76" s="13" t="s">
        <v>344</v>
      </c>
      <c r="I76" s="13">
        <v>2.5941999999999998</v>
      </c>
      <c r="J76" s="13">
        <v>19</v>
      </c>
      <c r="K76" s="13">
        <v>2.6389</v>
      </c>
      <c r="L76" s="13" t="s">
        <v>40</v>
      </c>
      <c r="M76" s="20">
        <v>1</v>
      </c>
      <c r="N76" s="13">
        <v>1</v>
      </c>
      <c r="O76" s="15">
        <f>((A76/M76)*N76*J76)</f>
        <v>-0.8493000000000035</v>
      </c>
      <c r="P76" s="13"/>
      <c r="Q76" s="13">
        <v>0.84</v>
      </c>
      <c r="R76" s="13"/>
      <c r="S76" s="15">
        <f t="shared" si="0"/>
        <v>-0.8493000000000035</v>
      </c>
      <c r="T76" s="13" t="s">
        <v>345</v>
      </c>
      <c r="U76" s="15">
        <v>33.299999999999997</v>
      </c>
      <c r="V76" s="28">
        <f t="shared" si="1"/>
        <v>-2.5504504504504612E-2</v>
      </c>
      <c r="W76" s="39" t="s">
        <v>346</v>
      </c>
      <c r="X76" s="40"/>
      <c r="Y76" s="17" t="str">
        <f>(FLOOR(((COUNTIF(S$53:S76, "&gt;0") / ROWS(S$53:S76)) * 100), 1) &amp; "%")</f>
        <v>37%</v>
      </c>
      <c r="Z76" s="17"/>
      <c r="AA76" s="17"/>
    </row>
    <row r="77" spans="1:27" ht="150" customHeight="1">
      <c r="A77" s="13">
        <f>IF(E77="шорт",I77-K77,K77-I77)</f>
        <v>-0.31299999999999883</v>
      </c>
      <c r="B77" s="13" t="s">
        <v>339</v>
      </c>
      <c r="C77" s="24">
        <v>76</v>
      </c>
      <c r="D77" s="13" t="s">
        <v>286</v>
      </c>
      <c r="E77" s="24" t="s">
        <v>26</v>
      </c>
      <c r="F77" s="13" t="s">
        <v>347</v>
      </c>
      <c r="G77" s="32">
        <v>0.81597222222222221</v>
      </c>
      <c r="H77" s="13" t="s">
        <v>348</v>
      </c>
      <c r="I77" s="13">
        <v>20.613</v>
      </c>
      <c r="J77" s="13">
        <v>2.8</v>
      </c>
      <c r="K77" s="13">
        <v>20.3</v>
      </c>
      <c r="L77" s="13" t="s">
        <v>40</v>
      </c>
      <c r="M77" s="20">
        <v>1</v>
      </c>
      <c r="N77" s="13">
        <v>1</v>
      </c>
      <c r="O77" s="15">
        <f>((A77/M77)*N77*J77)</f>
        <v>-0.87639999999999663</v>
      </c>
      <c r="P77" s="13"/>
      <c r="Q77" s="13">
        <v>0.84</v>
      </c>
      <c r="R77" s="13"/>
      <c r="S77" s="15">
        <f t="shared" si="0"/>
        <v>-0.87639999999999663</v>
      </c>
      <c r="T77" s="13" t="s">
        <v>349</v>
      </c>
      <c r="U77" s="15">
        <v>33.299999999999997</v>
      </c>
      <c r="V77" s="28">
        <f t="shared" si="1"/>
        <v>-2.6318318318318219E-2</v>
      </c>
      <c r="W77" s="39" t="s">
        <v>350</v>
      </c>
      <c r="X77" s="40"/>
      <c r="Y77" s="17" t="str">
        <f>(FLOOR(((COUNTIF(S$53:S77, "&gt;0") / ROWS(S$53:S77)) * 100), 1) &amp; "%")</f>
        <v>36%</v>
      </c>
      <c r="Z77" s="17"/>
      <c r="AA77" s="17"/>
    </row>
    <row r="78" spans="1:27" ht="150" customHeight="1">
      <c r="A78" s="13">
        <f>IF(E78="шорт",I78-K78,K78-I78)</f>
        <v>-0.47999999999999687</v>
      </c>
      <c r="B78" s="13" t="s">
        <v>351</v>
      </c>
      <c r="C78" s="24">
        <v>77</v>
      </c>
      <c r="D78" s="13" t="s">
        <v>160</v>
      </c>
      <c r="E78" s="24" t="s">
        <v>26</v>
      </c>
      <c r="F78" s="13" t="s">
        <v>352</v>
      </c>
      <c r="G78" s="32">
        <v>0.7055555555555556</v>
      </c>
      <c r="H78" s="13" t="s">
        <v>353</v>
      </c>
      <c r="I78" s="13">
        <v>57.04</v>
      </c>
      <c r="J78" s="13">
        <v>1.8</v>
      </c>
      <c r="K78" s="13">
        <v>56.56</v>
      </c>
      <c r="L78" s="13" t="s">
        <v>40</v>
      </c>
      <c r="M78" s="20">
        <v>1</v>
      </c>
      <c r="N78" s="13">
        <v>1</v>
      </c>
      <c r="O78" s="15">
        <f>((A78/M78)*N78*J78)</f>
        <v>-0.86399999999999444</v>
      </c>
      <c r="P78" s="13"/>
      <c r="Q78" s="13">
        <v>0.84</v>
      </c>
      <c r="R78" s="13"/>
      <c r="S78" s="15">
        <f t="shared" si="0"/>
        <v>-0.86399999999999444</v>
      </c>
      <c r="T78" s="13" t="s">
        <v>354</v>
      </c>
      <c r="U78" s="15">
        <v>33.299999999999997</v>
      </c>
      <c r="V78" s="28">
        <f t="shared" si="1"/>
        <v>-2.5945945945945782E-2</v>
      </c>
      <c r="W78" s="39" t="s">
        <v>355</v>
      </c>
      <c r="X78" s="40"/>
      <c r="Y78" s="17" t="str">
        <f>(FLOOR(((COUNTIF(S$53:S78, "&gt;0") / ROWS(S$53:S78)) * 100), 1) &amp; "%")</f>
        <v>34%</v>
      </c>
      <c r="Z78" s="17"/>
      <c r="AA78" s="17"/>
    </row>
    <row r="79" spans="1:27" ht="150" customHeight="1">
      <c r="A79" s="13">
        <f>IF(E79="шорт",I79-K79,K79-I79)</f>
        <v>-2.67999999999995</v>
      </c>
      <c r="B79" s="13" t="s">
        <v>356</v>
      </c>
      <c r="C79" s="24">
        <v>78</v>
      </c>
      <c r="D79" s="13" t="s">
        <v>25</v>
      </c>
      <c r="E79" s="24" t="s">
        <v>54</v>
      </c>
      <c r="F79" s="13" t="s">
        <v>107</v>
      </c>
      <c r="G79" s="32">
        <v>0.7583333333333333</v>
      </c>
      <c r="H79" s="13" t="s">
        <v>357</v>
      </c>
      <c r="I79" s="13">
        <v>332.91</v>
      </c>
      <c r="J79" s="13">
        <v>0.32</v>
      </c>
      <c r="K79" s="13">
        <v>335.59</v>
      </c>
      <c r="L79" s="13" t="s">
        <v>40</v>
      </c>
      <c r="M79" s="20">
        <v>1</v>
      </c>
      <c r="N79" s="13">
        <v>1</v>
      </c>
      <c r="O79" s="15">
        <f>((A79/M79)*N79*J79)</f>
        <v>-0.85759999999998404</v>
      </c>
      <c r="P79" s="13"/>
      <c r="Q79" s="13">
        <v>0.84</v>
      </c>
      <c r="R79" s="13"/>
      <c r="S79" s="15">
        <f t="shared" si="0"/>
        <v>-0.85759999999998404</v>
      </c>
      <c r="T79" s="13" t="s">
        <v>358</v>
      </c>
      <c r="U79" s="15">
        <v>33.299999999999997</v>
      </c>
      <c r="V79" s="28">
        <f t="shared" si="1"/>
        <v>-2.5753753753753276E-2</v>
      </c>
      <c r="W79" s="39" t="s">
        <v>359</v>
      </c>
      <c r="X79" s="40"/>
      <c r="Y79" s="17" t="str">
        <f>(FLOOR(((COUNTIF(S$53:S79, "&gt;0") / ROWS(S$53:S79)) * 100), 1) &amp; "%")</f>
        <v>33%</v>
      </c>
      <c r="Z79" s="17"/>
      <c r="AA79" s="17"/>
    </row>
    <row r="80" spans="1:27" ht="150" customHeight="1">
      <c r="A80" s="13">
        <f>IF(E80="шорт",I80-K80,K80-I80)</f>
        <v>-2.8499999999999748E-2</v>
      </c>
      <c r="B80" s="13" t="s">
        <v>356</v>
      </c>
      <c r="C80" s="24">
        <v>79</v>
      </c>
      <c r="D80" s="13" t="s">
        <v>305</v>
      </c>
      <c r="E80" s="24" t="s">
        <v>54</v>
      </c>
      <c r="F80" s="13" t="s">
        <v>360</v>
      </c>
      <c r="G80" s="32">
        <v>0.90625</v>
      </c>
      <c r="H80" s="13" t="s">
        <v>361</v>
      </c>
      <c r="I80" s="13">
        <v>3.1011000000000002</v>
      </c>
      <c r="J80" s="13">
        <v>30</v>
      </c>
      <c r="K80" s="13">
        <v>3.1295999999999999</v>
      </c>
      <c r="L80" s="13" t="s">
        <v>40</v>
      </c>
      <c r="M80" s="20">
        <v>1</v>
      </c>
      <c r="N80" s="13">
        <v>1</v>
      </c>
      <c r="O80" s="15">
        <f>((A80/M80)*N80*J80)</f>
        <v>-0.85499999999999243</v>
      </c>
      <c r="P80" s="13"/>
      <c r="Q80" s="13">
        <v>0.84</v>
      </c>
      <c r="R80" s="13"/>
      <c r="S80" s="15">
        <f t="shared" si="0"/>
        <v>-0.85499999999999243</v>
      </c>
      <c r="T80" s="13" t="s">
        <v>362</v>
      </c>
      <c r="U80" s="15">
        <v>33.299999999999997</v>
      </c>
      <c r="V80" s="28">
        <f t="shared" si="1"/>
        <v>-2.5675675675675452E-2</v>
      </c>
      <c r="W80" s="39" t="s">
        <v>363</v>
      </c>
      <c r="X80" s="40"/>
      <c r="Y80" s="17" t="str">
        <f>(FLOOR(((COUNTIF(S$53:S80, "&gt;0") / ROWS(S$53:S80)) * 100), 1) &amp; "%")</f>
        <v>32%</v>
      </c>
      <c r="Z80" s="17"/>
      <c r="AA80" s="17"/>
    </row>
    <row r="81" spans="1:27" ht="150" customHeight="1">
      <c r="A81" s="13">
        <f>IF(E81="шорт",I81-K81,K81-I81)</f>
        <v>-1.9700000000000051E-2</v>
      </c>
      <c r="B81" s="13" t="s">
        <v>364</v>
      </c>
      <c r="C81" s="24">
        <v>80</v>
      </c>
      <c r="D81" s="13" t="s">
        <v>365</v>
      </c>
      <c r="E81" s="24" t="s">
        <v>26</v>
      </c>
      <c r="F81" s="13" t="s">
        <v>189</v>
      </c>
      <c r="G81" s="32">
        <v>0.8881944444444444</v>
      </c>
      <c r="H81" s="13" t="s">
        <v>366</v>
      </c>
      <c r="I81" s="13">
        <v>0.75170000000000003</v>
      </c>
      <c r="J81" s="13">
        <v>43</v>
      </c>
      <c r="K81" s="13">
        <v>0.73199999999999998</v>
      </c>
      <c r="L81" s="13" t="s">
        <v>40</v>
      </c>
      <c r="M81" s="20">
        <v>1</v>
      </c>
      <c r="N81" s="13">
        <v>1</v>
      </c>
      <c r="O81" s="15">
        <f>((A81/M81)*N81*J81)</f>
        <v>-0.84710000000000218</v>
      </c>
      <c r="P81" s="13"/>
      <c r="Q81" s="13">
        <v>0.84</v>
      </c>
      <c r="R81" s="13"/>
      <c r="S81" s="15">
        <f t="shared" si="0"/>
        <v>-0.84710000000000218</v>
      </c>
      <c r="T81" s="13" t="s">
        <v>367</v>
      </c>
      <c r="U81" s="15">
        <v>33.299999999999997</v>
      </c>
      <c r="V81" s="28">
        <f t="shared" si="1"/>
        <v>-2.5438438438438505E-2</v>
      </c>
      <c r="W81" s="39" t="s">
        <v>368</v>
      </c>
      <c r="X81" s="40"/>
      <c r="Y81" s="17" t="str">
        <f>(FLOOR(((COUNTIF(S$53:S81, "&gt;0") / ROWS(S$53:S81)) * 100), 1) &amp; "%")</f>
        <v>31%</v>
      </c>
      <c r="Z81" s="17"/>
      <c r="AA81" s="17"/>
    </row>
    <row r="82" spans="1:27" ht="150" customHeight="1">
      <c r="A82" s="13">
        <f>IF(E82="шорт",I82-K82,K82-I82)</f>
        <v>6.3200000000000062E-3</v>
      </c>
      <c r="B82" s="13" t="s">
        <v>369</v>
      </c>
      <c r="C82" s="24">
        <v>81</v>
      </c>
      <c r="D82" s="13" t="s">
        <v>370</v>
      </c>
      <c r="E82" s="24" t="s">
        <v>26</v>
      </c>
      <c r="F82" s="13" t="s">
        <v>189</v>
      </c>
      <c r="G82" s="32">
        <v>0.76875000000000004</v>
      </c>
      <c r="H82" s="13" t="s">
        <v>371</v>
      </c>
      <c r="I82" s="13">
        <v>6.454E-2</v>
      </c>
      <c r="J82" s="13">
        <v>290</v>
      </c>
      <c r="K82" s="13">
        <v>7.0860000000000006E-2</v>
      </c>
      <c r="L82" s="13" t="s">
        <v>372</v>
      </c>
      <c r="M82" s="20">
        <v>1</v>
      </c>
      <c r="N82" s="13">
        <v>1</v>
      </c>
      <c r="O82" s="15">
        <f>((A82/M82)*N82*J82)</f>
        <v>1.8328000000000018</v>
      </c>
      <c r="P82" s="13"/>
      <c r="Q82" s="13">
        <v>0.84</v>
      </c>
      <c r="R82" s="13"/>
      <c r="S82" s="15">
        <f t="shared" si="0"/>
        <v>1.8328000000000018</v>
      </c>
      <c r="T82" s="13" t="s">
        <v>373</v>
      </c>
      <c r="U82" s="15">
        <v>33.299999999999997</v>
      </c>
      <c r="V82" s="28">
        <f t="shared" si="1"/>
        <v>5.5039039039039096E-2</v>
      </c>
      <c r="W82" s="39" t="s">
        <v>374</v>
      </c>
      <c r="X82" s="40"/>
      <c r="Y82" s="17" t="str">
        <f>(FLOOR(((COUNTIF(S$53:S82, "&gt;0") / ROWS(S$53:S82)) * 100), 1) &amp; "%")</f>
        <v>33%</v>
      </c>
      <c r="Z82" s="17"/>
      <c r="AA82" s="17"/>
    </row>
    <row r="83" spans="1:27" ht="150" customHeight="1">
      <c r="A83" s="13">
        <f>IF(E83="шорт",I83-K83,K83-I83)</f>
        <v>-0.17499999999999893</v>
      </c>
      <c r="B83" s="13" t="s">
        <v>369</v>
      </c>
      <c r="C83" s="24">
        <v>82</v>
      </c>
      <c r="D83" s="13" t="s">
        <v>269</v>
      </c>
      <c r="E83" s="24" t="s">
        <v>26</v>
      </c>
      <c r="F83" s="13" t="s">
        <v>309</v>
      </c>
      <c r="G83" s="32">
        <v>0.77708333333333335</v>
      </c>
      <c r="H83" s="13" t="s">
        <v>375</v>
      </c>
      <c r="I83" s="13">
        <v>10.065</v>
      </c>
      <c r="J83" s="13">
        <v>4.7</v>
      </c>
      <c r="K83" s="13">
        <v>9.89</v>
      </c>
      <c r="L83" s="13" t="s">
        <v>40</v>
      </c>
      <c r="M83" s="20">
        <v>1</v>
      </c>
      <c r="N83" s="13">
        <v>1</v>
      </c>
      <c r="O83" s="15">
        <f>((A83/M83)*N83*J83)</f>
        <v>-0.82249999999999501</v>
      </c>
      <c r="P83" s="13"/>
      <c r="Q83" s="13">
        <v>0.84</v>
      </c>
      <c r="R83" s="13"/>
      <c r="S83" s="15">
        <f>O83-P83-R83</f>
        <v>-0.82249999999999501</v>
      </c>
      <c r="T83" s="13" t="s">
        <v>376</v>
      </c>
      <c r="U83" s="15">
        <v>33.299999999999997</v>
      </c>
      <c r="V83" s="28">
        <f t="shared" si="1"/>
        <v>-2.469969969969955E-2</v>
      </c>
      <c r="W83" s="39" t="s">
        <v>374</v>
      </c>
      <c r="X83" s="40"/>
      <c r="Y83" s="17" t="str">
        <f>(FLOOR(((COUNTIF(S$53:S83, "&gt;0") / ROWS(S$53:S83)) * 100), 1) &amp; "%")</f>
        <v>32%</v>
      </c>
      <c r="Z83" s="17"/>
      <c r="AA83" s="17"/>
    </row>
    <row r="84" spans="1:27" ht="150" customHeight="1">
      <c r="A84" s="13">
        <f>IF(E84="шорт",I84-K84,K84-I84)</f>
        <v>9.9999999999961231E-6</v>
      </c>
      <c r="B84" s="13" t="s">
        <v>369</v>
      </c>
      <c r="C84" s="24">
        <v>83</v>
      </c>
      <c r="D84" s="13" t="s">
        <v>377</v>
      </c>
      <c r="E84" s="24" t="s">
        <v>26</v>
      </c>
      <c r="F84" s="13" t="s">
        <v>378</v>
      </c>
      <c r="G84" s="32">
        <v>0.79583333333333328</v>
      </c>
      <c r="H84" s="13" t="s">
        <v>379</v>
      </c>
      <c r="I84" s="13">
        <v>3.6150000000000002E-2</v>
      </c>
      <c r="J84" s="13">
        <v>1600</v>
      </c>
      <c r="K84" s="13">
        <v>3.6159999999999998E-2</v>
      </c>
      <c r="L84" s="13" t="s">
        <v>191</v>
      </c>
      <c r="M84" s="20">
        <v>1</v>
      </c>
      <c r="N84" s="13">
        <v>1</v>
      </c>
      <c r="O84" s="15">
        <f>((A84/M84)*N84*J84)</f>
        <v>1.5999999999993797E-2</v>
      </c>
      <c r="P84" s="13"/>
      <c r="Q84" s="13">
        <v>0.84</v>
      </c>
      <c r="R84" s="13"/>
      <c r="S84" s="15">
        <f t="shared" si="0"/>
        <v>1.5999999999993797E-2</v>
      </c>
      <c r="T84" s="13" t="s">
        <v>380</v>
      </c>
      <c r="U84" s="15">
        <v>33.299999999999997</v>
      </c>
      <c r="V84" s="28">
        <f t="shared" si="1"/>
        <v>4.8048048048029426E-4</v>
      </c>
      <c r="W84" s="39" t="s">
        <v>381</v>
      </c>
      <c r="X84" s="40"/>
      <c r="Y84" s="17" t="str">
        <f>(FLOOR(((COUNTIF(S$53:S84, "&gt;0") / ROWS(S$53:S84)) * 100), 1) &amp; "%")</f>
        <v>34%</v>
      </c>
      <c r="Z84" s="17"/>
      <c r="AA84" s="17"/>
    </row>
    <row r="85" spans="1:27" ht="150" customHeight="1">
      <c r="A85" s="13">
        <f>IF(E85="шорт",I85-K85,K85-I85)</f>
        <v>-1.1300000000000026</v>
      </c>
      <c r="B85" s="13" t="s">
        <v>382</v>
      </c>
      <c r="C85" s="24">
        <v>84</v>
      </c>
      <c r="D85" s="13" t="s">
        <v>160</v>
      </c>
      <c r="E85" s="24" t="s">
        <v>26</v>
      </c>
      <c r="F85" s="13" t="s">
        <v>189</v>
      </c>
      <c r="G85" s="32">
        <v>0.44861111111111113</v>
      </c>
      <c r="H85" s="13" t="s">
        <v>383</v>
      </c>
      <c r="I85" s="13">
        <v>57.32</v>
      </c>
      <c r="J85" s="13">
        <v>0.74</v>
      </c>
      <c r="K85" s="13">
        <v>56.19</v>
      </c>
      <c r="L85" s="13" t="s">
        <v>40</v>
      </c>
      <c r="M85" s="20">
        <v>1</v>
      </c>
      <c r="N85" s="13">
        <v>1</v>
      </c>
      <c r="O85" s="15">
        <f>((A85/M85)*N85*J85)</f>
        <v>-0.83620000000000183</v>
      </c>
      <c r="P85" s="13"/>
      <c r="Q85" s="13">
        <v>0.84</v>
      </c>
      <c r="R85" s="13"/>
      <c r="S85" s="15">
        <f t="shared" si="0"/>
        <v>-0.83620000000000183</v>
      </c>
      <c r="T85" s="13" t="s">
        <v>384</v>
      </c>
      <c r="U85" s="15">
        <v>33.299999999999997</v>
      </c>
      <c r="V85" s="28">
        <f t="shared" si="1"/>
        <v>-2.5111111111111167E-2</v>
      </c>
      <c r="W85" s="39" t="s">
        <v>385</v>
      </c>
      <c r="X85" s="40"/>
      <c r="Y85" s="17" t="str">
        <f>(FLOOR(((COUNTIF(S$53:S85, "&gt;0") / ROWS(S$53:S85)) * 100), 1) &amp; "%")</f>
        <v>33%</v>
      </c>
      <c r="Z85" s="17"/>
      <c r="AA85" s="17"/>
    </row>
    <row r="86" spans="1:27" ht="150" customHeight="1">
      <c r="A86" s="13">
        <f>IF(E86="шорт",I86-K86,K86-I86)</f>
        <v>1.0899999999999965E-2</v>
      </c>
      <c r="B86" s="13" t="s">
        <v>386</v>
      </c>
      <c r="C86" s="24">
        <v>85</v>
      </c>
      <c r="D86" s="13" t="s">
        <v>255</v>
      </c>
      <c r="E86" s="24" t="s">
        <v>26</v>
      </c>
      <c r="F86" s="13" t="s">
        <v>189</v>
      </c>
      <c r="G86" s="32">
        <v>0.40416666666666667</v>
      </c>
      <c r="H86" s="13" t="s">
        <v>387</v>
      </c>
      <c r="I86" s="13">
        <v>0.27710000000000001</v>
      </c>
      <c r="J86" s="13">
        <v>90</v>
      </c>
      <c r="K86" s="13">
        <v>0.28799999999999998</v>
      </c>
      <c r="L86" s="13" t="s">
        <v>388</v>
      </c>
      <c r="M86" s="20">
        <v>1</v>
      </c>
      <c r="N86" s="13">
        <v>1</v>
      </c>
      <c r="O86" s="15">
        <f>((A86/M86)*N86*J86)</f>
        <v>0.98099999999999687</v>
      </c>
      <c r="P86" s="13"/>
      <c r="Q86" s="13">
        <v>0.84</v>
      </c>
      <c r="R86" s="13"/>
      <c r="S86" s="15">
        <f t="shared" si="0"/>
        <v>0.98099999999999687</v>
      </c>
      <c r="T86" s="13" t="s">
        <v>389</v>
      </c>
      <c r="U86" s="15">
        <v>33.299999999999997</v>
      </c>
      <c r="V86" s="28">
        <f t="shared" si="1"/>
        <v>2.9459459459459367E-2</v>
      </c>
      <c r="W86" s="39" t="s">
        <v>390</v>
      </c>
      <c r="X86" s="40"/>
      <c r="Y86" s="17" t="str">
        <f>(FLOOR(((COUNTIF(S$53:S86, "&gt;0") / ROWS(S$53:S86)) * 100), 1) &amp; "%")</f>
        <v>35%</v>
      </c>
      <c r="Z86" s="17"/>
      <c r="AA86" s="17"/>
    </row>
    <row r="87" spans="1:27" ht="150" customHeight="1">
      <c r="A87" s="13">
        <f>IF(E87="шорт",I87-K87,K87-I87)</f>
        <v>5.9300000000000047E-3</v>
      </c>
      <c r="B87" s="13" t="s">
        <v>386</v>
      </c>
      <c r="C87" s="24">
        <v>86</v>
      </c>
      <c r="D87" s="13" t="s">
        <v>391</v>
      </c>
      <c r="E87" s="24" t="s">
        <v>54</v>
      </c>
      <c r="F87" s="13" t="s">
        <v>392</v>
      </c>
      <c r="G87" s="32">
        <v>0.64236111111111116</v>
      </c>
      <c r="H87" s="13" t="s">
        <v>393</v>
      </c>
      <c r="I87" s="13">
        <v>7.0930000000000007E-2</v>
      </c>
      <c r="J87" s="13">
        <v>211</v>
      </c>
      <c r="K87" s="13">
        <v>6.5000000000000002E-2</v>
      </c>
      <c r="L87" s="13" t="s">
        <v>388</v>
      </c>
      <c r="M87" s="20">
        <v>1</v>
      </c>
      <c r="N87" s="13">
        <v>1</v>
      </c>
      <c r="O87" s="15">
        <f>((A87/M87)*N87*J87)</f>
        <v>1.251230000000001</v>
      </c>
      <c r="P87" s="13"/>
      <c r="Q87" s="13">
        <v>0.84</v>
      </c>
      <c r="R87" s="13"/>
      <c r="S87" s="15">
        <f t="shared" si="0"/>
        <v>1.251230000000001</v>
      </c>
      <c r="T87" s="13" t="s">
        <v>394</v>
      </c>
      <c r="U87" s="15">
        <v>33.299999999999997</v>
      </c>
      <c r="V87" s="28">
        <f t="shared" si="1"/>
        <v>3.7574474474474505E-2</v>
      </c>
      <c r="W87" s="39" t="s">
        <v>395</v>
      </c>
      <c r="X87" s="40"/>
      <c r="Y87" s="17" t="str">
        <f>(FLOOR(((COUNTIF(S$53:S87, "&gt;0") / ROWS(S$53:S87)) * 100), 1) &amp; "%")</f>
        <v>37%</v>
      </c>
      <c r="Z87" s="17"/>
      <c r="AA87" s="17"/>
    </row>
    <row r="88" spans="1:27" ht="150" customHeight="1">
      <c r="A88" s="13">
        <f>IF(E88="шорт",I88-K88,K88-I88)</f>
        <v>1.0000000000010001E-5</v>
      </c>
      <c r="B88" s="13" t="s">
        <v>396</v>
      </c>
      <c r="C88" s="24">
        <v>87</v>
      </c>
      <c r="D88" s="13" t="s">
        <v>397</v>
      </c>
      <c r="E88" s="24" t="s">
        <v>54</v>
      </c>
      <c r="F88" s="13" t="s">
        <v>107</v>
      </c>
      <c r="G88" s="32">
        <v>0.46805555555555556</v>
      </c>
      <c r="H88" s="13" t="s">
        <v>398</v>
      </c>
      <c r="I88" s="13">
        <v>0.32074000000000003</v>
      </c>
      <c r="J88" s="13">
        <v>210</v>
      </c>
      <c r="K88" s="13">
        <v>0.32073000000000002</v>
      </c>
      <c r="L88" s="13" t="s">
        <v>399</v>
      </c>
      <c r="M88" s="20">
        <v>1</v>
      </c>
      <c r="N88" s="13">
        <v>1</v>
      </c>
      <c r="O88" s="15">
        <f>((A88/M88)*N88*J88)</f>
        <v>2.1000000000021002E-3</v>
      </c>
      <c r="P88" s="13"/>
      <c r="Q88" s="13">
        <v>0.84</v>
      </c>
      <c r="R88" s="13"/>
      <c r="S88" s="15">
        <f t="shared" si="0"/>
        <v>2.1000000000021002E-3</v>
      </c>
      <c r="T88" s="13" t="s">
        <v>400</v>
      </c>
      <c r="U88" s="15">
        <v>33.299999999999997</v>
      </c>
      <c r="V88" s="28">
        <f t="shared" si="1"/>
        <v>6.3063063063126135E-5</v>
      </c>
      <c r="W88" s="39" t="s">
        <v>401</v>
      </c>
      <c r="X88" s="40"/>
      <c r="Y88" s="17" t="str">
        <f>(FLOOR(((COUNTIF(S$53:S88, "&gt;0") / ROWS(S$53:S88)) * 100), 1) &amp; "%")</f>
        <v>38%</v>
      </c>
      <c r="Z88" s="17"/>
      <c r="AA88" s="17"/>
    </row>
    <row r="89" spans="1:27" ht="150" customHeight="1">
      <c r="A89" s="13">
        <f>IF(E89="шорт",I89-K89,K89-I89)</f>
        <v>-1.7000000000000071E-3</v>
      </c>
      <c r="B89" s="13" t="s">
        <v>402</v>
      </c>
      <c r="C89" s="24">
        <v>88</v>
      </c>
      <c r="D89" s="13" t="s">
        <v>370</v>
      </c>
      <c r="E89" s="24" t="s">
        <v>26</v>
      </c>
      <c r="F89" s="13" t="s">
        <v>110</v>
      </c>
      <c r="G89" s="32">
        <v>0.92013888888888884</v>
      </c>
      <c r="H89" s="13" t="s">
        <v>403</v>
      </c>
      <c r="I89" s="13">
        <v>6.8820000000000006E-2</v>
      </c>
      <c r="J89" s="13">
        <v>500</v>
      </c>
      <c r="K89" s="13">
        <v>6.7119999999999999E-2</v>
      </c>
      <c r="L89" s="13" t="s">
        <v>40</v>
      </c>
      <c r="M89" s="20">
        <v>1</v>
      </c>
      <c r="N89" s="13">
        <v>1</v>
      </c>
      <c r="O89" s="15">
        <f>((A89/M89)*N89*J89)</f>
        <v>-0.85000000000000353</v>
      </c>
      <c r="P89" s="13"/>
      <c r="Q89" s="13">
        <v>0.84</v>
      </c>
      <c r="R89" s="13"/>
      <c r="S89" s="15">
        <f t="shared" si="0"/>
        <v>-0.85000000000000353</v>
      </c>
      <c r="T89" s="13" t="s">
        <v>404</v>
      </c>
      <c r="U89" s="15">
        <v>33.299999999999997</v>
      </c>
      <c r="V89" s="28">
        <f t="shared" si="1"/>
        <v>-2.5525525525525634E-2</v>
      </c>
      <c r="W89" s="39" t="s">
        <v>405</v>
      </c>
      <c r="X89" s="40"/>
      <c r="Y89" s="17" t="str">
        <f>(FLOOR(((COUNTIF(S$53:S89, "&gt;0") / ROWS(S$53:S89)) * 100), 1) &amp; "%")</f>
        <v>37%</v>
      </c>
      <c r="Z89" s="17"/>
      <c r="AA89" s="17"/>
    </row>
    <row r="90" spans="1:27" ht="150" customHeight="1">
      <c r="A90" s="21">
        <f>IF(E90="шорт",I90-K90,K90-I90)</f>
        <v>-1.3799999999999979E-2</v>
      </c>
      <c r="B90" s="34" t="s">
        <v>406</v>
      </c>
      <c r="C90" s="24">
        <v>89</v>
      </c>
      <c r="D90" s="13" t="s">
        <v>272</v>
      </c>
      <c r="E90" s="24" t="s">
        <v>54</v>
      </c>
      <c r="F90" s="13" t="s">
        <v>407</v>
      </c>
      <c r="G90" s="32">
        <v>0.6430555555555556</v>
      </c>
      <c r="H90" s="13" t="s">
        <v>408</v>
      </c>
      <c r="I90" s="13">
        <v>0.34200000000000003</v>
      </c>
      <c r="J90" s="13">
        <v>61</v>
      </c>
      <c r="K90" s="13">
        <v>0.35580000000000001</v>
      </c>
      <c r="L90" s="13" t="s">
        <v>40</v>
      </c>
      <c r="M90" s="20">
        <v>1</v>
      </c>
      <c r="N90" s="13">
        <v>1</v>
      </c>
      <c r="O90" s="15">
        <f>((A90/M90)*N90*J90)</f>
        <v>-0.84179999999999877</v>
      </c>
      <c r="P90" s="13"/>
      <c r="Q90" s="13">
        <v>0.84</v>
      </c>
      <c r="R90" s="13"/>
      <c r="S90" s="15">
        <f t="shared" ref="S90" si="2">O90-P90-R90</f>
        <v>-0.84179999999999877</v>
      </c>
      <c r="T90" s="13" t="s">
        <v>409</v>
      </c>
      <c r="U90" s="15">
        <v>33.299999999999997</v>
      </c>
      <c r="V90" s="28">
        <f t="shared" ref="V90" si="3">IFERROR(S90/U90," ")</f>
        <v>-2.5279279279279244E-2</v>
      </c>
      <c r="W90" s="39" t="s">
        <v>410</v>
      </c>
      <c r="X90" s="40"/>
      <c r="Y90" s="17" t="str">
        <f>(FLOOR(((COUNTIF(S$53:S90, "&gt;0") / ROWS(S$53:S90)) * 100), 1) &amp; "%")</f>
        <v>36%</v>
      </c>
      <c r="Z90" s="17"/>
      <c r="AA90" s="17"/>
    </row>
    <row r="91" spans="1:27" ht="150" customHeight="1">
      <c r="A91" s="21">
        <f>IF(E91="шорт",I91-K91,K91-I91)</f>
        <v>-0.11480000000000024</v>
      </c>
      <c r="B91" s="13" t="s">
        <v>411</v>
      </c>
      <c r="C91" s="24">
        <v>90</v>
      </c>
      <c r="D91" s="13" t="s">
        <v>228</v>
      </c>
      <c r="E91" s="24" t="s">
        <v>54</v>
      </c>
      <c r="F91" s="13" t="s">
        <v>412</v>
      </c>
      <c r="G91" s="32">
        <v>0.67291666666666672</v>
      </c>
      <c r="H91" s="13" t="s">
        <v>413</v>
      </c>
      <c r="I91" s="13">
        <v>2.6938</v>
      </c>
      <c r="J91" s="13">
        <v>7</v>
      </c>
      <c r="K91" s="13">
        <v>2.8086000000000002</v>
      </c>
      <c r="L91" s="13" t="s">
        <v>40</v>
      </c>
      <c r="M91" s="20">
        <v>1</v>
      </c>
      <c r="N91" s="13">
        <v>1</v>
      </c>
      <c r="O91" s="15">
        <f>((A91/M91)*N91*J91)</f>
        <v>-0.80360000000000165</v>
      </c>
      <c r="P91" s="13"/>
      <c r="Q91" s="13">
        <v>0.8</v>
      </c>
      <c r="R91" s="13"/>
      <c r="S91" s="15">
        <f t="shared" ref="S91" si="4">O91-P91-R91</f>
        <v>-0.80360000000000165</v>
      </c>
      <c r="T91" s="13" t="s">
        <v>414</v>
      </c>
      <c r="U91" s="15">
        <v>33.299999999999997</v>
      </c>
      <c r="V91" s="28">
        <f t="shared" ref="V91" si="5">IFERROR(S91/U91," ")</f>
        <v>-2.4132132132132184E-2</v>
      </c>
      <c r="W91" s="39" t="s">
        <v>415</v>
      </c>
      <c r="X91" s="40"/>
      <c r="Y91" s="17" t="str">
        <f>(FLOOR(((COUNTIF(S$53:S91, "&gt;0") / ROWS(S$53:S91)) * 100), 1) &amp; "%")</f>
        <v>35%</v>
      </c>
      <c r="Z91" s="17"/>
      <c r="AA91" s="17"/>
    </row>
    <row r="92" spans="1:27" ht="150" customHeight="1">
      <c r="A92" s="21">
        <f>IF(E92="шорт",I92-K92,K92-I92)</f>
        <v>2.7599999999999958E-2</v>
      </c>
      <c r="B92" s="13" t="s">
        <v>416</v>
      </c>
      <c r="C92" s="24">
        <v>91</v>
      </c>
      <c r="D92" s="13" t="s">
        <v>204</v>
      </c>
      <c r="E92" s="24" t="s">
        <v>54</v>
      </c>
      <c r="F92" s="13" t="s">
        <v>360</v>
      </c>
      <c r="G92" s="32">
        <v>0.39513888888888887</v>
      </c>
      <c r="H92" s="13" t="s">
        <v>361</v>
      </c>
      <c r="I92" s="13">
        <v>0.37009999999999998</v>
      </c>
      <c r="J92" s="13">
        <v>88</v>
      </c>
      <c r="K92" s="13">
        <v>0.34250000000000003</v>
      </c>
      <c r="L92" s="13" t="s">
        <v>225</v>
      </c>
      <c r="M92" s="20">
        <v>1</v>
      </c>
      <c r="N92" s="13">
        <v>1</v>
      </c>
      <c r="O92" s="15">
        <f t="shared" ref="O92:O135" si="6">((A92/M92)*N92*J92)</f>
        <v>2.4287999999999963</v>
      </c>
      <c r="P92" s="13"/>
      <c r="Q92" s="13">
        <v>0.84</v>
      </c>
      <c r="R92" s="13"/>
      <c r="S92" s="15">
        <f t="shared" ref="S92:S135" si="7">O92-P92-R92</f>
        <v>2.4287999999999963</v>
      </c>
      <c r="T92" s="13" t="s">
        <v>417</v>
      </c>
      <c r="U92" s="15">
        <v>33.299999999999997</v>
      </c>
      <c r="V92" s="28">
        <f t="shared" ref="V92:V135" si="8">IFERROR(S92/U92," ")</f>
        <v>7.2936936936936828E-2</v>
      </c>
      <c r="W92" s="39" t="s">
        <v>418</v>
      </c>
      <c r="X92" s="40"/>
      <c r="Y92" s="17" t="str">
        <f>(FLOOR(((COUNTIF(S$53:S92, "&gt;0") / ROWS(S$53:S92)) * 100), 1) &amp; "%")</f>
        <v>37%</v>
      </c>
      <c r="Z92" s="17"/>
      <c r="AA92" s="17"/>
    </row>
    <row r="93" spans="1:27" ht="150" customHeight="1">
      <c r="A93" s="21">
        <f>IF(E93="шорт",I93-K93,K93-I93)</f>
        <v>-4.8000000000000265E-3</v>
      </c>
      <c r="B93" s="13" t="s">
        <v>416</v>
      </c>
      <c r="C93" s="24">
        <v>92</v>
      </c>
      <c r="D93" s="13" t="s">
        <v>419</v>
      </c>
      <c r="E93" s="24" t="s">
        <v>54</v>
      </c>
      <c r="F93" s="13" t="s">
        <v>184</v>
      </c>
      <c r="G93" s="32">
        <v>0.7319444444444444</v>
      </c>
      <c r="H93" s="13" t="s">
        <v>420</v>
      </c>
      <c r="I93" s="13">
        <v>0.30109999999999998</v>
      </c>
      <c r="J93" s="13">
        <v>175</v>
      </c>
      <c r="K93" s="13">
        <v>0.30590000000000001</v>
      </c>
      <c r="L93" s="13" t="s">
        <v>40</v>
      </c>
      <c r="M93" s="20">
        <v>1</v>
      </c>
      <c r="N93" s="13">
        <v>1</v>
      </c>
      <c r="O93" s="15">
        <f t="shared" si="6"/>
        <v>-0.84000000000000463</v>
      </c>
      <c r="P93" s="13"/>
      <c r="Q93" s="13">
        <v>0.84</v>
      </c>
      <c r="R93" s="13"/>
      <c r="S93" s="15">
        <f t="shared" si="7"/>
        <v>-0.84000000000000463</v>
      </c>
      <c r="T93" s="13" t="s">
        <v>421</v>
      </c>
      <c r="U93" s="15">
        <v>33.299999999999997</v>
      </c>
      <c r="V93" s="28">
        <f t="shared" si="8"/>
        <v>-2.5225225225225367E-2</v>
      </c>
      <c r="W93" s="39" t="s">
        <v>422</v>
      </c>
      <c r="X93" s="40"/>
      <c r="Y93" s="17" t="str">
        <f>(FLOOR(((COUNTIF(S$53:S93, "&gt;0") / ROWS(S$53:S93)) * 100), 1) &amp; "%")</f>
        <v>36%</v>
      </c>
      <c r="Z93" s="17"/>
      <c r="AA93" s="17"/>
    </row>
    <row r="94" spans="1:27" ht="150" customHeight="1">
      <c r="A94" s="21">
        <f>IF(E94="шорт",I94-K94,K94-I94)</f>
        <v>6.2400000000000011E-2</v>
      </c>
      <c r="B94" s="13" t="s">
        <v>416</v>
      </c>
      <c r="C94" s="24">
        <v>93</v>
      </c>
      <c r="D94" s="13" t="s">
        <v>32</v>
      </c>
      <c r="E94" s="24" t="s">
        <v>54</v>
      </c>
      <c r="F94" s="13" t="s">
        <v>423</v>
      </c>
      <c r="G94" s="32">
        <v>0.92708333333333337</v>
      </c>
      <c r="H94" s="13" t="s">
        <v>424</v>
      </c>
      <c r="I94" s="13">
        <v>0.87819999999999998</v>
      </c>
      <c r="J94" s="13">
        <v>22</v>
      </c>
      <c r="K94" s="13">
        <v>0.81579999999999997</v>
      </c>
      <c r="L94" s="13" t="s">
        <v>425</v>
      </c>
      <c r="M94" s="20">
        <v>1</v>
      </c>
      <c r="N94" s="13">
        <v>1</v>
      </c>
      <c r="O94" s="15">
        <f t="shared" si="6"/>
        <v>1.3728000000000002</v>
      </c>
      <c r="P94" s="13"/>
      <c r="Q94" s="13">
        <v>0.84</v>
      </c>
      <c r="R94" s="13"/>
      <c r="S94" s="15">
        <f t="shared" si="7"/>
        <v>1.3728000000000002</v>
      </c>
      <c r="T94" s="13" t="s">
        <v>426</v>
      </c>
      <c r="U94" s="15">
        <v>33.299999999999997</v>
      </c>
      <c r="V94" s="28">
        <f t="shared" si="8"/>
        <v>4.1225225225225239E-2</v>
      </c>
      <c r="W94" s="39" t="s">
        <v>427</v>
      </c>
      <c r="X94" s="40"/>
      <c r="Y94" s="17" t="str">
        <f>(FLOOR(((COUNTIF(S$53:S94, "&gt;0") / ROWS(S$53:S94)) * 100), 1) &amp; "%")</f>
        <v>38%</v>
      </c>
      <c r="Z94" s="17"/>
      <c r="AA94" s="17"/>
    </row>
    <row r="95" spans="1:27" ht="150" customHeight="1">
      <c r="A95" s="21">
        <f>IF(E95="шорт",I95-K95,K95-I95)</f>
        <v>-5.1199999999999912E-2</v>
      </c>
      <c r="B95" s="13" t="s">
        <v>428</v>
      </c>
      <c r="C95" s="24">
        <v>94</v>
      </c>
      <c r="D95" s="13" t="s">
        <v>429</v>
      </c>
      <c r="E95" s="24" t="s">
        <v>54</v>
      </c>
      <c r="F95" s="13" t="s">
        <v>309</v>
      </c>
      <c r="G95" s="32">
        <v>0.87986111111111109</v>
      </c>
      <c r="H95" s="13" t="s">
        <v>430</v>
      </c>
      <c r="I95" s="13">
        <v>1.1627000000000001</v>
      </c>
      <c r="J95" s="13">
        <v>16</v>
      </c>
      <c r="K95" s="13">
        <v>1.2139</v>
      </c>
      <c r="L95" s="13" t="s">
        <v>40</v>
      </c>
      <c r="M95" s="20">
        <v>1</v>
      </c>
      <c r="N95" s="13">
        <v>1</v>
      </c>
      <c r="O95" s="15">
        <f t="shared" si="6"/>
        <v>-0.8191999999999986</v>
      </c>
      <c r="P95" s="13"/>
      <c r="Q95" s="13">
        <v>0.84</v>
      </c>
      <c r="R95" s="13"/>
      <c r="S95" s="15">
        <f t="shared" si="7"/>
        <v>-0.8191999999999986</v>
      </c>
      <c r="T95" s="13" t="s">
        <v>431</v>
      </c>
      <c r="U95" s="15">
        <v>33.299999999999997</v>
      </c>
      <c r="V95" s="28">
        <f t="shared" si="8"/>
        <v>-2.4600600600600559E-2</v>
      </c>
      <c r="W95" s="39" t="s">
        <v>432</v>
      </c>
      <c r="X95" s="40"/>
      <c r="Y95" s="17" t="str">
        <f>(FLOOR(((COUNTIF(S$53:S95, "&gt;0") / ROWS(S$53:S95)) * 100), 1) &amp; "%")</f>
        <v>37%</v>
      </c>
      <c r="Z95" s="17"/>
      <c r="AA95" s="17"/>
    </row>
    <row r="96" spans="1:27" ht="150" customHeight="1">
      <c r="A96" s="21">
        <f>IF(E96="шорт",I96-K96,K96-I96)</f>
        <v>8.2600000000000007E-2</v>
      </c>
      <c r="B96" s="13" t="s">
        <v>428</v>
      </c>
      <c r="C96" s="24">
        <v>95</v>
      </c>
      <c r="D96" s="13" t="s">
        <v>150</v>
      </c>
      <c r="E96" s="24" t="s">
        <v>54</v>
      </c>
      <c r="F96" s="13" t="s">
        <v>124</v>
      </c>
      <c r="G96" s="32">
        <v>0.96388888888888891</v>
      </c>
      <c r="H96" s="13" t="s">
        <v>433</v>
      </c>
      <c r="I96" s="13">
        <v>0.60940000000000005</v>
      </c>
      <c r="J96" s="13">
        <v>43</v>
      </c>
      <c r="K96" s="13">
        <v>0.52680000000000005</v>
      </c>
      <c r="L96" s="13" t="s">
        <v>292</v>
      </c>
      <c r="M96" s="20">
        <v>1</v>
      </c>
      <c r="N96" s="13">
        <v>1</v>
      </c>
      <c r="O96" s="15">
        <f t="shared" si="6"/>
        <v>3.5518000000000001</v>
      </c>
      <c r="P96" s="13"/>
      <c r="Q96" s="13">
        <v>0.84</v>
      </c>
      <c r="R96" s="13"/>
      <c r="S96" s="15">
        <f t="shared" si="7"/>
        <v>3.5518000000000001</v>
      </c>
      <c r="T96" s="13" t="s">
        <v>434</v>
      </c>
      <c r="U96" s="15">
        <v>33.299999999999997</v>
      </c>
      <c r="V96" s="28">
        <f t="shared" si="8"/>
        <v>0.10666066066066067</v>
      </c>
      <c r="W96" s="39" t="s">
        <v>435</v>
      </c>
      <c r="X96" s="40"/>
      <c r="Y96" s="17" t="str">
        <f>(FLOOR(((COUNTIF(S$53:S96, "&gt;0") / ROWS(S$53:S96)) * 100), 1) &amp; "%")</f>
        <v>38%</v>
      </c>
      <c r="Z96" s="17"/>
      <c r="AA96" s="17"/>
    </row>
    <row r="97" spans="1:27" ht="150" customHeight="1">
      <c r="A97" s="21">
        <f>IF(E97="шорт",I97-K97,K97-I97)</f>
        <v>0.29600000000000004</v>
      </c>
      <c r="B97" s="13" t="s">
        <v>436</v>
      </c>
      <c r="C97" s="24">
        <v>96</v>
      </c>
      <c r="D97" s="13" t="s">
        <v>275</v>
      </c>
      <c r="E97" s="24" t="s">
        <v>54</v>
      </c>
      <c r="F97" s="13" t="s">
        <v>437</v>
      </c>
      <c r="G97" s="32">
        <v>0.99791666666666667</v>
      </c>
      <c r="H97" s="13" t="s">
        <v>438</v>
      </c>
      <c r="I97" s="13">
        <v>2.157</v>
      </c>
      <c r="J97" s="13">
        <v>9.3000000000000007</v>
      </c>
      <c r="K97" s="13">
        <v>1.861</v>
      </c>
      <c r="L97" s="13" t="s">
        <v>292</v>
      </c>
      <c r="M97" s="20">
        <v>1</v>
      </c>
      <c r="N97" s="13">
        <v>1</v>
      </c>
      <c r="O97" s="15">
        <f t="shared" si="6"/>
        <v>2.7528000000000006</v>
      </c>
      <c r="P97" s="13"/>
      <c r="Q97" s="13">
        <v>0.84</v>
      </c>
      <c r="R97" s="13"/>
      <c r="S97" s="15">
        <f t="shared" si="7"/>
        <v>2.7528000000000006</v>
      </c>
      <c r="T97" s="13" t="s">
        <v>439</v>
      </c>
      <c r="U97" s="15">
        <v>33.299999999999997</v>
      </c>
      <c r="V97" s="28">
        <f t="shared" si="8"/>
        <v>8.2666666666666694E-2</v>
      </c>
      <c r="W97" s="39" t="s">
        <v>440</v>
      </c>
      <c r="X97" s="40"/>
      <c r="Y97" s="17" t="str">
        <f>(FLOOR(((COUNTIF(S$53:S97, "&gt;0") / ROWS(S$53:S97)) * 100), 1) &amp; "%")</f>
        <v>40%</v>
      </c>
      <c r="Z97" s="17"/>
      <c r="AA97" s="17"/>
    </row>
    <row r="98" spans="1:27" ht="150" customHeight="1">
      <c r="A98" s="21">
        <f>IF(E98="шорт",I98-K98,K98-I98)</f>
        <v>-0.13149999999999995</v>
      </c>
      <c r="B98" s="34" t="s">
        <v>441</v>
      </c>
      <c r="C98" s="24">
        <v>97</v>
      </c>
      <c r="D98" s="13" t="s">
        <v>228</v>
      </c>
      <c r="E98" s="24" t="s">
        <v>54</v>
      </c>
      <c r="F98" s="13" t="s">
        <v>58</v>
      </c>
      <c r="G98" s="32">
        <v>0.65972222222222221</v>
      </c>
      <c r="H98" s="13" t="s">
        <v>433</v>
      </c>
      <c r="I98" s="13">
        <v>2.4659</v>
      </c>
      <c r="J98" s="13">
        <v>7</v>
      </c>
      <c r="K98" s="13">
        <v>2.5973999999999999</v>
      </c>
      <c r="L98" s="13" t="s">
        <v>40</v>
      </c>
      <c r="M98" s="20">
        <v>1</v>
      </c>
      <c r="N98" s="13">
        <v>1</v>
      </c>
      <c r="O98" s="15">
        <f t="shared" si="6"/>
        <v>-0.92049999999999965</v>
      </c>
      <c r="P98" s="13"/>
      <c r="Q98" s="13">
        <v>0.92</v>
      </c>
      <c r="R98" s="13"/>
      <c r="S98" s="15">
        <f t="shared" si="7"/>
        <v>-0.92049999999999965</v>
      </c>
      <c r="T98" s="13" t="s">
        <v>442</v>
      </c>
      <c r="U98" s="15">
        <v>33.299999999999997</v>
      </c>
      <c r="V98" s="28">
        <f t="shared" si="8"/>
        <v>-2.7642642642642636E-2</v>
      </c>
      <c r="W98" s="39" t="s">
        <v>443</v>
      </c>
      <c r="X98" s="40"/>
      <c r="Y98" s="17" t="str">
        <f>(FLOOR(((COUNTIF(S$53:S98, "&gt;0") / ROWS(S$53:S98)) * 100), 1) &amp; "%")</f>
        <v>39%</v>
      </c>
      <c r="Z98" s="17"/>
      <c r="AA98" s="17"/>
    </row>
    <row r="99" spans="1:27" ht="150" customHeight="1">
      <c r="A99" s="21">
        <f>IF(E99="шорт",I99-K99,K99-I99)</f>
        <v>-4.9999999999994493E-4</v>
      </c>
      <c r="B99" s="13" t="s">
        <v>444</v>
      </c>
      <c r="C99" s="24">
        <v>98</v>
      </c>
      <c r="D99" s="13" t="s">
        <v>365</v>
      </c>
      <c r="E99" s="24" t="s">
        <v>54</v>
      </c>
      <c r="F99" s="13" t="s">
        <v>445</v>
      </c>
      <c r="G99" s="32">
        <v>0.70763888888888893</v>
      </c>
      <c r="H99" s="13" t="s">
        <v>446</v>
      </c>
      <c r="I99" s="13">
        <v>0.97650000000000003</v>
      </c>
      <c r="J99" s="13">
        <v>35.4</v>
      </c>
      <c r="K99" s="13">
        <v>0.97699999999999998</v>
      </c>
      <c r="L99" s="13" t="s">
        <v>447</v>
      </c>
      <c r="M99" s="20">
        <v>1</v>
      </c>
      <c r="N99" s="13">
        <v>1</v>
      </c>
      <c r="O99" s="15">
        <f t="shared" si="6"/>
        <v>-1.7699999999998051E-2</v>
      </c>
      <c r="P99" s="13"/>
      <c r="Q99" s="13">
        <v>0.84</v>
      </c>
      <c r="R99" s="13"/>
      <c r="S99" s="15">
        <f t="shared" si="7"/>
        <v>-1.7699999999998051E-2</v>
      </c>
      <c r="T99" s="13" t="s">
        <v>448</v>
      </c>
      <c r="U99" s="15">
        <v>33.299999999999997</v>
      </c>
      <c r="V99" s="28">
        <f t="shared" si="8"/>
        <v>-5.3153153153147304E-4</v>
      </c>
      <c r="W99" s="39" t="s">
        <v>449</v>
      </c>
      <c r="X99" s="40"/>
      <c r="Y99" s="17" t="str">
        <f>(FLOOR(((COUNTIF(S$53:S99, "&gt;0") / ROWS(S$53:S99)) * 100), 1) &amp; "%")</f>
        <v>38%</v>
      </c>
      <c r="Z99" s="17"/>
      <c r="AA99" s="17"/>
    </row>
    <row r="100" spans="1:27" ht="150" customHeight="1">
      <c r="A100" s="21">
        <f>IF(E100="шорт",I100-K100,K100-I100)</f>
        <v>-2.0599999999999952E-2</v>
      </c>
      <c r="B100" s="13" t="s">
        <v>450</v>
      </c>
      <c r="C100" s="24">
        <v>99</v>
      </c>
      <c r="D100" s="13" t="s">
        <v>106</v>
      </c>
      <c r="E100" s="24" t="s">
        <v>26</v>
      </c>
      <c r="F100" s="13" t="s">
        <v>189</v>
      </c>
      <c r="G100" s="32">
        <v>0.40972222222222221</v>
      </c>
      <c r="H100" s="13" t="s">
        <v>451</v>
      </c>
      <c r="I100" s="13">
        <v>0.63049999999999995</v>
      </c>
      <c r="J100" s="13">
        <v>41</v>
      </c>
      <c r="K100" s="13">
        <v>0.6099</v>
      </c>
      <c r="L100" s="13" t="s">
        <v>40</v>
      </c>
      <c r="M100" s="20">
        <v>1</v>
      </c>
      <c r="N100" s="13">
        <v>1</v>
      </c>
      <c r="O100" s="15">
        <f t="shared" si="6"/>
        <v>-0.84459999999999802</v>
      </c>
      <c r="P100" s="13"/>
      <c r="Q100" s="13">
        <v>0.84</v>
      </c>
      <c r="R100" s="13"/>
      <c r="S100" s="15">
        <f t="shared" si="7"/>
        <v>-0.84459999999999802</v>
      </c>
      <c r="T100" s="13" t="s">
        <v>452</v>
      </c>
      <c r="U100" s="15">
        <v>33.299999999999997</v>
      </c>
      <c r="V100" s="28">
        <f t="shared" si="8"/>
        <v>-2.5363363363363305E-2</v>
      </c>
      <c r="W100" s="39" t="s">
        <v>453</v>
      </c>
      <c r="X100" s="40"/>
      <c r="Y100" s="17" t="str">
        <f>(FLOOR(((COUNTIF(S$53:S100, "&gt;0") / ROWS(S$53:S100)) * 100), 1) &amp; "%")</f>
        <v>37%</v>
      </c>
      <c r="Z100" s="17"/>
      <c r="AA100" s="17"/>
    </row>
    <row r="101" spans="1:27" ht="150" customHeight="1">
      <c r="A101" s="21">
        <f>IF(E101="шорт",I101-K101,K101-I101)</f>
        <v>1.2400000000000091</v>
      </c>
      <c r="B101" s="13" t="s">
        <v>454</v>
      </c>
      <c r="C101" s="24">
        <v>100</v>
      </c>
      <c r="D101" s="13" t="s">
        <v>160</v>
      </c>
      <c r="E101" s="24" t="s">
        <v>26</v>
      </c>
      <c r="F101" s="13" t="s">
        <v>455</v>
      </c>
      <c r="G101" s="32">
        <v>0.9</v>
      </c>
      <c r="H101" s="13" t="s">
        <v>456</v>
      </c>
      <c r="I101" s="13">
        <v>76.489999999999995</v>
      </c>
      <c r="J101" s="13">
        <v>0.47</v>
      </c>
      <c r="K101" s="13">
        <v>77.73</v>
      </c>
      <c r="L101" s="13" t="s">
        <v>191</v>
      </c>
      <c r="M101" s="20">
        <v>1</v>
      </c>
      <c r="N101" s="13">
        <v>1</v>
      </c>
      <c r="O101" s="15">
        <f t="shared" si="6"/>
        <v>0.5828000000000042</v>
      </c>
      <c r="P101" s="13"/>
      <c r="Q101" s="13">
        <v>0.84</v>
      </c>
      <c r="R101" s="13"/>
      <c r="S101" s="15">
        <f t="shared" si="7"/>
        <v>0.5828000000000042</v>
      </c>
      <c r="T101" s="13" t="s">
        <v>457</v>
      </c>
      <c r="U101" s="15">
        <v>33.299999999999997</v>
      </c>
      <c r="V101" s="28">
        <f t="shared" si="8"/>
        <v>1.7501501501501628E-2</v>
      </c>
      <c r="W101" s="39" t="s">
        <v>458</v>
      </c>
      <c r="X101" s="40"/>
      <c r="Y101" s="17" t="str">
        <f>(FLOOR(((COUNTIF(S$53:S101, "&gt;0") / ROWS(S$53:S101)) * 100), 1) &amp; "%")</f>
        <v>38%</v>
      </c>
      <c r="Z101" s="17"/>
      <c r="AA101" s="17"/>
    </row>
    <row r="102" spans="1:27" ht="150" customHeight="1">
      <c r="A102" s="21">
        <f>IF(E102="шорт",I102-K102,K102-I102)</f>
        <v>-0.17709999999999937</v>
      </c>
      <c r="B102" s="13" t="s">
        <v>459</v>
      </c>
      <c r="C102" s="24">
        <v>101</v>
      </c>
      <c r="D102" s="13" t="s">
        <v>305</v>
      </c>
      <c r="E102" s="24" t="s">
        <v>54</v>
      </c>
      <c r="F102" s="13" t="s">
        <v>309</v>
      </c>
      <c r="G102" s="32">
        <v>0.48125000000000001</v>
      </c>
      <c r="H102" s="13" t="s">
        <v>460</v>
      </c>
      <c r="I102" s="13">
        <v>8.4999000000000002</v>
      </c>
      <c r="J102" s="13">
        <v>4.7370000000000001</v>
      </c>
      <c r="K102" s="13">
        <v>8.6769999999999996</v>
      </c>
      <c r="L102" s="13" t="s">
        <v>40</v>
      </c>
      <c r="M102" s="20">
        <v>1</v>
      </c>
      <c r="N102" s="13">
        <v>1</v>
      </c>
      <c r="O102" s="15">
        <f t="shared" si="6"/>
        <v>-0.83892269999999702</v>
      </c>
      <c r="P102" s="13"/>
      <c r="Q102" s="13">
        <v>0.84</v>
      </c>
      <c r="R102" s="13"/>
      <c r="S102" s="15">
        <f t="shared" si="7"/>
        <v>-0.83892269999999702</v>
      </c>
      <c r="T102" s="13" t="s">
        <v>461</v>
      </c>
      <c r="U102" s="15">
        <v>33.299999999999997</v>
      </c>
      <c r="V102" s="28">
        <f t="shared" si="8"/>
        <v>-2.5192873873873787E-2</v>
      </c>
      <c r="W102" s="39" t="s">
        <v>462</v>
      </c>
      <c r="X102" s="40"/>
      <c r="Y102" s="17" t="str">
        <f>(FLOOR(((COUNTIF(S$53:S102, "&gt;0") / ROWS(S$53:S102)) * 100), 1) &amp; "%")</f>
        <v>38%</v>
      </c>
      <c r="Z102" s="17"/>
      <c r="AA102" s="17"/>
    </row>
    <row r="103" spans="1:27" ht="150" customHeight="1">
      <c r="A103" s="21">
        <f>IF(E103="шорт",I103-K103,K103-I103)</f>
        <v>-0.22499999999999787</v>
      </c>
      <c r="B103" s="13" t="s">
        <v>463</v>
      </c>
      <c r="C103" s="24">
        <v>102</v>
      </c>
      <c r="D103" s="13" t="s">
        <v>286</v>
      </c>
      <c r="E103" s="24" t="s">
        <v>54</v>
      </c>
      <c r="F103" s="13" t="s">
        <v>309</v>
      </c>
      <c r="G103" s="32">
        <v>0.50624999999999998</v>
      </c>
      <c r="H103" s="13" t="s">
        <v>464</v>
      </c>
      <c r="I103" s="13">
        <v>18.934000000000001</v>
      </c>
      <c r="J103" s="13">
        <v>3.7</v>
      </c>
      <c r="K103" s="13">
        <v>19.158999999999999</v>
      </c>
      <c r="L103" s="13" t="s">
        <v>40</v>
      </c>
      <c r="M103" s="20">
        <v>1</v>
      </c>
      <c r="N103" s="13">
        <v>1</v>
      </c>
      <c r="O103" s="15">
        <f t="shared" si="6"/>
        <v>-0.83249999999999214</v>
      </c>
      <c r="P103" s="13"/>
      <c r="Q103" s="13">
        <v>0.84</v>
      </c>
      <c r="R103" s="13"/>
      <c r="S103" s="15">
        <f t="shared" si="7"/>
        <v>-0.83249999999999214</v>
      </c>
      <c r="T103" s="13" t="s">
        <v>465</v>
      </c>
      <c r="U103" s="15">
        <v>33.299999999999997</v>
      </c>
      <c r="V103" s="28">
        <f t="shared" si="8"/>
        <v>-2.4999999999999765E-2</v>
      </c>
      <c r="W103" s="39" t="s">
        <v>466</v>
      </c>
      <c r="X103" s="40"/>
      <c r="Y103" s="17" t="str">
        <f>(FLOOR(((COUNTIF(S$53:S103, "&gt;0") / ROWS(S$53:S103)) * 100), 1) &amp; "%")</f>
        <v>37%</v>
      </c>
      <c r="Z103" s="17"/>
      <c r="AA103" s="17"/>
    </row>
    <row r="104" spans="1:27" ht="150" customHeight="1">
      <c r="A104" s="21">
        <f>IF(E104="шорт",I104-K104,K104-I104)</f>
        <v>-2.8899999999999944E-6</v>
      </c>
      <c r="B104" s="13" t="s">
        <v>467</v>
      </c>
      <c r="C104" s="24">
        <v>103</v>
      </c>
      <c r="D104" s="13" t="s">
        <v>468</v>
      </c>
      <c r="E104" s="24" t="s">
        <v>26</v>
      </c>
      <c r="F104" s="13" t="s">
        <v>322</v>
      </c>
      <c r="G104" s="32">
        <v>0.87777777777777777</v>
      </c>
      <c r="H104" s="13" t="s">
        <v>469</v>
      </c>
      <c r="I104" s="13">
        <v>1.3704E-4</v>
      </c>
      <c r="J104" s="13">
        <v>260869</v>
      </c>
      <c r="K104" s="13">
        <v>1.3415000000000001E-4</v>
      </c>
      <c r="L104" s="13" t="s">
        <v>40</v>
      </c>
      <c r="M104" s="20">
        <v>1</v>
      </c>
      <c r="N104" s="13">
        <v>1</v>
      </c>
      <c r="O104" s="15">
        <f t="shared" si="6"/>
        <v>-0.75391140999999851</v>
      </c>
      <c r="P104" s="13"/>
      <c r="Q104" s="13">
        <v>0.75</v>
      </c>
      <c r="R104" s="13"/>
      <c r="S104" s="15">
        <f t="shared" si="7"/>
        <v>-0.75391140999999851</v>
      </c>
      <c r="T104" s="13" t="s">
        <v>470</v>
      </c>
      <c r="U104" s="15">
        <v>33.299999999999997</v>
      </c>
      <c r="V104" s="28">
        <f t="shared" si="8"/>
        <v>-2.2639982282282239E-2</v>
      </c>
      <c r="W104" s="39" t="s">
        <v>471</v>
      </c>
      <c r="X104" s="40"/>
      <c r="Y104" s="17" t="str">
        <f>(FLOOR(((COUNTIF(S$53:S104, "&gt;0") / ROWS(S$53:S104)) * 100), 1) &amp; "%")</f>
        <v>36%</v>
      </c>
      <c r="Z104" s="17"/>
      <c r="AA104" s="17"/>
    </row>
    <row r="105" spans="1:27" ht="150" customHeight="1">
      <c r="A105" s="21">
        <f>IF(E105="шорт",I105-K105,K105-I105)</f>
        <v>8.4400000000000031E-2</v>
      </c>
      <c r="B105" s="13" t="s">
        <v>472</v>
      </c>
      <c r="C105" s="24">
        <v>104</v>
      </c>
      <c r="D105" s="13" t="s">
        <v>32</v>
      </c>
      <c r="E105" s="24" t="s">
        <v>26</v>
      </c>
      <c r="F105" s="13" t="s">
        <v>322</v>
      </c>
      <c r="G105" s="32">
        <v>0.62986111111111109</v>
      </c>
      <c r="H105" s="13" t="s">
        <v>473</v>
      </c>
      <c r="I105" s="13">
        <v>0.78169999999999995</v>
      </c>
      <c r="J105" s="13">
        <v>6</v>
      </c>
      <c r="K105" s="13">
        <v>0.86609999999999998</v>
      </c>
      <c r="L105" s="13" t="s">
        <v>225</v>
      </c>
      <c r="M105" s="20">
        <v>1</v>
      </c>
      <c r="N105" s="13">
        <v>1</v>
      </c>
      <c r="O105" s="15">
        <f t="shared" si="6"/>
        <v>0.50640000000000018</v>
      </c>
      <c r="P105" s="13"/>
      <c r="Q105" s="13">
        <v>0.75</v>
      </c>
      <c r="R105" s="13"/>
      <c r="S105" s="15">
        <f t="shared" si="7"/>
        <v>0.50640000000000018</v>
      </c>
      <c r="T105" s="13" t="s">
        <v>474</v>
      </c>
      <c r="U105" s="15">
        <v>33.299999999999997</v>
      </c>
      <c r="V105" s="28">
        <f t="shared" si="8"/>
        <v>1.5207207207207214E-2</v>
      </c>
      <c r="W105" s="39" t="s">
        <v>475</v>
      </c>
      <c r="X105" s="40"/>
      <c r="Y105" s="17" t="str">
        <f>(FLOOR(((COUNTIF(S$53:S105, "&gt;0") / ROWS(S$53:S105)) * 100), 1) &amp; "%")</f>
        <v>37%</v>
      </c>
      <c r="Z105" s="17"/>
      <c r="AA105" s="17"/>
    </row>
    <row r="106" spans="1:27" ht="150" customHeight="1">
      <c r="A106" s="21">
        <f>IF(E106="шорт",I106-K106,K106-I106)</f>
        <v>0</v>
      </c>
      <c r="B106" s="13" t="s">
        <v>476</v>
      </c>
      <c r="C106" s="24">
        <v>105</v>
      </c>
      <c r="D106" s="13" t="s">
        <v>25</v>
      </c>
      <c r="E106" s="24" t="s">
        <v>54</v>
      </c>
      <c r="F106" s="13" t="s">
        <v>184</v>
      </c>
      <c r="G106" s="32"/>
      <c r="H106" s="13" t="s">
        <v>477</v>
      </c>
      <c r="I106" s="13"/>
      <c r="J106" s="13"/>
      <c r="K106" s="13"/>
      <c r="L106" s="13"/>
      <c r="M106" s="20">
        <v>1</v>
      </c>
      <c r="N106" s="13">
        <v>1</v>
      </c>
      <c r="O106" s="15">
        <f t="shared" si="6"/>
        <v>0</v>
      </c>
      <c r="P106" s="13"/>
      <c r="Q106" s="13">
        <v>0.75</v>
      </c>
      <c r="R106" s="13"/>
      <c r="S106" s="15">
        <f t="shared" si="7"/>
        <v>0</v>
      </c>
      <c r="T106" s="13" t="s">
        <v>478</v>
      </c>
      <c r="U106" s="15">
        <v>33.299999999999997</v>
      </c>
      <c r="V106" s="28">
        <f t="shared" si="8"/>
        <v>0</v>
      </c>
      <c r="W106" s="39" t="s">
        <v>479</v>
      </c>
      <c r="X106" s="40"/>
      <c r="Y106" s="17" t="str">
        <f>(FLOOR(((COUNTIF(S$53:S106, "&gt;0") / ROWS(S$53:S106)) * 100), 1) &amp; "%")</f>
        <v>37%</v>
      </c>
      <c r="Z106" s="17"/>
      <c r="AA106" s="17"/>
    </row>
    <row r="107" spans="1:27" ht="150" customHeight="1">
      <c r="A107" s="21">
        <f>IF(E107="шорт",I107-K107,K107-I107)</f>
        <v>-5.7899999999999636</v>
      </c>
      <c r="B107" s="13" t="s">
        <v>480</v>
      </c>
      <c r="C107" s="24">
        <v>106</v>
      </c>
      <c r="D107" s="13" t="s">
        <v>25</v>
      </c>
      <c r="E107" s="24" t="s">
        <v>26</v>
      </c>
      <c r="F107" s="13" t="s">
        <v>481</v>
      </c>
      <c r="G107" s="32">
        <v>0.35069444444444442</v>
      </c>
      <c r="H107" s="13" t="s">
        <v>482</v>
      </c>
      <c r="I107" s="13">
        <v>582.79</v>
      </c>
      <c r="J107" s="13">
        <v>0.15</v>
      </c>
      <c r="K107" s="13">
        <v>577</v>
      </c>
      <c r="L107" s="13" t="s">
        <v>40</v>
      </c>
      <c r="M107" s="20">
        <v>1</v>
      </c>
      <c r="N107" s="13">
        <v>1</v>
      </c>
      <c r="O107" s="15">
        <f t="shared" si="6"/>
        <v>-0.8684999999999945</v>
      </c>
      <c r="P107" s="13"/>
      <c r="Q107" s="13">
        <v>0.87</v>
      </c>
      <c r="R107" s="13"/>
      <c r="S107" s="15">
        <f t="shared" si="7"/>
        <v>-0.8684999999999945</v>
      </c>
      <c r="T107" s="13" t="s">
        <v>483</v>
      </c>
      <c r="U107" s="15">
        <v>33.299999999999997</v>
      </c>
      <c r="V107" s="28">
        <f t="shared" si="8"/>
        <v>-2.6081081081080919E-2</v>
      </c>
      <c r="W107" s="39" t="s">
        <v>484</v>
      </c>
      <c r="X107" s="40"/>
      <c r="Y107" s="17" t="str">
        <f>(FLOOR(((COUNTIF(S$53:S107, "&gt;0") / ROWS(S$53:S107)) * 100), 1) &amp; "%")</f>
        <v>36%</v>
      </c>
      <c r="Z107" s="17"/>
      <c r="AA107" s="17"/>
    </row>
    <row r="108" spans="1:27" ht="150" customHeight="1">
      <c r="A108" s="21">
        <f>IF(E108="шорт",I108-K108,K108-I108)</f>
        <v>9.299999999999975E-3</v>
      </c>
      <c r="B108" s="13" t="s">
        <v>485</v>
      </c>
      <c r="C108" s="24">
        <v>107</v>
      </c>
      <c r="D108" s="13" t="s">
        <v>97</v>
      </c>
      <c r="E108" s="24" t="s">
        <v>26</v>
      </c>
      <c r="F108" s="13" t="s">
        <v>322</v>
      </c>
      <c r="G108" s="32">
        <v>0.71736111111111112</v>
      </c>
      <c r="H108" s="13" t="s">
        <v>486</v>
      </c>
      <c r="I108" s="13">
        <v>0.56903999999999999</v>
      </c>
      <c r="J108" s="13">
        <v>14</v>
      </c>
      <c r="K108" s="13">
        <v>0.57833999999999997</v>
      </c>
      <c r="L108" s="13" t="s">
        <v>191</v>
      </c>
      <c r="M108" s="20">
        <v>1</v>
      </c>
      <c r="N108" s="13">
        <v>1</v>
      </c>
      <c r="O108" s="15">
        <f t="shared" si="6"/>
        <v>0.13019999999999965</v>
      </c>
      <c r="P108" s="13"/>
      <c r="Q108" s="13">
        <v>0.15</v>
      </c>
      <c r="R108" s="13"/>
      <c r="S108" s="15">
        <f t="shared" si="7"/>
        <v>0.13019999999999965</v>
      </c>
      <c r="T108" s="13" t="s">
        <v>487</v>
      </c>
      <c r="U108" s="15">
        <v>33.299999999999997</v>
      </c>
      <c r="V108" s="28">
        <f t="shared" si="8"/>
        <v>3.9099099099098996E-3</v>
      </c>
      <c r="W108" s="39" t="s">
        <v>488</v>
      </c>
      <c r="X108" s="40"/>
      <c r="Y108" s="17" t="str">
        <f>(FLOOR(((COUNTIF(S$53:S108, "&gt;0") / ROWS(S$53:S108)) * 100), 1) &amp; "%")</f>
        <v>37%</v>
      </c>
      <c r="Z108" s="17"/>
      <c r="AA108" s="17"/>
    </row>
    <row r="109" spans="1:27" ht="150" customHeight="1">
      <c r="A109" s="21">
        <f>IF(E109="шорт",I109-K109,K109-I109)</f>
        <v>0.23100000000000165</v>
      </c>
      <c r="B109" s="13" t="s">
        <v>485</v>
      </c>
      <c r="C109" s="24">
        <v>108</v>
      </c>
      <c r="D109" s="13" t="s">
        <v>286</v>
      </c>
      <c r="E109" s="24" t="s">
        <v>26</v>
      </c>
      <c r="F109" s="13" t="s">
        <v>489</v>
      </c>
      <c r="G109" s="32">
        <v>0.76388888888888884</v>
      </c>
      <c r="H109" s="13" t="s">
        <v>490</v>
      </c>
      <c r="I109" s="13">
        <v>17.055</v>
      </c>
      <c r="J109" s="13">
        <v>0.6</v>
      </c>
      <c r="K109" s="13">
        <v>17.286000000000001</v>
      </c>
      <c r="L109" s="13" t="s">
        <v>191</v>
      </c>
      <c r="M109" s="20">
        <v>1</v>
      </c>
      <c r="N109" s="13">
        <v>1</v>
      </c>
      <c r="O109" s="15">
        <f t="shared" si="6"/>
        <v>0.13860000000000097</v>
      </c>
      <c r="P109" s="13"/>
      <c r="Q109" s="13">
        <v>0.15</v>
      </c>
      <c r="R109" s="13"/>
      <c r="S109" s="15">
        <f t="shared" si="7"/>
        <v>0.13860000000000097</v>
      </c>
      <c r="T109" s="13" t="s">
        <v>491</v>
      </c>
      <c r="U109" s="15">
        <v>33.299999999999997</v>
      </c>
      <c r="V109" s="28">
        <f t="shared" si="8"/>
        <v>4.1621621621621913E-3</v>
      </c>
      <c r="W109" s="39" t="s">
        <v>492</v>
      </c>
      <c r="X109" s="40"/>
      <c r="Y109" s="17" t="str">
        <f>(FLOOR(((COUNTIF(S$53:S109, "&gt;0") / ROWS(S$53:S109)) * 100), 1) &amp; "%")</f>
        <v>38%</v>
      </c>
      <c r="Z109" s="17"/>
      <c r="AA109" s="17"/>
    </row>
    <row r="110" spans="1:27" ht="150" customHeight="1">
      <c r="A110" s="21">
        <f>IF(E110="шорт",I110-K110,K110-I110)</f>
        <v>-0.19339999999999957</v>
      </c>
      <c r="B110" s="13" t="s">
        <v>493</v>
      </c>
      <c r="C110" s="24">
        <v>109</v>
      </c>
      <c r="D110" s="13" t="s">
        <v>305</v>
      </c>
      <c r="E110" s="24" t="s">
        <v>54</v>
      </c>
      <c r="F110" s="13" t="s">
        <v>184</v>
      </c>
      <c r="G110" s="32">
        <v>0.67291666666666672</v>
      </c>
      <c r="H110" s="13" t="s">
        <v>494</v>
      </c>
      <c r="I110" s="13">
        <v>4.9396000000000004</v>
      </c>
      <c r="J110" s="13">
        <v>4.5250000000000004</v>
      </c>
      <c r="K110" s="13">
        <v>5.133</v>
      </c>
      <c r="L110" s="13" t="s">
        <v>40</v>
      </c>
      <c r="M110" s="20">
        <v>1</v>
      </c>
      <c r="N110" s="13">
        <v>1</v>
      </c>
      <c r="O110" s="15">
        <f t="shared" si="6"/>
        <v>-0.87513499999999811</v>
      </c>
      <c r="P110" s="13"/>
      <c r="Q110" s="13">
        <v>0.88</v>
      </c>
      <c r="R110" s="13"/>
      <c r="S110" s="15">
        <f t="shared" si="7"/>
        <v>-0.87513499999999811</v>
      </c>
      <c r="T110" s="13" t="s">
        <v>495</v>
      </c>
      <c r="U110" s="15">
        <v>33.299999999999997</v>
      </c>
      <c r="V110" s="28">
        <f t="shared" si="8"/>
        <v>-2.6280330330330275E-2</v>
      </c>
      <c r="W110" s="39" t="s">
        <v>496</v>
      </c>
      <c r="X110" s="40"/>
      <c r="Y110" s="17" t="str">
        <f>(FLOOR(((COUNTIF(S$53:S110, "&gt;0") / ROWS(S$53:S110)) * 100), 1) &amp; "%")</f>
        <v>37%</v>
      </c>
      <c r="Z110" s="17"/>
      <c r="AA110" s="17"/>
    </row>
    <row r="111" spans="1:27" ht="150" customHeight="1">
      <c r="A111" s="21">
        <f>IF(E111="шорт",I111-K111,K111-I111)</f>
        <v>-2.8700000000000059E-2</v>
      </c>
      <c r="B111" s="13" t="s">
        <v>497</v>
      </c>
      <c r="C111" s="24">
        <v>110</v>
      </c>
      <c r="D111" s="13" t="s">
        <v>32</v>
      </c>
      <c r="E111" s="24" t="s">
        <v>26</v>
      </c>
      <c r="F111" s="13" t="s">
        <v>322</v>
      </c>
      <c r="G111" s="32">
        <v>0.57430555555555551</v>
      </c>
      <c r="H111" s="13" t="s">
        <v>498</v>
      </c>
      <c r="I111" s="13">
        <v>0.65910000000000002</v>
      </c>
      <c r="J111" s="13">
        <v>29</v>
      </c>
      <c r="K111" s="13">
        <v>0.63039999999999996</v>
      </c>
      <c r="L111" s="13" t="s">
        <v>40</v>
      </c>
      <c r="M111" s="20">
        <v>1</v>
      </c>
      <c r="N111" s="13">
        <v>1</v>
      </c>
      <c r="O111" s="15">
        <f t="shared" si="6"/>
        <v>-0.83230000000000171</v>
      </c>
      <c r="P111" s="13"/>
      <c r="Q111" s="13">
        <v>0.83</v>
      </c>
      <c r="R111" s="13"/>
      <c r="S111" s="15">
        <f t="shared" si="7"/>
        <v>-0.83230000000000171</v>
      </c>
      <c r="T111" s="13" t="s">
        <v>499</v>
      </c>
      <c r="U111" s="15">
        <v>33.299999999999997</v>
      </c>
      <c r="V111" s="28">
        <f t="shared" si="8"/>
        <v>-2.4993993993994046E-2</v>
      </c>
      <c r="W111" s="39" t="s">
        <v>500</v>
      </c>
      <c r="X111" s="40"/>
      <c r="Y111" s="17" t="str">
        <f>(FLOOR(((COUNTIF(S$53:S111, "&gt;0") / ROWS(S$53:S111)) * 100), 1) &amp; "%")</f>
        <v>37%</v>
      </c>
      <c r="Z111" s="17"/>
      <c r="AA111" s="17"/>
    </row>
    <row r="112" spans="1:27" ht="150" customHeight="1">
      <c r="A112" s="21">
        <f>IF(E112="шорт",I112-K112,K112-I112)</f>
        <v>0.13560000000000005</v>
      </c>
      <c r="B112" s="13" t="s">
        <v>497</v>
      </c>
      <c r="C112" s="24">
        <v>111</v>
      </c>
      <c r="D112" s="13" t="s">
        <v>501</v>
      </c>
      <c r="E112" s="24" t="s">
        <v>26</v>
      </c>
      <c r="F112" s="13" t="s">
        <v>322</v>
      </c>
      <c r="G112" s="32">
        <v>0.57361111111111107</v>
      </c>
      <c r="H112" s="13" t="s">
        <v>502</v>
      </c>
      <c r="I112" s="13">
        <v>0.97640000000000005</v>
      </c>
      <c r="J112" s="13">
        <v>23</v>
      </c>
      <c r="K112" s="13">
        <v>1.1120000000000001</v>
      </c>
      <c r="L112" s="13" t="s">
        <v>225</v>
      </c>
      <c r="M112" s="20">
        <v>1</v>
      </c>
      <c r="N112" s="13">
        <v>1</v>
      </c>
      <c r="O112" s="15">
        <f t="shared" si="6"/>
        <v>3.1188000000000011</v>
      </c>
      <c r="P112" s="13"/>
      <c r="Q112" s="13">
        <v>0.83</v>
      </c>
      <c r="R112" s="13"/>
      <c r="S112" s="15">
        <f t="shared" si="7"/>
        <v>3.1188000000000011</v>
      </c>
      <c r="T112" s="13" t="s">
        <v>503</v>
      </c>
      <c r="U112" s="15">
        <v>33.299999999999997</v>
      </c>
      <c r="V112" s="28">
        <f t="shared" si="8"/>
        <v>9.3657657657657697E-2</v>
      </c>
      <c r="W112" s="39" t="s">
        <v>504</v>
      </c>
      <c r="X112" s="40"/>
      <c r="Y112" s="17" t="str">
        <f>(FLOOR(((COUNTIF(S$53:S112, "&gt;0") / ROWS(S$53:S112)) * 100), 1) &amp; "%")</f>
        <v>38%</v>
      </c>
      <c r="Z112" s="17"/>
      <c r="AA112" s="17"/>
    </row>
    <row r="113" spans="1:27" ht="150" customHeight="1">
      <c r="A113" s="21">
        <f>IF(E113="шорт",I113-K113,K113-I113)</f>
        <v>-3.0900000000000094E-3</v>
      </c>
      <c r="B113" s="13" t="s">
        <v>497</v>
      </c>
      <c r="C113" s="24">
        <v>112</v>
      </c>
      <c r="D113" s="13" t="s">
        <v>370</v>
      </c>
      <c r="E113" s="24" t="s">
        <v>26</v>
      </c>
      <c r="F113" s="13" t="s">
        <v>360</v>
      </c>
      <c r="G113" s="32">
        <v>0.5756944444444444</v>
      </c>
      <c r="H113" s="13" t="s">
        <v>505</v>
      </c>
      <c r="I113" s="13">
        <v>6.7750000000000005E-2</v>
      </c>
      <c r="J113" s="13">
        <v>273</v>
      </c>
      <c r="K113" s="13">
        <v>6.4659999999999995E-2</v>
      </c>
      <c r="L113" s="13" t="s">
        <v>40</v>
      </c>
      <c r="M113" s="20">
        <v>1</v>
      </c>
      <c r="N113" s="13">
        <v>1</v>
      </c>
      <c r="O113" s="15">
        <f t="shared" si="6"/>
        <v>-0.8435700000000026</v>
      </c>
      <c r="P113" s="13"/>
      <c r="Q113" s="13">
        <v>0.83</v>
      </c>
      <c r="R113" s="13"/>
      <c r="S113" s="15">
        <f t="shared" si="7"/>
        <v>-0.8435700000000026</v>
      </c>
      <c r="T113" s="13" t="s">
        <v>506</v>
      </c>
      <c r="U113" s="15">
        <v>33.299999999999997</v>
      </c>
      <c r="V113" s="28">
        <f t="shared" si="8"/>
        <v>-2.5332432432432512E-2</v>
      </c>
      <c r="W113" s="39" t="s">
        <v>507</v>
      </c>
      <c r="X113" s="40"/>
      <c r="Y113" s="17" t="str">
        <f>(FLOOR(((COUNTIF(S$53:S113, "&gt;0") / ROWS(S$53:S113)) * 100), 1) &amp; "%")</f>
        <v>37%</v>
      </c>
      <c r="Z113" s="17"/>
      <c r="AA113" s="17"/>
    </row>
    <row r="114" spans="1:27" ht="150" customHeight="1">
      <c r="A114" s="21">
        <f>IF(E114="шорт",I114-K114,K114-I114)</f>
        <v>-11.710000000000036</v>
      </c>
      <c r="B114" s="13" t="s">
        <v>497</v>
      </c>
      <c r="C114" s="24">
        <v>113</v>
      </c>
      <c r="D114" s="13" t="s">
        <v>25</v>
      </c>
      <c r="E114" s="24" t="s">
        <v>26</v>
      </c>
      <c r="F114" s="13" t="s">
        <v>360</v>
      </c>
      <c r="G114" s="32">
        <v>0.67986111111111114</v>
      </c>
      <c r="H114" s="13" t="s">
        <v>505</v>
      </c>
      <c r="I114" s="13">
        <v>529.76</v>
      </c>
      <c r="J114" s="13">
        <v>7.0000000000000007E-2</v>
      </c>
      <c r="K114" s="13">
        <v>518.04999999999995</v>
      </c>
      <c r="L114" s="13" t="s">
        <v>40</v>
      </c>
      <c r="M114" s="20">
        <v>1</v>
      </c>
      <c r="N114" s="13">
        <v>1</v>
      </c>
      <c r="O114" s="15">
        <f t="shared" si="6"/>
        <v>-0.81970000000000265</v>
      </c>
      <c r="P114" s="13"/>
      <c r="Q114" s="13">
        <v>0.83</v>
      </c>
      <c r="R114" s="13"/>
      <c r="S114" s="15">
        <f t="shared" si="7"/>
        <v>-0.81970000000000265</v>
      </c>
      <c r="T114" s="13" t="s">
        <v>508</v>
      </c>
      <c r="U114" s="15">
        <v>33.299999999999997</v>
      </c>
      <c r="V114" s="28">
        <f t="shared" si="8"/>
        <v>-2.4615615615615698E-2</v>
      </c>
      <c r="W114" s="39" t="s">
        <v>509</v>
      </c>
      <c r="X114" s="40"/>
      <c r="Y114" s="17" t="str">
        <f>(FLOOR(((COUNTIF(S$53:S114, "&gt;0") / ROWS(S$53:S114)) * 100), 1) &amp; "%")</f>
        <v>37%</v>
      </c>
      <c r="Z114" s="17"/>
      <c r="AA114" s="17"/>
    </row>
    <row r="115" spans="1:27" ht="150" customHeight="1">
      <c r="A115" s="21">
        <f>IF(E115="шорт",I115-K115,K115-I115)</f>
        <v>1.5679999999999996</v>
      </c>
      <c r="B115" s="13" t="s">
        <v>497</v>
      </c>
      <c r="C115" s="24">
        <v>114</v>
      </c>
      <c r="D115" s="13" t="s">
        <v>286</v>
      </c>
      <c r="E115" s="24" t="s">
        <v>26</v>
      </c>
      <c r="F115" s="13" t="s">
        <v>360</v>
      </c>
      <c r="G115" s="32">
        <v>0.67986111111111114</v>
      </c>
      <c r="H115" s="13" t="s">
        <v>505</v>
      </c>
      <c r="I115" s="13">
        <v>13.002000000000001</v>
      </c>
      <c r="J115" s="13">
        <v>2.4</v>
      </c>
      <c r="K115" s="13">
        <v>14.57</v>
      </c>
      <c r="L115" s="13" t="s">
        <v>64</v>
      </c>
      <c r="M115" s="20">
        <v>1</v>
      </c>
      <c r="N115" s="13">
        <v>1</v>
      </c>
      <c r="O115" s="15">
        <f t="shared" si="6"/>
        <v>3.763199999999999</v>
      </c>
      <c r="P115" s="13"/>
      <c r="Q115" s="13">
        <v>0.83</v>
      </c>
      <c r="R115" s="13"/>
      <c r="S115" s="15">
        <f t="shared" si="7"/>
        <v>3.763199999999999</v>
      </c>
      <c r="T115" s="13" t="s">
        <v>510</v>
      </c>
      <c r="U115" s="15">
        <v>33.299999999999997</v>
      </c>
      <c r="V115" s="28">
        <f t="shared" si="8"/>
        <v>0.11300900900900898</v>
      </c>
      <c r="W115" s="39" t="s">
        <v>511</v>
      </c>
      <c r="X115" s="40"/>
      <c r="Y115" s="17" t="str">
        <f>(FLOOR(((COUNTIF(S$53:S115, "&gt;0") / ROWS(S$53:S115)) * 100), 1) &amp; "%")</f>
        <v>38%</v>
      </c>
      <c r="Z115" s="17"/>
      <c r="AA115" s="17"/>
    </row>
    <row r="116" spans="1:27" ht="150" customHeight="1">
      <c r="A116" s="21">
        <f>IF(E116="шорт",I116-K116,K116-I116)</f>
        <v>-0.79000000000000625</v>
      </c>
      <c r="B116" s="13" t="s">
        <v>512</v>
      </c>
      <c r="C116" s="24">
        <v>115</v>
      </c>
      <c r="D116" s="13" t="s">
        <v>513</v>
      </c>
      <c r="E116" s="24" t="s">
        <v>26</v>
      </c>
      <c r="F116" s="13" t="s">
        <v>514</v>
      </c>
      <c r="G116" s="32">
        <v>0.59305555555555556</v>
      </c>
      <c r="H116" s="13" t="s">
        <v>515</v>
      </c>
      <c r="I116" s="13">
        <v>34.575000000000003</v>
      </c>
      <c r="J116" s="13">
        <v>1</v>
      </c>
      <c r="K116" s="13">
        <v>33.784999999999997</v>
      </c>
      <c r="L116" s="13" t="s">
        <v>40</v>
      </c>
      <c r="M116" s="20">
        <v>1</v>
      </c>
      <c r="N116" s="13">
        <v>1</v>
      </c>
      <c r="O116" s="15">
        <f t="shared" si="6"/>
        <v>-0.79000000000000625</v>
      </c>
      <c r="P116" s="13"/>
      <c r="Q116" s="13">
        <v>0.83</v>
      </c>
      <c r="R116" s="13"/>
      <c r="S116" s="15">
        <f t="shared" si="7"/>
        <v>-0.79000000000000625</v>
      </c>
      <c r="T116" s="13" t="s">
        <v>516</v>
      </c>
      <c r="U116" s="15">
        <v>33.299999999999997</v>
      </c>
      <c r="V116" s="28">
        <f t="shared" si="8"/>
        <v>-2.3723723723723913E-2</v>
      </c>
      <c r="W116" s="39" t="s">
        <v>517</v>
      </c>
      <c r="X116" s="40"/>
      <c r="Y116" s="17" t="str">
        <f>(FLOOR(((COUNTIF(S$53:S116, "&gt;0") / ROWS(S$53:S116)) * 100), 1) &amp; "%")</f>
        <v>37%</v>
      </c>
      <c r="Z116" s="17"/>
      <c r="AA116" s="17"/>
    </row>
    <row r="117" spans="1:27" ht="150" customHeight="1">
      <c r="A117" s="21">
        <f>IF(E117="шорт",I117-K117,K117-I117)</f>
        <v>-4.2500000000000038E-3</v>
      </c>
      <c r="B117" s="13" t="s">
        <v>512</v>
      </c>
      <c r="C117" s="24">
        <v>116</v>
      </c>
      <c r="D117" s="13" t="s">
        <v>43</v>
      </c>
      <c r="E117" s="24" t="s">
        <v>54</v>
      </c>
      <c r="F117" s="13" t="s">
        <v>184</v>
      </c>
      <c r="G117" s="32">
        <v>0.87777777777777777</v>
      </c>
      <c r="H117" s="13" t="s">
        <v>518</v>
      </c>
      <c r="I117" s="13">
        <v>0.14979999999999999</v>
      </c>
      <c r="J117" s="13">
        <v>212</v>
      </c>
      <c r="K117" s="13">
        <v>0.15404999999999999</v>
      </c>
      <c r="L117" s="13" t="s">
        <v>40</v>
      </c>
      <c r="M117" s="20">
        <v>1</v>
      </c>
      <c r="N117" s="13">
        <v>1</v>
      </c>
      <c r="O117" s="15">
        <f t="shared" si="6"/>
        <v>-0.9010000000000008</v>
      </c>
      <c r="P117" s="13"/>
      <c r="Q117" s="13">
        <v>0.9</v>
      </c>
      <c r="R117" s="13"/>
      <c r="S117" s="15">
        <f t="shared" si="7"/>
        <v>-0.9010000000000008</v>
      </c>
      <c r="T117" s="13" t="s">
        <v>519</v>
      </c>
      <c r="U117" s="15">
        <v>33.299999999999997</v>
      </c>
      <c r="V117" s="28">
        <f t="shared" si="8"/>
        <v>-2.7057057057057084E-2</v>
      </c>
      <c r="W117" s="39" t="s">
        <v>520</v>
      </c>
      <c r="X117" s="40"/>
      <c r="Y117" s="17" t="str">
        <f>(FLOOR(((COUNTIF(S$53:S117, "&gt;0") / ROWS(S$53:S117)) * 100), 1) &amp; "%")</f>
        <v>36%</v>
      </c>
      <c r="Z117" s="17"/>
      <c r="AA117" s="17"/>
    </row>
    <row r="118" spans="1:27" ht="150" customHeight="1">
      <c r="A118" s="21">
        <f>IF(E118="шорт",I118-K118,K118-I118)</f>
        <v>9.1600000000000015E-3</v>
      </c>
      <c r="B118" s="13" t="s">
        <v>512</v>
      </c>
      <c r="C118" s="24">
        <v>117</v>
      </c>
      <c r="D118" s="13" t="s">
        <v>97</v>
      </c>
      <c r="E118" s="24" t="s">
        <v>54</v>
      </c>
      <c r="F118" s="13" t="s">
        <v>184</v>
      </c>
      <c r="G118" s="32">
        <v>0.76666666666666672</v>
      </c>
      <c r="H118" s="13" t="s">
        <v>518</v>
      </c>
      <c r="I118" s="13">
        <v>0.45582</v>
      </c>
      <c r="J118" s="13">
        <v>141</v>
      </c>
      <c r="K118" s="13">
        <v>0.44666</v>
      </c>
      <c r="L118" s="13" t="s">
        <v>521</v>
      </c>
      <c r="M118" s="20">
        <v>1</v>
      </c>
      <c r="N118" s="13">
        <v>1</v>
      </c>
      <c r="O118" s="15">
        <f t="shared" si="6"/>
        <v>1.2915600000000003</v>
      </c>
      <c r="P118" s="13"/>
      <c r="Q118" s="13">
        <v>0.83</v>
      </c>
      <c r="R118" s="13"/>
      <c r="S118" s="15">
        <f t="shared" si="7"/>
        <v>1.2915600000000003</v>
      </c>
      <c r="T118" s="13" t="s">
        <v>522</v>
      </c>
      <c r="U118" s="15">
        <v>33.299999999999997</v>
      </c>
      <c r="V118" s="28">
        <f t="shared" si="8"/>
        <v>3.8785585585585598E-2</v>
      </c>
      <c r="W118" s="39" t="s">
        <v>523</v>
      </c>
      <c r="X118" s="40"/>
      <c r="Y118" s="17" t="str">
        <f>(FLOOR(((COUNTIF(S$53:S118, "&gt;0") / ROWS(S$53:S118)) * 100), 1) &amp; "%")</f>
        <v>37%</v>
      </c>
      <c r="Z118" s="17"/>
      <c r="AA118" s="17"/>
    </row>
    <row r="119" spans="1:27" ht="150" customHeight="1">
      <c r="A119" s="21">
        <f>IF(E119="шорт",I119-K119,K119-I119)</f>
        <v>3.0000000000000027E-3</v>
      </c>
      <c r="B119" s="13" t="s">
        <v>524</v>
      </c>
      <c r="C119" s="24">
        <v>118</v>
      </c>
      <c r="D119" s="13" t="s">
        <v>419</v>
      </c>
      <c r="E119" s="24" t="s">
        <v>26</v>
      </c>
      <c r="F119" s="13" t="s">
        <v>322</v>
      </c>
      <c r="G119" s="32">
        <v>0.46597222222222223</v>
      </c>
      <c r="H119" s="13" t="s">
        <v>525</v>
      </c>
      <c r="I119" s="13">
        <v>0.20699999999999999</v>
      </c>
      <c r="J119" s="13">
        <v>311</v>
      </c>
      <c r="K119" s="13">
        <v>0.21</v>
      </c>
      <c r="L119" s="13" t="s">
        <v>191</v>
      </c>
      <c r="M119" s="20">
        <v>1</v>
      </c>
      <c r="N119" s="13">
        <v>1</v>
      </c>
      <c r="O119" s="15">
        <f t="shared" si="6"/>
        <v>0.93300000000000083</v>
      </c>
      <c r="P119" s="13"/>
      <c r="Q119" s="13">
        <v>0.83</v>
      </c>
      <c r="R119" s="13"/>
      <c r="S119" s="15">
        <f t="shared" si="7"/>
        <v>0.93300000000000083</v>
      </c>
      <c r="T119" s="13" t="s">
        <v>526</v>
      </c>
      <c r="U119" s="15">
        <v>33.299999999999997</v>
      </c>
      <c r="V119" s="28">
        <f t="shared" si="8"/>
        <v>2.8018018018018044E-2</v>
      </c>
      <c r="W119" s="39" t="s">
        <v>527</v>
      </c>
      <c r="X119" s="40"/>
      <c r="Y119" s="17" t="str">
        <f>(FLOOR(((COUNTIF(S$53:S119, "&gt;0") / ROWS(S$53:S119)) * 100), 1) &amp; "%")</f>
        <v>38%</v>
      </c>
      <c r="Z119" s="17"/>
      <c r="AA119" s="17"/>
    </row>
    <row r="120" spans="1:27" ht="150" customHeight="1">
      <c r="A120" s="21">
        <f>IF(E120="шорт",I120-K120,K120-I120)</f>
        <v>-5.1999999999999824E-3</v>
      </c>
      <c r="B120" s="13" t="s">
        <v>528</v>
      </c>
      <c r="C120" s="24">
        <v>119</v>
      </c>
      <c r="D120" s="13" t="s">
        <v>365</v>
      </c>
      <c r="E120" s="24" t="s">
        <v>54</v>
      </c>
      <c r="F120" s="13" t="s">
        <v>322</v>
      </c>
      <c r="G120" s="32">
        <v>0.3215277777777778</v>
      </c>
      <c r="H120" s="13" t="s">
        <v>529</v>
      </c>
      <c r="I120" s="13">
        <v>0.76580000000000004</v>
      </c>
      <c r="J120" s="13">
        <v>152</v>
      </c>
      <c r="K120" s="13">
        <v>0.77100000000000002</v>
      </c>
      <c r="L120" s="13" t="s">
        <v>40</v>
      </c>
      <c r="M120" s="20">
        <v>1</v>
      </c>
      <c r="N120" s="13">
        <v>1</v>
      </c>
      <c r="O120" s="15">
        <f t="shared" si="6"/>
        <v>-0.79039999999999733</v>
      </c>
      <c r="P120" s="13"/>
      <c r="Q120" s="13">
        <v>0.83</v>
      </c>
      <c r="R120" s="13"/>
      <c r="S120" s="15">
        <f t="shared" si="7"/>
        <v>-0.79039999999999733</v>
      </c>
      <c r="T120" s="13" t="s">
        <v>530</v>
      </c>
      <c r="U120" s="15">
        <v>33.299999999999997</v>
      </c>
      <c r="V120" s="28">
        <f t="shared" si="8"/>
        <v>-2.3735735735735657E-2</v>
      </c>
      <c r="W120" s="39" t="s">
        <v>531</v>
      </c>
      <c r="X120" s="40"/>
      <c r="Y120" s="17" t="str">
        <f>(FLOOR(((COUNTIF(S$53:S120, "&gt;0") / ROWS(S$53:S120)) * 100), 1) &amp; "%")</f>
        <v>38%</v>
      </c>
      <c r="Z120" s="17"/>
      <c r="AA120" s="17"/>
    </row>
    <row r="121" spans="1:27" ht="150" customHeight="1">
      <c r="A121" s="21">
        <f>IF(E121="шорт",I121-K121,K121-I121)</f>
        <v>-5.6599999999999984E-2</v>
      </c>
      <c r="B121" s="13" t="s">
        <v>528</v>
      </c>
      <c r="C121" s="24">
        <v>120</v>
      </c>
      <c r="D121" s="13" t="s">
        <v>228</v>
      </c>
      <c r="E121" s="24" t="s">
        <v>54</v>
      </c>
      <c r="F121" s="13" t="s">
        <v>322</v>
      </c>
      <c r="G121" s="32">
        <v>0.2951388888888889</v>
      </c>
      <c r="H121" s="13" t="s">
        <v>529</v>
      </c>
      <c r="I121" s="13">
        <v>2.5145</v>
      </c>
      <c r="J121" s="13">
        <v>15</v>
      </c>
      <c r="K121" s="13">
        <v>2.5710999999999999</v>
      </c>
      <c r="L121" s="13" t="s">
        <v>40</v>
      </c>
      <c r="M121" s="20">
        <v>1</v>
      </c>
      <c r="N121" s="13">
        <v>1</v>
      </c>
      <c r="O121" s="15">
        <f t="shared" si="6"/>
        <v>-0.84899999999999975</v>
      </c>
      <c r="P121" s="13"/>
      <c r="Q121" s="13">
        <v>0.83</v>
      </c>
      <c r="R121" s="13"/>
      <c r="S121" s="15">
        <f t="shared" si="7"/>
        <v>-0.84899999999999975</v>
      </c>
      <c r="T121" s="13" t="s">
        <v>532</v>
      </c>
      <c r="U121" s="15">
        <v>33.299999999999997</v>
      </c>
      <c r="V121" s="28">
        <f t="shared" si="8"/>
        <v>-2.5495495495495492E-2</v>
      </c>
      <c r="W121" s="39" t="s">
        <v>533</v>
      </c>
      <c r="X121" s="40"/>
      <c r="Y121" s="17" t="str">
        <f>(FLOOR(((COUNTIF(S$53:S121, "&gt;0") / ROWS(S$53:S121)) * 100), 1) &amp; "%")</f>
        <v>37%</v>
      </c>
      <c r="Z121" s="17"/>
      <c r="AA121" s="17"/>
    </row>
    <row r="122" spans="1:27" ht="150" customHeight="1">
      <c r="A122" s="21">
        <f>IF(E122="шорт",I122-K122,K122-I122)</f>
        <v>4.6200000000000019E-2</v>
      </c>
      <c r="B122" s="13" t="s">
        <v>528</v>
      </c>
      <c r="C122" s="24">
        <v>121</v>
      </c>
      <c r="D122" s="13" t="s">
        <v>365</v>
      </c>
      <c r="E122" s="24" t="s">
        <v>54</v>
      </c>
      <c r="F122" s="13" t="s">
        <v>184</v>
      </c>
      <c r="G122" s="32">
        <v>0.55625000000000002</v>
      </c>
      <c r="H122" s="13" t="s">
        <v>534</v>
      </c>
      <c r="I122" s="13">
        <v>0.77039999999999997</v>
      </c>
      <c r="J122" s="13">
        <v>67</v>
      </c>
      <c r="K122" s="13">
        <v>0.72419999999999995</v>
      </c>
      <c r="L122" s="13" t="s">
        <v>225</v>
      </c>
      <c r="M122" s="20">
        <v>1</v>
      </c>
      <c r="N122" s="13">
        <v>1</v>
      </c>
      <c r="O122" s="15">
        <f t="shared" si="6"/>
        <v>3.0954000000000015</v>
      </c>
      <c r="P122" s="13"/>
      <c r="Q122" s="13">
        <v>0.83</v>
      </c>
      <c r="R122" s="13"/>
      <c r="S122" s="15">
        <f t="shared" si="7"/>
        <v>3.0954000000000015</v>
      </c>
      <c r="T122" s="13" t="s">
        <v>535</v>
      </c>
      <c r="U122" s="15">
        <v>33.299999999999997</v>
      </c>
      <c r="V122" s="28">
        <f t="shared" si="8"/>
        <v>9.295495495495501E-2</v>
      </c>
      <c r="W122" s="39" t="s">
        <v>536</v>
      </c>
      <c r="X122" s="40"/>
      <c r="Y122" s="17" t="str">
        <f>(FLOOR(((COUNTIF(S$53:S122, "&gt;0") / ROWS(S$53:S122)) * 100), 1) &amp; "%")</f>
        <v>38%</v>
      </c>
      <c r="Z122" s="17"/>
      <c r="AA122" s="17"/>
    </row>
    <row r="123" spans="1:27" ht="150" customHeight="1">
      <c r="A123" s="21">
        <f>IF(E123="шорт",I123-K123,K123-I123)</f>
        <v>8.7999999999999537E-5</v>
      </c>
      <c r="B123" s="13" t="s">
        <v>537</v>
      </c>
      <c r="C123" s="24">
        <v>122</v>
      </c>
      <c r="D123" s="13" t="s">
        <v>538</v>
      </c>
      <c r="E123" s="24" t="s">
        <v>54</v>
      </c>
      <c r="F123" s="13" t="s">
        <v>322</v>
      </c>
      <c r="G123" s="32">
        <v>0.9375</v>
      </c>
      <c r="H123" s="13" t="s">
        <v>539</v>
      </c>
      <c r="I123" s="13">
        <v>4.2129999999999997E-3</v>
      </c>
      <c r="J123" s="13">
        <v>13252</v>
      </c>
      <c r="K123" s="13">
        <v>4.1250000000000002E-3</v>
      </c>
      <c r="L123" s="13" t="s">
        <v>540</v>
      </c>
      <c r="M123" s="20">
        <v>1</v>
      </c>
      <c r="N123" s="13">
        <v>1</v>
      </c>
      <c r="O123" s="15">
        <f t="shared" si="6"/>
        <v>1.1661759999999939</v>
      </c>
      <c r="P123" s="13"/>
      <c r="Q123" s="13">
        <v>0.83</v>
      </c>
      <c r="R123" s="13"/>
      <c r="S123" s="15">
        <f t="shared" si="7"/>
        <v>1.1661759999999939</v>
      </c>
      <c r="T123" s="13" t="s">
        <v>541</v>
      </c>
      <c r="U123" s="15">
        <v>33.299999999999997</v>
      </c>
      <c r="V123" s="28">
        <f t="shared" si="8"/>
        <v>3.5020300300300122E-2</v>
      </c>
      <c r="W123" s="39" t="s">
        <v>542</v>
      </c>
      <c r="X123" s="40"/>
      <c r="Y123" s="17" t="str">
        <f>(FLOOR(((COUNTIF(S$53:S123, "&gt;0") / ROWS(S$53:S123)) * 100), 1) &amp; "%")</f>
        <v>39%</v>
      </c>
      <c r="Z123" s="17"/>
      <c r="AA123" s="17"/>
    </row>
    <row r="124" spans="1:27" ht="150" customHeight="1">
      <c r="A124" s="21">
        <f>IF(E124="шорт",I124-K124,K124-I124)</f>
        <v>7.669999999999999E-2</v>
      </c>
      <c r="B124" s="13" t="s">
        <v>537</v>
      </c>
      <c r="C124" s="24">
        <v>123</v>
      </c>
      <c r="D124" s="13" t="s">
        <v>429</v>
      </c>
      <c r="E124" s="24" t="s">
        <v>54</v>
      </c>
      <c r="F124" s="13" t="s">
        <v>322</v>
      </c>
      <c r="G124" s="32">
        <v>0.96944444444444444</v>
      </c>
      <c r="H124" s="13" t="s">
        <v>539</v>
      </c>
      <c r="I124" s="13">
        <v>0.97619999999999996</v>
      </c>
      <c r="J124" s="13">
        <v>57</v>
      </c>
      <c r="K124" s="13">
        <v>0.89949999999999997</v>
      </c>
      <c r="L124" s="13" t="s">
        <v>225</v>
      </c>
      <c r="M124" s="20">
        <v>1</v>
      </c>
      <c r="N124" s="13">
        <v>1</v>
      </c>
      <c r="O124" s="15">
        <f t="shared" si="6"/>
        <v>4.3718999999999992</v>
      </c>
      <c r="P124" s="13"/>
      <c r="Q124" s="13">
        <v>0.83</v>
      </c>
      <c r="R124" s="13"/>
      <c r="S124" s="15">
        <f t="shared" si="7"/>
        <v>4.3718999999999992</v>
      </c>
      <c r="T124" s="13" t="s">
        <v>543</v>
      </c>
      <c r="U124" s="15">
        <v>33.299999999999997</v>
      </c>
      <c r="V124" s="28">
        <f t="shared" si="8"/>
        <v>0.13128828828828829</v>
      </c>
      <c r="W124" s="39" t="s">
        <v>544</v>
      </c>
      <c r="X124" s="40"/>
      <c r="Y124" s="17" t="str">
        <f>(FLOOR(((COUNTIF(S$53:S124, "&gt;0") / ROWS(S$53:S124)) * 100), 1) &amp; "%")</f>
        <v>40%</v>
      </c>
      <c r="Z124" s="17"/>
      <c r="AA124" s="17"/>
    </row>
    <row r="125" spans="1:27" ht="150" customHeight="1">
      <c r="A125" s="21">
        <f>IF(E125="шорт",I125-K125,K125-I125)</f>
        <v>-5.4299999999999793E-2</v>
      </c>
      <c r="B125" s="13" t="s">
        <v>545</v>
      </c>
      <c r="C125" s="24">
        <v>124</v>
      </c>
      <c r="D125" s="13" t="s">
        <v>228</v>
      </c>
      <c r="E125" s="24" t="s">
        <v>54</v>
      </c>
      <c r="F125" s="13" t="s">
        <v>184</v>
      </c>
      <c r="G125" s="32">
        <v>0.50486111111111109</v>
      </c>
      <c r="H125" s="13" t="s">
        <v>546</v>
      </c>
      <c r="I125" s="13">
        <v>1.9850000000000001</v>
      </c>
      <c r="J125" s="13">
        <v>15</v>
      </c>
      <c r="K125" s="13">
        <v>2.0392999999999999</v>
      </c>
      <c r="L125" s="13" t="s">
        <v>40</v>
      </c>
      <c r="M125" s="20">
        <v>1</v>
      </c>
      <c r="N125" s="13">
        <v>1</v>
      </c>
      <c r="O125" s="15">
        <f t="shared" si="6"/>
        <v>-0.81449999999999689</v>
      </c>
      <c r="P125" s="13"/>
      <c r="Q125" s="13">
        <v>0.83</v>
      </c>
      <c r="R125" s="13"/>
      <c r="S125" s="15">
        <f t="shared" si="7"/>
        <v>-0.81449999999999689</v>
      </c>
      <c r="T125" s="13" t="s">
        <v>547</v>
      </c>
      <c r="U125" s="15">
        <v>33.299999999999997</v>
      </c>
      <c r="V125" s="28">
        <f t="shared" si="8"/>
        <v>-2.4459459459459369E-2</v>
      </c>
      <c r="W125" s="39" t="s">
        <v>548</v>
      </c>
      <c r="X125" s="40"/>
      <c r="Y125" s="17" t="str">
        <f>(FLOOR(((COUNTIF(S$53:S125, "&gt;0") / ROWS(S$53:S125)) * 100), 1) &amp; "%")</f>
        <v>39%</v>
      </c>
      <c r="Z125" s="17"/>
      <c r="AA125" s="17"/>
    </row>
    <row r="126" spans="1:27" ht="150" customHeight="1">
      <c r="A126" s="21">
        <f>IF(E126="шорт",I126-K126,K126-I126)</f>
        <v>-9.6000000000000165E-5</v>
      </c>
      <c r="B126" s="13" t="s">
        <v>545</v>
      </c>
      <c r="C126" s="24">
        <v>125</v>
      </c>
      <c r="D126" s="13" t="s">
        <v>538</v>
      </c>
      <c r="E126" s="24" t="s">
        <v>54</v>
      </c>
      <c r="F126" s="13" t="s">
        <v>549</v>
      </c>
      <c r="G126" s="32">
        <v>0.63124999999999998</v>
      </c>
      <c r="H126" s="35" t="s">
        <v>550</v>
      </c>
      <c r="I126" s="13">
        <v>3.7929999999999999E-3</v>
      </c>
      <c r="J126" s="13">
        <v>8750</v>
      </c>
      <c r="K126" s="13">
        <v>3.8890000000000001E-3</v>
      </c>
      <c r="L126" s="13" t="s">
        <v>40</v>
      </c>
      <c r="M126" s="20">
        <v>1</v>
      </c>
      <c r="N126" s="13">
        <v>1</v>
      </c>
      <c r="O126" s="15">
        <f t="shared" si="6"/>
        <v>-0.84000000000000141</v>
      </c>
      <c r="P126" s="13"/>
      <c r="Q126" s="13">
        <v>0.83</v>
      </c>
      <c r="R126" s="13"/>
      <c r="S126" s="15">
        <f t="shared" si="7"/>
        <v>-0.84000000000000141</v>
      </c>
      <c r="T126" s="13" t="s">
        <v>551</v>
      </c>
      <c r="U126" s="15">
        <v>33.299999999999997</v>
      </c>
      <c r="V126" s="28">
        <f t="shared" si="8"/>
        <v>-2.5225225225225269E-2</v>
      </c>
      <c r="W126" s="39" t="s">
        <v>552</v>
      </c>
      <c r="X126" s="40"/>
      <c r="Y126" s="17" t="str">
        <f>(FLOOR(((COUNTIF(S$53:S126, "&gt;0") / ROWS(S$53:S126)) * 100), 1) &amp; "%")</f>
        <v>39%</v>
      </c>
      <c r="Z126" s="17"/>
      <c r="AA126" s="17"/>
    </row>
    <row r="127" spans="1:27" ht="150" customHeight="1">
      <c r="A127" s="21">
        <f>IF(E127="шорт",I127-K127,K127-I127)</f>
        <v>1.7699999999999994E-2</v>
      </c>
      <c r="B127" s="13" t="s">
        <v>545</v>
      </c>
      <c r="C127" s="24">
        <v>126</v>
      </c>
      <c r="D127" s="13" t="s">
        <v>272</v>
      </c>
      <c r="E127" s="24" t="s">
        <v>26</v>
      </c>
      <c r="F127" s="13" t="s">
        <v>553</v>
      </c>
      <c r="G127" s="32">
        <v>0.65763888888888888</v>
      </c>
      <c r="H127" s="13" t="s">
        <v>554</v>
      </c>
      <c r="I127" s="13">
        <v>0.21360000000000001</v>
      </c>
      <c r="J127" s="13">
        <v>271</v>
      </c>
      <c r="K127" s="13">
        <v>0.23130000000000001</v>
      </c>
      <c r="L127" s="13" t="s">
        <v>225</v>
      </c>
      <c r="M127" s="20">
        <v>1</v>
      </c>
      <c r="N127" s="13">
        <v>1</v>
      </c>
      <c r="O127" s="15">
        <f t="shared" si="6"/>
        <v>4.7966999999999986</v>
      </c>
      <c r="P127" s="13"/>
      <c r="Q127" s="13">
        <v>0.83</v>
      </c>
      <c r="R127" s="13"/>
      <c r="S127" s="15">
        <f t="shared" si="7"/>
        <v>4.7966999999999986</v>
      </c>
      <c r="T127" s="13" t="s">
        <v>555</v>
      </c>
      <c r="U127" s="15">
        <v>33.299999999999997</v>
      </c>
      <c r="V127" s="28">
        <f t="shared" si="8"/>
        <v>0.14404504504504501</v>
      </c>
      <c r="W127" s="39" t="s">
        <v>556</v>
      </c>
      <c r="X127" s="40"/>
      <c r="Y127" s="17" t="str">
        <f>(FLOOR(((COUNTIF(S$53:S127, "&gt;0") / ROWS(S$53:S127)) * 100), 1) &amp; "%")</f>
        <v>40%</v>
      </c>
      <c r="Z127" s="17"/>
      <c r="AA127" s="17"/>
    </row>
    <row r="128" spans="1:27" ht="150" customHeight="1">
      <c r="A128" s="21">
        <f>IF(E128="шорт",I128-K128,K128-I128)</f>
        <v>-8.599999999999941E-3</v>
      </c>
      <c r="B128" s="13" t="s">
        <v>545</v>
      </c>
      <c r="C128" s="24">
        <v>127</v>
      </c>
      <c r="D128" s="13" t="s">
        <v>365</v>
      </c>
      <c r="E128" s="24" t="s">
        <v>54</v>
      </c>
      <c r="F128" s="13" t="s">
        <v>549</v>
      </c>
      <c r="G128" s="32">
        <v>0.69444444444444442</v>
      </c>
      <c r="H128" s="35" t="s">
        <v>550</v>
      </c>
      <c r="I128" s="13">
        <v>0.65280000000000005</v>
      </c>
      <c r="J128" s="13">
        <v>98</v>
      </c>
      <c r="K128" s="13">
        <v>0.66139999999999999</v>
      </c>
      <c r="L128" s="13" t="s">
        <v>40</v>
      </c>
      <c r="M128" s="20">
        <v>1</v>
      </c>
      <c r="N128" s="13">
        <v>1</v>
      </c>
      <c r="O128" s="15">
        <f t="shared" si="6"/>
        <v>-0.84279999999999422</v>
      </c>
      <c r="P128" s="13"/>
      <c r="Q128" s="13">
        <v>0.83</v>
      </c>
      <c r="R128" s="13"/>
      <c r="S128" s="15">
        <f t="shared" si="7"/>
        <v>-0.84279999999999422</v>
      </c>
      <c r="T128" s="13" t="s">
        <v>551</v>
      </c>
      <c r="U128" s="15">
        <v>33.299999999999997</v>
      </c>
      <c r="V128" s="28">
        <f t="shared" si="8"/>
        <v>-2.5309309309309139E-2</v>
      </c>
      <c r="W128" s="39" t="s">
        <v>552</v>
      </c>
      <c r="X128" s="40"/>
      <c r="Y128" s="17" t="str">
        <f>(FLOOR(((COUNTIF(S$53:S128, "&gt;0") / ROWS(S$53:S128)) * 100), 1) &amp; "%")</f>
        <v>39%</v>
      </c>
      <c r="Z128" s="17"/>
      <c r="AA128" s="17"/>
    </row>
    <row r="129" spans="1:27" ht="150" customHeight="1">
      <c r="A129" s="21">
        <f>IF(E129="шорт",I129-K129,K129-I129)</f>
        <v>4.2000000000000093E-3</v>
      </c>
      <c r="B129" s="13" t="s">
        <v>545</v>
      </c>
      <c r="C129" s="24">
        <v>128</v>
      </c>
      <c r="D129" s="13" t="s">
        <v>204</v>
      </c>
      <c r="E129" s="24" t="s">
        <v>26</v>
      </c>
      <c r="F129" s="13" t="s">
        <v>557</v>
      </c>
      <c r="G129" s="32">
        <v>0.83472222222222225</v>
      </c>
      <c r="H129" s="13" t="s">
        <v>558</v>
      </c>
      <c r="I129" s="13">
        <v>0.22389999999999999</v>
      </c>
      <c r="J129" s="13">
        <v>190</v>
      </c>
      <c r="K129" s="13">
        <v>0.2281</v>
      </c>
      <c r="L129" s="13" t="s">
        <v>540</v>
      </c>
      <c r="M129" s="20">
        <v>1</v>
      </c>
      <c r="N129" s="13">
        <v>1</v>
      </c>
      <c r="O129" s="15">
        <f t="shared" si="6"/>
        <v>0.79800000000000182</v>
      </c>
      <c r="P129" s="13"/>
      <c r="Q129" s="13">
        <v>0.83</v>
      </c>
      <c r="R129" s="13"/>
      <c r="S129" s="15">
        <f t="shared" si="7"/>
        <v>0.79800000000000182</v>
      </c>
      <c r="T129" s="13" t="s">
        <v>559</v>
      </c>
      <c r="U129" s="15">
        <v>33.299999999999997</v>
      </c>
      <c r="V129" s="28">
        <f t="shared" si="8"/>
        <v>2.3963963963964021E-2</v>
      </c>
      <c r="W129" s="39" t="s">
        <v>556</v>
      </c>
      <c r="X129" s="40"/>
      <c r="Y129" s="17" t="str">
        <f>(FLOOR(((COUNTIF(S$53:S129, "&gt;0") / ROWS(S$53:S129)) * 100), 1) &amp; "%")</f>
        <v>40%</v>
      </c>
      <c r="Z129" s="17"/>
      <c r="AA129" s="17"/>
    </row>
    <row r="130" spans="1:27" ht="150" customHeight="1">
      <c r="A130" s="21">
        <f>IF(E130="шорт",I130-K130,K130-I130)</f>
        <v>-7.3600000000000332E-3</v>
      </c>
      <c r="B130" s="13" t="s">
        <v>545</v>
      </c>
      <c r="C130" s="24">
        <v>129</v>
      </c>
      <c r="D130" s="13" t="s">
        <v>97</v>
      </c>
      <c r="E130" s="24" t="s">
        <v>54</v>
      </c>
      <c r="F130" s="13" t="s">
        <v>560</v>
      </c>
      <c r="G130" s="32">
        <v>0.83611111111111114</v>
      </c>
      <c r="H130" s="13" t="s">
        <v>561</v>
      </c>
      <c r="I130" s="13">
        <v>0.45551999999999998</v>
      </c>
      <c r="J130" s="13">
        <v>115</v>
      </c>
      <c r="K130" s="13">
        <v>0.46288000000000001</v>
      </c>
      <c r="L130" s="13" t="s">
        <v>40</v>
      </c>
      <c r="M130" s="20">
        <v>1</v>
      </c>
      <c r="N130" s="13">
        <v>1</v>
      </c>
      <c r="O130" s="15">
        <f t="shared" si="6"/>
        <v>-0.84640000000000382</v>
      </c>
      <c r="P130" s="13"/>
      <c r="Q130" s="13">
        <v>0.83</v>
      </c>
      <c r="R130" s="13"/>
      <c r="S130" s="15">
        <f t="shared" si="7"/>
        <v>-0.84640000000000382</v>
      </c>
      <c r="T130" s="13" t="s">
        <v>562</v>
      </c>
      <c r="U130" s="15">
        <v>33.299999999999997</v>
      </c>
      <c r="V130" s="28">
        <f t="shared" si="8"/>
        <v>-2.5417417417417536E-2</v>
      </c>
      <c r="W130" s="39" t="s">
        <v>552</v>
      </c>
      <c r="X130" s="40"/>
      <c r="Y130" s="17" t="str">
        <f>(FLOOR(((COUNTIF(S$53:S130, "&gt;0") / ROWS(S$53:S130)) * 100), 1) &amp; "%")</f>
        <v>39%</v>
      </c>
      <c r="Z130" s="17"/>
      <c r="AA130" s="17"/>
    </row>
    <row r="131" spans="1:27" ht="150" customHeight="1">
      <c r="A131" s="21">
        <f>IF(E131="шорт",I131-K131,K131-I131)</f>
        <v>-6.5000000000000613E-3</v>
      </c>
      <c r="B131" s="13" t="s">
        <v>563</v>
      </c>
      <c r="C131" s="24">
        <v>130</v>
      </c>
      <c r="D131" s="13" t="s">
        <v>564</v>
      </c>
      <c r="E131" s="24" t="s">
        <v>54</v>
      </c>
      <c r="F131" s="13" t="s">
        <v>565</v>
      </c>
      <c r="G131" s="32">
        <v>0.81527777777777777</v>
      </c>
      <c r="H131" s="13" t="s">
        <v>566</v>
      </c>
      <c r="I131" s="13">
        <v>0.72929999999999995</v>
      </c>
      <c r="J131" s="13">
        <v>127</v>
      </c>
      <c r="K131" s="13">
        <v>0.73580000000000001</v>
      </c>
      <c r="L131" s="13" t="s">
        <v>40</v>
      </c>
      <c r="M131" s="20">
        <v>1</v>
      </c>
      <c r="N131" s="13">
        <v>1</v>
      </c>
      <c r="O131" s="15">
        <f t="shared" si="6"/>
        <v>-0.82550000000000778</v>
      </c>
      <c r="P131" s="13"/>
      <c r="Q131" s="13">
        <v>0.83</v>
      </c>
      <c r="R131" s="13"/>
      <c r="S131" s="15">
        <f t="shared" si="7"/>
        <v>-0.82550000000000778</v>
      </c>
      <c r="T131" s="13" t="s">
        <v>567</v>
      </c>
      <c r="U131" s="15">
        <v>33.299999999999997</v>
      </c>
      <c r="V131" s="28">
        <f t="shared" si="8"/>
        <v>-2.4789789789790025E-2</v>
      </c>
      <c r="W131" s="39" t="s">
        <v>568</v>
      </c>
      <c r="X131" s="40"/>
      <c r="Y131" s="17" t="str">
        <f>(FLOOR(((COUNTIF(S$53:S131, "&gt;0") / ROWS(S$53:S131)) * 100), 1) &amp; "%")</f>
        <v>39%</v>
      </c>
      <c r="Z131" s="17"/>
      <c r="AA131" s="17"/>
    </row>
    <row r="132" spans="1:27" ht="150" customHeight="1">
      <c r="A132" s="21">
        <f>IF(E132="шорт",I132-K132,K132-I132)</f>
        <v>-1.519999999999999E-6</v>
      </c>
      <c r="B132" s="13" t="s">
        <v>563</v>
      </c>
      <c r="C132" s="24">
        <v>131</v>
      </c>
      <c r="D132" s="13" t="s">
        <v>468</v>
      </c>
      <c r="E132" s="24" t="s">
        <v>54</v>
      </c>
      <c r="F132" s="13" t="s">
        <v>569</v>
      </c>
      <c r="G132" s="32">
        <v>0.92291666666666672</v>
      </c>
      <c r="H132" s="35" t="s">
        <v>570</v>
      </c>
      <c r="I132" s="13">
        <v>1.0569999999999999E-4</v>
      </c>
      <c r="J132" s="13">
        <v>552631</v>
      </c>
      <c r="K132" s="13">
        <v>1.0721999999999999E-4</v>
      </c>
      <c r="L132" s="13" t="s">
        <v>40</v>
      </c>
      <c r="M132" s="20">
        <v>1</v>
      </c>
      <c r="N132" s="13">
        <v>1</v>
      </c>
      <c r="O132" s="15">
        <f t="shared" si="6"/>
        <v>-0.83999911999999943</v>
      </c>
      <c r="P132" s="13"/>
      <c r="Q132" s="13">
        <v>0.83</v>
      </c>
      <c r="R132" s="13"/>
      <c r="S132" s="15">
        <f t="shared" si="7"/>
        <v>-0.83999911999999943</v>
      </c>
      <c r="T132" s="13" t="s">
        <v>571</v>
      </c>
      <c r="U132" s="15">
        <v>33.299999999999997</v>
      </c>
      <c r="V132" s="28">
        <f t="shared" si="8"/>
        <v>-2.5225198798798785E-2</v>
      </c>
      <c r="W132" s="39" t="s">
        <v>572</v>
      </c>
      <c r="X132" s="40"/>
      <c r="Y132" s="17" t="str">
        <f>(FLOOR(((COUNTIF(S$53:S132, "&gt;0") / ROWS(S$53:S132)) * 100), 1) &amp; "%")</f>
        <v>38%</v>
      </c>
      <c r="Z132" s="17"/>
      <c r="AA132" s="17"/>
    </row>
    <row r="133" spans="1:27" ht="150" customHeight="1">
      <c r="A133" s="21">
        <f>IF(E133="шорт",I133-K133,K133-I133)</f>
        <v>0.30700000000000038</v>
      </c>
      <c r="B133" s="13" t="s">
        <v>573</v>
      </c>
      <c r="C133" s="24">
        <v>132</v>
      </c>
      <c r="D133" s="13" t="s">
        <v>286</v>
      </c>
      <c r="E133" s="24" t="s">
        <v>26</v>
      </c>
      <c r="F133" s="13" t="s">
        <v>574</v>
      </c>
      <c r="G133" s="32">
        <v>8.4722222222222227E-2</v>
      </c>
      <c r="H133" s="13" t="s">
        <v>575</v>
      </c>
      <c r="I133" s="13">
        <v>14.044</v>
      </c>
      <c r="J133" s="13">
        <v>3.9</v>
      </c>
      <c r="K133" s="13">
        <v>14.351000000000001</v>
      </c>
      <c r="L133" s="13" t="s">
        <v>540</v>
      </c>
      <c r="M133" s="20">
        <v>1</v>
      </c>
      <c r="N133" s="13">
        <v>1</v>
      </c>
      <c r="O133" s="15">
        <f t="shared" si="6"/>
        <v>1.1973000000000014</v>
      </c>
      <c r="P133" s="13"/>
      <c r="Q133" s="13">
        <v>0.83</v>
      </c>
      <c r="R133" s="13"/>
      <c r="S133" s="15">
        <f t="shared" si="7"/>
        <v>1.1973000000000014</v>
      </c>
      <c r="T133" s="13" t="s">
        <v>576</v>
      </c>
      <c r="U133" s="15">
        <v>33.299999999999997</v>
      </c>
      <c r="V133" s="28">
        <f t="shared" si="8"/>
        <v>3.5954954954955001E-2</v>
      </c>
      <c r="W133" s="39" t="s">
        <v>577</v>
      </c>
      <c r="X133" s="40"/>
      <c r="Y133" s="17" t="str">
        <f>(FLOOR(((COUNTIF(S$53:S133, "&gt;0") / ROWS(S$53:S133)) * 100), 1) &amp; "%")</f>
        <v>39%</v>
      </c>
      <c r="Z133" s="17"/>
      <c r="AA133" s="17"/>
    </row>
    <row r="134" spans="1:27" ht="150" customHeight="1">
      <c r="A134" s="21">
        <f>IF(E134="шорт",I134-K134,K134-I134)</f>
        <v>-2.289999999999992E-2</v>
      </c>
      <c r="B134" s="13" t="s">
        <v>578</v>
      </c>
      <c r="C134" s="24">
        <v>133</v>
      </c>
      <c r="D134" s="13" t="s">
        <v>228</v>
      </c>
      <c r="E134" s="24" t="s">
        <v>54</v>
      </c>
      <c r="F134" s="13" t="s">
        <v>360</v>
      </c>
      <c r="G134" s="32">
        <v>0.42986111111111114</v>
      </c>
      <c r="H134" s="13" t="s">
        <v>579</v>
      </c>
      <c r="I134" s="13">
        <v>2.4419</v>
      </c>
      <c r="J134" s="13">
        <v>37</v>
      </c>
      <c r="K134" s="13">
        <v>2.4647999999999999</v>
      </c>
      <c r="L134" s="13" t="s">
        <v>40</v>
      </c>
      <c r="M134" s="20">
        <v>1</v>
      </c>
      <c r="N134" s="13">
        <v>1</v>
      </c>
      <c r="O134" s="15">
        <f t="shared" si="6"/>
        <v>-0.84729999999999706</v>
      </c>
      <c r="P134" s="13"/>
      <c r="Q134" s="13">
        <v>0.83</v>
      </c>
      <c r="R134" s="13"/>
      <c r="S134" s="15">
        <f t="shared" si="7"/>
        <v>-0.84729999999999706</v>
      </c>
      <c r="T134" s="13" t="s">
        <v>580</v>
      </c>
      <c r="U134" s="15">
        <v>33.299999999999997</v>
      </c>
      <c r="V134" s="28">
        <f t="shared" si="8"/>
        <v>-2.544444444444436E-2</v>
      </c>
      <c r="W134" s="39" t="s">
        <v>581</v>
      </c>
      <c r="X134" s="40"/>
      <c r="Y134" s="17" t="str">
        <f>(FLOOR(((COUNTIF(S$53:S134, "&gt;0") / ROWS(S$53:S134)) * 100), 1) &amp; "%")</f>
        <v>39%</v>
      </c>
      <c r="Z134" s="17"/>
      <c r="AA134" s="17"/>
    </row>
    <row r="135" spans="1:27" ht="150" customHeight="1">
      <c r="A135" s="21">
        <f>IF(E135="шорт",I135-K135,K135-I135)</f>
        <v>-6.6000000000000227</v>
      </c>
      <c r="B135" s="13" t="s">
        <v>582</v>
      </c>
      <c r="C135" s="24">
        <v>134</v>
      </c>
      <c r="D135" s="13" t="s">
        <v>25</v>
      </c>
      <c r="E135" s="24" t="s">
        <v>54</v>
      </c>
      <c r="F135" s="13" t="s">
        <v>184</v>
      </c>
      <c r="G135" s="32">
        <v>0.71458333333333335</v>
      </c>
      <c r="H135" s="13" t="s">
        <v>518</v>
      </c>
      <c r="I135" s="13">
        <v>599.89</v>
      </c>
      <c r="J135" s="13">
        <v>0.72</v>
      </c>
      <c r="K135" s="13">
        <v>606.49</v>
      </c>
      <c r="L135" s="13" t="s">
        <v>40</v>
      </c>
      <c r="M135" s="20">
        <v>1</v>
      </c>
      <c r="N135" s="13">
        <v>1</v>
      </c>
      <c r="O135" s="15">
        <f t="shared" si="6"/>
        <v>-4.7520000000000158</v>
      </c>
      <c r="P135" s="13">
        <v>0.25</v>
      </c>
      <c r="Q135" s="13">
        <v>3.84</v>
      </c>
      <c r="R135" s="13"/>
      <c r="S135" s="15">
        <f t="shared" si="7"/>
        <v>-5.0020000000000158</v>
      </c>
      <c r="T135" s="13" t="s">
        <v>583</v>
      </c>
      <c r="U135" s="15">
        <v>123.46</v>
      </c>
      <c r="V135" s="28">
        <f t="shared" si="8"/>
        <v>-4.0515146606188372E-2</v>
      </c>
      <c r="W135" s="39" t="s">
        <v>584</v>
      </c>
      <c r="X135" s="40"/>
      <c r="Y135" s="17" t="str">
        <f>(FLOOR(((COUNTIF(S$53:S135, "&gt;0") / ROWS(S$53:S135)) * 100), 1) &amp; "%")</f>
        <v>38%</v>
      </c>
      <c r="Z135" s="17"/>
      <c r="AA135" s="17"/>
    </row>
    <row r="136" spans="1:27" ht="150" customHeight="1">
      <c r="A136" s="21">
        <f t="shared" ref="A136:A199" si="9">IF(E136="шорт",I136-K136,K136-I136)</f>
        <v>-3.2000000000000084E-4</v>
      </c>
      <c r="B136" s="13" t="s">
        <v>582</v>
      </c>
      <c r="C136" s="24">
        <v>135</v>
      </c>
      <c r="D136" s="13" t="s">
        <v>251</v>
      </c>
      <c r="E136" s="24" t="s">
        <v>54</v>
      </c>
      <c r="F136" s="13" t="s">
        <v>184</v>
      </c>
      <c r="G136" s="32">
        <v>0.83472222222222225</v>
      </c>
      <c r="H136" s="13" t="s">
        <v>585</v>
      </c>
      <c r="I136" s="13">
        <v>1.7409999999999998E-2</v>
      </c>
      <c r="J136" s="13">
        <v>11574</v>
      </c>
      <c r="K136" s="13">
        <v>1.7729999999999999E-2</v>
      </c>
      <c r="L136" s="13" t="s">
        <v>40</v>
      </c>
      <c r="M136" s="20">
        <v>1</v>
      </c>
      <c r="N136" s="13">
        <v>1</v>
      </c>
      <c r="O136" s="15">
        <f t="shared" ref="O136:O199" si="10">((A136/M136)*N136*J136)</f>
        <v>-3.7036800000000096</v>
      </c>
      <c r="P136" s="13">
        <v>0.14000000000000001</v>
      </c>
      <c r="Q136" s="13">
        <v>3.7</v>
      </c>
      <c r="R136" s="13"/>
      <c r="S136" s="15">
        <f t="shared" ref="S136:S199" si="11">O136-P136-R136</f>
        <v>-3.8436800000000098</v>
      </c>
      <c r="T136" s="13" t="s">
        <v>586</v>
      </c>
      <c r="U136" s="15">
        <f>(U135 + S135)</f>
        <v>118.45799999999998</v>
      </c>
      <c r="V136" s="28">
        <f t="shared" ref="V136:V199" si="12">IFERROR(S136/U136," ")</f>
        <v>-3.2447618565229958E-2</v>
      </c>
      <c r="W136" s="39" t="s">
        <v>587</v>
      </c>
      <c r="X136" s="40"/>
      <c r="Y136" s="17" t="str">
        <f>(FLOOR(((COUNTIF(S$53:S136, "&gt;0") / ROWS(S$53:S136)) * 100), 1) &amp; "%")</f>
        <v>38%</v>
      </c>
      <c r="Z136" s="17"/>
      <c r="AA136" s="17"/>
    </row>
    <row r="137" spans="1:27" ht="150" customHeight="1">
      <c r="A137" s="21">
        <f t="shared" si="9"/>
        <v>-3.4999999999999754E-3</v>
      </c>
      <c r="B137" s="13" t="s">
        <v>582</v>
      </c>
      <c r="C137" s="24">
        <v>136</v>
      </c>
      <c r="D137" s="13" t="s">
        <v>255</v>
      </c>
      <c r="E137" s="24" t="s">
        <v>54</v>
      </c>
      <c r="F137" s="13" t="s">
        <v>184</v>
      </c>
      <c r="G137" s="32">
        <v>0.81319444444444444</v>
      </c>
      <c r="H137" s="13" t="s">
        <v>588</v>
      </c>
      <c r="I137" s="13">
        <v>0.22140000000000001</v>
      </c>
      <c r="J137" s="13">
        <v>1058</v>
      </c>
      <c r="K137" s="13">
        <v>0.22489999999999999</v>
      </c>
      <c r="L137" s="13" t="s">
        <v>40</v>
      </c>
      <c r="M137" s="20">
        <v>1</v>
      </c>
      <c r="N137" s="13">
        <v>1</v>
      </c>
      <c r="O137" s="15">
        <f t="shared" si="10"/>
        <v>-3.7029999999999741</v>
      </c>
      <c r="P137" s="13">
        <v>0.14000000000000001</v>
      </c>
      <c r="Q137" s="13">
        <v>3.7</v>
      </c>
      <c r="R137" s="13"/>
      <c r="S137" s="15">
        <f>O137-P137-R137</f>
        <v>-3.8429999999999742</v>
      </c>
      <c r="T137" s="13" t="s">
        <v>589</v>
      </c>
      <c r="U137" s="15">
        <f t="shared" ref="U137:U200" si="13">(U136 + S136)</f>
        <v>114.61431999999998</v>
      </c>
      <c r="V137" s="28">
        <f t="shared" si="12"/>
        <v>-3.3529841646314132E-2</v>
      </c>
      <c r="W137" s="39" t="s">
        <v>587</v>
      </c>
      <c r="X137" s="40"/>
      <c r="Y137" s="17" t="str">
        <f>(FLOOR(((COUNTIF(S$53:S137, "&gt;0") / ROWS(S$53:S137)) * 100), 1) &amp; "%")</f>
        <v>37%</v>
      </c>
      <c r="Z137" s="17"/>
      <c r="AA137" s="17"/>
    </row>
    <row r="138" spans="1:27" ht="150" customHeight="1">
      <c r="A138" s="21">
        <f t="shared" si="9"/>
        <v>-1.0399999999999965E-2</v>
      </c>
      <c r="B138" s="13" t="s">
        <v>590</v>
      </c>
      <c r="C138" s="24">
        <v>137</v>
      </c>
      <c r="D138" s="13" t="s">
        <v>365</v>
      </c>
      <c r="E138" s="24" t="s">
        <v>54</v>
      </c>
      <c r="F138" s="13" t="s">
        <v>322</v>
      </c>
      <c r="G138" s="32">
        <v>0.31180555555555556</v>
      </c>
      <c r="H138" s="13" t="s">
        <v>591</v>
      </c>
      <c r="I138" s="13">
        <v>0.63290000000000002</v>
      </c>
      <c r="J138" s="13">
        <v>370.3</v>
      </c>
      <c r="K138" s="13">
        <v>0.64329999999999998</v>
      </c>
      <c r="L138" s="13" t="s">
        <v>40</v>
      </c>
      <c r="M138" s="20">
        <v>1</v>
      </c>
      <c r="N138" s="13">
        <v>1</v>
      </c>
      <c r="O138" s="15">
        <f t="shared" si="10"/>
        <v>-3.851119999999987</v>
      </c>
      <c r="P138" s="13">
        <v>0.12</v>
      </c>
      <c r="Q138" s="13">
        <v>3.85</v>
      </c>
      <c r="R138" s="13"/>
      <c r="S138" s="15">
        <f>O138-P138-R138</f>
        <v>-3.9711199999999871</v>
      </c>
      <c r="T138" s="13" t="s">
        <v>592</v>
      </c>
      <c r="U138" s="15">
        <f t="shared" si="13"/>
        <v>110.77132</v>
      </c>
      <c r="V138" s="28">
        <f t="shared" si="12"/>
        <v>-3.5849712723473794E-2</v>
      </c>
      <c r="W138" s="39" t="s">
        <v>593</v>
      </c>
      <c r="X138" s="40"/>
      <c r="Y138" s="17" t="str">
        <f>(FLOOR(((COUNTIF(S$53:S138, "&gt;0") / ROWS(S$53:S138)) * 100), 1) &amp; "%")</f>
        <v>37%</v>
      </c>
      <c r="Z138" s="17"/>
      <c r="AA138" s="17"/>
    </row>
    <row r="139" spans="1:27" ht="150" customHeight="1">
      <c r="A139" s="21">
        <f t="shared" si="9"/>
        <v>-8.1999999999999851E-3</v>
      </c>
      <c r="B139" s="13" t="s">
        <v>590</v>
      </c>
      <c r="C139" s="24">
        <v>138</v>
      </c>
      <c r="D139" s="13" t="s">
        <v>32</v>
      </c>
      <c r="E139" s="24" t="s">
        <v>26</v>
      </c>
      <c r="F139" s="13" t="s">
        <v>322</v>
      </c>
      <c r="G139" s="32">
        <v>0.33680555555555558</v>
      </c>
      <c r="H139" s="13" t="s">
        <v>594</v>
      </c>
      <c r="I139" s="13">
        <v>0.66720000000000002</v>
      </c>
      <c r="J139" s="13">
        <v>468</v>
      </c>
      <c r="K139" s="13">
        <v>0.65900000000000003</v>
      </c>
      <c r="L139" s="13" t="s">
        <v>40</v>
      </c>
      <c r="M139" s="20">
        <v>1</v>
      </c>
      <c r="N139" s="13">
        <v>1</v>
      </c>
      <c r="O139" s="15">
        <f t="shared" si="10"/>
        <v>-3.837599999999993</v>
      </c>
      <c r="P139" s="13">
        <v>0.2</v>
      </c>
      <c r="Q139" s="13">
        <v>3.84</v>
      </c>
      <c r="R139" s="13"/>
      <c r="S139" s="15">
        <f t="shared" si="11"/>
        <v>-4.0375999999999932</v>
      </c>
      <c r="T139" s="13" t="s">
        <v>595</v>
      </c>
      <c r="U139" s="15">
        <f t="shared" si="13"/>
        <v>106.80020000000002</v>
      </c>
      <c r="V139" s="28">
        <f t="shared" si="12"/>
        <v>-3.7805172649489349E-2</v>
      </c>
      <c r="W139" s="39" t="s">
        <v>596</v>
      </c>
      <c r="X139" s="40"/>
      <c r="Y139" s="17" t="str">
        <f>(FLOOR(((COUNTIF(S$53:S139, "&gt;0") / ROWS(S$53:S139)) * 100), 1) &amp; "%")</f>
        <v>36%</v>
      </c>
      <c r="Z139" s="17"/>
      <c r="AA139" s="17"/>
    </row>
    <row r="140" spans="1:27" ht="150" customHeight="1">
      <c r="A140" s="21">
        <f t="shared" si="9"/>
        <v>-1.7000000000000071E-3</v>
      </c>
      <c r="B140" s="13" t="s">
        <v>597</v>
      </c>
      <c r="C140" s="24">
        <v>139</v>
      </c>
      <c r="D140" s="13" t="s">
        <v>204</v>
      </c>
      <c r="E140" s="24" t="s">
        <v>26</v>
      </c>
      <c r="F140" s="13" t="s">
        <v>514</v>
      </c>
      <c r="G140" s="32">
        <v>0.62777777777777777</v>
      </c>
      <c r="H140" s="13" t="s">
        <v>575</v>
      </c>
      <c r="I140" s="13">
        <v>0.2276</v>
      </c>
      <c r="J140" s="13">
        <v>1851</v>
      </c>
      <c r="K140" s="13">
        <v>0.22589999999999999</v>
      </c>
      <c r="L140" s="13" t="s">
        <v>40</v>
      </c>
      <c r="M140" s="20">
        <v>1</v>
      </c>
      <c r="N140" s="13">
        <v>1</v>
      </c>
      <c r="O140" s="15">
        <f t="shared" si="10"/>
        <v>-3.1467000000000129</v>
      </c>
      <c r="P140" s="13">
        <v>0.3</v>
      </c>
      <c r="Q140" s="13">
        <v>3.15</v>
      </c>
      <c r="R140" s="13"/>
      <c r="S140" s="15">
        <f t="shared" si="11"/>
        <v>-3.4467000000000128</v>
      </c>
      <c r="T140" s="13" t="s">
        <v>598</v>
      </c>
      <c r="U140" s="15">
        <f t="shared" si="13"/>
        <v>102.76260000000002</v>
      </c>
      <c r="V140" s="28">
        <f t="shared" si="12"/>
        <v>-3.3540412562547195E-2</v>
      </c>
      <c r="W140" s="39" t="s">
        <v>599</v>
      </c>
      <c r="X140" s="40"/>
      <c r="Y140" s="17" t="str">
        <f>(FLOOR(((COUNTIF(S$53:S140, "&gt;0") / ROWS(S$53:S140)) * 100), 1) &amp; "%")</f>
        <v>36%</v>
      </c>
      <c r="Z140" s="17"/>
      <c r="AA140" s="17"/>
    </row>
    <row r="141" spans="1:27" ht="150" customHeight="1">
      <c r="A141" s="21">
        <f t="shared" si="9"/>
        <v>-1.9200000000000106E-2</v>
      </c>
      <c r="B141" s="13" t="s">
        <v>597</v>
      </c>
      <c r="C141" s="24">
        <v>140</v>
      </c>
      <c r="D141" s="13" t="s">
        <v>501</v>
      </c>
      <c r="E141" s="24" t="s">
        <v>26</v>
      </c>
      <c r="F141" s="13" t="s">
        <v>514</v>
      </c>
      <c r="G141" s="32">
        <v>0.75416666666666665</v>
      </c>
      <c r="H141" s="13" t="s">
        <v>600</v>
      </c>
      <c r="I141" s="13">
        <v>1.0355000000000001</v>
      </c>
      <c r="J141" s="13">
        <v>196</v>
      </c>
      <c r="K141" s="13">
        <v>1.0163</v>
      </c>
      <c r="L141" s="13" t="s">
        <v>40</v>
      </c>
      <c r="M141" s="20">
        <v>1</v>
      </c>
      <c r="N141" s="13">
        <v>1</v>
      </c>
      <c r="O141" s="15">
        <f t="shared" si="10"/>
        <v>-3.7632000000000208</v>
      </c>
      <c r="P141" s="13">
        <v>0.2</v>
      </c>
      <c r="Q141" s="13">
        <v>3.76</v>
      </c>
      <c r="R141" s="13"/>
      <c r="S141" s="15">
        <f t="shared" si="11"/>
        <v>-3.9632000000000209</v>
      </c>
      <c r="T141" s="13" t="s">
        <v>601</v>
      </c>
      <c r="U141" s="15">
        <f t="shared" si="13"/>
        <v>99.315900000000013</v>
      </c>
      <c r="V141" s="28">
        <f t="shared" si="12"/>
        <v>-3.9904990036842239E-2</v>
      </c>
      <c r="W141" s="39" t="s">
        <v>602</v>
      </c>
      <c r="X141" s="40"/>
      <c r="Y141" s="17" t="str">
        <f>(FLOOR(((COUNTIF(S$53:S141, "&gt;0") / ROWS(S$53:S141)) * 100), 1) &amp; "%")</f>
        <v>35%</v>
      </c>
      <c r="Z141" s="17"/>
      <c r="AA141" s="17"/>
    </row>
    <row r="142" spans="1:27" ht="150" customHeight="1">
      <c r="A142" s="21">
        <f t="shared" si="9"/>
        <v>-6.8000000000000352E-5</v>
      </c>
      <c r="B142" s="13" t="s">
        <v>603</v>
      </c>
      <c r="C142" s="24">
        <v>141</v>
      </c>
      <c r="D142" s="13" t="s">
        <v>538</v>
      </c>
      <c r="E142" s="24" t="s">
        <v>54</v>
      </c>
      <c r="F142" s="13" t="s">
        <v>322</v>
      </c>
      <c r="G142" s="32">
        <v>0.93333333333333335</v>
      </c>
      <c r="H142" s="13" t="s">
        <v>604</v>
      </c>
      <c r="I142" s="13">
        <v>3.9389999999999998E-3</v>
      </c>
      <c r="J142" s="13">
        <v>54467</v>
      </c>
      <c r="K142" s="13">
        <v>4.0070000000000001E-3</v>
      </c>
      <c r="L142" s="13" t="s">
        <v>40</v>
      </c>
      <c r="M142" s="20">
        <v>1</v>
      </c>
      <c r="N142" s="13">
        <v>1</v>
      </c>
      <c r="O142" s="15">
        <f t="shared" si="10"/>
        <v>-3.7037560000000194</v>
      </c>
      <c r="P142" s="13">
        <v>0.01</v>
      </c>
      <c r="Q142" s="13">
        <v>3.7</v>
      </c>
      <c r="R142" s="13"/>
      <c r="S142" s="15">
        <f t="shared" si="11"/>
        <v>-3.7137560000000192</v>
      </c>
      <c r="T142" s="13" t="s">
        <v>605</v>
      </c>
      <c r="U142" s="15">
        <f t="shared" si="13"/>
        <v>95.352699999999999</v>
      </c>
      <c r="V142" s="28">
        <f t="shared" si="12"/>
        <v>-3.8947570441109892E-2</v>
      </c>
      <c r="W142" s="39" t="s">
        <v>606</v>
      </c>
      <c r="X142" s="40"/>
      <c r="Y142" s="17" t="str">
        <f>(FLOOR(((COUNTIF(S$53:S142, "&gt;0") / ROWS(S$53:S142)) * 100), 1) &amp; "%")</f>
        <v>35%</v>
      </c>
      <c r="Z142" s="17"/>
      <c r="AA142" s="17"/>
    </row>
    <row r="143" spans="1:27" ht="150" customHeight="1">
      <c r="A143" s="21">
        <f t="shared" si="9"/>
        <v>-5.7899999999999618E-3</v>
      </c>
      <c r="B143" s="13" t="s">
        <v>607</v>
      </c>
      <c r="C143" s="24">
        <v>142</v>
      </c>
      <c r="D143" s="13" t="s">
        <v>97</v>
      </c>
      <c r="E143" s="24" t="s">
        <v>26</v>
      </c>
      <c r="F143" s="13" t="s">
        <v>608</v>
      </c>
      <c r="G143" s="32">
        <v>0.67361111111111116</v>
      </c>
      <c r="H143" s="13" t="s">
        <v>609</v>
      </c>
      <c r="I143" s="13">
        <v>0.47711999999999999</v>
      </c>
      <c r="J143" s="13">
        <v>677</v>
      </c>
      <c r="K143" s="13">
        <v>0.47133000000000003</v>
      </c>
      <c r="L143" s="13" t="s">
        <v>40</v>
      </c>
      <c r="M143" s="20">
        <v>1</v>
      </c>
      <c r="N143" s="13">
        <v>1</v>
      </c>
      <c r="O143" s="15">
        <f t="shared" si="10"/>
        <v>-3.9198299999999744</v>
      </c>
      <c r="P143" s="13">
        <v>0.48</v>
      </c>
      <c r="Q143" s="13">
        <v>3.92</v>
      </c>
      <c r="R143" s="13"/>
      <c r="S143" s="15">
        <f t="shared" si="11"/>
        <v>-4.3998299999999748</v>
      </c>
      <c r="T143" s="13" t="s">
        <v>610</v>
      </c>
      <c r="U143" s="15">
        <f t="shared" si="13"/>
        <v>91.638943999999981</v>
      </c>
      <c r="V143" s="28">
        <f t="shared" si="12"/>
        <v>-4.8012665881439834E-2</v>
      </c>
      <c r="W143" s="39" t="s">
        <v>611</v>
      </c>
      <c r="X143" s="40"/>
      <c r="Y143" s="17" t="str">
        <f>(FLOOR(((COUNTIF(S$53:S143, "&gt;0") / ROWS(S$53:S143)) * 100), 1) &amp; "%")</f>
        <v>35%</v>
      </c>
      <c r="Z143" s="17"/>
      <c r="AA143" s="17"/>
    </row>
    <row r="144" spans="1:27" ht="150" customHeight="1">
      <c r="A144" s="21">
        <f t="shared" si="9"/>
        <v>-3.7000000000000088E-3</v>
      </c>
      <c r="B144" s="13" t="s">
        <v>612</v>
      </c>
      <c r="C144" s="24">
        <v>143</v>
      </c>
      <c r="D144" s="13" t="s">
        <v>255</v>
      </c>
      <c r="E144" s="24" t="s">
        <v>54</v>
      </c>
      <c r="F144" s="13" t="s">
        <v>184</v>
      </c>
      <c r="G144" s="32">
        <v>0.26805555555555555</v>
      </c>
      <c r="H144" s="13" t="s">
        <v>613</v>
      </c>
      <c r="I144" s="13">
        <v>0.23119999999999999</v>
      </c>
      <c r="J144" s="13">
        <v>1001</v>
      </c>
      <c r="K144" s="13">
        <v>0.2349</v>
      </c>
      <c r="L144" s="13" t="s">
        <v>40</v>
      </c>
      <c r="M144" s="20">
        <v>1</v>
      </c>
      <c r="N144" s="13">
        <v>1</v>
      </c>
      <c r="O144" s="15">
        <f t="shared" si="10"/>
        <v>-3.7037000000000089</v>
      </c>
      <c r="P144" s="13">
        <v>0.16</v>
      </c>
      <c r="Q144" s="13">
        <v>3.7</v>
      </c>
      <c r="R144" s="13"/>
      <c r="S144" s="15">
        <f t="shared" si="11"/>
        <v>-3.863700000000009</v>
      </c>
      <c r="T144" s="13" t="s">
        <v>614</v>
      </c>
      <c r="U144" s="15">
        <f t="shared" si="13"/>
        <v>87.239114000000001</v>
      </c>
      <c r="V144" s="28">
        <f t="shared" si="12"/>
        <v>-4.4288620354397561E-2</v>
      </c>
      <c r="W144" s="45" t="s">
        <v>615</v>
      </c>
      <c r="X144" s="46"/>
      <c r="Y144" s="17" t="str">
        <f>(FLOOR(((COUNTIF(S$53:S144, "&gt;0") / ROWS(S$53:S144)) * 100), 1) &amp; "%")</f>
        <v>34%</v>
      </c>
      <c r="Z144" s="39"/>
      <c r="AA144" s="40"/>
    </row>
    <row r="145" spans="1:27" ht="150" customHeight="1">
      <c r="A145" s="21">
        <f t="shared" si="9"/>
        <v>0.87199999999999811</v>
      </c>
      <c r="B145" s="13" t="s">
        <v>612</v>
      </c>
      <c r="C145" s="24">
        <v>144</v>
      </c>
      <c r="D145" s="13" t="s">
        <v>286</v>
      </c>
      <c r="E145" s="24" t="s">
        <v>54</v>
      </c>
      <c r="F145" s="13" t="s">
        <v>616</v>
      </c>
      <c r="G145" s="32">
        <v>0.52847222222222223</v>
      </c>
      <c r="H145" s="13" t="s">
        <v>617</v>
      </c>
      <c r="I145" s="13">
        <v>16.594999999999999</v>
      </c>
      <c r="J145" s="13">
        <v>17.2</v>
      </c>
      <c r="K145" s="13">
        <v>15.723000000000001</v>
      </c>
      <c r="L145" s="13" t="s">
        <v>225</v>
      </c>
      <c r="M145" s="20">
        <v>1</v>
      </c>
      <c r="N145" s="13">
        <v>1</v>
      </c>
      <c r="O145" s="15">
        <f t="shared" si="10"/>
        <v>14.998399999999966</v>
      </c>
      <c r="P145" s="13">
        <v>0.18</v>
      </c>
      <c r="Q145" s="13">
        <v>3.7</v>
      </c>
      <c r="R145" s="13"/>
      <c r="S145" s="15">
        <f t="shared" si="11"/>
        <v>14.818399999999967</v>
      </c>
      <c r="T145" s="13" t="s">
        <v>618</v>
      </c>
      <c r="U145" s="15">
        <f t="shared" si="13"/>
        <v>83.375413999999992</v>
      </c>
      <c r="V145" s="28">
        <f>IFERROR(S145/U145," ")</f>
        <v>0.17773105150638255</v>
      </c>
      <c r="W145" s="44" t="s">
        <v>619</v>
      </c>
      <c r="X145" s="38"/>
      <c r="Y145" s="17" t="str">
        <f>(FLOOR(((COUNTIF(S$53:S145, "&gt;0") / ROWS(S$53:S145)) * 100), 1) &amp; "%")</f>
        <v>35%</v>
      </c>
      <c r="Z145" s="17"/>
      <c r="AA145" s="17"/>
    </row>
    <row r="146" spans="1:27" ht="150" customHeight="1">
      <c r="A146" s="21">
        <f t="shared" si="9"/>
        <v>-1.6600000000000059E-2</v>
      </c>
      <c r="B146" s="13" t="s">
        <v>620</v>
      </c>
      <c r="C146" s="24">
        <v>145</v>
      </c>
      <c r="D146" s="13" t="s">
        <v>429</v>
      </c>
      <c r="E146" s="24" t="s">
        <v>54</v>
      </c>
      <c r="F146" s="13" t="s">
        <v>621</v>
      </c>
      <c r="G146" s="32">
        <v>0.8354166666666667</v>
      </c>
      <c r="H146" s="13" t="s">
        <v>622</v>
      </c>
      <c r="I146" s="13">
        <v>0.96479999999999999</v>
      </c>
      <c r="J146" s="13">
        <v>230</v>
      </c>
      <c r="K146" s="13">
        <v>0.98140000000000005</v>
      </c>
      <c r="L146" s="13" t="s">
        <v>40</v>
      </c>
      <c r="M146" s="20">
        <v>1</v>
      </c>
      <c r="N146" s="13">
        <v>1</v>
      </c>
      <c r="O146" s="15">
        <f t="shared" si="10"/>
        <v>-3.8180000000000138</v>
      </c>
      <c r="P146" s="13"/>
      <c r="Q146" s="13">
        <v>3.8</v>
      </c>
      <c r="R146" s="13"/>
      <c r="S146" s="15">
        <f t="shared" si="11"/>
        <v>-3.8180000000000138</v>
      </c>
      <c r="T146" s="13" t="s">
        <v>623</v>
      </c>
      <c r="U146" s="15">
        <f>(U145 + S145)</f>
        <v>98.193813999999961</v>
      </c>
      <c r="V146" s="28">
        <f t="shared" si="12"/>
        <v>-3.888228641368402E-2</v>
      </c>
      <c r="W146" s="39" t="s">
        <v>624</v>
      </c>
      <c r="X146" s="40"/>
      <c r="Y146" s="17" t="str">
        <f>(FLOOR(((COUNTIF(S$53:S146, "&gt;0") / ROWS(S$53:S146)) * 100), 1) &amp; "%")</f>
        <v>35%</v>
      </c>
      <c r="Z146" s="17"/>
      <c r="AA146" s="17"/>
    </row>
    <row r="147" spans="1:27" ht="150" customHeight="1">
      <c r="A147" s="21">
        <f t="shared" si="9"/>
        <v>-4.3999999999999768E-5</v>
      </c>
      <c r="B147" s="13" t="s">
        <v>620</v>
      </c>
      <c r="C147" s="24">
        <v>146</v>
      </c>
      <c r="D147" s="13" t="s">
        <v>538</v>
      </c>
      <c r="E147" s="24" t="s">
        <v>54</v>
      </c>
      <c r="F147" s="13" t="s">
        <v>184</v>
      </c>
      <c r="G147" s="32">
        <v>0.80833333333333335</v>
      </c>
      <c r="H147" s="13" t="s">
        <v>625</v>
      </c>
      <c r="I147" s="13">
        <v>3.9259999999999998E-3</v>
      </c>
      <c r="J147" s="13">
        <v>84177</v>
      </c>
      <c r="K147" s="13">
        <v>3.9699999999999996E-3</v>
      </c>
      <c r="L147" s="13" t="s">
        <v>40</v>
      </c>
      <c r="M147" s="20">
        <v>1</v>
      </c>
      <c r="N147" s="13">
        <v>1</v>
      </c>
      <c r="O147" s="15">
        <f t="shared" si="10"/>
        <v>-3.7037879999999803</v>
      </c>
      <c r="P147" s="13">
        <v>0.33</v>
      </c>
      <c r="Q147" s="13">
        <v>3.7</v>
      </c>
      <c r="R147" s="13"/>
      <c r="S147" s="15">
        <f t="shared" si="11"/>
        <v>-4.0337879999999799</v>
      </c>
      <c r="T147" s="13" t="s">
        <v>626</v>
      </c>
      <c r="U147" s="15">
        <f t="shared" si="13"/>
        <v>94.375813999999949</v>
      </c>
      <c r="V147" s="28">
        <f t="shared" si="12"/>
        <v>-4.2741755848590426E-2</v>
      </c>
      <c r="W147" s="37" t="s">
        <v>627</v>
      </c>
      <c r="X147" s="38"/>
      <c r="Y147" s="17" t="str">
        <f>(FLOOR(((COUNTIF(S$53:S147, "&gt;0") / ROWS(S$53:S147)) * 100), 1) &amp; "%")</f>
        <v>34%</v>
      </c>
      <c r="Z147" s="36"/>
      <c r="AA147" s="17"/>
    </row>
    <row r="148" spans="1:27" ht="150" customHeight="1">
      <c r="A148" s="21">
        <f t="shared" si="9"/>
        <v>0</v>
      </c>
      <c r="B148" s="13"/>
      <c r="C148" s="24">
        <v>147</v>
      </c>
      <c r="D148" s="13"/>
      <c r="E148" s="24"/>
      <c r="F148" s="13"/>
      <c r="G148" s="32"/>
      <c r="H148" s="13"/>
      <c r="I148" s="13"/>
      <c r="J148" s="13"/>
      <c r="K148" s="13"/>
      <c r="L148" s="13"/>
      <c r="M148" s="20">
        <v>1</v>
      </c>
      <c r="N148" s="13">
        <v>1</v>
      </c>
      <c r="O148" s="15">
        <f t="shared" si="10"/>
        <v>0</v>
      </c>
      <c r="P148" s="13"/>
      <c r="Q148" s="13"/>
      <c r="R148" s="13"/>
      <c r="S148" s="15">
        <f t="shared" si="11"/>
        <v>0</v>
      </c>
      <c r="T148" s="13"/>
      <c r="U148" s="15">
        <f t="shared" si="13"/>
        <v>90.342025999999976</v>
      </c>
      <c r="V148" s="28">
        <f t="shared" si="12"/>
        <v>0</v>
      </c>
      <c r="W148" s="39"/>
      <c r="X148" s="40"/>
      <c r="Y148" s="17" t="str">
        <f>(FLOOR(((COUNTIF(S$53:S148, "&gt;0") / ROWS(S$53:S148)) * 100), 1) &amp; "%")</f>
        <v>34%</v>
      </c>
      <c r="Z148" s="17"/>
      <c r="AA148" s="17"/>
    </row>
    <row r="149" spans="1:27" ht="150" customHeight="1">
      <c r="A149" s="21">
        <f t="shared" si="9"/>
        <v>0</v>
      </c>
      <c r="B149" s="13"/>
      <c r="C149" s="24">
        <v>148</v>
      </c>
      <c r="D149" s="13"/>
      <c r="E149" s="24"/>
      <c r="F149" s="13"/>
      <c r="G149" s="32"/>
      <c r="H149" s="13"/>
      <c r="I149" s="13"/>
      <c r="J149" s="13"/>
      <c r="K149" s="13"/>
      <c r="L149" s="13"/>
      <c r="M149" s="20">
        <v>1</v>
      </c>
      <c r="N149" s="13">
        <v>1</v>
      </c>
      <c r="O149" s="15">
        <f t="shared" si="10"/>
        <v>0</v>
      </c>
      <c r="P149" s="13"/>
      <c r="Q149" s="13"/>
      <c r="R149" s="13"/>
      <c r="S149" s="15">
        <f t="shared" si="11"/>
        <v>0</v>
      </c>
      <c r="T149" s="13"/>
      <c r="U149" s="15">
        <f t="shared" si="13"/>
        <v>90.342025999999976</v>
      </c>
      <c r="V149" s="28">
        <f t="shared" si="12"/>
        <v>0</v>
      </c>
      <c r="W149" s="39"/>
      <c r="X149" s="40"/>
      <c r="Y149" s="17" t="str">
        <f>(FLOOR(((COUNTIF(S$53:S149, "&gt;0") / ROWS(S$53:S149)) * 100), 1) &amp; "%")</f>
        <v>34%</v>
      </c>
      <c r="Z149" s="17"/>
      <c r="AA149" s="17"/>
    </row>
    <row r="150" spans="1:27" ht="150" customHeight="1">
      <c r="A150" s="21">
        <f t="shared" si="9"/>
        <v>0</v>
      </c>
      <c r="B150" s="13"/>
      <c r="C150" s="24">
        <v>149</v>
      </c>
      <c r="D150" s="13"/>
      <c r="E150" s="24"/>
      <c r="F150" s="13"/>
      <c r="G150" s="32"/>
      <c r="H150" s="13"/>
      <c r="I150" s="13"/>
      <c r="J150" s="13"/>
      <c r="K150" s="13"/>
      <c r="L150" s="13"/>
      <c r="M150" s="20">
        <v>1</v>
      </c>
      <c r="N150" s="13">
        <v>1</v>
      </c>
      <c r="O150" s="15">
        <f t="shared" si="10"/>
        <v>0</v>
      </c>
      <c r="P150" s="13"/>
      <c r="Q150" s="13"/>
      <c r="R150" s="13"/>
      <c r="S150" s="15">
        <f t="shared" si="11"/>
        <v>0</v>
      </c>
      <c r="T150" s="13"/>
      <c r="U150" s="15">
        <f t="shared" si="13"/>
        <v>90.342025999999976</v>
      </c>
      <c r="V150" s="28">
        <f t="shared" si="12"/>
        <v>0</v>
      </c>
      <c r="W150" s="39"/>
      <c r="X150" s="40"/>
      <c r="Y150" s="17" t="str">
        <f>(FLOOR(((COUNTIF(S$53:S150, "&gt;0") / ROWS(S$53:S150)) * 100), 1) &amp; "%")</f>
        <v>33%</v>
      </c>
      <c r="Z150" s="17"/>
      <c r="AA150" s="17"/>
    </row>
    <row r="151" spans="1:27" ht="150" customHeight="1">
      <c r="A151" s="21">
        <f t="shared" si="9"/>
        <v>0</v>
      </c>
      <c r="B151" s="13"/>
      <c r="C151" s="24">
        <v>150</v>
      </c>
      <c r="D151" s="13"/>
      <c r="E151" s="24"/>
      <c r="F151" s="13"/>
      <c r="G151" s="32"/>
      <c r="H151" s="13"/>
      <c r="I151" s="13"/>
      <c r="J151" s="13"/>
      <c r="K151" s="13"/>
      <c r="L151" s="13"/>
      <c r="M151" s="20">
        <v>1</v>
      </c>
      <c r="N151" s="13">
        <v>1</v>
      </c>
      <c r="O151" s="15">
        <f t="shared" si="10"/>
        <v>0</v>
      </c>
      <c r="P151" s="13"/>
      <c r="Q151" s="13"/>
      <c r="R151" s="13"/>
      <c r="S151" s="15">
        <f t="shared" si="11"/>
        <v>0</v>
      </c>
      <c r="T151" s="13"/>
      <c r="U151" s="15">
        <f t="shared" si="13"/>
        <v>90.342025999999976</v>
      </c>
      <c r="V151" s="28">
        <f t="shared" si="12"/>
        <v>0</v>
      </c>
      <c r="W151" s="39"/>
      <c r="X151" s="40"/>
      <c r="Y151" s="17" t="str">
        <f>(FLOOR(((COUNTIF(S$53:S151, "&gt;0") / ROWS(S$53:S151)) * 100), 1) &amp; "%")</f>
        <v>33%</v>
      </c>
      <c r="Z151" s="17"/>
      <c r="AA151" s="17"/>
    </row>
    <row r="152" spans="1:27" ht="150" customHeight="1">
      <c r="A152" s="21">
        <f t="shared" si="9"/>
        <v>0</v>
      </c>
      <c r="B152" s="13"/>
      <c r="C152" s="13"/>
      <c r="D152" s="13"/>
      <c r="E152" s="24"/>
      <c r="F152" s="13"/>
      <c r="G152" s="32"/>
      <c r="H152" s="13"/>
      <c r="I152" s="13"/>
      <c r="J152" s="13"/>
      <c r="K152" s="13"/>
      <c r="L152" s="13"/>
      <c r="M152" s="20">
        <v>1</v>
      </c>
      <c r="N152" s="13">
        <v>1</v>
      </c>
      <c r="O152" s="15">
        <f t="shared" si="10"/>
        <v>0</v>
      </c>
      <c r="P152" s="13"/>
      <c r="Q152" s="13"/>
      <c r="R152" s="13"/>
      <c r="S152" s="15">
        <f t="shared" si="11"/>
        <v>0</v>
      </c>
      <c r="T152" s="13"/>
      <c r="U152" s="15">
        <f t="shared" si="13"/>
        <v>90.342025999999976</v>
      </c>
      <c r="V152" s="28">
        <f t="shared" si="12"/>
        <v>0</v>
      </c>
      <c r="W152" s="39"/>
      <c r="X152" s="40"/>
      <c r="Y152" s="17" t="str">
        <f>(FLOOR(((COUNTIF(S$53:S152, "&gt;0") / ROWS(S$53:S152)) * 100), 1) &amp; "%")</f>
        <v>33%</v>
      </c>
      <c r="Z152" s="17"/>
      <c r="AA152" s="17"/>
    </row>
    <row r="153" spans="1:27" ht="150" customHeight="1">
      <c r="A153" s="21">
        <f t="shared" si="9"/>
        <v>0</v>
      </c>
      <c r="B153" s="13"/>
      <c r="C153" s="13"/>
      <c r="D153" s="13"/>
      <c r="E153" s="24"/>
      <c r="F153" s="13"/>
      <c r="G153" s="32"/>
      <c r="H153" s="13"/>
      <c r="I153" s="13"/>
      <c r="J153" s="13"/>
      <c r="K153" s="13"/>
      <c r="L153" s="13"/>
      <c r="M153" s="20">
        <v>1</v>
      </c>
      <c r="N153" s="13">
        <v>1</v>
      </c>
      <c r="O153" s="15">
        <f t="shared" si="10"/>
        <v>0</v>
      </c>
      <c r="P153" s="13"/>
      <c r="Q153" s="13"/>
      <c r="R153" s="13"/>
      <c r="S153" s="15">
        <f t="shared" si="11"/>
        <v>0</v>
      </c>
      <c r="T153" s="13"/>
      <c r="U153" s="15">
        <f t="shared" si="13"/>
        <v>90.342025999999976</v>
      </c>
      <c r="V153" s="28">
        <f t="shared" si="12"/>
        <v>0</v>
      </c>
      <c r="W153" s="39"/>
      <c r="X153" s="40"/>
      <c r="Y153" s="17" t="str">
        <f>(FLOOR(((COUNTIF(S$53:S153, "&gt;0") / ROWS(S$53:S153)) * 100), 1) &amp; "%")</f>
        <v>32%</v>
      </c>
      <c r="Z153" s="17"/>
      <c r="AA153" s="17"/>
    </row>
    <row r="154" spans="1:27" ht="150" customHeight="1">
      <c r="A154" s="21">
        <f t="shared" si="9"/>
        <v>0</v>
      </c>
      <c r="B154" s="13"/>
      <c r="C154" s="13"/>
      <c r="D154" s="13"/>
      <c r="E154" s="24"/>
      <c r="F154" s="13"/>
      <c r="G154" s="32"/>
      <c r="H154" s="13"/>
      <c r="I154" s="13"/>
      <c r="J154" s="13"/>
      <c r="K154" s="13"/>
      <c r="L154" s="13"/>
      <c r="M154" s="20">
        <v>1</v>
      </c>
      <c r="N154" s="13">
        <v>1</v>
      </c>
      <c r="O154" s="15">
        <f t="shared" si="10"/>
        <v>0</v>
      </c>
      <c r="P154" s="13"/>
      <c r="Q154" s="13"/>
      <c r="R154" s="13"/>
      <c r="S154" s="15">
        <f t="shared" si="11"/>
        <v>0</v>
      </c>
      <c r="T154" s="13"/>
      <c r="U154" s="15">
        <f t="shared" si="13"/>
        <v>90.342025999999976</v>
      </c>
      <c r="V154" s="28">
        <f t="shared" si="12"/>
        <v>0</v>
      </c>
      <c r="W154" s="39"/>
      <c r="X154" s="40"/>
      <c r="Y154" s="17" t="str">
        <f>(FLOOR(((COUNTIF(S$53:S154, "&gt;0") / ROWS(S$53:S154)) * 100), 1) &amp; "%")</f>
        <v>32%</v>
      </c>
      <c r="Z154" s="17"/>
      <c r="AA154" s="17"/>
    </row>
    <row r="155" spans="1:27" ht="150" customHeight="1">
      <c r="A155" s="21">
        <f t="shared" si="9"/>
        <v>0</v>
      </c>
      <c r="B155" s="13"/>
      <c r="C155" s="13"/>
      <c r="D155" s="13"/>
      <c r="E155" s="24"/>
      <c r="F155" s="13"/>
      <c r="G155" s="32"/>
      <c r="H155" s="13"/>
      <c r="I155" s="13"/>
      <c r="J155" s="13"/>
      <c r="K155" s="13"/>
      <c r="L155" s="13"/>
      <c r="M155" s="20">
        <v>1</v>
      </c>
      <c r="N155" s="13">
        <v>1</v>
      </c>
      <c r="O155" s="15">
        <f t="shared" si="10"/>
        <v>0</v>
      </c>
      <c r="P155" s="13"/>
      <c r="Q155" s="13"/>
      <c r="R155" s="13"/>
      <c r="S155" s="15">
        <f t="shared" si="11"/>
        <v>0</v>
      </c>
      <c r="T155" s="13"/>
      <c r="U155" s="15">
        <f t="shared" si="13"/>
        <v>90.342025999999976</v>
      </c>
      <c r="V155" s="28">
        <f t="shared" si="12"/>
        <v>0</v>
      </c>
      <c r="W155" s="39"/>
      <c r="X155" s="40"/>
      <c r="Y155" s="17" t="str">
        <f>(FLOOR(((COUNTIF(S$53:S155, "&gt;0") / ROWS(S$53:S155)) * 100), 1) &amp; "%")</f>
        <v>32%</v>
      </c>
      <c r="Z155" s="17"/>
      <c r="AA155" s="17"/>
    </row>
    <row r="156" spans="1:27" ht="150" customHeight="1">
      <c r="A156" s="21">
        <f t="shared" si="9"/>
        <v>0</v>
      </c>
      <c r="B156" s="13"/>
      <c r="C156" s="13"/>
      <c r="D156" s="13"/>
      <c r="E156" s="24"/>
      <c r="F156" s="13"/>
      <c r="G156" s="32"/>
      <c r="H156" s="13"/>
      <c r="I156" s="13"/>
      <c r="J156" s="13"/>
      <c r="K156" s="13"/>
      <c r="L156" s="13"/>
      <c r="M156" s="20">
        <v>1</v>
      </c>
      <c r="N156" s="13">
        <v>1</v>
      </c>
      <c r="O156" s="15">
        <f t="shared" si="10"/>
        <v>0</v>
      </c>
      <c r="P156" s="13"/>
      <c r="Q156" s="13"/>
      <c r="R156" s="13"/>
      <c r="S156" s="15">
        <f t="shared" si="11"/>
        <v>0</v>
      </c>
      <c r="T156" s="13"/>
      <c r="U156" s="15">
        <f t="shared" si="13"/>
        <v>90.342025999999976</v>
      </c>
      <c r="V156" s="28">
        <f t="shared" si="12"/>
        <v>0</v>
      </c>
      <c r="W156" s="39"/>
      <c r="X156" s="40"/>
      <c r="Y156" s="17" t="str">
        <f>(FLOOR(((COUNTIF(S$53:S156, "&gt;0") / ROWS(S$53:S156)) * 100), 1) &amp; "%")</f>
        <v>31%</v>
      </c>
      <c r="Z156" s="17"/>
      <c r="AA156" s="17"/>
    </row>
    <row r="157" spans="1:27" ht="150" customHeight="1">
      <c r="A157" s="21">
        <f t="shared" si="9"/>
        <v>0</v>
      </c>
      <c r="B157" s="13"/>
      <c r="C157" s="13"/>
      <c r="D157" s="13"/>
      <c r="E157" s="24"/>
      <c r="F157" s="13"/>
      <c r="G157" s="32"/>
      <c r="H157" s="13"/>
      <c r="I157" s="13"/>
      <c r="J157" s="13"/>
      <c r="K157" s="13"/>
      <c r="L157" s="13"/>
      <c r="M157" s="20">
        <v>1</v>
      </c>
      <c r="N157" s="13">
        <v>1</v>
      </c>
      <c r="O157" s="15">
        <f t="shared" si="10"/>
        <v>0</v>
      </c>
      <c r="P157" s="13"/>
      <c r="Q157" s="13"/>
      <c r="R157" s="13"/>
      <c r="S157" s="15">
        <f t="shared" si="11"/>
        <v>0</v>
      </c>
      <c r="T157" s="13"/>
      <c r="U157" s="15">
        <f t="shared" si="13"/>
        <v>90.342025999999976</v>
      </c>
      <c r="V157" s="28">
        <f t="shared" si="12"/>
        <v>0</v>
      </c>
      <c r="W157" s="39"/>
      <c r="X157" s="40"/>
      <c r="Y157" s="17" t="str">
        <f>(FLOOR(((COUNTIF(S$53:S157, "&gt;0") / ROWS(S$53:S157)) * 100), 1) &amp; "%")</f>
        <v>31%</v>
      </c>
      <c r="Z157" s="17"/>
      <c r="AA157" s="17"/>
    </row>
    <row r="158" spans="1:27" ht="150" customHeight="1">
      <c r="A158" s="21">
        <f t="shared" si="9"/>
        <v>0</v>
      </c>
      <c r="B158" s="13"/>
      <c r="C158" s="13"/>
      <c r="D158" s="13"/>
      <c r="E158" s="24"/>
      <c r="F158" s="13"/>
      <c r="G158" s="32"/>
      <c r="H158" s="13"/>
      <c r="I158" s="13"/>
      <c r="J158" s="13"/>
      <c r="K158" s="13"/>
      <c r="L158" s="13"/>
      <c r="M158" s="20">
        <v>1</v>
      </c>
      <c r="N158" s="13">
        <v>1</v>
      </c>
      <c r="O158" s="15">
        <f t="shared" si="10"/>
        <v>0</v>
      </c>
      <c r="P158" s="13"/>
      <c r="Q158" s="13"/>
      <c r="R158" s="13"/>
      <c r="S158" s="15">
        <f t="shared" si="11"/>
        <v>0</v>
      </c>
      <c r="T158" s="13"/>
      <c r="U158" s="15">
        <f t="shared" si="13"/>
        <v>90.342025999999976</v>
      </c>
      <c r="V158" s="28">
        <f t="shared" si="12"/>
        <v>0</v>
      </c>
      <c r="W158" s="39"/>
      <c r="X158" s="40"/>
      <c r="Y158" s="17" t="str">
        <f>(FLOOR(((COUNTIF(S$53:S158, "&gt;0") / ROWS(S$53:S158)) * 100), 1) &amp; "%")</f>
        <v>31%</v>
      </c>
      <c r="Z158" s="17"/>
      <c r="AA158" s="17"/>
    </row>
    <row r="159" spans="1:27" ht="150" customHeight="1">
      <c r="A159" s="21">
        <f t="shared" si="9"/>
        <v>0</v>
      </c>
      <c r="B159" s="13"/>
      <c r="C159" s="13"/>
      <c r="D159" s="13"/>
      <c r="E159" s="24"/>
      <c r="F159" s="13"/>
      <c r="G159" s="32"/>
      <c r="H159" s="13"/>
      <c r="I159" s="13"/>
      <c r="J159" s="13"/>
      <c r="K159" s="13"/>
      <c r="L159" s="13"/>
      <c r="M159" s="20">
        <v>1</v>
      </c>
      <c r="N159" s="13">
        <v>1</v>
      </c>
      <c r="O159" s="15">
        <f t="shared" si="10"/>
        <v>0</v>
      </c>
      <c r="P159" s="13"/>
      <c r="Q159" s="13"/>
      <c r="R159" s="13"/>
      <c r="S159" s="15">
        <f t="shared" si="11"/>
        <v>0</v>
      </c>
      <c r="T159" s="13"/>
      <c r="U159" s="15">
        <f t="shared" si="13"/>
        <v>90.342025999999976</v>
      </c>
      <c r="V159" s="28">
        <f t="shared" si="12"/>
        <v>0</v>
      </c>
      <c r="W159" s="39"/>
      <c r="X159" s="40"/>
      <c r="Y159" s="17" t="str">
        <f>(FLOOR(((COUNTIF(S$53:S159, "&gt;0") / ROWS(S$53:S159)) * 100), 1) &amp; "%")</f>
        <v>30%</v>
      </c>
      <c r="Z159" s="17"/>
      <c r="AA159" s="17"/>
    </row>
    <row r="160" spans="1:27" ht="150" customHeight="1">
      <c r="A160" s="21">
        <f t="shared" si="9"/>
        <v>0</v>
      </c>
      <c r="B160" s="13"/>
      <c r="C160" s="13"/>
      <c r="D160" s="13"/>
      <c r="E160" s="24"/>
      <c r="F160" s="13"/>
      <c r="G160" s="32"/>
      <c r="H160" s="13"/>
      <c r="I160" s="13"/>
      <c r="J160" s="13"/>
      <c r="K160" s="13"/>
      <c r="L160" s="13"/>
      <c r="M160" s="20">
        <v>1</v>
      </c>
      <c r="N160" s="13">
        <v>1</v>
      </c>
      <c r="O160" s="15">
        <f t="shared" si="10"/>
        <v>0</v>
      </c>
      <c r="P160" s="13"/>
      <c r="Q160" s="13"/>
      <c r="R160" s="13"/>
      <c r="S160" s="15">
        <f t="shared" si="11"/>
        <v>0</v>
      </c>
      <c r="T160" s="13"/>
      <c r="U160" s="15">
        <f t="shared" si="13"/>
        <v>90.342025999999976</v>
      </c>
      <c r="V160" s="28">
        <f t="shared" si="12"/>
        <v>0</v>
      </c>
      <c r="W160" s="39"/>
      <c r="X160" s="40"/>
      <c r="Y160" s="17" t="str">
        <f>(FLOOR(((COUNTIF(S$53:S160, "&gt;0") / ROWS(S$53:S160)) * 100), 1) &amp; "%")</f>
        <v>30%</v>
      </c>
      <c r="Z160" s="17"/>
      <c r="AA160" s="17"/>
    </row>
    <row r="161" spans="1:27" ht="150" customHeight="1">
      <c r="A161" s="21">
        <f t="shared" si="9"/>
        <v>0</v>
      </c>
      <c r="B161" s="13"/>
      <c r="C161" s="13"/>
      <c r="D161" s="13"/>
      <c r="E161" s="24"/>
      <c r="F161" s="13"/>
      <c r="G161" s="32"/>
      <c r="H161" s="13"/>
      <c r="I161" s="13"/>
      <c r="J161" s="13"/>
      <c r="K161" s="13"/>
      <c r="L161" s="13"/>
      <c r="M161" s="20">
        <v>1</v>
      </c>
      <c r="N161" s="13">
        <v>1</v>
      </c>
      <c r="O161" s="15">
        <f t="shared" si="10"/>
        <v>0</v>
      </c>
      <c r="P161" s="13"/>
      <c r="Q161" s="13"/>
      <c r="R161" s="13"/>
      <c r="S161" s="15">
        <f t="shared" si="11"/>
        <v>0</v>
      </c>
      <c r="T161" s="13"/>
      <c r="U161" s="15">
        <f t="shared" si="13"/>
        <v>90.342025999999976</v>
      </c>
      <c r="V161" s="28">
        <f t="shared" si="12"/>
        <v>0</v>
      </c>
      <c r="W161" s="39"/>
      <c r="X161" s="40"/>
      <c r="Y161" s="17" t="str">
        <f>(FLOOR(((COUNTIF(S$53:S161, "&gt;0") / ROWS(S$53:S161)) * 100), 1) &amp; "%")</f>
        <v>30%</v>
      </c>
      <c r="Z161" s="17"/>
      <c r="AA161" s="17"/>
    </row>
    <row r="162" spans="1:27" ht="150" customHeight="1">
      <c r="A162" s="21">
        <f t="shared" si="9"/>
        <v>0</v>
      </c>
      <c r="B162" s="13"/>
      <c r="C162" s="13"/>
      <c r="D162" s="13"/>
      <c r="E162" s="24"/>
      <c r="F162" s="13"/>
      <c r="G162" s="32"/>
      <c r="H162" s="13"/>
      <c r="I162" s="13"/>
      <c r="J162" s="13"/>
      <c r="K162" s="13"/>
      <c r="L162" s="13"/>
      <c r="M162" s="20">
        <v>1</v>
      </c>
      <c r="N162" s="13">
        <v>1</v>
      </c>
      <c r="O162" s="15">
        <f t="shared" si="10"/>
        <v>0</v>
      </c>
      <c r="P162" s="13"/>
      <c r="Q162" s="13"/>
      <c r="R162" s="13"/>
      <c r="S162" s="15">
        <f t="shared" si="11"/>
        <v>0</v>
      </c>
      <c r="T162" s="13"/>
      <c r="U162" s="15">
        <f t="shared" si="13"/>
        <v>90.342025999999976</v>
      </c>
      <c r="V162" s="28">
        <f t="shared" si="12"/>
        <v>0</v>
      </c>
      <c r="W162" s="39"/>
      <c r="X162" s="40"/>
      <c r="Y162" s="17" t="str">
        <f>(FLOOR(((COUNTIF(S$53:S162, "&gt;0") / ROWS(S$53:S162)) * 100), 1) &amp; "%")</f>
        <v>30%</v>
      </c>
      <c r="Z162" s="17"/>
      <c r="AA162" s="17"/>
    </row>
    <row r="163" spans="1:27" ht="150" customHeight="1">
      <c r="A163" s="21">
        <f t="shared" si="9"/>
        <v>0</v>
      </c>
      <c r="B163" s="13"/>
      <c r="C163" s="13"/>
      <c r="D163" s="13"/>
      <c r="E163" s="24"/>
      <c r="F163" s="13"/>
      <c r="G163" s="32"/>
      <c r="H163" s="13"/>
      <c r="I163" s="13"/>
      <c r="J163" s="13"/>
      <c r="K163" s="13"/>
      <c r="L163" s="13"/>
      <c r="M163" s="20">
        <v>1</v>
      </c>
      <c r="N163" s="13">
        <v>1</v>
      </c>
      <c r="O163" s="15">
        <f t="shared" si="10"/>
        <v>0</v>
      </c>
      <c r="P163" s="13"/>
      <c r="Q163" s="13"/>
      <c r="R163" s="13"/>
      <c r="S163" s="15">
        <f t="shared" si="11"/>
        <v>0</v>
      </c>
      <c r="T163" s="13"/>
      <c r="U163" s="15">
        <f t="shared" si="13"/>
        <v>90.342025999999976</v>
      </c>
      <c r="V163" s="28">
        <f t="shared" si="12"/>
        <v>0</v>
      </c>
      <c r="W163" s="39"/>
      <c r="X163" s="40"/>
      <c r="Y163" s="17" t="str">
        <f>(FLOOR(((COUNTIF(S$53:S163, "&gt;0") / ROWS(S$53:S163)) * 100), 1) &amp; "%")</f>
        <v>29%</v>
      </c>
      <c r="Z163" s="17"/>
      <c r="AA163" s="17"/>
    </row>
    <row r="164" spans="1:27" ht="150" customHeight="1">
      <c r="A164" s="21">
        <f t="shared" si="9"/>
        <v>0</v>
      </c>
      <c r="B164" s="13"/>
      <c r="C164" s="13"/>
      <c r="D164" s="13"/>
      <c r="E164" s="24"/>
      <c r="F164" s="13"/>
      <c r="G164" s="32"/>
      <c r="H164" s="13"/>
      <c r="I164" s="13"/>
      <c r="J164" s="13"/>
      <c r="K164" s="13"/>
      <c r="L164" s="13"/>
      <c r="M164" s="20">
        <v>1</v>
      </c>
      <c r="N164" s="13">
        <v>1</v>
      </c>
      <c r="O164" s="15">
        <f t="shared" si="10"/>
        <v>0</v>
      </c>
      <c r="P164" s="13"/>
      <c r="Q164" s="13"/>
      <c r="R164" s="13"/>
      <c r="S164" s="15">
        <f t="shared" si="11"/>
        <v>0</v>
      </c>
      <c r="T164" s="13"/>
      <c r="U164" s="15">
        <f t="shared" si="13"/>
        <v>90.342025999999976</v>
      </c>
      <c r="V164" s="28">
        <f t="shared" si="12"/>
        <v>0</v>
      </c>
      <c r="W164" s="39"/>
      <c r="X164" s="40"/>
      <c r="Y164" s="17" t="str">
        <f>(FLOOR(((COUNTIF(S$53:S164, "&gt;0") / ROWS(S$53:S164)) * 100), 1) &amp; "%")</f>
        <v>29%</v>
      </c>
      <c r="Z164" s="17"/>
      <c r="AA164" s="17"/>
    </row>
    <row r="165" spans="1:27" ht="150" customHeight="1">
      <c r="A165" s="21">
        <f t="shared" si="9"/>
        <v>0</v>
      </c>
      <c r="B165" s="13"/>
      <c r="C165" s="13"/>
      <c r="D165" s="13"/>
      <c r="E165" s="24"/>
      <c r="F165" s="13"/>
      <c r="G165" s="32"/>
      <c r="H165" s="13"/>
      <c r="I165" s="13"/>
      <c r="J165" s="13"/>
      <c r="K165" s="13"/>
      <c r="L165" s="13"/>
      <c r="M165" s="20">
        <v>1</v>
      </c>
      <c r="N165" s="13">
        <v>1</v>
      </c>
      <c r="O165" s="15">
        <f t="shared" si="10"/>
        <v>0</v>
      </c>
      <c r="P165" s="13"/>
      <c r="Q165" s="13"/>
      <c r="R165" s="13"/>
      <c r="S165" s="15">
        <f t="shared" si="11"/>
        <v>0</v>
      </c>
      <c r="T165" s="13"/>
      <c r="U165" s="15">
        <f t="shared" si="13"/>
        <v>90.342025999999976</v>
      </c>
      <c r="V165" s="28">
        <f t="shared" si="12"/>
        <v>0</v>
      </c>
      <c r="W165" s="39"/>
      <c r="X165" s="40"/>
      <c r="Y165" s="17" t="str">
        <f>(FLOOR(((COUNTIF(S$53:S165, "&gt;0") / ROWS(S$53:S165)) * 100), 1) &amp; "%")</f>
        <v>29%</v>
      </c>
      <c r="Z165" s="17"/>
      <c r="AA165" s="17"/>
    </row>
    <row r="166" spans="1:27" ht="150" customHeight="1">
      <c r="A166" s="21">
        <f t="shared" si="9"/>
        <v>0</v>
      </c>
      <c r="B166" s="13"/>
      <c r="C166" s="13"/>
      <c r="D166" s="13"/>
      <c r="E166" s="24"/>
      <c r="F166" s="13"/>
      <c r="G166" s="32"/>
      <c r="H166" s="13"/>
      <c r="I166" s="13"/>
      <c r="J166" s="13"/>
      <c r="K166" s="13"/>
      <c r="L166" s="13"/>
      <c r="M166" s="20">
        <v>1</v>
      </c>
      <c r="N166" s="13">
        <v>1</v>
      </c>
      <c r="O166" s="15">
        <f t="shared" si="10"/>
        <v>0</v>
      </c>
      <c r="P166" s="13"/>
      <c r="Q166" s="13"/>
      <c r="R166" s="13"/>
      <c r="S166" s="15">
        <f t="shared" si="11"/>
        <v>0</v>
      </c>
      <c r="T166" s="13"/>
      <c r="U166" s="15">
        <f t="shared" si="13"/>
        <v>90.342025999999976</v>
      </c>
      <c r="V166" s="28">
        <f t="shared" si="12"/>
        <v>0</v>
      </c>
      <c r="W166" s="39"/>
      <c r="X166" s="40"/>
      <c r="Y166" s="17" t="str">
        <f>(FLOOR(((COUNTIF(S$53:S166, "&gt;0") / ROWS(S$53:S166)) * 100), 1) &amp; "%")</f>
        <v>28%</v>
      </c>
      <c r="Z166" s="17"/>
      <c r="AA166" s="17"/>
    </row>
    <row r="167" spans="1:27" ht="150" customHeight="1">
      <c r="A167" s="21">
        <f t="shared" si="9"/>
        <v>0</v>
      </c>
      <c r="B167" s="13"/>
      <c r="C167" s="13"/>
      <c r="D167" s="13"/>
      <c r="E167" s="24"/>
      <c r="F167" s="13"/>
      <c r="G167" s="32"/>
      <c r="H167" s="13"/>
      <c r="I167" s="13"/>
      <c r="J167" s="13"/>
      <c r="K167" s="13"/>
      <c r="L167" s="13"/>
      <c r="M167" s="20">
        <v>1</v>
      </c>
      <c r="N167" s="13">
        <v>1</v>
      </c>
      <c r="O167" s="15">
        <f t="shared" si="10"/>
        <v>0</v>
      </c>
      <c r="P167" s="13"/>
      <c r="Q167" s="13"/>
      <c r="R167" s="13"/>
      <c r="S167" s="15">
        <f t="shared" si="11"/>
        <v>0</v>
      </c>
      <c r="T167" s="13"/>
      <c r="U167" s="15">
        <f t="shared" si="13"/>
        <v>90.342025999999976</v>
      </c>
      <c r="V167" s="28">
        <f t="shared" si="12"/>
        <v>0</v>
      </c>
      <c r="W167" s="39"/>
      <c r="X167" s="40"/>
      <c r="Y167" s="17" t="str">
        <f>(FLOOR(((COUNTIF(S$53:S167, "&gt;0") / ROWS(S$53:S167)) * 100), 1) &amp; "%")</f>
        <v>28%</v>
      </c>
      <c r="Z167" s="17"/>
      <c r="AA167" s="17"/>
    </row>
    <row r="168" spans="1:27" ht="150" customHeight="1">
      <c r="A168" s="21">
        <f t="shared" si="9"/>
        <v>0</v>
      </c>
      <c r="B168" s="13"/>
      <c r="C168" s="13"/>
      <c r="D168" s="13"/>
      <c r="E168" s="24"/>
      <c r="F168" s="13"/>
      <c r="G168" s="32"/>
      <c r="H168" s="13"/>
      <c r="I168" s="13"/>
      <c r="J168" s="13"/>
      <c r="K168" s="13"/>
      <c r="L168" s="13"/>
      <c r="M168" s="20">
        <v>1</v>
      </c>
      <c r="N168" s="13">
        <v>1</v>
      </c>
      <c r="O168" s="15">
        <f t="shared" si="10"/>
        <v>0</v>
      </c>
      <c r="P168" s="13"/>
      <c r="Q168" s="13"/>
      <c r="R168" s="13"/>
      <c r="S168" s="15">
        <f t="shared" si="11"/>
        <v>0</v>
      </c>
      <c r="T168" s="13"/>
      <c r="U168" s="15">
        <f t="shared" si="13"/>
        <v>90.342025999999976</v>
      </c>
      <c r="V168" s="28">
        <f t="shared" si="12"/>
        <v>0</v>
      </c>
      <c r="W168" s="39"/>
      <c r="X168" s="40"/>
      <c r="Y168" s="17" t="str">
        <f>(FLOOR(((COUNTIF(S$53:S168, "&gt;0") / ROWS(S$53:S168)) * 100), 1) &amp; "%")</f>
        <v>28%</v>
      </c>
      <c r="Z168" s="17"/>
      <c r="AA168" s="17"/>
    </row>
    <row r="169" spans="1:27" ht="150" customHeight="1">
      <c r="A169" s="21">
        <f t="shared" si="9"/>
        <v>0</v>
      </c>
      <c r="B169" s="13"/>
      <c r="C169" s="13"/>
      <c r="D169" s="13"/>
      <c r="E169" s="24"/>
      <c r="F169" s="13"/>
      <c r="G169" s="32"/>
      <c r="H169" s="13"/>
      <c r="I169" s="13"/>
      <c r="J169" s="13"/>
      <c r="K169" s="13"/>
      <c r="L169" s="13"/>
      <c r="M169" s="20">
        <v>1</v>
      </c>
      <c r="N169" s="13">
        <v>1</v>
      </c>
      <c r="O169" s="15">
        <f t="shared" si="10"/>
        <v>0</v>
      </c>
      <c r="P169" s="13"/>
      <c r="Q169" s="13"/>
      <c r="R169" s="13"/>
      <c r="S169" s="15">
        <f t="shared" si="11"/>
        <v>0</v>
      </c>
      <c r="T169" s="13"/>
      <c r="U169" s="15">
        <f t="shared" si="13"/>
        <v>90.342025999999976</v>
      </c>
      <c r="V169" s="28">
        <f t="shared" si="12"/>
        <v>0</v>
      </c>
      <c r="W169" s="39"/>
      <c r="X169" s="40"/>
      <c r="Y169" s="17" t="str">
        <f>(FLOOR(((COUNTIF(S$53:S169, "&gt;0") / ROWS(S$53:S169)) * 100), 1) &amp; "%")</f>
        <v>28%</v>
      </c>
      <c r="Z169" s="17"/>
      <c r="AA169" s="17"/>
    </row>
    <row r="170" spans="1:27" ht="150" customHeight="1">
      <c r="A170" s="21">
        <f t="shared" si="9"/>
        <v>0</v>
      </c>
      <c r="B170" s="13"/>
      <c r="C170" s="13"/>
      <c r="D170" s="13"/>
      <c r="E170" s="24"/>
      <c r="F170" s="13"/>
      <c r="G170" s="32"/>
      <c r="H170" s="13"/>
      <c r="I170" s="13"/>
      <c r="J170" s="13"/>
      <c r="K170" s="13"/>
      <c r="L170" s="13"/>
      <c r="M170" s="20">
        <v>1</v>
      </c>
      <c r="N170" s="13">
        <v>1</v>
      </c>
      <c r="O170" s="15">
        <f t="shared" si="10"/>
        <v>0</v>
      </c>
      <c r="P170" s="13"/>
      <c r="Q170" s="13"/>
      <c r="R170" s="13"/>
      <c r="S170" s="15">
        <f t="shared" si="11"/>
        <v>0</v>
      </c>
      <c r="T170" s="13"/>
      <c r="U170" s="15">
        <f t="shared" si="13"/>
        <v>90.342025999999976</v>
      </c>
      <c r="V170" s="28">
        <f t="shared" si="12"/>
        <v>0</v>
      </c>
      <c r="W170" s="39"/>
      <c r="X170" s="40"/>
      <c r="Y170" s="17" t="str">
        <f>(FLOOR(((COUNTIF(S$53:S170, "&gt;0") / ROWS(S$53:S170)) * 100), 1) &amp; "%")</f>
        <v>27%</v>
      </c>
      <c r="Z170" s="17"/>
      <c r="AA170" s="17"/>
    </row>
    <row r="171" spans="1:27" ht="150" customHeight="1">
      <c r="A171" s="21">
        <f t="shared" si="9"/>
        <v>0</v>
      </c>
      <c r="B171" s="13"/>
      <c r="C171" s="13"/>
      <c r="D171" s="13"/>
      <c r="E171" s="24"/>
      <c r="F171" s="13"/>
      <c r="G171" s="32"/>
      <c r="H171" s="13"/>
      <c r="I171" s="13"/>
      <c r="J171" s="13"/>
      <c r="K171" s="13"/>
      <c r="L171" s="13"/>
      <c r="M171" s="20">
        <v>1</v>
      </c>
      <c r="N171" s="13">
        <v>1</v>
      </c>
      <c r="O171" s="15">
        <f t="shared" si="10"/>
        <v>0</v>
      </c>
      <c r="P171" s="13"/>
      <c r="Q171" s="13"/>
      <c r="R171" s="13"/>
      <c r="S171" s="15">
        <f t="shared" si="11"/>
        <v>0</v>
      </c>
      <c r="T171" s="13"/>
      <c r="U171" s="15">
        <f t="shared" si="13"/>
        <v>90.342025999999976</v>
      </c>
      <c r="V171" s="28">
        <f t="shared" si="12"/>
        <v>0</v>
      </c>
      <c r="W171" s="39"/>
      <c r="X171" s="40"/>
      <c r="Y171" s="17" t="str">
        <f>(FLOOR(((COUNTIF(S$53:S171, "&gt;0") / ROWS(S$53:S171)) * 100), 1) &amp; "%")</f>
        <v>27%</v>
      </c>
      <c r="Z171" s="17"/>
      <c r="AA171" s="17"/>
    </row>
    <row r="172" spans="1:27" ht="150" customHeight="1">
      <c r="A172" s="21">
        <f t="shared" si="9"/>
        <v>0</v>
      </c>
      <c r="B172" s="13"/>
      <c r="C172" s="13"/>
      <c r="D172" s="13"/>
      <c r="E172" s="24"/>
      <c r="F172" s="13"/>
      <c r="G172" s="32"/>
      <c r="H172" s="13"/>
      <c r="I172" s="13"/>
      <c r="J172" s="13"/>
      <c r="K172" s="13"/>
      <c r="L172" s="13"/>
      <c r="M172" s="20">
        <v>1</v>
      </c>
      <c r="N172" s="13">
        <v>1</v>
      </c>
      <c r="O172" s="15">
        <f t="shared" si="10"/>
        <v>0</v>
      </c>
      <c r="P172" s="13"/>
      <c r="Q172" s="13"/>
      <c r="R172" s="13"/>
      <c r="S172" s="15">
        <f t="shared" si="11"/>
        <v>0</v>
      </c>
      <c r="T172" s="13"/>
      <c r="U172" s="15">
        <f t="shared" si="13"/>
        <v>90.342025999999976</v>
      </c>
      <c r="V172" s="28">
        <f t="shared" si="12"/>
        <v>0</v>
      </c>
      <c r="W172" s="39"/>
      <c r="X172" s="40"/>
      <c r="Y172" s="17" t="str">
        <f>(FLOOR(((COUNTIF(S$53:S172, "&gt;0") / ROWS(S$53:S172)) * 100), 1) &amp; "%")</f>
        <v>27%</v>
      </c>
      <c r="Z172" s="17"/>
      <c r="AA172" s="17"/>
    </row>
    <row r="173" spans="1:27" ht="150" customHeight="1">
      <c r="A173" s="21">
        <f t="shared" si="9"/>
        <v>0</v>
      </c>
      <c r="B173" s="13"/>
      <c r="C173" s="13"/>
      <c r="D173" s="13"/>
      <c r="E173" s="24"/>
      <c r="F173" s="13"/>
      <c r="G173" s="32"/>
      <c r="H173" s="13"/>
      <c r="I173" s="13"/>
      <c r="J173" s="13"/>
      <c r="K173" s="13"/>
      <c r="L173" s="13"/>
      <c r="M173" s="20">
        <v>1</v>
      </c>
      <c r="N173" s="13">
        <v>1</v>
      </c>
      <c r="O173" s="15">
        <f t="shared" si="10"/>
        <v>0</v>
      </c>
      <c r="P173" s="13"/>
      <c r="Q173" s="13"/>
      <c r="R173" s="13"/>
      <c r="S173" s="15">
        <f t="shared" si="11"/>
        <v>0</v>
      </c>
      <c r="T173" s="13"/>
      <c r="U173" s="15">
        <f t="shared" si="13"/>
        <v>90.342025999999976</v>
      </c>
      <c r="V173" s="28">
        <f t="shared" si="12"/>
        <v>0</v>
      </c>
      <c r="W173" s="39"/>
      <c r="X173" s="40"/>
      <c r="Y173" s="17" t="str">
        <f>(FLOOR(((COUNTIF(S$53:S173, "&gt;0") / ROWS(S$53:S173)) * 100), 1) &amp; "%")</f>
        <v>27%</v>
      </c>
      <c r="Z173" s="17"/>
      <c r="AA173" s="17"/>
    </row>
    <row r="174" spans="1:27" ht="150" customHeight="1">
      <c r="A174" s="21">
        <f t="shared" si="9"/>
        <v>0</v>
      </c>
      <c r="B174" s="13"/>
      <c r="C174" s="13"/>
      <c r="D174" s="13"/>
      <c r="E174" s="24"/>
      <c r="F174" s="13"/>
      <c r="G174" s="32"/>
      <c r="H174" s="13"/>
      <c r="I174" s="13"/>
      <c r="J174" s="13"/>
      <c r="K174" s="13"/>
      <c r="L174" s="13"/>
      <c r="M174" s="20">
        <v>1</v>
      </c>
      <c r="N174" s="13">
        <v>1</v>
      </c>
      <c r="O174" s="15">
        <f t="shared" si="10"/>
        <v>0</v>
      </c>
      <c r="P174" s="13"/>
      <c r="Q174" s="13"/>
      <c r="R174" s="13"/>
      <c r="S174" s="15">
        <f t="shared" si="11"/>
        <v>0</v>
      </c>
      <c r="T174" s="13"/>
      <c r="U174" s="15">
        <f t="shared" si="13"/>
        <v>90.342025999999976</v>
      </c>
      <c r="V174" s="28">
        <f t="shared" si="12"/>
        <v>0</v>
      </c>
      <c r="W174" s="39"/>
      <c r="X174" s="40"/>
      <c r="Y174" s="17" t="str">
        <f>(FLOOR(((COUNTIF(S$53:S174, "&gt;0") / ROWS(S$53:S174)) * 100), 1) &amp; "%")</f>
        <v>27%</v>
      </c>
      <c r="Z174" s="17"/>
      <c r="AA174" s="17"/>
    </row>
    <row r="175" spans="1:27" ht="150" customHeight="1">
      <c r="A175" s="21">
        <f t="shared" si="9"/>
        <v>0</v>
      </c>
      <c r="B175" s="13"/>
      <c r="C175" s="13"/>
      <c r="D175" s="13"/>
      <c r="E175" s="24"/>
      <c r="F175" s="13"/>
      <c r="G175" s="32"/>
      <c r="H175" s="13"/>
      <c r="I175" s="13"/>
      <c r="J175" s="13"/>
      <c r="K175" s="13"/>
      <c r="L175" s="13"/>
      <c r="M175" s="20">
        <v>1</v>
      </c>
      <c r="N175" s="13">
        <v>1</v>
      </c>
      <c r="O175" s="15">
        <f t="shared" si="10"/>
        <v>0</v>
      </c>
      <c r="P175" s="13"/>
      <c r="Q175" s="13"/>
      <c r="R175" s="13"/>
      <c r="S175" s="15">
        <f t="shared" si="11"/>
        <v>0</v>
      </c>
      <c r="T175" s="13"/>
      <c r="U175" s="15">
        <f t="shared" si="13"/>
        <v>90.342025999999976</v>
      </c>
      <c r="V175" s="28">
        <f t="shared" si="12"/>
        <v>0</v>
      </c>
      <c r="W175" s="39"/>
      <c r="X175" s="40"/>
      <c r="Y175" s="17" t="str">
        <f>(FLOOR(((COUNTIF(S$53:S175, "&gt;0") / ROWS(S$53:S175)) * 100), 1) &amp; "%")</f>
        <v>26%</v>
      </c>
      <c r="Z175" s="17"/>
      <c r="AA175" s="17"/>
    </row>
    <row r="176" spans="1:27" ht="150" customHeight="1">
      <c r="A176" s="21">
        <f t="shared" si="9"/>
        <v>0</v>
      </c>
      <c r="B176" s="13"/>
      <c r="C176" s="13"/>
      <c r="D176" s="13"/>
      <c r="E176" s="24"/>
      <c r="F176" s="13"/>
      <c r="G176" s="32"/>
      <c r="H176" s="13"/>
      <c r="I176" s="13"/>
      <c r="J176" s="13"/>
      <c r="K176" s="13"/>
      <c r="L176" s="13"/>
      <c r="M176" s="20">
        <v>1</v>
      </c>
      <c r="N176" s="13">
        <v>1</v>
      </c>
      <c r="O176" s="15">
        <f t="shared" si="10"/>
        <v>0</v>
      </c>
      <c r="P176" s="13"/>
      <c r="Q176" s="13"/>
      <c r="R176" s="13"/>
      <c r="S176" s="15">
        <f t="shared" si="11"/>
        <v>0</v>
      </c>
      <c r="T176" s="13"/>
      <c r="U176" s="15">
        <f t="shared" si="13"/>
        <v>90.342025999999976</v>
      </c>
      <c r="V176" s="28">
        <f t="shared" si="12"/>
        <v>0</v>
      </c>
      <c r="W176" s="39"/>
      <c r="X176" s="40"/>
      <c r="Y176" s="17" t="str">
        <f>(FLOOR(((COUNTIF(S$53:S176, "&gt;0") / ROWS(S$53:S176)) * 100), 1) &amp; "%")</f>
        <v>26%</v>
      </c>
      <c r="Z176" s="17"/>
      <c r="AA176" s="17"/>
    </row>
    <row r="177" spans="1:27" ht="150" customHeight="1">
      <c r="A177" s="21">
        <f t="shared" si="9"/>
        <v>0</v>
      </c>
      <c r="B177" s="13"/>
      <c r="C177" s="13"/>
      <c r="D177" s="13"/>
      <c r="E177" s="24"/>
      <c r="F177" s="13"/>
      <c r="G177" s="32"/>
      <c r="H177" s="13"/>
      <c r="I177" s="13"/>
      <c r="J177" s="13"/>
      <c r="K177" s="13"/>
      <c r="L177" s="13"/>
      <c r="M177" s="20">
        <v>1</v>
      </c>
      <c r="N177" s="13">
        <v>1</v>
      </c>
      <c r="O177" s="15">
        <f t="shared" si="10"/>
        <v>0</v>
      </c>
      <c r="P177" s="13"/>
      <c r="Q177" s="13"/>
      <c r="R177" s="13"/>
      <c r="S177" s="15">
        <f t="shared" si="11"/>
        <v>0</v>
      </c>
      <c r="T177" s="13"/>
      <c r="U177" s="15">
        <f t="shared" si="13"/>
        <v>90.342025999999976</v>
      </c>
      <c r="V177" s="28">
        <f t="shared" si="12"/>
        <v>0</v>
      </c>
      <c r="W177" s="39"/>
      <c r="X177" s="40"/>
      <c r="Y177" s="17" t="str">
        <f>(FLOOR(((COUNTIF(S$53:S177, "&gt;0") / ROWS(S$53:S177)) * 100), 1) &amp; "%")</f>
        <v>26%</v>
      </c>
      <c r="Z177" s="17"/>
      <c r="AA177" s="17"/>
    </row>
    <row r="178" spans="1:27" ht="150" customHeight="1">
      <c r="A178" s="21">
        <f t="shared" si="9"/>
        <v>0</v>
      </c>
      <c r="B178" s="13"/>
      <c r="C178" s="13"/>
      <c r="D178" s="13"/>
      <c r="E178" s="24"/>
      <c r="F178" s="13"/>
      <c r="G178" s="32"/>
      <c r="H178" s="13"/>
      <c r="I178" s="13"/>
      <c r="J178" s="13"/>
      <c r="K178" s="13"/>
      <c r="L178" s="13"/>
      <c r="M178" s="20">
        <v>1</v>
      </c>
      <c r="N178" s="13">
        <v>1</v>
      </c>
      <c r="O178" s="15">
        <f t="shared" si="10"/>
        <v>0</v>
      </c>
      <c r="P178" s="13"/>
      <c r="Q178" s="13"/>
      <c r="R178" s="13"/>
      <c r="S178" s="15">
        <f t="shared" si="11"/>
        <v>0</v>
      </c>
      <c r="T178" s="13"/>
      <c r="U178" s="15">
        <f t="shared" si="13"/>
        <v>90.342025999999976</v>
      </c>
      <c r="V178" s="28">
        <f t="shared" si="12"/>
        <v>0</v>
      </c>
      <c r="W178" s="39"/>
      <c r="X178" s="40"/>
      <c r="Y178" s="17" t="str">
        <f>(FLOOR(((COUNTIF(S$53:S178, "&gt;0") / ROWS(S$53:S178)) * 100), 1) &amp; "%")</f>
        <v>26%</v>
      </c>
      <c r="Z178" s="17"/>
      <c r="AA178" s="17"/>
    </row>
    <row r="179" spans="1:27" ht="150" customHeight="1">
      <c r="A179" s="21">
        <f t="shared" si="9"/>
        <v>0</v>
      </c>
      <c r="B179" s="13"/>
      <c r="C179" s="13"/>
      <c r="D179" s="13"/>
      <c r="E179" s="24"/>
      <c r="F179" s="13"/>
      <c r="G179" s="32"/>
      <c r="H179" s="13"/>
      <c r="I179" s="13"/>
      <c r="J179" s="13"/>
      <c r="K179" s="13"/>
      <c r="L179" s="13"/>
      <c r="M179" s="20">
        <v>1</v>
      </c>
      <c r="N179" s="13">
        <v>1</v>
      </c>
      <c r="O179" s="15">
        <f t="shared" si="10"/>
        <v>0</v>
      </c>
      <c r="P179" s="13"/>
      <c r="Q179" s="13"/>
      <c r="R179" s="13"/>
      <c r="S179" s="15">
        <f t="shared" si="11"/>
        <v>0</v>
      </c>
      <c r="T179" s="13"/>
      <c r="U179" s="15">
        <f t="shared" si="13"/>
        <v>90.342025999999976</v>
      </c>
      <c r="V179" s="28">
        <f t="shared" si="12"/>
        <v>0</v>
      </c>
      <c r="W179" s="39"/>
      <c r="X179" s="40"/>
      <c r="Y179" s="17" t="str">
        <f>(FLOOR(((COUNTIF(S$53:S179, "&gt;0") / ROWS(S$53:S179)) * 100), 1) &amp; "%")</f>
        <v>25%</v>
      </c>
      <c r="Z179" s="17"/>
      <c r="AA179" s="17"/>
    </row>
    <row r="180" spans="1:27" ht="150" customHeight="1">
      <c r="A180" s="21">
        <f t="shared" si="9"/>
        <v>0</v>
      </c>
      <c r="B180" s="13"/>
      <c r="C180" s="13"/>
      <c r="D180" s="13"/>
      <c r="E180" s="24"/>
      <c r="F180" s="13"/>
      <c r="G180" s="32"/>
      <c r="H180" s="13"/>
      <c r="I180" s="13"/>
      <c r="J180" s="13"/>
      <c r="K180" s="13"/>
      <c r="L180" s="13"/>
      <c r="M180" s="20">
        <v>1</v>
      </c>
      <c r="N180" s="13">
        <v>1</v>
      </c>
      <c r="O180" s="15">
        <f t="shared" si="10"/>
        <v>0</v>
      </c>
      <c r="P180" s="13"/>
      <c r="Q180" s="13"/>
      <c r="R180" s="13"/>
      <c r="S180" s="15">
        <f t="shared" si="11"/>
        <v>0</v>
      </c>
      <c r="T180" s="13"/>
      <c r="U180" s="15">
        <f t="shared" si="13"/>
        <v>90.342025999999976</v>
      </c>
      <c r="V180" s="28">
        <f t="shared" si="12"/>
        <v>0</v>
      </c>
      <c r="W180" s="39"/>
      <c r="X180" s="40"/>
      <c r="Y180" s="17" t="str">
        <f>(FLOOR(((COUNTIF(S$53:S180, "&gt;0") / ROWS(S$53:S180)) * 100), 1) &amp; "%")</f>
        <v>25%</v>
      </c>
      <c r="Z180" s="17"/>
      <c r="AA180" s="17"/>
    </row>
    <row r="181" spans="1:27" ht="150" customHeight="1">
      <c r="A181" s="21">
        <f t="shared" si="9"/>
        <v>0</v>
      </c>
      <c r="B181" s="13"/>
      <c r="C181" s="13"/>
      <c r="D181" s="13"/>
      <c r="E181" s="24"/>
      <c r="F181" s="13"/>
      <c r="G181" s="32"/>
      <c r="H181" s="13"/>
      <c r="I181" s="13"/>
      <c r="J181" s="13"/>
      <c r="K181" s="13"/>
      <c r="L181" s="13"/>
      <c r="M181" s="20">
        <v>1</v>
      </c>
      <c r="N181" s="13">
        <v>1</v>
      </c>
      <c r="O181" s="15">
        <f t="shared" si="10"/>
        <v>0</v>
      </c>
      <c r="P181" s="13"/>
      <c r="Q181" s="13"/>
      <c r="R181" s="13"/>
      <c r="S181" s="15">
        <f t="shared" si="11"/>
        <v>0</v>
      </c>
      <c r="T181" s="13"/>
      <c r="U181" s="15">
        <f t="shared" si="13"/>
        <v>90.342025999999976</v>
      </c>
      <c r="V181" s="28">
        <f t="shared" si="12"/>
        <v>0</v>
      </c>
      <c r="W181" s="39"/>
      <c r="X181" s="40"/>
      <c r="Y181" s="17" t="str">
        <f>(FLOOR(((COUNTIF(S$53:S181, "&gt;0") / ROWS(S$53:S181)) * 100), 1) &amp; "%")</f>
        <v>25%</v>
      </c>
      <c r="Z181" s="17"/>
      <c r="AA181" s="17"/>
    </row>
    <row r="182" spans="1:27" ht="150" customHeight="1">
      <c r="A182" s="21">
        <f t="shared" si="9"/>
        <v>0</v>
      </c>
      <c r="B182" s="13"/>
      <c r="C182" s="13"/>
      <c r="D182" s="13"/>
      <c r="E182" s="24"/>
      <c r="F182" s="13"/>
      <c r="G182" s="32"/>
      <c r="H182" s="13"/>
      <c r="I182" s="13"/>
      <c r="J182" s="13"/>
      <c r="K182" s="13"/>
      <c r="L182" s="13"/>
      <c r="M182" s="20">
        <v>1</v>
      </c>
      <c r="N182" s="13">
        <v>1</v>
      </c>
      <c r="O182" s="15">
        <f t="shared" si="10"/>
        <v>0</v>
      </c>
      <c r="P182" s="13"/>
      <c r="Q182" s="13"/>
      <c r="R182" s="13"/>
      <c r="S182" s="15">
        <f t="shared" si="11"/>
        <v>0</v>
      </c>
      <c r="T182" s="13"/>
      <c r="U182" s="15">
        <f t="shared" si="13"/>
        <v>90.342025999999976</v>
      </c>
      <c r="V182" s="28">
        <f t="shared" si="12"/>
        <v>0</v>
      </c>
      <c r="W182" s="39"/>
      <c r="X182" s="40"/>
      <c r="Y182" s="17" t="str">
        <f>(FLOOR(((COUNTIF(S$53:S182, "&gt;0") / ROWS(S$53:S182)) * 100), 1) &amp; "%")</f>
        <v>25%</v>
      </c>
      <c r="Z182" s="17"/>
      <c r="AA182" s="17"/>
    </row>
    <row r="183" spans="1:27" ht="150" customHeight="1">
      <c r="A183" s="21">
        <f t="shared" si="9"/>
        <v>0</v>
      </c>
      <c r="B183" s="13"/>
      <c r="C183" s="13"/>
      <c r="D183" s="13"/>
      <c r="E183" s="24"/>
      <c r="F183" s="13"/>
      <c r="G183" s="32"/>
      <c r="H183" s="13"/>
      <c r="I183" s="13"/>
      <c r="J183" s="13"/>
      <c r="K183" s="13"/>
      <c r="L183" s="13"/>
      <c r="M183" s="20">
        <v>1</v>
      </c>
      <c r="N183" s="13">
        <v>1</v>
      </c>
      <c r="O183" s="15">
        <f t="shared" si="10"/>
        <v>0</v>
      </c>
      <c r="P183" s="13"/>
      <c r="Q183" s="13"/>
      <c r="R183" s="13"/>
      <c r="S183" s="15">
        <f t="shared" si="11"/>
        <v>0</v>
      </c>
      <c r="T183" s="13"/>
      <c r="U183" s="15">
        <f t="shared" si="13"/>
        <v>90.342025999999976</v>
      </c>
      <c r="V183" s="28">
        <f t="shared" si="12"/>
        <v>0</v>
      </c>
      <c r="W183" s="39"/>
      <c r="X183" s="40"/>
      <c r="Y183" s="17" t="str">
        <f>(FLOOR(((COUNTIF(S$53:S183, "&gt;0") / ROWS(S$53:S183)) * 100), 1) &amp; "%")</f>
        <v>25%</v>
      </c>
      <c r="Z183" s="17"/>
      <c r="AA183" s="17"/>
    </row>
    <row r="184" spans="1:27" ht="150" customHeight="1">
      <c r="A184" s="21">
        <f t="shared" si="9"/>
        <v>0</v>
      </c>
      <c r="B184" s="13"/>
      <c r="C184" s="13"/>
      <c r="D184" s="13"/>
      <c r="E184" s="24"/>
      <c r="F184" s="13"/>
      <c r="G184" s="32"/>
      <c r="H184" s="13"/>
      <c r="I184" s="13"/>
      <c r="J184" s="13"/>
      <c r="K184" s="13"/>
      <c r="L184" s="13"/>
      <c r="M184" s="20">
        <v>1</v>
      </c>
      <c r="N184" s="13">
        <v>1</v>
      </c>
      <c r="O184" s="15">
        <f t="shared" si="10"/>
        <v>0</v>
      </c>
      <c r="P184" s="13"/>
      <c r="Q184" s="13"/>
      <c r="R184" s="13"/>
      <c r="S184" s="15">
        <f t="shared" si="11"/>
        <v>0</v>
      </c>
      <c r="T184" s="13"/>
      <c r="U184" s="15">
        <f t="shared" si="13"/>
        <v>90.342025999999976</v>
      </c>
      <c r="V184" s="28">
        <f t="shared" si="12"/>
        <v>0</v>
      </c>
      <c r="W184" s="39"/>
      <c r="X184" s="40"/>
      <c r="Y184" s="17" t="str">
        <f>(FLOOR(((COUNTIF(S$53:S184, "&gt;0") / ROWS(S$53:S184)) * 100), 1) &amp; "%")</f>
        <v>25%</v>
      </c>
      <c r="Z184" s="17"/>
      <c r="AA184" s="17"/>
    </row>
    <row r="185" spans="1:27" ht="150" customHeight="1">
      <c r="A185" s="21">
        <f t="shared" si="9"/>
        <v>0</v>
      </c>
      <c r="B185" s="13"/>
      <c r="C185" s="13"/>
      <c r="D185" s="13"/>
      <c r="E185" s="24"/>
      <c r="F185" s="13"/>
      <c r="G185" s="32"/>
      <c r="H185" s="13"/>
      <c r="I185" s="13"/>
      <c r="J185" s="13"/>
      <c r="K185" s="13"/>
      <c r="L185" s="13"/>
      <c r="M185" s="20">
        <v>1</v>
      </c>
      <c r="N185" s="13">
        <v>1</v>
      </c>
      <c r="O185" s="15">
        <f t="shared" si="10"/>
        <v>0</v>
      </c>
      <c r="P185" s="13"/>
      <c r="Q185" s="13"/>
      <c r="R185" s="13"/>
      <c r="S185" s="15">
        <f t="shared" si="11"/>
        <v>0</v>
      </c>
      <c r="T185" s="13"/>
      <c r="U185" s="15">
        <f t="shared" si="13"/>
        <v>90.342025999999976</v>
      </c>
      <c r="V185" s="28">
        <f t="shared" si="12"/>
        <v>0</v>
      </c>
      <c r="W185" s="39"/>
      <c r="X185" s="40"/>
      <c r="Y185" s="17" t="str">
        <f>(FLOOR(((COUNTIF(S$53:S185, "&gt;0") / ROWS(S$53:S185)) * 100), 1) &amp; "%")</f>
        <v>24%</v>
      </c>
      <c r="Z185" s="17"/>
      <c r="AA185" s="17"/>
    </row>
    <row r="186" spans="1:27" ht="150" customHeight="1">
      <c r="A186" s="21">
        <f t="shared" si="9"/>
        <v>0</v>
      </c>
      <c r="B186" s="13"/>
      <c r="C186" s="13"/>
      <c r="D186" s="13"/>
      <c r="E186" s="24"/>
      <c r="F186" s="13"/>
      <c r="G186" s="32"/>
      <c r="H186" s="13"/>
      <c r="I186" s="13"/>
      <c r="J186" s="13"/>
      <c r="K186" s="13"/>
      <c r="L186" s="13"/>
      <c r="M186" s="20">
        <v>1</v>
      </c>
      <c r="N186" s="13">
        <v>1</v>
      </c>
      <c r="O186" s="15">
        <f t="shared" si="10"/>
        <v>0</v>
      </c>
      <c r="P186" s="13"/>
      <c r="Q186" s="13"/>
      <c r="R186" s="13"/>
      <c r="S186" s="15">
        <f t="shared" si="11"/>
        <v>0</v>
      </c>
      <c r="T186" s="13"/>
      <c r="U186" s="15">
        <f t="shared" si="13"/>
        <v>90.342025999999976</v>
      </c>
      <c r="V186" s="28">
        <f t="shared" si="12"/>
        <v>0</v>
      </c>
      <c r="W186" s="39"/>
      <c r="X186" s="40"/>
      <c r="Y186" s="17" t="str">
        <f>(FLOOR(((COUNTIF(S$53:S186, "&gt;0") / ROWS(S$53:S186)) * 100), 1) &amp; "%")</f>
        <v>24%</v>
      </c>
      <c r="Z186" s="17"/>
      <c r="AA186" s="17"/>
    </row>
    <row r="187" spans="1:27" ht="150" customHeight="1">
      <c r="A187" s="21">
        <f t="shared" si="9"/>
        <v>0</v>
      </c>
      <c r="B187" s="13"/>
      <c r="C187" s="13"/>
      <c r="D187" s="13"/>
      <c r="E187" s="24"/>
      <c r="F187" s="13"/>
      <c r="G187" s="32"/>
      <c r="H187" s="13"/>
      <c r="I187" s="13"/>
      <c r="J187" s="13"/>
      <c r="K187" s="13"/>
      <c r="L187" s="13"/>
      <c r="M187" s="20">
        <v>1</v>
      </c>
      <c r="N187" s="13">
        <v>1</v>
      </c>
      <c r="O187" s="15">
        <f t="shared" si="10"/>
        <v>0</v>
      </c>
      <c r="P187" s="13"/>
      <c r="Q187" s="13"/>
      <c r="R187" s="13"/>
      <c r="S187" s="15">
        <f t="shared" si="11"/>
        <v>0</v>
      </c>
      <c r="T187" s="13"/>
      <c r="U187" s="15">
        <f t="shared" si="13"/>
        <v>90.342025999999976</v>
      </c>
      <c r="V187" s="28">
        <f t="shared" si="12"/>
        <v>0</v>
      </c>
      <c r="W187" s="39"/>
      <c r="X187" s="40"/>
      <c r="Y187" s="17" t="str">
        <f>(FLOOR(((COUNTIF(S$53:S187, "&gt;0") / ROWS(S$53:S187)) * 100), 1) &amp; "%")</f>
        <v>24%</v>
      </c>
      <c r="Z187" s="17"/>
      <c r="AA187" s="17"/>
    </row>
    <row r="188" spans="1:27" ht="150" customHeight="1">
      <c r="A188" s="21">
        <f t="shared" si="9"/>
        <v>0</v>
      </c>
      <c r="B188" s="13"/>
      <c r="C188" s="13"/>
      <c r="D188" s="13"/>
      <c r="E188" s="24"/>
      <c r="F188" s="13"/>
      <c r="G188" s="32"/>
      <c r="H188" s="13"/>
      <c r="I188" s="13"/>
      <c r="J188" s="13"/>
      <c r="K188" s="13"/>
      <c r="L188" s="13"/>
      <c r="M188" s="20">
        <v>1</v>
      </c>
      <c r="N188" s="13">
        <v>1</v>
      </c>
      <c r="O188" s="15">
        <f t="shared" si="10"/>
        <v>0</v>
      </c>
      <c r="P188" s="13"/>
      <c r="Q188" s="13"/>
      <c r="R188" s="13"/>
      <c r="S188" s="15">
        <f t="shared" si="11"/>
        <v>0</v>
      </c>
      <c r="T188" s="13"/>
      <c r="U188" s="15">
        <f t="shared" si="13"/>
        <v>90.342025999999976</v>
      </c>
      <c r="V188" s="28">
        <f t="shared" si="12"/>
        <v>0</v>
      </c>
      <c r="W188" s="39"/>
      <c r="X188" s="40"/>
      <c r="Y188" s="17" t="str">
        <f>(FLOOR(((COUNTIF(S$53:S188, "&gt;0") / ROWS(S$53:S188)) * 100), 1) &amp; "%")</f>
        <v>24%</v>
      </c>
      <c r="Z188" s="17"/>
      <c r="AA188" s="17"/>
    </row>
    <row r="189" spans="1:27" ht="150" customHeight="1">
      <c r="A189" s="21">
        <f t="shared" si="9"/>
        <v>0</v>
      </c>
      <c r="B189" s="13"/>
      <c r="C189" s="13"/>
      <c r="D189" s="13"/>
      <c r="E189" s="24"/>
      <c r="F189" s="13"/>
      <c r="G189" s="32"/>
      <c r="H189" s="13"/>
      <c r="I189" s="13"/>
      <c r="J189" s="13"/>
      <c r="K189" s="13"/>
      <c r="L189" s="13"/>
      <c r="M189" s="20">
        <v>1</v>
      </c>
      <c r="N189" s="13">
        <v>1</v>
      </c>
      <c r="O189" s="15">
        <f t="shared" si="10"/>
        <v>0</v>
      </c>
      <c r="P189" s="13"/>
      <c r="Q189" s="13"/>
      <c r="R189" s="13"/>
      <c r="S189" s="15">
        <f t="shared" si="11"/>
        <v>0</v>
      </c>
      <c r="T189" s="13"/>
      <c r="U189" s="15">
        <f t="shared" si="13"/>
        <v>90.342025999999976</v>
      </c>
      <c r="V189" s="28">
        <f t="shared" si="12"/>
        <v>0</v>
      </c>
      <c r="W189" s="39"/>
      <c r="X189" s="40"/>
      <c r="Y189" s="17" t="str">
        <f>(FLOOR(((COUNTIF(S$53:S189, "&gt;0") / ROWS(S$53:S189)) * 100), 1) &amp; "%")</f>
        <v>24%</v>
      </c>
      <c r="Z189" s="17"/>
      <c r="AA189" s="17"/>
    </row>
    <row r="190" spans="1:27" ht="150" customHeight="1">
      <c r="A190" s="21">
        <f t="shared" si="9"/>
        <v>0</v>
      </c>
      <c r="B190" s="13"/>
      <c r="C190" s="13"/>
      <c r="D190" s="13"/>
      <c r="E190" s="24"/>
      <c r="F190" s="13"/>
      <c r="G190" s="32"/>
      <c r="H190" s="13"/>
      <c r="I190" s="13"/>
      <c r="J190" s="13"/>
      <c r="K190" s="13"/>
      <c r="L190" s="13"/>
      <c r="M190" s="20">
        <v>1</v>
      </c>
      <c r="N190" s="13">
        <v>1</v>
      </c>
      <c r="O190" s="15">
        <f t="shared" si="10"/>
        <v>0</v>
      </c>
      <c r="P190" s="13"/>
      <c r="Q190" s="13"/>
      <c r="R190" s="13"/>
      <c r="S190" s="15">
        <f t="shared" si="11"/>
        <v>0</v>
      </c>
      <c r="T190" s="13"/>
      <c r="U190" s="15">
        <f t="shared" si="13"/>
        <v>90.342025999999976</v>
      </c>
      <c r="V190" s="28">
        <f t="shared" si="12"/>
        <v>0</v>
      </c>
      <c r="W190" s="39"/>
      <c r="X190" s="40"/>
      <c r="Y190" s="17" t="str">
        <f>(FLOOR(((COUNTIF(S$53:S190, "&gt;0") / ROWS(S$53:S190)) * 100), 1) &amp; "%")</f>
        <v>23%</v>
      </c>
      <c r="Z190" s="17"/>
      <c r="AA190" s="17"/>
    </row>
    <row r="191" spans="1:27" ht="150" customHeight="1">
      <c r="A191" s="21">
        <f t="shared" si="9"/>
        <v>0</v>
      </c>
      <c r="B191" s="13"/>
      <c r="C191" s="13"/>
      <c r="D191" s="13"/>
      <c r="E191" s="24"/>
      <c r="F191" s="13"/>
      <c r="G191" s="32"/>
      <c r="H191" s="13"/>
      <c r="I191" s="13"/>
      <c r="J191" s="13"/>
      <c r="K191" s="13"/>
      <c r="L191" s="13"/>
      <c r="M191" s="20">
        <v>1</v>
      </c>
      <c r="N191" s="13">
        <v>1</v>
      </c>
      <c r="O191" s="15">
        <f t="shared" si="10"/>
        <v>0</v>
      </c>
      <c r="P191" s="13"/>
      <c r="Q191" s="13"/>
      <c r="R191" s="13"/>
      <c r="S191" s="15">
        <f t="shared" si="11"/>
        <v>0</v>
      </c>
      <c r="T191" s="13"/>
      <c r="U191" s="15">
        <f t="shared" si="13"/>
        <v>90.342025999999976</v>
      </c>
      <c r="V191" s="28">
        <f t="shared" si="12"/>
        <v>0</v>
      </c>
      <c r="W191" s="39"/>
      <c r="X191" s="40"/>
      <c r="Y191" s="17" t="str">
        <f>(FLOOR(((COUNTIF(S$53:S191, "&gt;0") / ROWS(S$53:S191)) * 100), 1) &amp; "%")</f>
        <v>23%</v>
      </c>
      <c r="Z191" s="17"/>
      <c r="AA191" s="17"/>
    </row>
    <row r="192" spans="1:27" ht="150" customHeight="1">
      <c r="A192" s="21">
        <f t="shared" si="9"/>
        <v>0</v>
      </c>
      <c r="B192" s="13"/>
      <c r="C192" s="13"/>
      <c r="D192" s="13"/>
      <c r="E192" s="24"/>
      <c r="F192" s="13"/>
      <c r="G192" s="32"/>
      <c r="H192" s="13"/>
      <c r="I192" s="13"/>
      <c r="J192" s="13"/>
      <c r="K192" s="13"/>
      <c r="L192" s="13"/>
      <c r="M192" s="20">
        <v>1</v>
      </c>
      <c r="N192" s="13">
        <v>1</v>
      </c>
      <c r="O192" s="15">
        <f t="shared" si="10"/>
        <v>0</v>
      </c>
      <c r="P192" s="13"/>
      <c r="Q192" s="13"/>
      <c r="R192" s="13"/>
      <c r="S192" s="15">
        <f t="shared" si="11"/>
        <v>0</v>
      </c>
      <c r="T192" s="13"/>
      <c r="U192" s="15">
        <f t="shared" si="13"/>
        <v>90.342025999999976</v>
      </c>
      <c r="V192" s="28">
        <f t="shared" si="12"/>
        <v>0</v>
      </c>
      <c r="W192" s="39"/>
      <c r="X192" s="40"/>
      <c r="Y192" s="17" t="str">
        <f>(FLOOR(((COUNTIF(S$53:S192, "&gt;0") / ROWS(S$53:S192)) * 100), 1) &amp; "%")</f>
        <v>23%</v>
      </c>
      <c r="Z192" s="17"/>
      <c r="AA192" s="17"/>
    </row>
    <row r="193" spans="1:27" ht="150" customHeight="1">
      <c r="A193" s="21">
        <f t="shared" si="9"/>
        <v>0</v>
      </c>
      <c r="B193" s="13"/>
      <c r="C193" s="13"/>
      <c r="D193" s="13"/>
      <c r="E193" s="24"/>
      <c r="F193" s="13"/>
      <c r="G193" s="32"/>
      <c r="H193" s="13"/>
      <c r="I193" s="13"/>
      <c r="J193" s="13"/>
      <c r="K193" s="13"/>
      <c r="L193" s="13"/>
      <c r="M193" s="20">
        <v>1</v>
      </c>
      <c r="N193" s="13">
        <v>1</v>
      </c>
      <c r="O193" s="15">
        <f t="shared" si="10"/>
        <v>0</v>
      </c>
      <c r="P193" s="13"/>
      <c r="Q193" s="13"/>
      <c r="R193" s="13"/>
      <c r="S193" s="15">
        <f t="shared" si="11"/>
        <v>0</v>
      </c>
      <c r="T193" s="13"/>
      <c r="U193" s="15">
        <f t="shared" si="13"/>
        <v>90.342025999999976</v>
      </c>
      <c r="V193" s="28">
        <f t="shared" si="12"/>
        <v>0</v>
      </c>
      <c r="W193" s="39"/>
      <c r="X193" s="40"/>
      <c r="Y193" s="17" t="str">
        <f>(FLOOR(((COUNTIF(S$53:S193, "&gt;0") / ROWS(S$53:S193)) * 100), 1) &amp; "%")</f>
        <v>23%</v>
      </c>
      <c r="Z193" s="17"/>
      <c r="AA193" s="17"/>
    </row>
    <row r="194" spans="1:27" ht="150" customHeight="1">
      <c r="A194" s="21">
        <f t="shared" si="9"/>
        <v>0</v>
      </c>
      <c r="B194" s="13"/>
      <c r="C194" s="13"/>
      <c r="D194" s="13"/>
      <c r="E194" s="24"/>
      <c r="F194" s="13"/>
      <c r="G194" s="32"/>
      <c r="H194" s="13"/>
      <c r="I194" s="13"/>
      <c r="J194" s="13"/>
      <c r="K194" s="13"/>
      <c r="L194" s="13"/>
      <c r="M194" s="20">
        <v>1</v>
      </c>
      <c r="N194" s="13">
        <v>1</v>
      </c>
      <c r="O194" s="15">
        <f t="shared" si="10"/>
        <v>0</v>
      </c>
      <c r="P194" s="13"/>
      <c r="Q194" s="13"/>
      <c r="R194" s="13"/>
      <c r="S194" s="15">
        <f t="shared" si="11"/>
        <v>0</v>
      </c>
      <c r="T194" s="13"/>
      <c r="U194" s="15">
        <f t="shared" si="13"/>
        <v>90.342025999999976</v>
      </c>
      <c r="V194" s="28">
        <f t="shared" si="12"/>
        <v>0</v>
      </c>
      <c r="W194" s="39"/>
      <c r="X194" s="40"/>
      <c r="Y194" s="17" t="str">
        <f>(FLOOR(((COUNTIF(S$53:S194, "&gt;0") / ROWS(S$53:S194)) * 100), 1) &amp; "%")</f>
        <v>23%</v>
      </c>
      <c r="Z194" s="13"/>
      <c r="AA194" s="13"/>
    </row>
    <row r="195" spans="1:27" ht="150" customHeight="1">
      <c r="A195" s="21">
        <f t="shared" si="9"/>
        <v>0</v>
      </c>
      <c r="B195" s="13"/>
      <c r="C195" s="13"/>
      <c r="D195" s="13"/>
      <c r="E195" s="24"/>
      <c r="F195" s="13"/>
      <c r="G195" s="32"/>
      <c r="H195" s="13"/>
      <c r="I195" s="13"/>
      <c r="J195" s="13"/>
      <c r="K195" s="13"/>
      <c r="L195" s="13"/>
      <c r="M195" s="20">
        <v>1</v>
      </c>
      <c r="N195" s="13">
        <v>1</v>
      </c>
      <c r="O195" s="15">
        <f t="shared" si="10"/>
        <v>0</v>
      </c>
      <c r="P195" s="13"/>
      <c r="Q195" s="13"/>
      <c r="R195" s="13"/>
      <c r="S195" s="15">
        <f t="shared" si="11"/>
        <v>0</v>
      </c>
      <c r="T195" s="13"/>
      <c r="U195" s="15">
        <f t="shared" si="13"/>
        <v>90.342025999999976</v>
      </c>
      <c r="V195" s="28">
        <f t="shared" si="12"/>
        <v>0</v>
      </c>
      <c r="W195" s="39"/>
      <c r="X195" s="40"/>
      <c r="Y195" s="17" t="str">
        <f>(FLOOR(((COUNTIF(S$53:S195, "&gt;0") / ROWS(S$53:S195)) * 100), 1) &amp; "%")</f>
        <v>23%</v>
      </c>
      <c r="Z195" s="13"/>
      <c r="AA195" s="13"/>
    </row>
    <row r="196" spans="1:27" ht="150" customHeight="1">
      <c r="A196" s="21">
        <f t="shared" si="9"/>
        <v>0</v>
      </c>
      <c r="B196" s="13"/>
      <c r="C196" s="13"/>
      <c r="D196" s="13"/>
      <c r="E196" s="24"/>
      <c r="F196" s="13"/>
      <c r="G196" s="32"/>
      <c r="H196" s="13"/>
      <c r="I196" s="13"/>
      <c r="J196" s="13"/>
      <c r="K196" s="13"/>
      <c r="L196" s="13"/>
      <c r="M196" s="20">
        <v>1</v>
      </c>
      <c r="N196" s="13">
        <v>1</v>
      </c>
      <c r="O196" s="15">
        <f t="shared" si="10"/>
        <v>0</v>
      </c>
      <c r="P196" s="13"/>
      <c r="Q196" s="13"/>
      <c r="R196" s="13"/>
      <c r="S196" s="15">
        <f t="shared" si="11"/>
        <v>0</v>
      </c>
      <c r="T196" s="13"/>
      <c r="U196" s="15">
        <f t="shared" si="13"/>
        <v>90.342025999999976</v>
      </c>
      <c r="V196" s="28">
        <f t="shared" si="12"/>
        <v>0</v>
      </c>
      <c r="W196" s="39"/>
      <c r="X196" s="40"/>
      <c r="Y196" s="17" t="str">
        <f>(FLOOR(((COUNTIF(S$53:S196, "&gt;0") / ROWS(S$53:S196)) * 100), 1) &amp; "%")</f>
        <v>22%</v>
      </c>
      <c r="Z196" s="13"/>
      <c r="AA196" s="13"/>
    </row>
    <row r="197" spans="1:27" ht="150" customHeight="1">
      <c r="A197" s="21">
        <f t="shared" si="9"/>
        <v>0</v>
      </c>
      <c r="B197" s="13"/>
      <c r="C197" s="13"/>
      <c r="D197" s="13"/>
      <c r="E197" s="24"/>
      <c r="F197" s="13"/>
      <c r="G197" s="32"/>
      <c r="H197" s="13"/>
      <c r="I197" s="13"/>
      <c r="J197" s="13"/>
      <c r="K197" s="13"/>
      <c r="L197" s="13"/>
      <c r="M197" s="20">
        <v>1</v>
      </c>
      <c r="N197" s="13">
        <v>1</v>
      </c>
      <c r="O197" s="15">
        <f t="shared" si="10"/>
        <v>0</v>
      </c>
      <c r="P197" s="13"/>
      <c r="Q197" s="13"/>
      <c r="R197" s="13"/>
      <c r="S197" s="15">
        <f t="shared" si="11"/>
        <v>0</v>
      </c>
      <c r="T197" s="13"/>
      <c r="U197" s="15">
        <f t="shared" si="13"/>
        <v>90.342025999999976</v>
      </c>
      <c r="V197" s="28">
        <f t="shared" si="12"/>
        <v>0</v>
      </c>
      <c r="W197" s="39"/>
      <c r="X197" s="40"/>
      <c r="Y197" s="17" t="str">
        <f>(FLOOR(((COUNTIF(S$53:S197, "&gt;0") / ROWS(S$53:S197)) * 100), 1) &amp; "%")</f>
        <v>22%</v>
      </c>
      <c r="Z197" s="13"/>
      <c r="AA197" s="13"/>
    </row>
    <row r="198" spans="1:27" ht="150" customHeight="1">
      <c r="A198" s="21">
        <f t="shared" si="9"/>
        <v>0</v>
      </c>
      <c r="B198" s="13"/>
      <c r="C198" s="13"/>
      <c r="D198" s="13"/>
      <c r="E198" s="24"/>
      <c r="F198" s="13"/>
      <c r="G198" s="32"/>
      <c r="H198" s="13"/>
      <c r="I198" s="13"/>
      <c r="J198" s="13"/>
      <c r="K198" s="13"/>
      <c r="L198" s="13"/>
      <c r="M198" s="20">
        <v>1</v>
      </c>
      <c r="N198" s="13">
        <v>1</v>
      </c>
      <c r="O198" s="15">
        <f t="shared" si="10"/>
        <v>0</v>
      </c>
      <c r="P198" s="13"/>
      <c r="Q198" s="13"/>
      <c r="R198" s="13"/>
      <c r="S198" s="15">
        <f t="shared" si="11"/>
        <v>0</v>
      </c>
      <c r="T198" s="13"/>
      <c r="U198" s="15">
        <f t="shared" si="13"/>
        <v>90.342025999999976</v>
      </c>
      <c r="V198" s="28">
        <f t="shared" si="12"/>
        <v>0</v>
      </c>
      <c r="W198" s="39"/>
      <c r="X198" s="40"/>
      <c r="Y198" s="17" t="str">
        <f>(FLOOR(((COUNTIF(S$53:S198, "&gt;0") / ROWS(S$53:S198)) * 100), 1) &amp; "%")</f>
        <v>22%</v>
      </c>
      <c r="Z198" s="13"/>
      <c r="AA198" s="13"/>
    </row>
    <row r="199" spans="1:27" ht="150" customHeight="1">
      <c r="A199" s="21">
        <f t="shared" si="9"/>
        <v>0</v>
      </c>
      <c r="B199" s="13"/>
      <c r="C199" s="13"/>
      <c r="D199" s="13"/>
      <c r="E199" s="24"/>
      <c r="F199" s="13"/>
      <c r="G199" s="32"/>
      <c r="H199" s="13"/>
      <c r="I199" s="13"/>
      <c r="J199" s="13"/>
      <c r="K199" s="13"/>
      <c r="L199" s="13"/>
      <c r="M199" s="20">
        <v>1</v>
      </c>
      <c r="N199" s="13">
        <v>1</v>
      </c>
      <c r="O199" s="15">
        <f t="shared" si="10"/>
        <v>0</v>
      </c>
      <c r="P199" s="13"/>
      <c r="Q199" s="13"/>
      <c r="R199" s="13"/>
      <c r="S199" s="15">
        <f t="shared" si="11"/>
        <v>0</v>
      </c>
      <c r="T199" s="13"/>
      <c r="U199" s="15">
        <f t="shared" si="13"/>
        <v>90.342025999999976</v>
      </c>
      <c r="V199" s="28">
        <f t="shared" si="12"/>
        <v>0</v>
      </c>
      <c r="W199" s="39"/>
      <c r="X199" s="40"/>
      <c r="Y199" s="17" t="str">
        <f>(FLOOR(((COUNTIF(S$53:S199, "&gt;0") / ROWS(S$53:S199)) * 100), 1) &amp; "%")</f>
        <v>22%</v>
      </c>
      <c r="Z199" s="13"/>
      <c r="AA199" s="13"/>
    </row>
    <row r="200" spans="1:27" ht="150" customHeight="1">
      <c r="A200" s="21">
        <f t="shared" ref="A200:A202" si="14">IF(E200="шорт",I200-K200,K200-I200)</f>
        <v>0</v>
      </c>
      <c r="B200" s="13"/>
      <c r="C200" s="13"/>
      <c r="D200" s="13"/>
      <c r="E200" s="24"/>
      <c r="F200" s="13"/>
      <c r="G200" s="32"/>
      <c r="H200" s="13"/>
      <c r="I200" s="13"/>
      <c r="J200" s="13"/>
      <c r="K200" s="13"/>
      <c r="L200" s="13"/>
      <c r="M200" s="20">
        <v>1</v>
      </c>
      <c r="N200" s="13">
        <v>1</v>
      </c>
      <c r="O200" s="15">
        <f t="shared" ref="O200:O202" si="15">((A200/M200)*N200*J200)</f>
        <v>0</v>
      </c>
      <c r="P200" s="13"/>
      <c r="Q200" s="13"/>
      <c r="R200" s="13"/>
      <c r="S200" s="15">
        <f t="shared" ref="S200:S202" si="16">O200-P200-R200</f>
        <v>0</v>
      </c>
      <c r="T200" s="13"/>
      <c r="U200" s="15">
        <f t="shared" si="13"/>
        <v>90.342025999999976</v>
      </c>
      <c r="V200" s="28">
        <f t="shared" ref="V200:V202" si="17">IFERROR(S200/U200," ")</f>
        <v>0</v>
      </c>
      <c r="W200" s="39"/>
      <c r="X200" s="40"/>
      <c r="Y200" s="17" t="str">
        <f>(FLOOR(((COUNTIF(S$53:S200, "&gt;0") / ROWS(S$53:S200)) * 100), 1) &amp; "%")</f>
        <v>22%</v>
      </c>
      <c r="Z200" s="13"/>
      <c r="AA200" s="13"/>
    </row>
    <row r="201" spans="1:27" ht="150" customHeight="1">
      <c r="A201" s="21">
        <f t="shared" si="14"/>
        <v>0</v>
      </c>
      <c r="B201" s="13"/>
      <c r="C201" s="13"/>
      <c r="D201" s="13"/>
      <c r="E201" s="24"/>
      <c r="F201" s="13"/>
      <c r="G201" s="32"/>
      <c r="H201" s="13"/>
      <c r="I201" s="13"/>
      <c r="J201" s="13"/>
      <c r="K201" s="13"/>
      <c r="L201" s="13"/>
      <c r="M201" s="20">
        <v>1</v>
      </c>
      <c r="N201" s="13">
        <v>1</v>
      </c>
      <c r="O201" s="15">
        <f t="shared" si="15"/>
        <v>0</v>
      </c>
      <c r="P201" s="13"/>
      <c r="Q201" s="13"/>
      <c r="R201" s="13"/>
      <c r="S201" s="15">
        <f t="shared" si="16"/>
        <v>0</v>
      </c>
      <c r="T201" s="13"/>
      <c r="U201" s="15">
        <f t="shared" ref="U201:U202" si="18">(U200 + S200)</f>
        <v>90.342025999999976</v>
      </c>
      <c r="V201" s="28">
        <f t="shared" si="17"/>
        <v>0</v>
      </c>
      <c r="W201" s="39"/>
      <c r="X201" s="40"/>
      <c r="Y201" s="17" t="str">
        <f>(FLOOR(((COUNTIF(S$53:S201, "&gt;0") / ROWS(S$53:S201)) * 100), 1) &amp; "%")</f>
        <v>22%</v>
      </c>
      <c r="Z201" s="13"/>
      <c r="AA201" s="13"/>
    </row>
    <row r="202" spans="1:27" ht="150" customHeight="1">
      <c r="A202" s="21">
        <f t="shared" si="14"/>
        <v>0</v>
      </c>
      <c r="B202" s="13"/>
      <c r="C202" s="13"/>
      <c r="D202" s="13"/>
      <c r="E202" s="24"/>
      <c r="F202" s="13"/>
      <c r="G202" s="32"/>
      <c r="H202" s="13"/>
      <c r="I202" s="13"/>
      <c r="J202" s="13"/>
      <c r="K202" s="13"/>
      <c r="L202" s="13"/>
      <c r="M202" s="20">
        <v>1</v>
      </c>
      <c r="N202" s="13">
        <v>1</v>
      </c>
      <c r="O202" s="15">
        <f t="shared" si="15"/>
        <v>0</v>
      </c>
      <c r="P202" s="13"/>
      <c r="Q202" s="13"/>
      <c r="R202" s="13"/>
      <c r="S202" s="15">
        <f t="shared" si="16"/>
        <v>0</v>
      </c>
      <c r="T202" s="13"/>
      <c r="U202" s="15">
        <f t="shared" si="18"/>
        <v>90.342025999999976</v>
      </c>
      <c r="V202" s="28">
        <f t="shared" si="17"/>
        <v>0</v>
      </c>
      <c r="W202" s="39"/>
      <c r="X202" s="40"/>
      <c r="Y202" s="17" t="str">
        <f>(FLOOR(((COUNTIF(S$53:S202, "&gt;0") / ROWS(S$53:S202)) * 100), 1) &amp; "%")</f>
        <v>22%</v>
      </c>
      <c r="Z202" s="13"/>
      <c r="AA202" s="13"/>
    </row>
    <row r="203" spans="1:27" ht="15.75" customHeight="1">
      <c r="A203" s="13"/>
      <c r="B203" s="13"/>
      <c r="C203" s="13"/>
      <c r="D203" s="13"/>
      <c r="E203" s="13"/>
      <c r="F203" s="13"/>
      <c r="G203" s="13"/>
      <c r="H203" s="13"/>
      <c r="I203" s="13"/>
      <c r="J203" s="13"/>
      <c r="K203" s="13"/>
      <c r="L203" s="13"/>
      <c r="M203" s="13"/>
      <c r="N203" s="13"/>
      <c r="O203" s="15"/>
      <c r="P203" s="13"/>
      <c r="Q203" s="13"/>
      <c r="R203" s="13"/>
      <c r="S203" s="15"/>
      <c r="T203" s="13"/>
      <c r="U203" s="15"/>
      <c r="V203" s="22"/>
      <c r="W203" s="13"/>
      <c r="X203" s="13"/>
      <c r="Y203" s="13"/>
      <c r="Z203" s="13"/>
      <c r="AA203" s="13"/>
    </row>
    <row r="204" spans="1:27" ht="15.75" customHeight="1">
      <c r="A204" s="13"/>
      <c r="B204" s="13"/>
      <c r="C204" s="13"/>
      <c r="D204" s="13"/>
      <c r="E204" s="13"/>
      <c r="F204" s="13"/>
      <c r="G204" s="13"/>
      <c r="H204" s="13"/>
      <c r="I204" s="13"/>
      <c r="J204" s="13"/>
      <c r="K204" s="13"/>
      <c r="L204" s="13"/>
      <c r="M204" s="13"/>
      <c r="N204" s="13"/>
      <c r="O204" s="15"/>
      <c r="P204" s="13"/>
      <c r="Q204" s="13"/>
      <c r="R204" s="13"/>
      <c r="S204" s="15"/>
      <c r="T204" s="13"/>
      <c r="U204" s="15"/>
      <c r="V204" s="22"/>
      <c r="W204" s="13"/>
      <c r="X204" s="13"/>
      <c r="Y204" s="13"/>
      <c r="Z204" s="13"/>
      <c r="AA204" s="13"/>
    </row>
    <row r="205" spans="1:27" ht="15.75" customHeight="1">
      <c r="A205" s="13"/>
      <c r="B205" s="13"/>
      <c r="C205" s="13"/>
      <c r="D205" s="13"/>
      <c r="E205" s="13"/>
      <c r="F205" s="13"/>
      <c r="G205" s="13"/>
      <c r="H205" s="13"/>
      <c r="I205" s="13"/>
      <c r="J205" s="13"/>
      <c r="K205" s="13"/>
      <c r="L205" s="13"/>
      <c r="M205" s="13"/>
      <c r="N205" s="13"/>
      <c r="O205" s="15"/>
      <c r="P205" s="13"/>
      <c r="Q205" s="13"/>
      <c r="R205" s="13"/>
      <c r="S205" s="15"/>
      <c r="T205" s="13"/>
      <c r="U205" s="15"/>
      <c r="V205" s="22"/>
      <c r="W205" s="13"/>
      <c r="X205" s="13"/>
      <c r="Y205" s="13"/>
      <c r="Z205" s="13"/>
      <c r="AA205" s="13"/>
    </row>
    <row r="206" spans="1:27" ht="15.75" customHeight="1">
      <c r="A206" s="13"/>
      <c r="B206" s="13"/>
      <c r="C206" s="13"/>
      <c r="D206" s="13"/>
      <c r="E206" s="13"/>
      <c r="F206" s="13"/>
      <c r="G206" s="13"/>
      <c r="H206" s="13"/>
      <c r="I206" s="13"/>
      <c r="J206" s="13"/>
      <c r="K206" s="13"/>
      <c r="L206" s="13"/>
      <c r="M206" s="13"/>
      <c r="N206" s="13"/>
      <c r="O206" s="15"/>
      <c r="P206" s="13"/>
      <c r="Q206" s="13"/>
      <c r="R206" s="13"/>
      <c r="S206" s="15"/>
      <c r="T206" s="13"/>
      <c r="U206" s="15"/>
      <c r="V206" s="22"/>
      <c r="W206" s="13"/>
      <c r="X206" s="13"/>
      <c r="Y206" s="13"/>
      <c r="Z206" s="13"/>
      <c r="AA206" s="13"/>
    </row>
    <row r="207" spans="1:27" ht="15.75" customHeight="1">
      <c r="A207" s="13"/>
      <c r="B207" s="13"/>
      <c r="C207" s="13"/>
      <c r="D207" s="13"/>
      <c r="E207" s="13"/>
      <c r="F207" s="13"/>
      <c r="G207" s="13"/>
      <c r="H207" s="13"/>
      <c r="I207" s="13"/>
      <c r="J207" s="13"/>
      <c r="K207" s="13"/>
      <c r="L207" s="13"/>
      <c r="M207" s="13"/>
      <c r="N207" s="13"/>
      <c r="O207" s="15"/>
      <c r="P207" s="13"/>
      <c r="Q207" s="13"/>
      <c r="R207" s="13"/>
      <c r="S207" s="15"/>
      <c r="T207" s="13"/>
      <c r="U207" s="15"/>
      <c r="V207" s="22"/>
      <c r="W207" s="13"/>
      <c r="X207" s="13"/>
      <c r="Y207" s="13"/>
      <c r="Z207" s="13"/>
      <c r="AA207" s="13"/>
    </row>
    <row r="208" spans="1:27" ht="15.75" customHeight="1">
      <c r="A208" s="13"/>
      <c r="B208" s="13"/>
      <c r="C208" s="13"/>
      <c r="D208" s="13"/>
      <c r="E208" s="13"/>
      <c r="F208" s="13"/>
      <c r="G208" s="13"/>
      <c r="H208" s="13"/>
      <c r="I208" s="13"/>
      <c r="J208" s="13"/>
      <c r="K208" s="13"/>
      <c r="L208" s="13"/>
      <c r="M208" s="13"/>
      <c r="N208" s="13"/>
      <c r="O208" s="15"/>
      <c r="P208" s="13"/>
      <c r="Q208" s="13"/>
      <c r="R208" s="13"/>
      <c r="S208" s="15"/>
      <c r="T208" s="13"/>
      <c r="U208" s="15"/>
      <c r="V208" s="22"/>
      <c r="W208" s="13"/>
      <c r="X208" s="13"/>
      <c r="Y208" s="13"/>
      <c r="Z208" s="13"/>
      <c r="AA208" s="13"/>
    </row>
    <row r="209" spans="1:27" ht="15.75" customHeight="1">
      <c r="A209" s="13"/>
      <c r="B209" s="13"/>
      <c r="C209" s="13"/>
      <c r="D209" s="13"/>
      <c r="E209" s="13"/>
      <c r="F209" s="13"/>
      <c r="G209" s="13"/>
      <c r="H209" s="13"/>
      <c r="I209" s="13"/>
      <c r="J209" s="13"/>
      <c r="K209" s="13"/>
      <c r="L209" s="13"/>
      <c r="M209" s="13"/>
      <c r="N209" s="13"/>
      <c r="O209" s="15"/>
      <c r="P209" s="13"/>
      <c r="Q209" s="13"/>
      <c r="R209" s="13"/>
      <c r="S209" s="15"/>
      <c r="T209" s="13"/>
      <c r="U209" s="15"/>
      <c r="V209" s="22"/>
      <c r="W209" s="13"/>
      <c r="X209" s="13"/>
      <c r="Y209" s="13"/>
      <c r="Z209" s="13"/>
      <c r="AA209" s="13"/>
    </row>
    <row r="210" spans="1:27" ht="15.75" customHeight="1">
      <c r="A210" s="13"/>
      <c r="B210" s="13"/>
      <c r="C210" s="13"/>
      <c r="D210" s="13"/>
      <c r="E210" s="13"/>
      <c r="F210" s="13"/>
      <c r="G210" s="13"/>
      <c r="H210" s="13"/>
      <c r="I210" s="13"/>
      <c r="J210" s="13"/>
      <c r="K210" s="13"/>
      <c r="L210" s="13"/>
      <c r="M210" s="13"/>
      <c r="N210" s="13"/>
      <c r="O210" s="15"/>
      <c r="P210" s="13"/>
      <c r="Q210" s="13"/>
      <c r="R210" s="13"/>
      <c r="S210" s="15"/>
      <c r="T210" s="13"/>
      <c r="U210" s="15"/>
      <c r="V210" s="22"/>
      <c r="W210" s="13"/>
      <c r="X210" s="13"/>
      <c r="Y210" s="13"/>
      <c r="Z210" s="13"/>
      <c r="AA210" s="13"/>
    </row>
    <row r="211" spans="1:27" ht="15.75" customHeight="1">
      <c r="A211" s="13"/>
      <c r="B211" s="13"/>
      <c r="C211" s="13"/>
      <c r="D211" s="13"/>
      <c r="E211" s="13"/>
      <c r="F211" s="13"/>
      <c r="G211" s="13"/>
      <c r="H211" s="13"/>
      <c r="I211" s="13"/>
      <c r="J211" s="13"/>
      <c r="K211" s="13"/>
      <c r="L211" s="13"/>
      <c r="M211" s="13"/>
      <c r="N211" s="13"/>
      <c r="O211" s="15"/>
      <c r="P211" s="13"/>
      <c r="Q211" s="13"/>
      <c r="R211" s="13"/>
      <c r="S211" s="15"/>
      <c r="T211" s="13"/>
      <c r="U211" s="15"/>
      <c r="V211" s="22"/>
      <c r="W211" s="13"/>
      <c r="X211" s="13"/>
      <c r="Y211" s="13"/>
      <c r="Z211" s="13"/>
      <c r="AA211" s="13"/>
    </row>
    <row r="212" spans="1:27" ht="15.75" customHeight="1">
      <c r="A212" s="13"/>
      <c r="B212" s="13"/>
      <c r="C212" s="13"/>
      <c r="D212" s="13"/>
      <c r="E212" s="13"/>
      <c r="F212" s="13"/>
      <c r="G212" s="13"/>
      <c r="H212" s="13"/>
      <c r="I212" s="13"/>
      <c r="J212" s="13"/>
      <c r="K212" s="13"/>
      <c r="L212" s="13"/>
      <c r="M212" s="13"/>
      <c r="N212" s="13"/>
      <c r="O212" s="15"/>
      <c r="P212" s="13"/>
      <c r="Q212" s="13"/>
      <c r="R212" s="13"/>
      <c r="S212" s="15"/>
      <c r="T212" s="13"/>
      <c r="U212" s="15"/>
      <c r="V212" s="22"/>
      <c r="W212" s="13"/>
      <c r="X212" s="13"/>
      <c r="Y212" s="13"/>
      <c r="Z212" s="13"/>
      <c r="AA212" s="13"/>
    </row>
    <row r="213" spans="1:27" ht="15.75" customHeight="1">
      <c r="A213" s="13"/>
      <c r="B213" s="13"/>
      <c r="C213" s="13"/>
      <c r="D213" s="13"/>
      <c r="E213" s="13"/>
      <c r="F213" s="13"/>
      <c r="G213" s="13"/>
      <c r="H213" s="13"/>
      <c r="I213" s="13"/>
      <c r="J213" s="13"/>
      <c r="K213" s="13"/>
      <c r="L213" s="13"/>
      <c r="M213" s="13"/>
      <c r="N213" s="13"/>
      <c r="O213" s="15"/>
      <c r="P213" s="13"/>
      <c r="Q213" s="13"/>
      <c r="R213" s="13"/>
      <c r="S213" s="15"/>
      <c r="T213" s="13"/>
      <c r="U213" s="15"/>
      <c r="V213" s="22"/>
      <c r="W213" s="13"/>
      <c r="X213" s="13"/>
      <c r="Y213" s="13"/>
      <c r="Z213" s="13"/>
      <c r="AA213" s="13"/>
    </row>
    <row r="214" spans="1:27" ht="15.75" customHeight="1">
      <c r="A214" s="13"/>
      <c r="B214" s="13"/>
      <c r="C214" s="13"/>
      <c r="D214" s="13"/>
      <c r="E214" s="13"/>
      <c r="F214" s="13"/>
      <c r="G214" s="13"/>
      <c r="H214" s="13"/>
      <c r="I214" s="13"/>
      <c r="J214" s="13"/>
      <c r="K214" s="13"/>
      <c r="L214" s="13"/>
      <c r="M214" s="13"/>
      <c r="N214" s="13"/>
      <c r="O214" s="15"/>
      <c r="P214" s="13"/>
      <c r="Q214" s="13"/>
      <c r="R214" s="13"/>
      <c r="S214" s="15"/>
      <c r="T214" s="13"/>
      <c r="U214" s="15"/>
      <c r="V214" s="22"/>
      <c r="W214" s="13"/>
      <c r="X214" s="13"/>
      <c r="Y214" s="13"/>
      <c r="Z214" s="13"/>
      <c r="AA214" s="13"/>
    </row>
    <row r="215" spans="1:27" ht="15.75" customHeight="1">
      <c r="A215" s="13"/>
      <c r="B215" s="13"/>
      <c r="C215" s="13"/>
      <c r="D215" s="13"/>
      <c r="E215" s="13"/>
      <c r="F215" s="13"/>
      <c r="G215" s="13"/>
      <c r="H215" s="13"/>
      <c r="I215" s="13"/>
      <c r="J215" s="13"/>
      <c r="K215" s="13"/>
      <c r="L215" s="13"/>
      <c r="M215" s="13"/>
      <c r="N215" s="13"/>
      <c r="O215" s="15"/>
      <c r="P215" s="13"/>
      <c r="Q215" s="13"/>
      <c r="R215" s="13"/>
      <c r="S215" s="15"/>
      <c r="T215" s="13"/>
      <c r="U215" s="15"/>
      <c r="V215" s="22"/>
      <c r="W215" s="13"/>
      <c r="X215" s="13"/>
      <c r="Y215" s="13"/>
      <c r="Z215" s="13"/>
      <c r="AA215" s="13"/>
    </row>
    <row r="216" spans="1:27" ht="15.75" customHeight="1">
      <c r="A216" s="13"/>
      <c r="B216" s="13"/>
      <c r="C216" s="13"/>
      <c r="D216" s="13"/>
      <c r="E216" s="13"/>
      <c r="F216" s="13"/>
      <c r="G216" s="13"/>
      <c r="H216" s="13"/>
      <c r="I216" s="13"/>
      <c r="J216" s="13"/>
      <c r="K216" s="13"/>
      <c r="L216" s="13"/>
      <c r="M216" s="13"/>
      <c r="N216" s="13"/>
      <c r="O216" s="15"/>
      <c r="P216" s="13"/>
      <c r="Q216" s="13"/>
      <c r="R216" s="13"/>
      <c r="S216" s="15"/>
      <c r="T216" s="13"/>
      <c r="U216" s="15"/>
      <c r="V216" s="22"/>
      <c r="W216" s="13"/>
      <c r="X216" s="13"/>
      <c r="Y216" s="13"/>
      <c r="Z216" s="13"/>
      <c r="AA216" s="13"/>
    </row>
    <row r="217" spans="1:27" ht="15.75" customHeight="1">
      <c r="A217" s="13"/>
      <c r="B217" s="13"/>
      <c r="C217" s="13"/>
      <c r="D217" s="13"/>
      <c r="E217" s="13"/>
      <c r="F217" s="13"/>
      <c r="G217" s="13"/>
      <c r="H217" s="13"/>
      <c r="I217" s="13"/>
      <c r="J217" s="13"/>
      <c r="K217" s="13"/>
      <c r="L217" s="13"/>
      <c r="M217" s="13"/>
      <c r="N217" s="13"/>
      <c r="O217" s="15"/>
      <c r="P217" s="13"/>
      <c r="Q217" s="13"/>
      <c r="R217" s="13"/>
      <c r="S217" s="15"/>
      <c r="T217" s="13"/>
      <c r="U217" s="15"/>
      <c r="V217" s="22"/>
      <c r="W217" s="13"/>
      <c r="X217" s="13"/>
      <c r="Y217" s="13"/>
      <c r="Z217" s="13"/>
      <c r="AA217" s="13"/>
    </row>
    <row r="218" spans="1:27" ht="15.75" customHeight="1">
      <c r="A218" s="13"/>
      <c r="B218" s="13"/>
      <c r="C218" s="13"/>
      <c r="D218" s="13"/>
      <c r="E218" s="13"/>
      <c r="F218" s="13"/>
      <c r="G218" s="13"/>
      <c r="H218" s="13"/>
      <c r="I218" s="13"/>
      <c r="J218" s="13"/>
      <c r="K218" s="13"/>
      <c r="L218" s="13"/>
      <c r="M218" s="13"/>
      <c r="N218" s="13"/>
      <c r="O218" s="15"/>
      <c r="P218" s="13"/>
      <c r="Q218" s="13"/>
      <c r="R218" s="13"/>
      <c r="S218" s="15"/>
      <c r="T218" s="13"/>
      <c r="U218" s="15"/>
      <c r="V218" s="22"/>
      <c r="W218" s="13"/>
      <c r="X218" s="13"/>
      <c r="Y218" s="13"/>
      <c r="Z218" s="13"/>
      <c r="AA218" s="13"/>
    </row>
    <row r="219" spans="1:27" ht="15.75" customHeight="1">
      <c r="A219" s="13"/>
      <c r="B219" s="13"/>
      <c r="C219" s="13"/>
      <c r="D219" s="13"/>
      <c r="E219" s="13"/>
      <c r="F219" s="13"/>
      <c r="G219" s="13"/>
      <c r="H219" s="13"/>
      <c r="I219" s="13"/>
      <c r="J219" s="13"/>
      <c r="K219" s="13"/>
      <c r="L219" s="13"/>
      <c r="M219" s="13"/>
      <c r="N219" s="13"/>
      <c r="O219" s="15"/>
      <c r="P219" s="13"/>
      <c r="Q219" s="13"/>
      <c r="R219" s="13"/>
      <c r="S219" s="15"/>
      <c r="T219" s="13"/>
      <c r="U219" s="15"/>
      <c r="V219" s="22"/>
      <c r="W219" s="13"/>
      <c r="X219" s="13"/>
      <c r="Y219" s="13"/>
      <c r="Z219" s="13"/>
      <c r="AA219" s="13"/>
    </row>
    <row r="220" spans="1:27" ht="15.75" customHeight="1">
      <c r="A220" s="13"/>
      <c r="B220" s="13"/>
      <c r="C220" s="13"/>
      <c r="D220" s="13"/>
      <c r="E220" s="13"/>
      <c r="F220" s="13"/>
      <c r="G220" s="13"/>
      <c r="H220" s="13"/>
      <c r="I220" s="13"/>
      <c r="J220" s="13"/>
      <c r="K220" s="13"/>
      <c r="L220" s="13"/>
      <c r="M220" s="13"/>
      <c r="N220" s="13"/>
      <c r="O220" s="15"/>
      <c r="P220" s="13"/>
      <c r="Q220" s="13"/>
      <c r="R220" s="13"/>
      <c r="S220" s="15"/>
      <c r="T220" s="13"/>
      <c r="U220" s="15"/>
      <c r="V220" s="22"/>
      <c r="W220" s="13"/>
      <c r="X220" s="13"/>
      <c r="Y220" s="13"/>
      <c r="Z220" s="13"/>
      <c r="AA220" s="13"/>
    </row>
    <row r="221" spans="1:27" ht="15.75" customHeight="1">
      <c r="A221" s="13"/>
      <c r="B221" s="13"/>
      <c r="C221" s="13"/>
      <c r="D221" s="13"/>
      <c r="E221" s="13"/>
      <c r="F221" s="13"/>
      <c r="G221" s="13"/>
      <c r="H221" s="13"/>
      <c r="I221" s="13"/>
      <c r="J221" s="13"/>
      <c r="K221" s="13"/>
      <c r="L221" s="13"/>
      <c r="M221" s="13"/>
      <c r="N221" s="13"/>
      <c r="O221" s="15"/>
      <c r="P221" s="13"/>
      <c r="Q221" s="13"/>
      <c r="R221" s="13"/>
      <c r="S221" s="15"/>
      <c r="T221" s="13"/>
      <c r="U221" s="15"/>
      <c r="V221" s="22"/>
      <c r="W221" s="13"/>
      <c r="X221" s="13"/>
      <c r="Y221" s="13"/>
      <c r="Z221" s="13"/>
      <c r="AA221" s="13"/>
    </row>
    <row r="222" spans="1:27" ht="15.75" customHeight="1">
      <c r="A222" s="13"/>
      <c r="B222" s="13"/>
      <c r="C222" s="13"/>
      <c r="D222" s="13"/>
      <c r="E222" s="13"/>
      <c r="F222" s="13"/>
      <c r="G222" s="13"/>
      <c r="H222" s="13"/>
      <c r="I222" s="13"/>
      <c r="J222" s="13"/>
      <c r="K222" s="13"/>
      <c r="L222" s="13"/>
      <c r="M222" s="13"/>
      <c r="N222" s="13"/>
      <c r="O222" s="15"/>
      <c r="P222" s="13"/>
      <c r="Q222" s="13"/>
      <c r="R222" s="13"/>
      <c r="S222" s="15"/>
      <c r="T222" s="13"/>
      <c r="U222" s="15"/>
      <c r="V222" s="22"/>
      <c r="W222" s="13"/>
      <c r="X222" s="13"/>
      <c r="Y222" s="13"/>
      <c r="Z222" s="13"/>
      <c r="AA222" s="13"/>
    </row>
    <row r="223" spans="1:27" ht="15.75" customHeight="1">
      <c r="A223" s="13"/>
      <c r="B223" s="13"/>
      <c r="C223" s="13"/>
      <c r="D223" s="13"/>
      <c r="E223" s="13"/>
      <c r="F223" s="13"/>
      <c r="G223" s="13"/>
      <c r="H223" s="13"/>
      <c r="I223" s="13"/>
      <c r="J223" s="13"/>
      <c r="K223" s="13"/>
      <c r="L223" s="13"/>
      <c r="M223" s="13"/>
      <c r="N223" s="13"/>
      <c r="O223" s="15"/>
      <c r="P223" s="13"/>
      <c r="Q223" s="13"/>
      <c r="R223" s="13"/>
      <c r="S223" s="15"/>
      <c r="T223" s="13"/>
      <c r="U223" s="15"/>
      <c r="V223" s="22"/>
      <c r="W223" s="13"/>
      <c r="X223" s="13"/>
      <c r="Y223" s="13"/>
      <c r="Z223" s="13"/>
      <c r="AA223" s="13"/>
    </row>
    <row r="224" spans="1:27" ht="15.75" customHeight="1">
      <c r="A224" s="13"/>
      <c r="B224" s="13"/>
      <c r="C224" s="13"/>
      <c r="D224" s="13"/>
      <c r="E224" s="13"/>
      <c r="F224" s="13"/>
      <c r="G224" s="13"/>
      <c r="H224" s="13"/>
      <c r="I224" s="13"/>
      <c r="J224" s="13"/>
      <c r="K224" s="13"/>
      <c r="L224" s="13"/>
      <c r="M224" s="13"/>
      <c r="N224" s="13"/>
      <c r="O224" s="15"/>
      <c r="P224" s="13"/>
      <c r="Q224" s="13"/>
      <c r="R224" s="13"/>
      <c r="S224" s="15"/>
      <c r="T224" s="13"/>
      <c r="U224" s="15"/>
      <c r="V224" s="22"/>
      <c r="W224" s="13"/>
      <c r="X224" s="13"/>
      <c r="Y224" s="13"/>
      <c r="Z224" s="13"/>
      <c r="AA224" s="13"/>
    </row>
    <row r="225" spans="1:27" ht="15.75" customHeight="1">
      <c r="A225" s="13"/>
      <c r="B225" s="13"/>
      <c r="C225" s="13"/>
      <c r="D225" s="13"/>
      <c r="E225" s="13"/>
      <c r="F225" s="13"/>
      <c r="G225" s="13"/>
      <c r="H225" s="13"/>
      <c r="I225" s="13"/>
      <c r="J225" s="13"/>
      <c r="K225" s="13"/>
      <c r="L225" s="13"/>
      <c r="M225" s="13"/>
      <c r="N225" s="13"/>
      <c r="O225" s="15"/>
      <c r="P225" s="13"/>
      <c r="Q225" s="13"/>
      <c r="R225" s="13"/>
      <c r="S225" s="15"/>
      <c r="T225" s="13"/>
      <c r="U225" s="15"/>
      <c r="V225" s="22"/>
      <c r="W225" s="13"/>
      <c r="X225" s="13"/>
      <c r="Y225" s="13"/>
      <c r="Z225" s="13"/>
      <c r="AA225" s="13"/>
    </row>
    <row r="226" spans="1:27" ht="15.75" customHeight="1">
      <c r="A226" s="13"/>
      <c r="B226" s="13"/>
      <c r="C226" s="13"/>
      <c r="D226" s="13"/>
      <c r="E226" s="13"/>
      <c r="F226" s="13"/>
      <c r="G226" s="13"/>
      <c r="H226" s="13"/>
      <c r="I226" s="13"/>
      <c r="J226" s="13"/>
      <c r="K226" s="13"/>
      <c r="L226" s="13"/>
      <c r="M226" s="13"/>
      <c r="N226" s="13"/>
      <c r="O226" s="15"/>
      <c r="P226" s="13"/>
      <c r="Q226" s="13"/>
      <c r="R226" s="13"/>
      <c r="S226" s="15"/>
      <c r="T226" s="13"/>
      <c r="U226" s="15"/>
      <c r="V226" s="22"/>
      <c r="W226" s="13"/>
      <c r="X226" s="13"/>
      <c r="Y226" s="13"/>
      <c r="Z226" s="13"/>
      <c r="AA226" s="13"/>
    </row>
    <row r="227" spans="1:27" ht="15.75" customHeight="1">
      <c r="A227" s="13"/>
      <c r="B227" s="13"/>
      <c r="C227" s="13"/>
      <c r="D227" s="13"/>
      <c r="E227" s="13"/>
      <c r="F227" s="13"/>
      <c r="G227" s="13"/>
      <c r="H227" s="13"/>
      <c r="I227" s="13"/>
      <c r="J227" s="13"/>
      <c r="K227" s="13"/>
      <c r="L227" s="13"/>
      <c r="M227" s="13"/>
      <c r="N227" s="13"/>
      <c r="O227" s="15"/>
      <c r="P227" s="13"/>
      <c r="Q227" s="13"/>
      <c r="R227" s="13"/>
      <c r="S227" s="15"/>
      <c r="T227" s="13"/>
      <c r="U227" s="15"/>
      <c r="V227" s="22"/>
      <c r="W227" s="13"/>
      <c r="X227" s="13"/>
      <c r="Y227" s="13"/>
      <c r="Z227" s="13"/>
      <c r="AA227" s="13"/>
    </row>
    <row r="228" spans="1:27" ht="15.75" customHeight="1">
      <c r="A228" s="13"/>
      <c r="B228" s="13"/>
      <c r="C228" s="13"/>
      <c r="D228" s="13"/>
      <c r="E228" s="13"/>
      <c r="F228" s="13"/>
      <c r="G228" s="13"/>
      <c r="H228" s="13"/>
      <c r="I228" s="13"/>
      <c r="J228" s="13"/>
      <c r="K228" s="13"/>
      <c r="L228" s="13"/>
      <c r="M228" s="13"/>
      <c r="N228" s="13"/>
      <c r="O228" s="15"/>
      <c r="P228" s="13"/>
      <c r="Q228" s="13"/>
      <c r="R228" s="13"/>
      <c r="S228" s="15"/>
      <c r="T228" s="13"/>
      <c r="U228" s="15"/>
      <c r="V228" s="22"/>
      <c r="W228" s="13"/>
      <c r="X228" s="13"/>
      <c r="Y228" s="13"/>
      <c r="Z228" s="13"/>
      <c r="AA228" s="13"/>
    </row>
    <row r="229" spans="1:27" ht="15.75" customHeight="1">
      <c r="A229" s="13"/>
      <c r="B229" s="13"/>
      <c r="C229" s="13"/>
      <c r="D229" s="13"/>
      <c r="E229" s="13"/>
      <c r="F229" s="13"/>
      <c r="G229" s="13"/>
      <c r="H229" s="13"/>
      <c r="I229" s="13"/>
      <c r="J229" s="13"/>
      <c r="K229" s="13"/>
      <c r="L229" s="13"/>
      <c r="M229" s="13"/>
      <c r="N229" s="13"/>
      <c r="O229" s="15"/>
      <c r="P229" s="13"/>
      <c r="Q229" s="13"/>
      <c r="R229" s="13"/>
      <c r="S229" s="15"/>
      <c r="T229" s="13"/>
      <c r="U229" s="15"/>
      <c r="V229" s="22"/>
      <c r="W229" s="13"/>
      <c r="X229" s="13"/>
      <c r="Y229" s="13"/>
      <c r="Z229" s="13"/>
      <c r="AA229" s="13"/>
    </row>
    <row r="230" spans="1:27" ht="15.75" customHeight="1">
      <c r="A230" s="13"/>
      <c r="B230" s="13"/>
      <c r="C230" s="13"/>
      <c r="D230" s="13"/>
      <c r="E230" s="13"/>
      <c r="F230" s="13"/>
      <c r="G230" s="13"/>
      <c r="H230" s="13"/>
      <c r="I230" s="13"/>
      <c r="J230" s="13"/>
      <c r="K230" s="13"/>
      <c r="L230" s="13"/>
      <c r="M230" s="13"/>
      <c r="N230" s="13"/>
      <c r="O230" s="15"/>
      <c r="P230" s="13"/>
      <c r="Q230" s="13"/>
      <c r="R230" s="13"/>
      <c r="S230" s="15"/>
      <c r="T230" s="13"/>
      <c r="U230" s="15"/>
      <c r="V230" s="22"/>
      <c r="W230" s="13"/>
      <c r="X230" s="13"/>
      <c r="Y230" s="13"/>
      <c r="Z230" s="13"/>
      <c r="AA230" s="13"/>
    </row>
    <row r="231" spans="1:27" ht="15.75" customHeight="1">
      <c r="A231" s="13"/>
      <c r="B231" s="13"/>
      <c r="C231" s="13"/>
      <c r="D231" s="13"/>
      <c r="E231" s="13"/>
      <c r="F231" s="13"/>
      <c r="G231" s="13"/>
      <c r="H231" s="13"/>
      <c r="I231" s="13"/>
      <c r="J231" s="13"/>
      <c r="K231" s="13"/>
      <c r="L231" s="13"/>
      <c r="M231" s="13"/>
      <c r="N231" s="13"/>
      <c r="O231" s="15"/>
      <c r="P231" s="13"/>
      <c r="Q231" s="13"/>
      <c r="R231" s="13"/>
      <c r="S231" s="15"/>
      <c r="T231" s="13"/>
      <c r="U231" s="15"/>
      <c r="V231" s="22"/>
      <c r="W231" s="13"/>
      <c r="X231" s="13"/>
      <c r="Y231" s="13"/>
      <c r="Z231" s="13"/>
      <c r="AA231" s="13"/>
    </row>
    <row r="232" spans="1:27" ht="15.75" customHeight="1">
      <c r="A232" s="13"/>
      <c r="B232" s="13"/>
      <c r="C232" s="13"/>
      <c r="D232" s="13"/>
      <c r="E232" s="13"/>
      <c r="F232" s="13"/>
      <c r="G232" s="13"/>
      <c r="H232" s="13"/>
      <c r="I232" s="13"/>
      <c r="J232" s="13"/>
      <c r="K232" s="13"/>
      <c r="L232" s="13"/>
      <c r="M232" s="13"/>
      <c r="N232" s="13"/>
      <c r="O232" s="15"/>
      <c r="P232" s="13"/>
      <c r="Q232" s="13"/>
      <c r="R232" s="13"/>
      <c r="S232" s="15"/>
      <c r="T232" s="13"/>
      <c r="U232" s="15"/>
      <c r="V232" s="22"/>
      <c r="W232" s="13"/>
      <c r="X232" s="13"/>
      <c r="Y232" s="13"/>
      <c r="Z232" s="13"/>
      <c r="AA232" s="13"/>
    </row>
    <row r="233" spans="1:27" ht="15.75" customHeight="1">
      <c r="A233" s="13"/>
      <c r="B233" s="13"/>
      <c r="C233" s="13"/>
      <c r="D233" s="13"/>
      <c r="E233" s="13"/>
      <c r="F233" s="13"/>
      <c r="G233" s="13"/>
      <c r="H233" s="13"/>
      <c r="I233" s="13"/>
      <c r="J233" s="13"/>
      <c r="K233" s="13"/>
      <c r="L233" s="13"/>
      <c r="M233" s="13"/>
      <c r="N233" s="13"/>
      <c r="O233" s="15"/>
      <c r="P233" s="13"/>
      <c r="Q233" s="13"/>
      <c r="R233" s="13"/>
      <c r="S233" s="15"/>
      <c r="T233" s="13"/>
      <c r="U233" s="15"/>
      <c r="V233" s="22"/>
      <c r="W233" s="13"/>
      <c r="X233" s="13"/>
      <c r="Y233" s="13"/>
      <c r="Z233" s="13"/>
      <c r="AA233" s="13"/>
    </row>
    <row r="234" spans="1:27" ht="15.75" customHeight="1">
      <c r="A234" s="13"/>
      <c r="B234" s="13"/>
      <c r="C234" s="13"/>
      <c r="D234" s="13"/>
      <c r="E234" s="13"/>
      <c r="F234" s="13"/>
      <c r="G234" s="13"/>
      <c r="H234" s="13"/>
      <c r="I234" s="13"/>
      <c r="J234" s="13"/>
      <c r="K234" s="13"/>
      <c r="L234" s="13"/>
      <c r="M234" s="13"/>
      <c r="N234" s="13"/>
      <c r="O234" s="15"/>
      <c r="P234" s="13"/>
      <c r="Q234" s="13"/>
      <c r="R234" s="13"/>
      <c r="S234" s="15"/>
      <c r="T234" s="13"/>
      <c r="U234" s="15"/>
      <c r="V234" s="22"/>
      <c r="W234" s="13"/>
      <c r="X234" s="13"/>
      <c r="Y234" s="13"/>
      <c r="Z234" s="13"/>
      <c r="AA234" s="13"/>
    </row>
    <row r="235" spans="1:27" ht="15.75" customHeight="1">
      <c r="A235" s="13"/>
      <c r="B235" s="13"/>
      <c r="C235" s="13"/>
      <c r="D235" s="13"/>
      <c r="E235" s="13"/>
      <c r="F235" s="13"/>
      <c r="G235" s="13"/>
      <c r="H235" s="13"/>
      <c r="I235" s="13"/>
      <c r="J235" s="13"/>
      <c r="K235" s="13"/>
      <c r="L235" s="13"/>
      <c r="M235" s="13"/>
      <c r="N235" s="13"/>
      <c r="O235" s="15"/>
      <c r="P235" s="13"/>
      <c r="Q235" s="13"/>
      <c r="R235" s="13"/>
      <c r="S235" s="15"/>
      <c r="T235" s="13"/>
      <c r="U235" s="15"/>
      <c r="V235" s="22"/>
      <c r="W235" s="13"/>
      <c r="X235" s="13"/>
      <c r="Y235" s="13"/>
      <c r="Z235" s="13"/>
      <c r="AA235" s="13"/>
    </row>
    <row r="236" spans="1:27" ht="15.75" customHeight="1">
      <c r="A236" s="13"/>
      <c r="B236" s="13"/>
      <c r="C236" s="13"/>
      <c r="D236" s="13"/>
      <c r="E236" s="13"/>
      <c r="F236" s="13"/>
      <c r="G236" s="13"/>
      <c r="H236" s="13"/>
      <c r="I236" s="13"/>
      <c r="J236" s="13"/>
      <c r="K236" s="13"/>
      <c r="L236" s="13"/>
      <c r="M236" s="13"/>
      <c r="N236" s="13"/>
      <c r="O236" s="15"/>
      <c r="P236" s="13"/>
      <c r="Q236" s="13"/>
      <c r="R236" s="13"/>
      <c r="S236" s="15"/>
      <c r="T236" s="13"/>
      <c r="U236" s="15"/>
      <c r="V236" s="22"/>
      <c r="W236" s="13"/>
      <c r="X236" s="13"/>
      <c r="Y236" s="13"/>
      <c r="Z236" s="13"/>
      <c r="AA236" s="13"/>
    </row>
    <row r="237" spans="1:27" ht="15.75" customHeight="1">
      <c r="A237" s="13"/>
      <c r="B237" s="13"/>
      <c r="C237" s="13"/>
      <c r="D237" s="13"/>
      <c r="E237" s="13"/>
      <c r="F237" s="13"/>
      <c r="G237" s="13"/>
      <c r="H237" s="13"/>
      <c r="I237" s="13"/>
      <c r="J237" s="13"/>
      <c r="K237" s="13"/>
      <c r="L237" s="13"/>
      <c r="M237" s="13"/>
      <c r="N237" s="13"/>
      <c r="O237" s="15"/>
      <c r="P237" s="13"/>
      <c r="Q237" s="13"/>
      <c r="R237" s="13"/>
      <c r="S237" s="15"/>
      <c r="T237" s="13"/>
      <c r="U237" s="15"/>
      <c r="V237" s="22"/>
      <c r="W237" s="13"/>
      <c r="X237" s="13"/>
      <c r="Y237" s="13"/>
      <c r="Z237" s="13"/>
      <c r="AA237" s="13"/>
    </row>
    <row r="238" spans="1:27" ht="15.75" customHeight="1">
      <c r="A238" s="13"/>
      <c r="B238" s="13"/>
      <c r="C238" s="13"/>
      <c r="D238" s="13"/>
      <c r="E238" s="13"/>
      <c r="F238" s="13"/>
      <c r="G238" s="13"/>
      <c r="H238" s="13"/>
      <c r="I238" s="13"/>
      <c r="J238" s="13"/>
      <c r="K238" s="13"/>
      <c r="L238" s="13"/>
      <c r="M238" s="13"/>
      <c r="N238" s="13"/>
      <c r="O238" s="15"/>
      <c r="P238" s="13"/>
      <c r="Q238" s="13"/>
      <c r="R238" s="13"/>
      <c r="S238" s="15"/>
      <c r="T238" s="13"/>
      <c r="U238" s="15"/>
      <c r="V238" s="22"/>
      <c r="W238" s="13"/>
      <c r="X238" s="13"/>
      <c r="Y238" s="13"/>
      <c r="Z238" s="13"/>
      <c r="AA238" s="13"/>
    </row>
    <row r="239" spans="1:27" ht="15.75" customHeight="1">
      <c r="A239" s="13"/>
      <c r="B239" s="13"/>
      <c r="C239" s="13"/>
      <c r="D239" s="13"/>
      <c r="E239" s="13"/>
      <c r="F239" s="13"/>
      <c r="G239" s="13"/>
      <c r="H239" s="13"/>
      <c r="I239" s="13"/>
      <c r="J239" s="13"/>
      <c r="K239" s="13"/>
      <c r="L239" s="13"/>
      <c r="M239" s="13"/>
      <c r="N239" s="13"/>
      <c r="O239" s="15"/>
      <c r="P239" s="13"/>
      <c r="Q239" s="13"/>
      <c r="R239" s="13"/>
      <c r="S239" s="15"/>
      <c r="T239" s="13"/>
      <c r="U239" s="15"/>
      <c r="V239" s="22"/>
      <c r="W239" s="13"/>
      <c r="X239" s="13"/>
      <c r="Y239" s="13"/>
      <c r="Z239" s="13"/>
      <c r="AA239" s="13"/>
    </row>
    <row r="240" spans="1:27" ht="15.75" customHeight="1">
      <c r="A240" s="13"/>
      <c r="B240" s="13"/>
      <c r="C240" s="13"/>
      <c r="D240" s="13"/>
      <c r="E240" s="13"/>
      <c r="F240" s="13"/>
      <c r="G240" s="13"/>
      <c r="H240" s="13"/>
      <c r="I240" s="13"/>
      <c r="J240" s="13"/>
      <c r="K240" s="13"/>
      <c r="L240" s="13"/>
      <c r="M240" s="13"/>
      <c r="N240" s="13"/>
      <c r="O240" s="15"/>
      <c r="P240" s="13"/>
      <c r="Q240" s="13"/>
      <c r="R240" s="13"/>
      <c r="S240" s="15"/>
      <c r="T240" s="13"/>
      <c r="U240" s="15"/>
      <c r="V240" s="22"/>
      <c r="W240" s="13"/>
      <c r="X240" s="13"/>
      <c r="Y240" s="13"/>
      <c r="Z240" s="13"/>
      <c r="AA240" s="13"/>
    </row>
    <row r="241" spans="1:27" ht="15.75" customHeight="1">
      <c r="A241" s="13"/>
      <c r="B241" s="13"/>
      <c r="C241" s="13"/>
      <c r="D241" s="13"/>
      <c r="E241" s="13"/>
      <c r="F241" s="13"/>
      <c r="G241" s="13"/>
      <c r="H241" s="13"/>
      <c r="I241" s="13"/>
      <c r="J241" s="13"/>
      <c r="K241" s="13"/>
      <c r="L241" s="13"/>
      <c r="M241" s="13"/>
      <c r="N241" s="13"/>
      <c r="O241" s="15"/>
      <c r="P241" s="13"/>
      <c r="Q241" s="13"/>
      <c r="R241" s="13"/>
      <c r="S241" s="15"/>
      <c r="T241" s="13"/>
      <c r="U241" s="15"/>
      <c r="V241" s="22"/>
      <c r="W241" s="13"/>
      <c r="X241" s="13"/>
      <c r="Y241" s="13"/>
      <c r="Z241" s="13"/>
      <c r="AA241" s="13"/>
    </row>
    <row r="242" spans="1:27" ht="15.75" customHeight="1">
      <c r="A242" s="13"/>
      <c r="B242" s="13"/>
      <c r="C242" s="13"/>
      <c r="D242" s="13"/>
      <c r="E242" s="13"/>
      <c r="F242" s="13"/>
      <c r="G242" s="13"/>
      <c r="H242" s="13"/>
      <c r="I242" s="13"/>
      <c r="J242" s="13"/>
      <c r="K242" s="13"/>
      <c r="L242" s="13"/>
      <c r="M242" s="13"/>
      <c r="N242" s="13"/>
      <c r="O242" s="15"/>
      <c r="P242" s="13"/>
      <c r="Q242" s="13"/>
      <c r="R242" s="13"/>
      <c r="S242" s="15"/>
      <c r="T242" s="13"/>
      <c r="U242" s="15"/>
      <c r="V242" s="22"/>
      <c r="W242" s="13"/>
      <c r="X242" s="13"/>
      <c r="Y242" s="13"/>
      <c r="Z242" s="13"/>
      <c r="AA242" s="13"/>
    </row>
    <row r="243" spans="1:27" ht="15.75" customHeight="1">
      <c r="A243" s="13"/>
      <c r="B243" s="13"/>
      <c r="C243" s="13"/>
      <c r="D243" s="13"/>
      <c r="E243" s="13"/>
      <c r="F243" s="13"/>
      <c r="G243" s="13"/>
      <c r="H243" s="13"/>
      <c r="I243" s="13"/>
      <c r="J243" s="13"/>
      <c r="K243" s="13"/>
      <c r="L243" s="13"/>
      <c r="M243" s="13"/>
      <c r="N243" s="13"/>
      <c r="O243" s="15"/>
      <c r="P243" s="13"/>
      <c r="Q243" s="13"/>
      <c r="R243" s="13"/>
      <c r="S243" s="15"/>
      <c r="T243" s="13"/>
      <c r="U243" s="15"/>
      <c r="V243" s="22"/>
      <c r="W243" s="13"/>
      <c r="X243" s="13"/>
      <c r="Y243" s="13"/>
      <c r="Z243" s="13"/>
      <c r="AA243" s="13"/>
    </row>
    <row r="244" spans="1:27" ht="15.75" customHeight="1">
      <c r="A244" s="13"/>
      <c r="B244" s="13"/>
      <c r="C244" s="13"/>
      <c r="D244" s="13"/>
      <c r="E244" s="13"/>
      <c r="F244" s="13"/>
      <c r="G244" s="13"/>
      <c r="H244" s="13"/>
      <c r="I244" s="13"/>
      <c r="J244" s="13"/>
      <c r="K244" s="13"/>
      <c r="L244" s="13"/>
      <c r="M244" s="13"/>
      <c r="N244" s="13"/>
      <c r="O244" s="15"/>
      <c r="P244" s="13"/>
      <c r="Q244" s="13"/>
      <c r="R244" s="13"/>
      <c r="S244" s="15"/>
      <c r="T244" s="13"/>
      <c r="U244" s="15"/>
      <c r="V244" s="22"/>
      <c r="W244" s="13"/>
      <c r="X244" s="13"/>
      <c r="Y244" s="13"/>
      <c r="Z244" s="13"/>
      <c r="AA244" s="13"/>
    </row>
    <row r="245" spans="1:27" ht="15.75" customHeight="1">
      <c r="A245" s="13"/>
      <c r="B245" s="13"/>
      <c r="C245" s="13"/>
      <c r="D245" s="13"/>
      <c r="E245" s="13"/>
      <c r="F245" s="13"/>
      <c r="G245" s="13"/>
      <c r="H245" s="13"/>
      <c r="I245" s="13"/>
      <c r="J245" s="13"/>
      <c r="K245" s="13"/>
      <c r="L245" s="13"/>
      <c r="M245" s="13"/>
      <c r="N245" s="13"/>
      <c r="O245" s="15"/>
      <c r="P245" s="13"/>
      <c r="Q245" s="13"/>
      <c r="R245" s="13"/>
      <c r="S245" s="15"/>
      <c r="T245" s="13"/>
      <c r="U245" s="15"/>
      <c r="V245" s="22"/>
      <c r="W245" s="13"/>
      <c r="X245" s="13"/>
      <c r="Y245" s="13"/>
      <c r="Z245" s="13"/>
      <c r="AA245" s="13"/>
    </row>
    <row r="246" spans="1:27" ht="15.75" customHeight="1">
      <c r="A246" s="13"/>
      <c r="B246" s="13"/>
      <c r="C246" s="13"/>
      <c r="D246" s="13"/>
      <c r="E246" s="13"/>
      <c r="F246" s="13"/>
      <c r="G246" s="13"/>
      <c r="H246" s="13"/>
      <c r="I246" s="13"/>
      <c r="J246" s="13"/>
      <c r="K246" s="13"/>
      <c r="L246" s="13"/>
      <c r="M246" s="13"/>
      <c r="N246" s="13"/>
      <c r="O246" s="15"/>
      <c r="P246" s="13"/>
      <c r="Q246" s="13"/>
      <c r="R246" s="13"/>
      <c r="S246" s="15"/>
      <c r="T246" s="13"/>
      <c r="U246" s="15"/>
      <c r="V246" s="22"/>
      <c r="W246" s="13"/>
      <c r="X246" s="13"/>
      <c r="Y246" s="13"/>
      <c r="Z246" s="13"/>
      <c r="AA246" s="13"/>
    </row>
    <row r="247" spans="1:27" ht="15.75" customHeight="1">
      <c r="A247" s="13"/>
      <c r="B247" s="13"/>
      <c r="C247" s="13"/>
      <c r="D247" s="13"/>
      <c r="E247" s="13"/>
      <c r="F247" s="13"/>
      <c r="G247" s="13"/>
      <c r="H247" s="13"/>
      <c r="I247" s="13"/>
      <c r="J247" s="13"/>
      <c r="K247" s="13"/>
      <c r="L247" s="13"/>
      <c r="M247" s="13"/>
      <c r="N247" s="13"/>
      <c r="O247" s="15"/>
      <c r="P247" s="13"/>
      <c r="Q247" s="13"/>
      <c r="R247" s="13"/>
      <c r="S247" s="15"/>
      <c r="T247" s="13"/>
      <c r="U247" s="15"/>
      <c r="V247" s="22"/>
      <c r="W247" s="13"/>
      <c r="X247" s="13"/>
      <c r="Y247" s="13"/>
      <c r="Z247" s="13"/>
      <c r="AA247" s="13"/>
    </row>
    <row r="248" spans="1:27" ht="15.75" customHeight="1">
      <c r="A248" s="13"/>
      <c r="B248" s="13"/>
      <c r="C248" s="13"/>
      <c r="D248" s="13"/>
      <c r="E248" s="13"/>
      <c r="F248" s="13"/>
      <c r="G248" s="13"/>
      <c r="H248" s="13"/>
      <c r="I248" s="13"/>
      <c r="J248" s="13"/>
      <c r="K248" s="13"/>
      <c r="L248" s="13"/>
      <c r="M248" s="13"/>
      <c r="N248" s="13"/>
      <c r="O248" s="15"/>
      <c r="P248" s="13"/>
      <c r="Q248" s="13"/>
      <c r="R248" s="13"/>
      <c r="S248" s="15"/>
      <c r="T248" s="13"/>
      <c r="U248" s="15"/>
      <c r="V248" s="22"/>
      <c r="W248" s="13"/>
      <c r="X248" s="13"/>
      <c r="Y248" s="13"/>
      <c r="Z248" s="13"/>
      <c r="AA248" s="13"/>
    </row>
    <row r="249" spans="1:27" ht="15.75" customHeight="1">
      <c r="A249" s="13"/>
      <c r="B249" s="13"/>
      <c r="C249" s="13"/>
      <c r="D249" s="13"/>
      <c r="E249" s="13"/>
      <c r="F249" s="13"/>
      <c r="G249" s="13"/>
      <c r="H249" s="13"/>
      <c r="I249" s="13"/>
      <c r="J249" s="13"/>
      <c r="K249" s="13"/>
      <c r="L249" s="13"/>
      <c r="M249" s="13"/>
      <c r="N249" s="13"/>
      <c r="O249" s="15"/>
      <c r="P249" s="13"/>
      <c r="Q249" s="13"/>
      <c r="R249" s="13"/>
      <c r="S249" s="15"/>
      <c r="T249" s="13"/>
      <c r="U249" s="15"/>
      <c r="V249" s="22"/>
      <c r="W249" s="13"/>
      <c r="X249" s="13"/>
      <c r="Y249" s="13"/>
      <c r="Z249" s="13"/>
      <c r="AA249" s="13"/>
    </row>
    <row r="250" spans="1:27" ht="15.75" customHeight="1">
      <c r="A250" s="13"/>
      <c r="B250" s="13"/>
      <c r="C250" s="13"/>
      <c r="D250" s="13"/>
      <c r="E250" s="13"/>
      <c r="F250" s="13"/>
      <c r="G250" s="13"/>
      <c r="H250" s="13"/>
      <c r="I250" s="13"/>
      <c r="J250" s="13"/>
      <c r="K250" s="13"/>
      <c r="L250" s="13"/>
      <c r="M250" s="13"/>
      <c r="N250" s="13"/>
      <c r="O250" s="15"/>
      <c r="P250" s="13"/>
      <c r="Q250" s="13"/>
      <c r="R250" s="13"/>
      <c r="S250" s="15"/>
      <c r="T250" s="13"/>
      <c r="U250" s="15"/>
      <c r="V250" s="22"/>
      <c r="W250" s="13"/>
      <c r="X250" s="13"/>
      <c r="Y250" s="13"/>
      <c r="Z250" s="13"/>
      <c r="AA250" s="13"/>
    </row>
    <row r="251" spans="1:27" ht="15.75" customHeight="1">
      <c r="A251" s="13"/>
      <c r="B251" s="13"/>
      <c r="C251" s="13"/>
      <c r="D251" s="13"/>
      <c r="E251" s="13"/>
      <c r="F251" s="13"/>
      <c r="G251" s="13"/>
      <c r="H251" s="13"/>
      <c r="I251" s="13"/>
      <c r="J251" s="13"/>
      <c r="K251" s="13"/>
      <c r="L251" s="13"/>
      <c r="M251" s="13"/>
      <c r="N251" s="13"/>
      <c r="O251" s="15"/>
      <c r="P251" s="13"/>
      <c r="Q251" s="13"/>
      <c r="R251" s="13"/>
      <c r="S251" s="15"/>
      <c r="T251" s="13"/>
      <c r="U251" s="15"/>
      <c r="V251" s="22"/>
      <c r="W251" s="13"/>
      <c r="X251" s="13"/>
      <c r="Y251" s="13"/>
      <c r="Z251" s="13"/>
      <c r="AA251" s="13"/>
    </row>
    <row r="252" spans="1:27" ht="15.75" customHeight="1">
      <c r="A252" s="13"/>
      <c r="B252" s="13"/>
      <c r="C252" s="13"/>
      <c r="D252" s="13"/>
      <c r="E252" s="13"/>
      <c r="F252" s="13"/>
      <c r="G252" s="13"/>
      <c r="H252" s="13"/>
      <c r="I252" s="13"/>
      <c r="J252" s="13"/>
      <c r="K252" s="13"/>
      <c r="L252" s="13"/>
      <c r="M252" s="13"/>
      <c r="N252" s="13"/>
      <c r="O252" s="15"/>
      <c r="P252" s="13"/>
      <c r="Q252" s="13"/>
      <c r="R252" s="13"/>
      <c r="S252" s="15"/>
      <c r="T252" s="13"/>
      <c r="U252" s="15"/>
      <c r="V252" s="22"/>
      <c r="W252" s="13"/>
      <c r="X252" s="13"/>
      <c r="Y252" s="13"/>
      <c r="Z252" s="13"/>
      <c r="AA252" s="13"/>
    </row>
    <row r="253" spans="1:27" ht="15.75" customHeight="1">
      <c r="A253" s="13"/>
      <c r="B253" s="13"/>
      <c r="C253" s="13"/>
      <c r="D253" s="13"/>
      <c r="E253" s="13"/>
      <c r="F253" s="13"/>
      <c r="G253" s="13"/>
      <c r="H253" s="13"/>
      <c r="I253" s="13"/>
      <c r="J253" s="13"/>
      <c r="K253" s="13"/>
      <c r="L253" s="13"/>
      <c r="M253" s="13"/>
      <c r="N253" s="13"/>
      <c r="O253" s="15"/>
      <c r="P253" s="13"/>
      <c r="Q253" s="13"/>
      <c r="R253" s="13"/>
      <c r="S253" s="15"/>
      <c r="T253" s="13"/>
      <c r="U253" s="15"/>
      <c r="V253" s="22"/>
      <c r="W253" s="13"/>
      <c r="X253" s="13"/>
      <c r="Y253" s="13"/>
      <c r="Z253" s="13"/>
      <c r="AA253" s="13"/>
    </row>
    <row r="254" spans="1:27" ht="15.75" customHeight="1">
      <c r="A254" s="13"/>
      <c r="B254" s="13"/>
      <c r="C254" s="13"/>
      <c r="D254" s="13"/>
      <c r="E254" s="13"/>
      <c r="F254" s="13"/>
      <c r="G254" s="13"/>
      <c r="H254" s="13"/>
      <c r="I254" s="13"/>
      <c r="J254" s="13"/>
      <c r="K254" s="13"/>
      <c r="L254" s="13"/>
      <c r="M254" s="13"/>
      <c r="N254" s="13"/>
      <c r="O254" s="15"/>
      <c r="P254" s="13"/>
      <c r="Q254" s="13"/>
      <c r="R254" s="13"/>
      <c r="S254" s="15"/>
      <c r="T254" s="13"/>
      <c r="U254" s="15"/>
      <c r="V254" s="22"/>
      <c r="W254" s="13"/>
      <c r="X254" s="13"/>
      <c r="Y254" s="13"/>
      <c r="Z254" s="13"/>
      <c r="AA254" s="13"/>
    </row>
    <row r="255" spans="1:27" ht="15.75" customHeight="1">
      <c r="A255" s="13"/>
      <c r="B255" s="13"/>
      <c r="C255" s="13"/>
      <c r="D255" s="13"/>
      <c r="E255" s="13"/>
      <c r="F255" s="13"/>
      <c r="G255" s="13"/>
      <c r="H255" s="13"/>
      <c r="I255" s="13"/>
      <c r="J255" s="13"/>
      <c r="K255" s="13"/>
      <c r="L255" s="13"/>
      <c r="M255" s="13"/>
      <c r="N255" s="13"/>
      <c r="O255" s="15"/>
      <c r="P255" s="13"/>
      <c r="Q255" s="13"/>
      <c r="R255" s="13"/>
      <c r="S255" s="15"/>
      <c r="T255" s="13"/>
      <c r="U255" s="15"/>
      <c r="V255" s="22"/>
      <c r="W255" s="13"/>
      <c r="X255" s="13"/>
      <c r="Y255" s="13"/>
      <c r="Z255" s="13"/>
      <c r="AA255" s="13"/>
    </row>
    <row r="256" spans="1:27" ht="15.75" customHeight="1">
      <c r="A256" s="13"/>
      <c r="B256" s="13"/>
      <c r="C256" s="13"/>
      <c r="D256" s="13"/>
      <c r="E256" s="13"/>
      <c r="F256" s="13"/>
      <c r="G256" s="13"/>
      <c r="H256" s="13"/>
      <c r="I256" s="13"/>
      <c r="J256" s="13"/>
      <c r="K256" s="13"/>
      <c r="L256" s="13"/>
      <c r="M256" s="13"/>
      <c r="N256" s="13"/>
      <c r="O256" s="15"/>
      <c r="P256" s="13"/>
      <c r="Q256" s="13"/>
      <c r="R256" s="13"/>
      <c r="S256" s="15"/>
      <c r="T256" s="13"/>
      <c r="U256" s="15"/>
      <c r="V256" s="22"/>
      <c r="W256" s="13"/>
      <c r="X256" s="13"/>
      <c r="Y256" s="13"/>
      <c r="Z256" s="13"/>
      <c r="AA256" s="13"/>
    </row>
    <row r="257" spans="1:27" ht="15.75" customHeight="1">
      <c r="A257" s="13"/>
      <c r="B257" s="13"/>
      <c r="C257" s="13"/>
      <c r="D257" s="13"/>
      <c r="E257" s="13"/>
      <c r="F257" s="13"/>
      <c r="G257" s="13"/>
      <c r="H257" s="13"/>
      <c r="I257" s="13"/>
      <c r="J257" s="13"/>
      <c r="K257" s="13"/>
      <c r="L257" s="13"/>
      <c r="M257" s="13"/>
      <c r="N257" s="13"/>
      <c r="O257" s="15"/>
      <c r="P257" s="13"/>
      <c r="Q257" s="13"/>
      <c r="R257" s="13"/>
      <c r="S257" s="15"/>
      <c r="T257" s="13"/>
      <c r="U257" s="15"/>
      <c r="V257" s="22"/>
      <c r="W257" s="13"/>
      <c r="X257" s="13"/>
      <c r="Y257" s="13"/>
      <c r="Z257" s="13"/>
      <c r="AA257" s="13"/>
    </row>
    <row r="258" spans="1:27" ht="15.75" customHeight="1">
      <c r="A258" s="13"/>
      <c r="B258" s="13"/>
      <c r="C258" s="13"/>
      <c r="D258" s="13"/>
      <c r="E258" s="13"/>
      <c r="F258" s="13"/>
      <c r="G258" s="13"/>
      <c r="H258" s="13"/>
      <c r="I258" s="13"/>
      <c r="J258" s="13"/>
      <c r="K258" s="13"/>
      <c r="L258" s="13"/>
      <c r="M258" s="13"/>
      <c r="N258" s="13"/>
      <c r="O258" s="15"/>
      <c r="P258" s="13"/>
      <c r="Q258" s="13"/>
      <c r="R258" s="13"/>
      <c r="S258" s="15"/>
      <c r="T258" s="13"/>
      <c r="U258" s="15"/>
      <c r="V258" s="22"/>
      <c r="W258" s="13"/>
      <c r="X258" s="13"/>
      <c r="Y258" s="13"/>
      <c r="Z258" s="13"/>
      <c r="AA258" s="13"/>
    </row>
    <row r="259" spans="1:27" ht="15.75" customHeight="1">
      <c r="A259" s="13"/>
      <c r="B259" s="13"/>
      <c r="C259" s="13"/>
      <c r="D259" s="13"/>
      <c r="E259" s="13"/>
      <c r="F259" s="13"/>
      <c r="G259" s="13"/>
      <c r="H259" s="13"/>
      <c r="I259" s="13"/>
      <c r="J259" s="13"/>
      <c r="K259" s="13"/>
      <c r="L259" s="13"/>
      <c r="M259" s="13"/>
      <c r="N259" s="13"/>
      <c r="O259" s="15"/>
      <c r="P259" s="13"/>
      <c r="Q259" s="13"/>
      <c r="R259" s="13"/>
      <c r="S259" s="15"/>
      <c r="T259" s="13"/>
      <c r="U259" s="15"/>
      <c r="V259" s="22"/>
      <c r="W259" s="13"/>
      <c r="X259" s="13"/>
      <c r="Y259" s="13"/>
      <c r="Z259" s="13"/>
      <c r="AA259" s="13"/>
    </row>
    <row r="260" spans="1:27" ht="15.75" customHeight="1">
      <c r="A260" s="13"/>
      <c r="B260" s="13"/>
      <c r="C260" s="13"/>
      <c r="D260" s="13"/>
      <c r="E260" s="13"/>
      <c r="F260" s="13"/>
      <c r="G260" s="13"/>
      <c r="H260" s="13"/>
      <c r="I260" s="13"/>
      <c r="J260" s="13"/>
      <c r="K260" s="13"/>
      <c r="L260" s="13"/>
      <c r="M260" s="13"/>
      <c r="N260" s="13"/>
      <c r="O260" s="15"/>
      <c r="P260" s="13"/>
      <c r="Q260" s="13"/>
      <c r="R260" s="13"/>
      <c r="S260" s="15"/>
      <c r="T260" s="13"/>
      <c r="U260" s="15"/>
      <c r="V260" s="22"/>
      <c r="W260" s="13"/>
      <c r="X260" s="13"/>
      <c r="Y260" s="13"/>
      <c r="Z260" s="13"/>
      <c r="AA260" s="13"/>
    </row>
    <row r="261" spans="1:27" ht="15.75" customHeight="1">
      <c r="A261" s="13"/>
      <c r="B261" s="13"/>
      <c r="C261" s="13"/>
      <c r="D261" s="13"/>
      <c r="E261" s="13"/>
      <c r="F261" s="13"/>
      <c r="G261" s="13"/>
      <c r="H261" s="13"/>
      <c r="I261" s="13"/>
      <c r="J261" s="13"/>
      <c r="K261" s="13"/>
      <c r="L261" s="13"/>
      <c r="M261" s="13"/>
      <c r="N261" s="13"/>
      <c r="O261" s="15"/>
      <c r="P261" s="13"/>
      <c r="Q261" s="13"/>
      <c r="R261" s="13"/>
      <c r="S261" s="15"/>
      <c r="T261" s="13"/>
      <c r="U261" s="15"/>
      <c r="V261" s="22"/>
      <c r="W261" s="13"/>
      <c r="X261" s="13"/>
      <c r="Y261" s="13"/>
      <c r="Z261" s="13"/>
      <c r="AA261" s="13"/>
    </row>
    <row r="262" spans="1:27" ht="15.75" customHeight="1">
      <c r="A262" s="13"/>
      <c r="B262" s="13"/>
      <c r="C262" s="13"/>
      <c r="D262" s="13"/>
      <c r="E262" s="13"/>
      <c r="F262" s="13"/>
      <c r="G262" s="13"/>
      <c r="H262" s="13"/>
      <c r="I262" s="13"/>
      <c r="J262" s="13"/>
      <c r="K262" s="13"/>
      <c r="L262" s="13"/>
      <c r="M262" s="13"/>
      <c r="N262" s="13"/>
      <c r="O262" s="15"/>
      <c r="P262" s="13"/>
      <c r="Q262" s="13"/>
      <c r="R262" s="13"/>
      <c r="S262" s="15"/>
      <c r="T262" s="13"/>
      <c r="U262" s="15"/>
      <c r="V262" s="22"/>
      <c r="W262" s="13"/>
      <c r="X262" s="13"/>
      <c r="Y262" s="13"/>
      <c r="Z262" s="13"/>
      <c r="AA262" s="13"/>
    </row>
    <row r="263" spans="1:27" ht="15.75" customHeight="1">
      <c r="A263" s="13"/>
      <c r="B263" s="13"/>
      <c r="C263" s="13"/>
      <c r="D263" s="13"/>
      <c r="E263" s="13"/>
      <c r="F263" s="13"/>
      <c r="G263" s="13"/>
      <c r="H263" s="13"/>
      <c r="I263" s="13"/>
      <c r="J263" s="13"/>
      <c r="K263" s="13"/>
      <c r="L263" s="13"/>
      <c r="M263" s="13"/>
      <c r="N263" s="13"/>
      <c r="O263" s="15"/>
      <c r="P263" s="13"/>
      <c r="Q263" s="13"/>
      <c r="R263" s="13"/>
      <c r="S263" s="15"/>
      <c r="T263" s="13"/>
      <c r="U263" s="15"/>
      <c r="V263" s="22"/>
      <c r="W263" s="13"/>
      <c r="X263" s="13"/>
      <c r="Y263" s="13"/>
      <c r="Z263" s="13"/>
      <c r="AA263" s="13"/>
    </row>
    <row r="264" spans="1:27" ht="15.75" customHeight="1">
      <c r="A264" s="13"/>
      <c r="B264" s="13"/>
      <c r="C264" s="13"/>
      <c r="D264" s="13"/>
      <c r="E264" s="13"/>
      <c r="F264" s="13"/>
      <c r="G264" s="13"/>
      <c r="H264" s="13"/>
      <c r="I264" s="13"/>
      <c r="J264" s="13"/>
      <c r="K264" s="13"/>
      <c r="L264" s="13"/>
      <c r="M264" s="13"/>
      <c r="N264" s="13"/>
      <c r="O264" s="15"/>
      <c r="P264" s="13"/>
      <c r="Q264" s="13"/>
      <c r="R264" s="13"/>
      <c r="S264" s="15"/>
      <c r="T264" s="13"/>
      <c r="U264" s="15"/>
      <c r="V264" s="22"/>
      <c r="W264" s="13"/>
      <c r="X264" s="13"/>
      <c r="Y264" s="13"/>
      <c r="Z264" s="13"/>
      <c r="AA264" s="13"/>
    </row>
    <row r="265" spans="1:27" ht="15.75" customHeight="1">
      <c r="A265" s="13"/>
      <c r="B265" s="13"/>
      <c r="C265" s="13"/>
      <c r="D265" s="13"/>
      <c r="E265" s="13"/>
      <c r="F265" s="13"/>
      <c r="G265" s="13"/>
      <c r="H265" s="13"/>
      <c r="I265" s="13"/>
      <c r="J265" s="13"/>
      <c r="K265" s="13"/>
      <c r="L265" s="13"/>
      <c r="M265" s="13"/>
      <c r="N265" s="13"/>
      <c r="O265" s="15"/>
      <c r="P265" s="13"/>
      <c r="Q265" s="13"/>
      <c r="R265" s="13"/>
      <c r="S265" s="15"/>
      <c r="T265" s="13"/>
      <c r="U265" s="15"/>
      <c r="V265" s="22"/>
      <c r="W265" s="13"/>
      <c r="X265" s="13"/>
      <c r="Y265" s="13"/>
      <c r="Z265" s="13"/>
      <c r="AA265" s="13"/>
    </row>
    <row r="266" spans="1:27" ht="15.75" customHeight="1">
      <c r="A266" s="13"/>
      <c r="B266" s="13"/>
      <c r="C266" s="13"/>
      <c r="D266" s="13"/>
      <c r="E266" s="13"/>
      <c r="F266" s="13"/>
      <c r="G266" s="13"/>
      <c r="H266" s="13"/>
      <c r="I266" s="13"/>
      <c r="J266" s="13"/>
      <c r="K266" s="13"/>
      <c r="L266" s="13"/>
      <c r="M266" s="13"/>
      <c r="N266" s="13"/>
      <c r="O266" s="15"/>
      <c r="P266" s="13"/>
      <c r="Q266" s="13"/>
      <c r="R266" s="13"/>
      <c r="S266" s="15"/>
      <c r="T266" s="13"/>
      <c r="U266" s="15"/>
      <c r="V266" s="22"/>
      <c r="W266" s="13"/>
      <c r="X266" s="13"/>
      <c r="Y266" s="13"/>
      <c r="Z266" s="13"/>
      <c r="AA266" s="13"/>
    </row>
    <row r="267" spans="1:27" ht="15.75" customHeight="1">
      <c r="A267" s="13"/>
      <c r="B267" s="13"/>
      <c r="C267" s="13"/>
      <c r="D267" s="13"/>
      <c r="E267" s="13"/>
      <c r="F267" s="13"/>
      <c r="G267" s="13"/>
      <c r="H267" s="13"/>
      <c r="I267" s="13"/>
      <c r="J267" s="13"/>
      <c r="K267" s="13"/>
      <c r="L267" s="13"/>
      <c r="M267" s="13"/>
      <c r="N267" s="13"/>
      <c r="O267" s="15"/>
      <c r="P267" s="13"/>
      <c r="Q267" s="13"/>
      <c r="R267" s="13"/>
      <c r="S267" s="15"/>
      <c r="T267" s="13"/>
      <c r="U267" s="15"/>
      <c r="V267" s="22"/>
      <c r="W267" s="13"/>
      <c r="X267" s="13"/>
      <c r="Y267" s="13"/>
      <c r="Z267" s="13"/>
      <c r="AA267" s="13"/>
    </row>
    <row r="268" spans="1:27" ht="15.75" customHeight="1">
      <c r="A268" s="13"/>
      <c r="B268" s="13"/>
      <c r="C268" s="13"/>
      <c r="D268" s="13"/>
      <c r="E268" s="13"/>
      <c r="F268" s="13"/>
      <c r="G268" s="13"/>
      <c r="H268" s="13"/>
      <c r="I268" s="13"/>
      <c r="J268" s="13"/>
      <c r="K268" s="13"/>
      <c r="L268" s="13"/>
      <c r="M268" s="13"/>
      <c r="N268" s="13"/>
      <c r="O268" s="15"/>
      <c r="P268" s="13"/>
      <c r="Q268" s="13"/>
      <c r="R268" s="13"/>
      <c r="S268" s="15"/>
      <c r="T268" s="13"/>
      <c r="U268" s="15"/>
      <c r="V268" s="22"/>
      <c r="W268" s="13"/>
      <c r="X268" s="13"/>
      <c r="Y268" s="13"/>
      <c r="Z268" s="13"/>
      <c r="AA268" s="13"/>
    </row>
    <row r="269" spans="1:27" ht="15.75" customHeight="1">
      <c r="A269" s="13"/>
      <c r="B269" s="13"/>
      <c r="C269" s="13"/>
      <c r="D269" s="13"/>
      <c r="E269" s="13"/>
      <c r="F269" s="13"/>
      <c r="G269" s="13"/>
      <c r="H269" s="13"/>
      <c r="I269" s="13"/>
      <c r="J269" s="13"/>
      <c r="K269" s="13"/>
      <c r="L269" s="13"/>
      <c r="M269" s="13"/>
      <c r="N269" s="13"/>
      <c r="O269" s="15"/>
      <c r="P269" s="13"/>
      <c r="Q269" s="13"/>
      <c r="R269" s="13"/>
      <c r="S269" s="15"/>
      <c r="T269" s="13"/>
      <c r="U269" s="15"/>
      <c r="V269" s="22"/>
      <c r="W269" s="13"/>
      <c r="X269" s="13"/>
      <c r="Y269" s="13"/>
      <c r="Z269" s="13"/>
      <c r="AA269" s="13"/>
    </row>
    <row r="270" spans="1:27" ht="15.75" customHeight="1">
      <c r="A270" s="13"/>
      <c r="B270" s="13"/>
      <c r="C270" s="13"/>
      <c r="D270" s="13"/>
      <c r="E270" s="13"/>
      <c r="F270" s="13"/>
      <c r="G270" s="13"/>
      <c r="H270" s="13"/>
      <c r="I270" s="13"/>
      <c r="J270" s="13"/>
      <c r="K270" s="13"/>
      <c r="L270" s="13"/>
      <c r="M270" s="13"/>
      <c r="N270" s="13"/>
      <c r="O270" s="15"/>
      <c r="P270" s="13"/>
      <c r="Q270" s="13"/>
      <c r="R270" s="13"/>
      <c r="S270" s="15"/>
      <c r="T270" s="13"/>
      <c r="U270" s="15"/>
      <c r="V270" s="22"/>
      <c r="W270" s="13"/>
      <c r="X270" s="13"/>
      <c r="Y270" s="13"/>
      <c r="Z270" s="13"/>
      <c r="AA270" s="13"/>
    </row>
    <row r="271" spans="1:27" ht="15.75" customHeight="1">
      <c r="A271" s="13"/>
      <c r="B271" s="13"/>
      <c r="C271" s="13"/>
      <c r="D271" s="13"/>
      <c r="E271" s="13"/>
      <c r="F271" s="13"/>
      <c r="G271" s="13"/>
      <c r="H271" s="13"/>
      <c r="I271" s="13"/>
      <c r="J271" s="13"/>
      <c r="K271" s="13"/>
      <c r="L271" s="13"/>
      <c r="M271" s="13"/>
      <c r="N271" s="13"/>
      <c r="O271" s="15"/>
      <c r="P271" s="13"/>
      <c r="Q271" s="13"/>
      <c r="R271" s="13"/>
      <c r="S271" s="15"/>
      <c r="T271" s="13"/>
      <c r="U271" s="15"/>
      <c r="V271" s="22"/>
      <c r="W271" s="13"/>
      <c r="X271" s="13"/>
      <c r="Y271" s="13"/>
      <c r="Z271" s="13"/>
      <c r="AA271" s="13"/>
    </row>
    <row r="272" spans="1:27" ht="15.75" customHeight="1">
      <c r="A272" s="13"/>
      <c r="B272" s="13"/>
      <c r="C272" s="13"/>
      <c r="D272" s="13"/>
      <c r="E272" s="13"/>
      <c r="F272" s="13"/>
      <c r="G272" s="13"/>
      <c r="H272" s="13"/>
      <c r="I272" s="13"/>
      <c r="J272" s="13"/>
      <c r="K272" s="13"/>
      <c r="L272" s="13"/>
      <c r="M272" s="13"/>
      <c r="N272" s="13"/>
      <c r="O272" s="15"/>
      <c r="P272" s="13"/>
      <c r="Q272" s="13"/>
      <c r="R272" s="13"/>
      <c r="S272" s="15"/>
      <c r="T272" s="13"/>
      <c r="U272" s="15"/>
      <c r="V272" s="22"/>
      <c r="W272" s="13"/>
      <c r="X272" s="13"/>
      <c r="Y272" s="13"/>
      <c r="Z272" s="13"/>
      <c r="AA272" s="13"/>
    </row>
    <row r="273" spans="1:27" ht="15.75" customHeight="1">
      <c r="A273" s="13"/>
      <c r="B273" s="13"/>
      <c r="C273" s="13"/>
      <c r="D273" s="13"/>
      <c r="E273" s="13"/>
      <c r="F273" s="13"/>
      <c r="G273" s="13"/>
      <c r="H273" s="13"/>
      <c r="I273" s="13"/>
      <c r="J273" s="13"/>
      <c r="K273" s="13"/>
      <c r="L273" s="13"/>
      <c r="M273" s="13"/>
      <c r="N273" s="13"/>
      <c r="O273" s="15"/>
      <c r="P273" s="13"/>
      <c r="Q273" s="13"/>
      <c r="R273" s="13"/>
      <c r="S273" s="15"/>
      <c r="T273" s="13"/>
      <c r="U273" s="15"/>
      <c r="V273" s="22"/>
      <c r="W273" s="13"/>
      <c r="X273" s="13"/>
      <c r="Y273" s="13"/>
      <c r="Z273" s="13"/>
      <c r="AA273" s="13"/>
    </row>
    <row r="274" spans="1:27" ht="15.75" customHeight="1">
      <c r="A274" s="13"/>
      <c r="B274" s="13"/>
      <c r="C274" s="13"/>
      <c r="D274" s="13"/>
      <c r="E274" s="13"/>
      <c r="F274" s="13"/>
      <c r="G274" s="13"/>
      <c r="H274" s="13"/>
      <c r="I274" s="13"/>
      <c r="J274" s="13"/>
      <c r="K274" s="13"/>
      <c r="L274" s="13"/>
      <c r="M274" s="13"/>
      <c r="N274" s="13"/>
      <c r="O274" s="15"/>
      <c r="P274" s="13"/>
      <c r="Q274" s="13"/>
      <c r="R274" s="13"/>
      <c r="S274" s="15"/>
      <c r="T274" s="13"/>
      <c r="U274" s="15"/>
      <c r="V274" s="22"/>
      <c r="W274" s="13"/>
      <c r="X274" s="13"/>
      <c r="Y274" s="13"/>
      <c r="Z274" s="13"/>
      <c r="AA274" s="13"/>
    </row>
    <row r="275" spans="1:27" ht="15.75" customHeight="1">
      <c r="A275" s="13"/>
      <c r="B275" s="13"/>
      <c r="C275" s="13"/>
      <c r="D275" s="13"/>
      <c r="E275" s="13"/>
      <c r="F275" s="13"/>
      <c r="G275" s="13"/>
      <c r="H275" s="13"/>
      <c r="I275" s="13"/>
      <c r="J275" s="13"/>
      <c r="K275" s="13"/>
      <c r="L275" s="13"/>
      <c r="M275" s="13"/>
      <c r="N275" s="13"/>
      <c r="O275" s="15"/>
      <c r="P275" s="13"/>
      <c r="Q275" s="13"/>
      <c r="R275" s="13"/>
      <c r="S275" s="15"/>
      <c r="T275" s="13"/>
      <c r="U275" s="15"/>
      <c r="V275" s="22"/>
      <c r="W275" s="13"/>
      <c r="X275" s="13"/>
      <c r="Y275" s="13"/>
      <c r="Z275" s="13"/>
      <c r="AA275" s="13"/>
    </row>
    <row r="276" spans="1:27" ht="15.75" customHeight="1">
      <c r="A276" s="13"/>
      <c r="B276" s="13"/>
      <c r="C276" s="13"/>
      <c r="D276" s="13"/>
      <c r="E276" s="13"/>
      <c r="F276" s="13"/>
      <c r="G276" s="13"/>
      <c r="H276" s="13"/>
      <c r="I276" s="13"/>
      <c r="J276" s="13"/>
      <c r="K276" s="13"/>
      <c r="L276" s="13"/>
      <c r="M276" s="13"/>
      <c r="N276" s="13"/>
      <c r="O276" s="15"/>
      <c r="P276" s="13"/>
      <c r="Q276" s="13"/>
      <c r="R276" s="13"/>
      <c r="S276" s="15"/>
      <c r="T276" s="13"/>
      <c r="U276" s="15"/>
      <c r="V276" s="22"/>
      <c r="W276" s="13"/>
      <c r="X276" s="13"/>
      <c r="Y276" s="13"/>
      <c r="Z276" s="13"/>
      <c r="AA276" s="13"/>
    </row>
    <row r="277" spans="1:27" ht="15.75" customHeight="1">
      <c r="A277" s="13"/>
      <c r="B277" s="13"/>
      <c r="C277" s="13"/>
      <c r="D277" s="13"/>
      <c r="E277" s="13"/>
      <c r="F277" s="13"/>
      <c r="G277" s="13"/>
      <c r="H277" s="13"/>
      <c r="I277" s="13"/>
      <c r="J277" s="13"/>
      <c r="K277" s="13"/>
      <c r="L277" s="13"/>
      <c r="M277" s="13"/>
      <c r="N277" s="13"/>
      <c r="O277" s="15"/>
      <c r="P277" s="13"/>
      <c r="Q277" s="13"/>
      <c r="R277" s="13"/>
      <c r="S277" s="15"/>
      <c r="T277" s="13"/>
      <c r="U277" s="15"/>
      <c r="V277" s="22"/>
      <c r="W277" s="13"/>
      <c r="X277" s="13"/>
      <c r="Y277" s="13"/>
      <c r="Z277" s="13"/>
      <c r="AA277" s="13"/>
    </row>
    <row r="278" spans="1:27" ht="15.75" customHeight="1">
      <c r="A278" s="13"/>
      <c r="B278" s="13"/>
      <c r="C278" s="13"/>
      <c r="D278" s="13"/>
      <c r="E278" s="13"/>
      <c r="F278" s="13"/>
      <c r="G278" s="13"/>
      <c r="H278" s="13"/>
      <c r="I278" s="13"/>
      <c r="J278" s="13"/>
      <c r="K278" s="13"/>
      <c r="L278" s="13"/>
      <c r="M278" s="13"/>
      <c r="N278" s="13"/>
      <c r="O278" s="15"/>
      <c r="P278" s="13"/>
      <c r="Q278" s="13"/>
      <c r="R278" s="13"/>
      <c r="S278" s="15"/>
      <c r="T278" s="13"/>
      <c r="U278" s="15"/>
      <c r="V278" s="22"/>
      <c r="W278" s="13"/>
      <c r="X278" s="13"/>
      <c r="Y278" s="13"/>
      <c r="Z278" s="13"/>
      <c r="AA278" s="13"/>
    </row>
    <row r="279" spans="1:27" ht="15.75" customHeight="1">
      <c r="A279" s="13"/>
      <c r="B279" s="13"/>
      <c r="C279" s="13"/>
      <c r="D279" s="13"/>
      <c r="E279" s="13"/>
      <c r="F279" s="13"/>
      <c r="G279" s="13"/>
      <c r="H279" s="13"/>
      <c r="I279" s="13"/>
      <c r="J279" s="13"/>
      <c r="K279" s="13"/>
      <c r="L279" s="13"/>
      <c r="M279" s="13"/>
      <c r="N279" s="13"/>
      <c r="O279" s="15"/>
      <c r="P279" s="13"/>
      <c r="Q279" s="13"/>
      <c r="R279" s="13"/>
      <c r="S279" s="15"/>
      <c r="T279" s="13"/>
      <c r="U279" s="15"/>
      <c r="V279" s="22"/>
      <c r="W279" s="13"/>
      <c r="X279" s="13"/>
      <c r="Y279" s="13"/>
      <c r="Z279" s="13"/>
      <c r="AA279" s="13"/>
    </row>
    <row r="280" spans="1:27" ht="15.75" customHeight="1">
      <c r="A280" s="13"/>
      <c r="B280" s="13"/>
      <c r="C280" s="13"/>
      <c r="D280" s="13"/>
      <c r="E280" s="13"/>
      <c r="F280" s="13"/>
      <c r="G280" s="13"/>
      <c r="H280" s="13"/>
      <c r="I280" s="13"/>
      <c r="J280" s="13"/>
      <c r="K280" s="13"/>
      <c r="L280" s="13"/>
      <c r="M280" s="13"/>
      <c r="N280" s="13"/>
      <c r="O280" s="15"/>
      <c r="P280" s="13"/>
      <c r="Q280" s="13"/>
      <c r="R280" s="13"/>
      <c r="S280" s="15"/>
      <c r="T280" s="13"/>
      <c r="U280" s="15"/>
      <c r="V280" s="22"/>
      <c r="W280" s="13"/>
      <c r="X280" s="13"/>
      <c r="Y280" s="13"/>
      <c r="Z280" s="13"/>
      <c r="AA280" s="13"/>
    </row>
    <row r="281" spans="1:27" ht="15.75" customHeight="1">
      <c r="A281" s="13"/>
      <c r="B281" s="13"/>
      <c r="C281" s="13"/>
      <c r="D281" s="13"/>
      <c r="E281" s="13"/>
      <c r="F281" s="13"/>
      <c r="G281" s="13"/>
      <c r="H281" s="13"/>
      <c r="I281" s="13"/>
      <c r="J281" s="13"/>
      <c r="K281" s="13"/>
      <c r="L281" s="13"/>
      <c r="M281" s="13"/>
      <c r="N281" s="13"/>
      <c r="O281" s="15"/>
      <c r="P281" s="13"/>
      <c r="Q281" s="13"/>
      <c r="R281" s="13"/>
      <c r="S281" s="15"/>
      <c r="T281" s="13"/>
      <c r="U281" s="15"/>
      <c r="V281" s="22"/>
      <c r="W281" s="13"/>
      <c r="X281" s="13"/>
      <c r="Y281" s="13"/>
      <c r="Z281" s="13"/>
      <c r="AA281" s="13"/>
    </row>
    <row r="282" spans="1:27" ht="15.75" customHeight="1">
      <c r="A282" s="13"/>
      <c r="B282" s="13"/>
      <c r="C282" s="13"/>
      <c r="D282" s="13"/>
      <c r="E282" s="13"/>
      <c r="F282" s="13"/>
      <c r="G282" s="13"/>
      <c r="H282" s="13"/>
      <c r="I282" s="13"/>
      <c r="J282" s="13"/>
      <c r="K282" s="13"/>
      <c r="L282" s="13"/>
      <c r="M282" s="13"/>
      <c r="N282" s="13"/>
      <c r="O282" s="15"/>
      <c r="P282" s="13"/>
      <c r="Q282" s="13"/>
      <c r="R282" s="13"/>
      <c r="S282" s="15"/>
      <c r="T282" s="13"/>
      <c r="U282" s="15"/>
      <c r="V282" s="22"/>
      <c r="W282" s="13"/>
      <c r="X282" s="13"/>
      <c r="Y282" s="13"/>
      <c r="Z282" s="13"/>
      <c r="AA282" s="13"/>
    </row>
    <row r="283" spans="1:27" ht="15.75" customHeight="1">
      <c r="A283" s="13"/>
      <c r="B283" s="13"/>
      <c r="C283" s="13"/>
      <c r="D283" s="13"/>
      <c r="E283" s="13"/>
      <c r="F283" s="13"/>
      <c r="G283" s="13"/>
      <c r="H283" s="13"/>
      <c r="I283" s="13"/>
      <c r="J283" s="13"/>
      <c r="K283" s="13"/>
      <c r="L283" s="13"/>
      <c r="M283" s="13"/>
      <c r="N283" s="13"/>
      <c r="O283" s="15"/>
      <c r="P283" s="13"/>
      <c r="Q283" s="13"/>
      <c r="R283" s="13"/>
      <c r="S283" s="15"/>
      <c r="T283" s="13"/>
      <c r="U283" s="15"/>
      <c r="V283" s="22"/>
      <c r="W283" s="13"/>
      <c r="X283" s="13"/>
      <c r="Y283" s="13"/>
      <c r="Z283" s="13"/>
      <c r="AA283" s="13"/>
    </row>
    <row r="284" spans="1:27" ht="15.75" customHeight="1">
      <c r="A284" s="13"/>
      <c r="B284" s="13"/>
      <c r="C284" s="13"/>
      <c r="D284" s="13"/>
      <c r="E284" s="13"/>
      <c r="F284" s="13"/>
      <c r="G284" s="13"/>
      <c r="H284" s="13"/>
      <c r="I284" s="13"/>
      <c r="J284" s="13"/>
      <c r="K284" s="13"/>
      <c r="L284" s="13"/>
      <c r="M284" s="13"/>
      <c r="N284" s="13"/>
      <c r="O284" s="15"/>
      <c r="P284" s="13"/>
      <c r="Q284" s="13"/>
      <c r="R284" s="13"/>
      <c r="S284" s="15"/>
      <c r="T284" s="13"/>
      <c r="U284" s="15"/>
      <c r="V284" s="22"/>
      <c r="W284" s="13"/>
      <c r="X284" s="13"/>
      <c r="Y284" s="13"/>
      <c r="Z284" s="13"/>
      <c r="AA284" s="13"/>
    </row>
    <row r="285" spans="1:27" ht="15.75" customHeight="1">
      <c r="A285" s="13"/>
      <c r="B285" s="13"/>
      <c r="C285" s="13"/>
      <c r="D285" s="13"/>
      <c r="E285" s="13"/>
      <c r="F285" s="13"/>
      <c r="G285" s="13"/>
      <c r="H285" s="13"/>
      <c r="I285" s="13"/>
      <c r="J285" s="13"/>
      <c r="K285" s="13"/>
      <c r="L285" s="13"/>
      <c r="M285" s="13"/>
      <c r="N285" s="13"/>
      <c r="O285" s="15"/>
      <c r="P285" s="13"/>
      <c r="Q285" s="13"/>
      <c r="R285" s="13"/>
      <c r="S285" s="15"/>
      <c r="T285" s="13"/>
      <c r="U285" s="15"/>
      <c r="V285" s="22"/>
      <c r="W285" s="13"/>
      <c r="X285" s="13"/>
      <c r="Y285" s="13"/>
      <c r="Z285" s="13"/>
      <c r="AA285" s="13"/>
    </row>
    <row r="286" spans="1:27" ht="15.75" customHeight="1">
      <c r="A286" s="13"/>
      <c r="B286" s="13"/>
      <c r="C286" s="13"/>
      <c r="D286" s="13"/>
      <c r="E286" s="13"/>
      <c r="F286" s="13"/>
      <c r="G286" s="13"/>
      <c r="H286" s="13"/>
      <c r="I286" s="13"/>
      <c r="J286" s="13"/>
      <c r="K286" s="13"/>
      <c r="L286" s="13"/>
      <c r="M286" s="13"/>
      <c r="N286" s="13"/>
      <c r="O286" s="15"/>
      <c r="P286" s="13"/>
      <c r="Q286" s="13"/>
      <c r="R286" s="13"/>
      <c r="S286" s="15"/>
      <c r="T286" s="13"/>
      <c r="U286" s="15"/>
      <c r="V286" s="22"/>
      <c r="W286" s="13"/>
      <c r="X286" s="13"/>
      <c r="Y286" s="13"/>
      <c r="Z286" s="13"/>
      <c r="AA286" s="13"/>
    </row>
    <row r="287" spans="1:27" ht="15.75" customHeight="1">
      <c r="A287" s="13"/>
      <c r="B287" s="13"/>
      <c r="C287" s="13"/>
      <c r="D287" s="13"/>
      <c r="E287" s="13"/>
      <c r="F287" s="13"/>
      <c r="G287" s="13"/>
      <c r="H287" s="13"/>
      <c r="I287" s="13"/>
      <c r="J287" s="13"/>
      <c r="K287" s="13"/>
      <c r="L287" s="13"/>
      <c r="M287" s="13"/>
      <c r="N287" s="13"/>
      <c r="O287" s="15"/>
      <c r="P287" s="13"/>
      <c r="Q287" s="13"/>
      <c r="R287" s="13"/>
      <c r="S287" s="15"/>
      <c r="T287" s="13"/>
      <c r="U287" s="15"/>
      <c r="V287" s="22"/>
      <c r="W287" s="13"/>
      <c r="X287" s="13"/>
      <c r="Y287" s="13"/>
      <c r="Z287" s="13"/>
      <c r="AA287" s="13"/>
    </row>
    <row r="288" spans="1:27" ht="15.75" customHeight="1">
      <c r="A288" s="13"/>
      <c r="B288" s="13"/>
      <c r="C288" s="13"/>
      <c r="D288" s="13"/>
      <c r="E288" s="13"/>
      <c r="F288" s="13"/>
      <c r="G288" s="13"/>
      <c r="H288" s="13"/>
      <c r="I288" s="13"/>
      <c r="J288" s="13"/>
      <c r="K288" s="13"/>
      <c r="L288" s="13"/>
      <c r="M288" s="13"/>
      <c r="N288" s="13"/>
      <c r="O288" s="15"/>
      <c r="P288" s="13"/>
      <c r="Q288" s="13"/>
      <c r="R288" s="13"/>
      <c r="S288" s="15"/>
      <c r="T288" s="13"/>
      <c r="U288" s="15"/>
      <c r="V288" s="22"/>
      <c r="W288" s="13"/>
      <c r="X288" s="13"/>
      <c r="Y288" s="13"/>
      <c r="Z288" s="13"/>
      <c r="AA288" s="13"/>
    </row>
    <row r="289" spans="1:27" ht="15.75" customHeight="1">
      <c r="A289" s="13"/>
      <c r="B289" s="13"/>
      <c r="C289" s="13"/>
      <c r="D289" s="13"/>
      <c r="E289" s="13"/>
      <c r="F289" s="13"/>
      <c r="G289" s="13"/>
      <c r="H289" s="13"/>
      <c r="I289" s="13"/>
      <c r="J289" s="13"/>
      <c r="K289" s="13"/>
      <c r="L289" s="13"/>
      <c r="M289" s="13"/>
      <c r="N289" s="13"/>
      <c r="O289" s="15"/>
      <c r="P289" s="13"/>
      <c r="Q289" s="13"/>
      <c r="R289" s="13"/>
      <c r="S289" s="15"/>
      <c r="T289" s="13"/>
      <c r="U289" s="15"/>
      <c r="V289" s="22"/>
      <c r="W289" s="13"/>
      <c r="X289" s="13"/>
      <c r="Y289" s="13"/>
      <c r="Z289" s="13"/>
      <c r="AA289" s="13"/>
    </row>
    <row r="290" spans="1:27" ht="15.75" customHeight="1">
      <c r="A290" s="13"/>
      <c r="B290" s="13"/>
      <c r="C290" s="13"/>
      <c r="D290" s="13"/>
      <c r="E290" s="13"/>
      <c r="F290" s="13"/>
      <c r="G290" s="13"/>
      <c r="H290" s="13"/>
      <c r="I290" s="13"/>
      <c r="J290" s="13"/>
      <c r="K290" s="13"/>
      <c r="L290" s="13"/>
      <c r="M290" s="13"/>
      <c r="N290" s="13"/>
      <c r="O290" s="15"/>
      <c r="P290" s="13"/>
      <c r="Q290" s="13"/>
      <c r="R290" s="13"/>
      <c r="S290" s="15"/>
      <c r="T290" s="13"/>
      <c r="U290" s="15"/>
      <c r="V290" s="22"/>
      <c r="W290" s="13"/>
      <c r="X290" s="13"/>
      <c r="Y290" s="13"/>
      <c r="Z290" s="13"/>
      <c r="AA290" s="13"/>
    </row>
    <row r="291" spans="1:27" ht="15.75" customHeight="1">
      <c r="A291" s="13"/>
      <c r="B291" s="13"/>
      <c r="C291" s="13"/>
      <c r="D291" s="13"/>
      <c r="E291" s="13"/>
      <c r="F291" s="13"/>
      <c r="G291" s="13"/>
      <c r="H291" s="13"/>
      <c r="I291" s="13"/>
      <c r="J291" s="13"/>
      <c r="K291" s="13"/>
      <c r="L291" s="13"/>
      <c r="M291" s="13"/>
      <c r="N291" s="13"/>
      <c r="O291" s="15"/>
      <c r="P291" s="13"/>
      <c r="Q291" s="13"/>
      <c r="R291" s="13"/>
      <c r="S291" s="15"/>
      <c r="T291" s="13"/>
      <c r="U291" s="15"/>
      <c r="V291" s="22"/>
      <c r="W291" s="13"/>
      <c r="X291" s="13"/>
      <c r="Y291" s="13"/>
      <c r="Z291" s="13"/>
      <c r="AA291" s="13"/>
    </row>
    <row r="292" spans="1:27" ht="15.75" customHeight="1">
      <c r="A292" s="13"/>
      <c r="B292" s="13"/>
      <c r="C292" s="13"/>
      <c r="D292" s="13"/>
      <c r="E292" s="13"/>
      <c r="F292" s="13"/>
      <c r="G292" s="13"/>
      <c r="H292" s="13"/>
      <c r="I292" s="13"/>
      <c r="J292" s="13"/>
      <c r="K292" s="13"/>
      <c r="L292" s="13"/>
      <c r="M292" s="13"/>
      <c r="N292" s="13"/>
      <c r="O292" s="15"/>
      <c r="P292" s="13"/>
      <c r="Q292" s="13"/>
      <c r="R292" s="13"/>
      <c r="S292" s="15"/>
      <c r="T292" s="13"/>
      <c r="U292" s="15"/>
      <c r="V292" s="22"/>
      <c r="W292" s="13"/>
      <c r="X292" s="13"/>
      <c r="Y292" s="13"/>
      <c r="Z292" s="13"/>
      <c r="AA292" s="13"/>
    </row>
    <row r="293" spans="1:27" ht="15.75" customHeight="1">
      <c r="A293" s="13"/>
      <c r="B293" s="13"/>
      <c r="C293" s="13"/>
      <c r="D293" s="13"/>
      <c r="E293" s="13"/>
      <c r="F293" s="13"/>
      <c r="G293" s="13"/>
      <c r="H293" s="13"/>
      <c r="I293" s="13"/>
      <c r="J293" s="13"/>
      <c r="K293" s="13"/>
      <c r="L293" s="13"/>
      <c r="M293" s="13"/>
      <c r="N293" s="13"/>
      <c r="O293" s="15"/>
      <c r="P293" s="13"/>
      <c r="Q293" s="13"/>
      <c r="R293" s="13"/>
      <c r="S293" s="15"/>
      <c r="T293" s="13"/>
      <c r="U293" s="15"/>
      <c r="V293" s="22"/>
      <c r="W293" s="13"/>
      <c r="X293" s="13"/>
      <c r="Y293" s="13"/>
      <c r="Z293" s="13"/>
      <c r="AA293" s="13"/>
    </row>
    <row r="294" spans="1:27" ht="15.75" customHeight="1">
      <c r="A294" s="13"/>
      <c r="B294" s="13"/>
      <c r="C294" s="13"/>
      <c r="D294" s="13"/>
      <c r="E294" s="13"/>
      <c r="F294" s="13"/>
      <c r="G294" s="13"/>
      <c r="H294" s="13"/>
      <c r="I294" s="13"/>
      <c r="J294" s="13"/>
      <c r="K294" s="13"/>
      <c r="L294" s="13"/>
      <c r="M294" s="13"/>
      <c r="N294" s="13"/>
      <c r="O294" s="15"/>
      <c r="P294" s="13"/>
      <c r="Q294" s="13"/>
      <c r="R294" s="13"/>
      <c r="S294" s="15"/>
      <c r="T294" s="13"/>
      <c r="U294" s="15"/>
      <c r="V294" s="22"/>
      <c r="W294" s="13"/>
      <c r="X294" s="13"/>
      <c r="Y294" s="13"/>
      <c r="Z294" s="13"/>
      <c r="AA294" s="13"/>
    </row>
    <row r="295" spans="1:27" ht="15.75" customHeight="1">
      <c r="A295" s="13"/>
      <c r="B295" s="13"/>
      <c r="C295" s="13"/>
      <c r="D295" s="13"/>
      <c r="E295" s="13"/>
      <c r="F295" s="13"/>
      <c r="G295" s="13"/>
      <c r="H295" s="13"/>
      <c r="I295" s="13"/>
      <c r="J295" s="13"/>
      <c r="K295" s="13"/>
      <c r="L295" s="13"/>
      <c r="M295" s="13"/>
      <c r="N295" s="13"/>
      <c r="O295" s="15"/>
      <c r="P295" s="13"/>
      <c r="Q295" s="13"/>
      <c r="R295" s="13"/>
      <c r="S295" s="15"/>
      <c r="T295" s="13"/>
      <c r="U295" s="15"/>
      <c r="V295" s="22"/>
      <c r="W295" s="13"/>
      <c r="X295" s="13"/>
      <c r="Y295" s="13"/>
      <c r="Z295" s="13"/>
      <c r="AA295" s="13"/>
    </row>
    <row r="296" spans="1:27" ht="15.75" customHeight="1">
      <c r="A296" s="13"/>
      <c r="B296" s="13"/>
      <c r="C296" s="13"/>
      <c r="D296" s="13"/>
      <c r="E296" s="13"/>
      <c r="F296" s="13"/>
      <c r="G296" s="13"/>
      <c r="H296" s="13"/>
      <c r="I296" s="13"/>
      <c r="J296" s="13"/>
      <c r="K296" s="13"/>
      <c r="L296" s="13"/>
      <c r="M296" s="13"/>
      <c r="N296" s="13"/>
      <c r="O296" s="15"/>
      <c r="P296" s="13"/>
      <c r="Q296" s="13"/>
      <c r="R296" s="13"/>
      <c r="S296" s="15"/>
      <c r="T296" s="13"/>
      <c r="U296" s="15"/>
      <c r="V296" s="22"/>
      <c r="W296" s="13"/>
      <c r="X296" s="13"/>
      <c r="Y296" s="13"/>
      <c r="Z296" s="13"/>
      <c r="AA296" s="13"/>
    </row>
    <row r="297" spans="1:27" ht="15.75" customHeight="1">
      <c r="A297" s="13"/>
      <c r="B297" s="13"/>
      <c r="C297" s="13"/>
      <c r="D297" s="13"/>
      <c r="E297" s="13"/>
      <c r="F297" s="13"/>
      <c r="G297" s="13"/>
      <c r="H297" s="13"/>
      <c r="I297" s="13"/>
      <c r="J297" s="13"/>
      <c r="K297" s="13"/>
      <c r="L297" s="13"/>
      <c r="M297" s="13"/>
      <c r="N297" s="13"/>
      <c r="O297" s="15"/>
      <c r="P297" s="13"/>
      <c r="Q297" s="13"/>
      <c r="R297" s="13"/>
      <c r="S297" s="15"/>
      <c r="T297" s="13"/>
      <c r="U297" s="15"/>
      <c r="V297" s="22"/>
      <c r="W297" s="13"/>
      <c r="X297" s="13"/>
      <c r="Y297" s="13"/>
      <c r="Z297" s="13"/>
      <c r="AA297" s="13"/>
    </row>
    <row r="298" spans="1:27" ht="15.75" customHeight="1">
      <c r="A298" s="13"/>
      <c r="B298" s="13"/>
      <c r="C298" s="13"/>
      <c r="D298" s="13"/>
      <c r="E298" s="13"/>
      <c r="F298" s="13"/>
      <c r="G298" s="13"/>
      <c r="H298" s="13"/>
      <c r="I298" s="13"/>
      <c r="J298" s="13"/>
      <c r="K298" s="13"/>
      <c r="L298" s="13"/>
      <c r="M298" s="13"/>
      <c r="N298" s="13"/>
      <c r="O298" s="15"/>
      <c r="P298" s="13"/>
      <c r="Q298" s="13"/>
      <c r="R298" s="13"/>
      <c r="S298" s="15"/>
      <c r="T298" s="13"/>
      <c r="U298" s="15"/>
      <c r="V298" s="22"/>
      <c r="W298" s="13"/>
      <c r="X298" s="13"/>
      <c r="Y298" s="13"/>
      <c r="Z298" s="13"/>
      <c r="AA298" s="13"/>
    </row>
    <row r="299" spans="1:27" ht="15.75" customHeight="1">
      <c r="A299" s="13"/>
      <c r="B299" s="13"/>
      <c r="C299" s="13"/>
      <c r="D299" s="13"/>
      <c r="E299" s="13"/>
      <c r="F299" s="13"/>
      <c r="G299" s="13"/>
      <c r="H299" s="13"/>
      <c r="I299" s="13"/>
      <c r="J299" s="13"/>
      <c r="K299" s="13"/>
      <c r="L299" s="13"/>
      <c r="M299" s="13"/>
      <c r="N299" s="13"/>
      <c r="O299" s="15"/>
      <c r="P299" s="13"/>
      <c r="Q299" s="13"/>
      <c r="R299" s="13"/>
      <c r="S299" s="15"/>
      <c r="T299" s="13"/>
      <c r="U299" s="15"/>
      <c r="V299" s="22"/>
      <c r="W299" s="13"/>
      <c r="X299" s="13"/>
      <c r="Y299" s="13"/>
      <c r="Z299" s="13"/>
      <c r="AA299" s="13"/>
    </row>
    <row r="300" spans="1:27" ht="15.75" customHeight="1">
      <c r="A300" s="13"/>
      <c r="B300" s="13"/>
      <c r="C300" s="13"/>
      <c r="D300" s="13"/>
      <c r="E300" s="13"/>
      <c r="F300" s="13"/>
      <c r="G300" s="13"/>
      <c r="H300" s="13"/>
      <c r="I300" s="13"/>
      <c r="J300" s="13"/>
      <c r="K300" s="13"/>
      <c r="L300" s="13"/>
      <c r="M300" s="13"/>
      <c r="N300" s="13"/>
      <c r="O300" s="15"/>
      <c r="P300" s="13"/>
      <c r="Q300" s="13"/>
      <c r="R300" s="13"/>
      <c r="S300" s="15"/>
      <c r="T300" s="13"/>
      <c r="U300" s="15"/>
      <c r="V300" s="22"/>
      <c r="W300" s="13"/>
      <c r="X300" s="13"/>
      <c r="Y300" s="13"/>
      <c r="Z300" s="13"/>
      <c r="AA300" s="13"/>
    </row>
    <row r="301" spans="1:27" ht="15.75" customHeight="1">
      <c r="A301" s="13"/>
      <c r="B301" s="13"/>
      <c r="C301" s="13"/>
      <c r="D301" s="13"/>
      <c r="E301" s="13"/>
      <c r="F301" s="13"/>
      <c r="G301" s="13"/>
      <c r="H301" s="13"/>
      <c r="I301" s="13"/>
      <c r="J301" s="13"/>
      <c r="K301" s="13"/>
      <c r="L301" s="13"/>
      <c r="M301" s="13"/>
      <c r="N301" s="13"/>
      <c r="O301" s="15"/>
      <c r="P301" s="13"/>
      <c r="Q301" s="13"/>
      <c r="R301" s="13"/>
      <c r="S301" s="15"/>
      <c r="T301" s="13"/>
      <c r="U301" s="15"/>
      <c r="V301" s="22"/>
      <c r="W301" s="13"/>
      <c r="X301" s="13"/>
      <c r="Y301" s="13"/>
      <c r="Z301" s="13"/>
      <c r="AA301" s="13"/>
    </row>
    <row r="302" spans="1:27" ht="15.75" customHeight="1">
      <c r="A302" s="13"/>
      <c r="B302" s="13"/>
      <c r="C302" s="13"/>
      <c r="D302" s="13"/>
      <c r="E302" s="13"/>
      <c r="F302" s="13"/>
      <c r="G302" s="13"/>
      <c r="H302" s="13"/>
      <c r="I302" s="13"/>
      <c r="J302" s="13"/>
      <c r="K302" s="13"/>
      <c r="L302" s="13"/>
      <c r="M302" s="13"/>
      <c r="N302" s="13"/>
      <c r="O302" s="15"/>
      <c r="P302" s="13"/>
      <c r="Q302" s="13"/>
      <c r="R302" s="13"/>
      <c r="S302" s="15"/>
      <c r="T302" s="13"/>
      <c r="U302" s="15"/>
      <c r="V302" s="22"/>
      <c r="W302" s="13"/>
      <c r="X302" s="13"/>
      <c r="Y302" s="13"/>
      <c r="Z302" s="13"/>
      <c r="AA302" s="13"/>
    </row>
    <row r="303" spans="1:27" ht="15.75" customHeight="1">
      <c r="A303" s="13"/>
      <c r="B303" s="13"/>
      <c r="C303" s="13"/>
      <c r="D303" s="13"/>
      <c r="E303" s="13"/>
      <c r="F303" s="13"/>
      <c r="G303" s="13"/>
      <c r="H303" s="13"/>
      <c r="I303" s="13"/>
      <c r="J303" s="13"/>
      <c r="K303" s="13"/>
      <c r="L303" s="13"/>
      <c r="M303" s="13"/>
      <c r="N303" s="13"/>
      <c r="O303" s="15"/>
      <c r="P303" s="13"/>
      <c r="Q303" s="13"/>
      <c r="R303" s="13"/>
      <c r="S303" s="15"/>
      <c r="T303" s="13"/>
      <c r="U303" s="15"/>
      <c r="V303" s="22"/>
      <c r="W303" s="13"/>
      <c r="X303" s="13"/>
      <c r="Y303" s="13"/>
      <c r="Z303" s="13"/>
      <c r="AA303" s="13"/>
    </row>
    <row r="304" spans="1:27" ht="15.75" customHeight="1">
      <c r="A304" s="13"/>
      <c r="B304" s="13"/>
      <c r="C304" s="13"/>
      <c r="D304" s="13"/>
      <c r="E304" s="13"/>
      <c r="F304" s="13"/>
      <c r="G304" s="13"/>
      <c r="H304" s="13"/>
      <c r="I304" s="13"/>
      <c r="J304" s="13"/>
      <c r="K304" s="13"/>
      <c r="L304" s="13"/>
      <c r="M304" s="13"/>
      <c r="N304" s="13"/>
      <c r="O304" s="15"/>
      <c r="P304" s="13"/>
      <c r="Q304" s="13"/>
      <c r="R304" s="13"/>
      <c r="S304" s="15"/>
      <c r="T304" s="13"/>
      <c r="U304" s="15"/>
      <c r="V304" s="22"/>
      <c r="W304" s="13"/>
      <c r="X304" s="13"/>
      <c r="Y304" s="13"/>
      <c r="Z304" s="13"/>
      <c r="AA304" s="13"/>
    </row>
    <row r="305" spans="1:27" ht="15.75" customHeight="1">
      <c r="A305" s="13"/>
      <c r="B305" s="13"/>
      <c r="C305" s="13"/>
      <c r="D305" s="13"/>
      <c r="E305" s="13"/>
      <c r="F305" s="13"/>
      <c r="G305" s="13"/>
      <c r="H305" s="13"/>
      <c r="I305" s="13"/>
      <c r="J305" s="13"/>
      <c r="K305" s="13"/>
      <c r="L305" s="13"/>
      <c r="M305" s="13"/>
      <c r="N305" s="13"/>
      <c r="O305" s="15"/>
      <c r="P305" s="13"/>
      <c r="Q305" s="13"/>
      <c r="R305" s="13"/>
      <c r="S305" s="15"/>
      <c r="T305" s="13"/>
      <c r="U305" s="15"/>
      <c r="V305" s="22"/>
      <c r="W305" s="13"/>
      <c r="X305" s="13"/>
      <c r="Y305" s="13"/>
      <c r="Z305" s="13"/>
      <c r="AA305" s="13"/>
    </row>
    <row r="306" spans="1:27" ht="15.75" customHeight="1">
      <c r="A306" s="13"/>
      <c r="B306" s="13"/>
      <c r="C306" s="13"/>
      <c r="D306" s="13"/>
      <c r="E306" s="13"/>
      <c r="F306" s="13"/>
      <c r="G306" s="13"/>
      <c r="H306" s="13"/>
      <c r="I306" s="13"/>
      <c r="J306" s="13"/>
      <c r="K306" s="13"/>
      <c r="L306" s="13"/>
      <c r="M306" s="13"/>
      <c r="N306" s="13"/>
      <c r="O306" s="15"/>
      <c r="P306" s="13"/>
      <c r="Q306" s="13"/>
      <c r="R306" s="13"/>
      <c r="S306" s="15"/>
      <c r="T306" s="13"/>
      <c r="U306" s="15"/>
      <c r="V306" s="22"/>
      <c r="W306" s="13"/>
      <c r="X306" s="13"/>
      <c r="Y306" s="13"/>
      <c r="Z306" s="13"/>
      <c r="AA306" s="13"/>
    </row>
    <row r="307" spans="1:27" ht="15.75" customHeight="1">
      <c r="A307" s="13"/>
      <c r="B307" s="13"/>
      <c r="C307" s="13"/>
      <c r="D307" s="13"/>
      <c r="E307" s="13"/>
      <c r="F307" s="13"/>
      <c r="G307" s="13"/>
      <c r="H307" s="13"/>
      <c r="I307" s="13"/>
      <c r="J307" s="13"/>
      <c r="K307" s="13"/>
      <c r="L307" s="13"/>
      <c r="M307" s="13"/>
      <c r="N307" s="13"/>
      <c r="O307" s="15"/>
      <c r="P307" s="13"/>
      <c r="Q307" s="13"/>
      <c r="R307" s="13"/>
      <c r="S307" s="15"/>
      <c r="T307" s="13"/>
      <c r="U307" s="15"/>
      <c r="V307" s="22"/>
      <c r="W307" s="13"/>
      <c r="X307" s="13"/>
      <c r="Y307" s="13"/>
      <c r="Z307" s="13"/>
      <c r="AA307" s="13"/>
    </row>
    <row r="308" spans="1:27" ht="15.75" customHeight="1">
      <c r="A308" s="13"/>
      <c r="B308" s="13"/>
      <c r="C308" s="13"/>
      <c r="D308" s="13"/>
      <c r="E308" s="13"/>
      <c r="F308" s="13"/>
      <c r="G308" s="13"/>
      <c r="H308" s="13"/>
      <c r="I308" s="13"/>
      <c r="J308" s="13"/>
      <c r="K308" s="13"/>
      <c r="L308" s="13"/>
      <c r="M308" s="13"/>
      <c r="N308" s="13"/>
      <c r="O308" s="15"/>
      <c r="P308" s="13"/>
      <c r="Q308" s="13"/>
      <c r="R308" s="13"/>
      <c r="S308" s="15"/>
      <c r="T308" s="13"/>
      <c r="U308" s="15"/>
      <c r="V308" s="22"/>
      <c r="W308" s="13"/>
      <c r="X308" s="13"/>
      <c r="Y308" s="13"/>
      <c r="Z308" s="13"/>
      <c r="AA308" s="13"/>
    </row>
    <row r="309" spans="1:27" ht="15.75" customHeight="1">
      <c r="A309" s="13"/>
      <c r="B309" s="13"/>
      <c r="C309" s="13"/>
      <c r="D309" s="13"/>
      <c r="E309" s="13"/>
      <c r="F309" s="13"/>
      <c r="G309" s="13"/>
      <c r="H309" s="13"/>
      <c r="I309" s="13"/>
      <c r="J309" s="13"/>
      <c r="K309" s="13"/>
      <c r="L309" s="13"/>
      <c r="M309" s="13"/>
      <c r="N309" s="13"/>
      <c r="O309" s="15"/>
      <c r="P309" s="13"/>
      <c r="Q309" s="13"/>
      <c r="R309" s="13"/>
      <c r="S309" s="15"/>
      <c r="T309" s="13"/>
      <c r="U309" s="15"/>
      <c r="V309" s="22"/>
      <c r="W309" s="13"/>
      <c r="X309" s="13"/>
      <c r="Y309" s="13"/>
      <c r="Z309" s="13"/>
      <c r="AA309" s="13"/>
    </row>
    <row r="310" spans="1:27" ht="15.75" customHeight="1">
      <c r="A310" s="13"/>
      <c r="B310" s="13"/>
      <c r="C310" s="13"/>
      <c r="D310" s="13"/>
      <c r="E310" s="13"/>
      <c r="F310" s="13"/>
      <c r="G310" s="13"/>
      <c r="H310" s="13"/>
      <c r="I310" s="13"/>
      <c r="J310" s="13"/>
      <c r="K310" s="13"/>
      <c r="L310" s="13"/>
      <c r="M310" s="13"/>
      <c r="N310" s="13"/>
      <c r="O310" s="15"/>
      <c r="P310" s="13"/>
      <c r="Q310" s="13"/>
      <c r="R310" s="13"/>
      <c r="S310" s="15"/>
      <c r="T310" s="13"/>
      <c r="U310" s="15"/>
      <c r="V310" s="22"/>
      <c r="W310" s="13"/>
      <c r="X310" s="13"/>
      <c r="Y310" s="13"/>
      <c r="Z310" s="13"/>
      <c r="AA310" s="13"/>
    </row>
    <row r="311" spans="1:27" ht="15.75" customHeight="1">
      <c r="A311" s="13"/>
      <c r="B311" s="13"/>
      <c r="C311" s="13"/>
      <c r="D311" s="13"/>
      <c r="E311" s="13"/>
      <c r="F311" s="13"/>
      <c r="G311" s="13"/>
      <c r="H311" s="13"/>
      <c r="I311" s="13"/>
      <c r="J311" s="13"/>
      <c r="K311" s="13"/>
      <c r="L311" s="13"/>
      <c r="M311" s="13"/>
      <c r="N311" s="13"/>
      <c r="O311" s="15"/>
      <c r="P311" s="13"/>
      <c r="Q311" s="13"/>
      <c r="R311" s="13"/>
      <c r="S311" s="15"/>
      <c r="T311" s="13"/>
      <c r="U311" s="15"/>
      <c r="V311" s="22"/>
      <c r="W311" s="13"/>
      <c r="X311" s="13"/>
      <c r="Y311" s="13"/>
      <c r="Z311" s="13"/>
      <c r="AA311" s="13"/>
    </row>
    <row r="312" spans="1:27" ht="15.75" customHeight="1">
      <c r="A312" s="13"/>
      <c r="B312" s="13"/>
      <c r="C312" s="13"/>
      <c r="D312" s="13"/>
      <c r="E312" s="13"/>
      <c r="F312" s="13"/>
      <c r="G312" s="13"/>
      <c r="H312" s="13"/>
      <c r="I312" s="13"/>
      <c r="J312" s="13"/>
      <c r="K312" s="13"/>
      <c r="L312" s="13"/>
      <c r="M312" s="13"/>
      <c r="N312" s="13"/>
      <c r="O312" s="15"/>
      <c r="P312" s="13"/>
      <c r="Q312" s="13"/>
      <c r="R312" s="13"/>
      <c r="S312" s="15"/>
      <c r="T312" s="13"/>
      <c r="U312" s="15"/>
      <c r="V312" s="22"/>
      <c r="W312" s="13"/>
      <c r="X312" s="13"/>
      <c r="Y312" s="13"/>
      <c r="Z312" s="13"/>
      <c r="AA312" s="13"/>
    </row>
    <row r="313" spans="1:27" ht="15.75" customHeight="1">
      <c r="A313" s="13"/>
      <c r="B313" s="13"/>
      <c r="C313" s="13"/>
      <c r="D313" s="13"/>
      <c r="E313" s="13"/>
      <c r="F313" s="13"/>
      <c r="G313" s="13"/>
      <c r="H313" s="13"/>
      <c r="I313" s="13"/>
      <c r="J313" s="13"/>
      <c r="K313" s="13"/>
      <c r="L313" s="13"/>
      <c r="M313" s="13"/>
      <c r="N313" s="13"/>
      <c r="O313" s="15"/>
      <c r="P313" s="13"/>
      <c r="Q313" s="13"/>
      <c r="R313" s="13"/>
      <c r="S313" s="15"/>
      <c r="T313" s="13"/>
      <c r="U313" s="15"/>
      <c r="V313" s="22"/>
      <c r="W313" s="13"/>
      <c r="X313" s="13"/>
      <c r="Y313" s="13"/>
      <c r="Z313" s="13"/>
      <c r="AA313" s="13"/>
    </row>
    <row r="314" spans="1:27" ht="15.75" customHeight="1">
      <c r="A314" s="13"/>
      <c r="B314" s="13"/>
      <c r="C314" s="13"/>
      <c r="D314" s="13"/>
      <c r="E314" s="13"/>
      <c r="F314" s="13"/>
      <c r="G314" s="13"/>
      <c r="H314" s="13"/>
      <c r="I314" s="13"/>
      <c r="J314" s="13"/>
      <c r="K314" s="13"/>
      <c r="L314" s="13"/>
      <c r="M314" s="13"/>
      <c r="N314" s="13"/>
      <c r="O314" s="15"/>
      <c r="P314" s="13"/>
      <c r="Q314" s="13"/>
      <c r="R314" s="13"/>
      <c r="S314" s="15"/>
      <c r="T314" s="13"/>
      <c r="U314" s="15"/>
      <c r="V314" s="22"/>
      <c r="W314" s="13"/>
      <c r="X314" s="13"/>
      <c r="Y314" s="13"/>
      <c r="Z314" s="13"/>
      <c r="AA314" s="13"/>
    </row>
    <row r="315" spans="1:27" ht="15.75" customHeight="1">
      <c r="A315" s="13"/>
      <c r="B315" s="13"/>
      <c r="C315" s="13"/>
      <c r="D315" s="13"/>
      <c r="E315" s="13"/>
      <c r="F315" s="13"/>
      <c r="G315" s="13"/>
      <c r="H315" s="13"/>
      <c r="I315" s="13"/>
      <c r="J315" s="13"/>
      <c r="K315" s="13"/>
      <c r="L315" s="13"/>
      <c r="M315" s="13"/>
      <c r="N315" s="13"/>
      <c r="O315" s="15"/>
      <c r="P315" s="13"/>
      <c r="Q315" s="13"/>
      <c r="R315" s="13"/>
      <c r="S315" s="15"/>
      <c r="T315" s="13"/>
      <c r="U315" s="15"/>
      <c r="V315" s="22"/>
      <c r="W315" s="13"/>
      <c r="X315" s="13"/>
      <c r="Y315" s="13"/>
      <c r="Z315" s="13"/>
      <c r="AA315" s="13"/>
    </row>
    <row r="316" spans="1:27" ht="15.75" customHeight="1">
      <c r="A316" s="13"/>
      <c r="B316" s="13"/>
      <c r="C316" s="13"/>
      <c r="D316" s="13"/>
      <c r="E316" s="13"/>
      <c r="F316" s="13"/>
      <c r="G316" s="13"/>
      <c r="H316" s="13"/>
      <c r="I316" s="13"/>
      <c r="J316" s="13"/>
      <c r="K316" s="13"/>
      <c r="L316" s="13"/>
      <c r="M316" s="13"/>
      <c r="N316" s="13"/>
      <c r="O316" s="15"/>
      <c r="P316" s="13"/>
      <c r="Q316" s="13"/>
      <c r="R316" s="13"/>
      <c r="S316" s="15"/>
      <c r="T316" s="13"/>
      <c r="U316" s="15"/>
      <c r="V316" s="22"/>
      <c r="W316" s="13"/>
      <c r="X316" s="13"/>
      <c r="Y316" s="13"/>
      <c r="Z316" s="13"/>
      <c r="AA316" s="13"/>
    </row>
    <row r="317" spans="1:27" ht="15.75" customHeight="1">
      <c r="A317" s="13"/>
      <c r="B317" s="13"/>
      <c r="C317" s="13"/>
      <c r="D317" s="13"/>
      <c r="E317" s="13"/>
      <c r="F317" s="13"/>
      <c r="G317" s="13"/>
      <c r="H317" s="13"/>
      <c r="I317" s="13"/>
      <c r="J317" s="13"/>
      <c r="K317" s="13"/>
      <c r="L317" s="13"/>
      <c r="M317" s="13"/>
      <c r="N317" s="13"/>
      <c r="O317" s="15"/>
      <c r="P317" s="13"/>
      <c r="Q317" s="13"/>
      <c r="R317" s="13"/>
      <c r="S317" s="15"/>
      <c r="T317" s="13"/>
      <c r="U317" s="15"/>
      <c r="V317" s="22"/>
      <c r="W317" s="13"/>
      <c r="X317" s="13"/>
      <c r="Y317" s="13"/>
      <c r="Z317" s="13"/>
      <c r="AA317" s="13"/>
    </row>
    <row r="318" spans="1:27" ht="15.75" customHeight="1">
      <c r="A318" s="13"/>
      <c r="B318" s="13"/>
      <c r="C318" s="13"/>
      <c r="D318" s="13"/>
      <c r="E318" s="13"/>
      <c r="F318" s="13"/>
      <c r="G318" s="13"/>
      <c r="H318" s="13"/>
      <c r="I318" s="13"/>
      <c r="J318" s="13"/>
      <c r="K318" s="13"/>
      <c r="L318" s="13"/>
      <c r="M318" s="13"/>
      <c r="N318" s="13"/>
      <c r="O318" s="15"/>
      <c r="P318" s="13"/>
      <c r="Q318" s="13"/>
      <c r="R318" s="13"/>
      <c r="S318" s="15"/>
      <c r="T318" s="13"/>
      <c r="U318" s="15"/>
      <c r="V318" s="22"/>
      <c r="W318" s="13"/>
      <c r="X318" s="13"/>
      <c r="Y318" s="13"/>
      <c r="Z318" s="13"/>
      <c r="AA318" s="13"/>
    </row>
    <row r="319" spans="1:27" ht="15.75" customHeight="1">
      <c r="A319" s="13"/>
      <c r="B319" s="13"/>
      <c r="C319" s="13"/>
      <c r="D319" s="13"/>
      <c r="E319" s="13"/>
      <c r="F319" s="13"/>
      <c r="G319" s="13"/>
      <c r="H319" s="13"/>
      <c r="I319" s="13"/>
      <c r="J319" s="13"/>
      <c r="K319" s="13"/>
      <c r="L319" s="13"/>
      <c r="M319" s="13"/>
      <c r="N319" s="13"/>
      <c r="O319" s="15"/>
      <c r="P319" s="13"/>
      <c r="Q319" s="13"/>
      <c r="R319" s="13"/>
      <c r="S319" s="15"/>
      <c r="T319" s="13"/>
      <c r="U319" s="15"/>
      <c r="V319" s="22"/>
      <c r="W319" s="13"/>
      <c r="X319" s="13"/>
      <c r="Y319" s="13"/>
      <c r="Z319" s="13"/>
      <c r="AA319" s="13"/>
    </row>
    <row r="320" spans="1:27" ht="15.75" customHeight="1">
      <c r="A320" s="13"/>
      <c r="B320" s="13"/>
      <c r="C320" s="13"/>
      <c r="D320" s="13"/>
      <c r="E320" s="13"/>
      <c r="F320" s="13"/>
      <c r="G320" s="13"/>
      <c r="H320" s="13"/>
      <c r="I320" s="13"/>
      <c r="J320" s="13"/>
      <c r="K320" s="13"/>
      <c r="L320" s="13"/>
      <c r="M320" s="13"/>
      <c r="N320" s="13"/>
      <c r="O320" s="15"/>
      <c r="P320" s="13"/>
      <c r="Q320" s="13"/>
      <c r="R320" s="13"/>
      <c r="S320" s="15"/>
      <c r="T320" s="13"/>
      <c r="U320" s="15"/>
      <c r="V320" s="22"/>
      <c r="W320" s="13"/>
      <c r="X320" s="13"/>
      <c r="Y320" s="13"/>
      <c r="Z320" s="13"/>
      <c r="AA320" s="13"/>
    </row>
    <row r="321" spans="1:27" ht="15.75" customHeight="1">
      <c r="A321" s="13"/>
      <c r="B321" s="13"/>
      <c r="C321" s="13"/>
      <c r="D321" s="13"/>
      <c r="E321" s="13"/>
      <c r="F321" s="13"/>
      <c r="G321" s="13"/>
      <c r="H321" s="13"/>
      <c r="I321" s="13"/>
      <c r="J321" s="13"/>
      <c r="K321" s="13"/>
      <c r="L321" s="13"/>
      <c r="M321" s="13"/>
      <c r="N321" s="13"/>
      <c r="O321" s="15"/>
      <c r="P321" s="13"/>
      <c r="Q321" s="13"/>
      <c r="R321" s="13"/>
      <c r="S321" s="15"/>
      <c r="T321" s="13"/>
      <c r="U321" s="15"/>
      <c r="V321" s="22"/>
      <c r="W321" s="13"/>
      <c r="X321" s="13"/>
      <c r="Y321" s="13"/>
      <c r="Z321" s="13"/>
      <c r="AA321" s="13"/>
    </row>
    <row r="322" spans="1:27" ht="15.75" customHeight="1">
      <c r="A322" s="13"/>
      <c r="B322" s="13"/>
      <c r="C322" s="13"/>
      <c r="D322" s="13"/>
      <c r="E322" s="13"/>
      <c r="F322" s="13"/>
      <c r="G322" s="13"/>
      <c r="H322" s="13"/>
      <c r="I322" s="13"/>
      <c r="J322" s="13"/>
      <c r="K322" s="13"/>
      <c r="L322" s="13"/>
      <c r="M322" s="13"/>
      <c r="N322" s="13"/>
      <c r="O322" s="15"/>
      <c r="P322" s="13"/>
      <c r="Q322" s="13"/>
      <c r="R322" s="13"/>
      <c r="S322" s="15"/>
      <c r="T322" s="13"/>
      <c r="U322" s="15"/>
      <c r="V322" s="22"/>
      <c r="W322" s="13"/>
      <c r="X322" s="13"/>
      <c r="Y322" s="13"/>
      <c r="Z322" s="13"/>
      <c r="AA322" s="13"/>
    </row>
    <row r="323" spans="1:27" ht="15.75" customHeight="1">
      <c r="A323" s="13"/>
      <c r="B323" s="13"/>
      <c r="C323" s="13"/>
      <c r="D323" s="13"/>
      <c r="E323" s="13"/>
      <c r="F323" s="13"/>
      <c r="G323" s="13"/>
      <c r="H323" s="13"/>
      <c r="I323" s="13"/>
      <c r="J323" s="13"/>
      <c r="K323" s="13"/>
      <c r="L323" s="13"/>
      <c r="M323" s="13"/>
      <c r="N323" s="13"/>
      <c r="O323" s="15"/>
      <c r="P323" s="13"/>
      <c r="Q323" s="13"/>
      <c r="R323" s="13"/>
      <c r="S323" s="15"/>
      <c r="T323" s="13"/>
      <c r="U323" s="15"/>
      <c r="V323" s="22"/>
      <c r="W323" s="13"/>
      <c r="X323" s="13"/>
      <c r="Y323" s="13"/>
      <c r="Z323" s="13"/>
      <c r="AA323" s="13"/>
    </row>
    <row r="324" spans="1:27" ht="15.75" customHeight="1">
      <c r="A324" s="13"/>
      <c r="B324" s="13"/>
      <c r="C324" s="13"/>
      <c r="D324" s="13"/>
      <c r="E324" s="13"/>
      <c r="F324" s="13"/>
      <c r="G324" s="13"/>
      <c r="H324" s="13"/>
      <c r="I324" s="13"/>
      <c r="J324" s="13"/>
      <c r="K324" s="13"/>
      <c r="L324" s="13"/>
      <c r="M324" s="13"/>
      <c r="N324" s="13"/>
      <c r="O324" s="15"/>
      <c r="P324" s="13"/>
      <c r="Q324" s="13"/>
      <c r="R324" s="13"/>
      <c r="S324" s="15"/>
      <c r="T324" s="13"/>
      <c r="U324" s="15"/>
      <c r="V324" s="22"/>
      <c r="W324" s="13"/>
      <c r="X324" s="13"/>
      <c r="Y324" s="13"/>
      <c r="Z324" s="13"/>
      <c r="AA324" s="13"/>
    </row>
    <row r="325" spans="1:27" ht="15.75" customHeight="1">
      <c r="A325" s="13"/>
      <c r="B325" s="13"/>
      <c r="C325" s="13"/>
      <c r="D325" s="13"/>
      <c r="E325" s="13"/>
      <c r="F325" s="13"/>
      <c r="G325" s="13"/>
      <c r="H325" s="13"/>
      <c r="I325" s="13"/>
      <c r="J325" s="13"/>
      <c r="K325" s="13"/>
      <c r="L325" s="13"/>
      <c r="M325" s="13"/>
      <c r="N325" s="13"/>
      <c r="O325" s="15"/>
      <c r="P325" s="13"/>
      <c r="Q325" s="13"/>
      <c r="R325" s="13"/>
      <c r="S325" s="15"/>
      <c r="T325" s="13"/>
      <c r="U325" s="15"/>
      <c r="V325" s="22"/>
      <c r="W325" s="13"/>
      <c r="X325" s="13"/>
      <c r="Y325" s="13"/>
      <c r="Z325" s="13"/>
      <c r="AA325" s="13"/>
    </row>
    <row r="326" spans="1:27" ht="15.75" customHeight="1">
      <c r="A326" s="13"/>
      <c r="B326" s="13"/>
      <c r="C326" s="13"/>
      <c r="D326" s="13"/>
      <c r="E326" s="13"/>
      <c r="F326" s="13"/>
      <c r="G326" s="13"/>
      <c r="H326" s="13"/>
      <c r="I326" s="13"/>
      <c r="J326" s="13"/>
      <c r="K326" s="13"/>
      <c r="L326" s="13"/>
      <c r="M326" s="13"/>
      <c r="N326" s="13"/>
      <c r="O326" s="15"/>
      <c r="P326" s="13"/>
      <c r="Q326" s="13"/>
      <c r="R326" s="13"/>
      <c r="S326" s="15"/>
      <c r="T326" s="13"/>
      <c r="U326" s="15"/>
      <c r="V326" s="22"/>
      <c r="W326" s="13"/>
      <c r="X326" s="13"/>
      <c r="Y326" s="13"/>
      <c r="Z326" s="13"/>
      <c r="AA326" s="13"/>
    </row>
    <row r="327" spans="1:27" ht="15.75" customHeight="1">
      <c r="A327" s="13"/>
      <c r="B327" s="13"/>
      <c r="C327" s="13"/>
      <c r="D327" s="13"/>
      <c r="E327" s="13"/>
      <c r="F327" s="13"/>
      <c r="G327" s="13"/>
      <c r="H327" s="13"/>
      <c r="I327" s="13"/>
      <c r="J327" s="13"/>
      <c r="K327" s="13"/>
      <c r="L327" s="13"/>
      <c r="M327" s="13"/>
      <c r="N327" s="13"/>
      <c r="O327" s="15"/>
      <c r="P327" s="13"/>
      <c r="Q327" s="13"/>
      <c r="R327" s="13"/>
      <c r="S327" s="15"/>
      <c r="T327" s="13"/>
      <c r="U327" s="15"/>
      <c r="V327" s="22"/>
      <c r="W327" s="13"/>
      <c r="X327" s="13"/>
      <c r="Y327" s="13"/>
      <c r="Z327" s="13"/>
      <c r="AA327" s="13"/>
    </row>
    <row r="328" spans="1:27" ht="15.75" customHeight="1">
      <c r="A328" s="13"/>
      <c r="B328" s="13"/>
      <c r="C328" s="13"/>
      <c r="D328" s="13"/>
      <c r="E328" s="13"/>
      <c r="F328" s="13"/>
      <c r="G328" s="13"/>
      <c r="H328" s="13"/>
      <c r="I328" s="13"/>
      <c r="J328" s="13"/>
      <c r="K328" s="13"/>
      <c r="L328" s="13"/>
      <c r="M328" s="13"/>
      <c r="N328" s="13"/>
      <c r="O328" s="15"/>
      <c r="P328" s="13"/>
      <c r="Q328" s="13"/>
      <c r="R328" s="13"/>
      <c r="S328" s="15"/>
      <c r="T328" s="13"/>
      <c r="U328" s="15"/>
      <c r="V328" s="22"/>
      <c r="W328" s="13"/>
      <c r="X328" s="13"/>
      <c r="Y328" s="13"/>
      <c r="Z328" s="13"/>
      <c r="AA328" s="13"/>
    </row>
    <row r="329" spans="1:27" ht="15.75" customHeight="1">
      <c r="A329" s="13"/>
      <c r="B329" s="13"/>
      <c r="C329" s="13"/>
      <c r="D329" s="13"/>
      <c r="E329" s="13"/>
      <c r="F329" s="13"/>
      <c r="G329" s="13"/>
      <c r="H329" s="13"/>
      <c r="I329" s="13"/>
      <c r="J329" s="13"/>
      <c r="K329" s="13"/>
      <c r="L329" s="13"/>
      <c r="M329" s="13"/>
      <c r="N329" s="13"/>
      <c r="O329" s="15"/>
      <c r="P329" s="13"/>
      <c r="Q329" s="13"/>
      <c r="R329" s="13"/>
      <c r="S329" s="15"/>
      <c r="T329" s="13"/>
      <c r="U329" s="15"/>
      <c r="V329" s="22"/>
      <c r="W329" s="13"/>
      <c r="X329" s="13"/>
      <c r="Y329" s="13"/>
      <c r="Z329" s="13"/>
      <c r="AA329" s="13"/>
    </row>
    <row r="330" spans="1:27" ht="15.75" customHeight="1">
      <c r="A330" s="13"/>
      <c r="B330" s="13"/>
      <c r="C330" s="13"/>
      <c r="D330" s="13"/>
      <c r="E330" s="13"/>
      <c r="F330" s="13"/>
      <c r="G330" s="13"/>
      <c r="H330" s="13"/>
      <c r="I330" s="13"/>
      <c r="J330" s="13"/>
      <c r="K330" s="13"/>
      <c r="L330" s="13"/>
      <c r="M330" s="13"/>
      <c r="N330" s="13"/>
      <c r="O330" s="15"/>
      <c r="P330" s="13"/>
      <c r="Q330" s="13"/>
      <c r="R330" s="13"/>
      <c r="S330" s="15"/>
      <c r="T330" s="13"/>
      <c r="U330" s="15"/>
      <c r="V330" s="22"/>
      <c r="W330" s="13"/>
      <c r="X330" s="13"/>
      <c r="Y330" s="13"/>
      <c r="Z330" s="13"/>
      <c r="AA330" s="13"/>
    </row>
    <row r="331" spans="1:27" ht="15.75" customHeight="1">
      <c r="A331" s="13"/>
      <c r="B331" s="13"/>
      <c r="C331" s="13"/>
      <c r="D331" s="13"/>
      <c r="E331" s="13"/>
      <c r="F331" s="13"/>
      <c r="G331" s="13"/>
      <c r="H331" s="13"/>
      <c r="I331" s="13"/>
      <c r="J331" s="13"/>
      <c r="K331" s="13"/>
      <c r="L331" s="13"/>
      <c r="M331" s="13"/>
      <c r="N331" s="13"/>
      <c r="O331" s="15"/>
      <c r="P331" s="13"/>
      <c r="Q331" s="13"/>
      <c r="R331" s="13"/>
      <c r="S331" s="15"/>
      <c r="T331" s="13"/>
      <c r="U331" s="15"/>
      <c r="V331" s="22"/>
      <c r="W331" s="13"/>
      <c r="X331" s="13"/>
      <c r="Y331" s="13"/>
      <c r="Z331" s="13"/>
      <c r="AA331" s="13"/>
    </row>
    <row r="332" spans="1:27" ht="15.75" customHeight="1">
      <c r="A332" s="13"/>
      <c r="B332" s="13"/>
      <c r="C332" s="13"/>
      <c r="D332" s="13"/>
      <c r="E332" s="13"/>
      <c r="F332" s="13"/>
      <c r="G332" s="13"/>
      <c r="H332" s="13"/>
      <c r="I332" s="13"/>
      <c r="J332" s="13"/>
      <c r="K332" s="13"/>
      <c r="L332" s="13"/>
      <c r="M332" s="13"/>
      <c r="N332" s="13"/>
      <c r="O332" s="15"/>
      <c r="P332" s="13"/>
      <c r="Q332" s="13"/>
      <c r="R332" s="13"/>
      <c r="S332" s="15"/>
      <c r="T332" s="13"/>
      <c r="U332" s="15"/>
      <c r="V332" s="22"/>
      <c r="W332" s="13"/>
      <c r="X332" s="13"/>
      <c r="Y332" s="13"/>
      <c r="Z332" s="13"/>
      <c r="AA332" s="13"/>
    </row>
    <row r="333" spans="1:27" ht="15.75" customHeight="1">
      <c r="A333" s="13"/>
      <c r="B333" s="13"/>
      <c r="C333" s="13"/>
      <c r="D333" s="13"/>
      <c r="E333" s="13"/>
      <c r="F333" s="13"/>
      <c r="G333" s="13"/>
      <c r="H333" s="13"/>
      <c r="I333" s="13"/>
      <c r="J333" s="13"/>
      <c r="K333" s="13"/>
      <c r="L333" s="13"/>
      <c r="M333" s="13"/>
      <c r="N333" s="13"/>
      <c r="O333" s="15"/>
      <c r="P333" s="13"/>
      <c r="Q333" s="13"/>
      <c r="R333" s="13"/>
      <c r="S333" s="15"/>
      <c r="T333" s="13"/>
      <c r="U333" s="15"/>
      <c r="V333" s="22"/>
      <c r="W333" s="13"/>
      <c r="X333" s="13"/>
      <c r="Y333" s="13"/>
      <c r="Z333" s="13"/>
      <c r="AA333" s="13"/>
    </row>
    <row r="334" spans="1:27" ht="15.75" customHeight="1">
      <c r="A334" s="13"/>
      <c r="B334" s="13"/>
      <c r="C334" s="13"/>
      <c r="D334" s="13"/>
      <c r="E334" s="13"/>
      <c r="F334" s="13"/>
      <c r="G334" s="13"/>
      <c r="H334" s="13"/>
      <c r="I334" s="13"/>
      <c r="J334" s="13"/>
      <c r="K334" s="13"/>
      <c r="L334" s="13"/>
      <c r="M334" s="13"/>
      <c r="N334" s="13"/>
      <c r="O334" s="15"/>
      <c r="P334" s="13"/>
      <c r="Q334" s="13"/>
      <c r="R334" s="13"/>
      <c r="S334" s="15"/>
      <c r="T334" s="13"/>
      <c r="U334" s="15"/>
      <c r="V334" s="22"/>
      <c r="W334" s="13"/>
      <c r="X334" s="13"/>
      <c r="Y334" s="13"/>
      <c r="Z334" s="13"/>
      <c r="AA334" s="13"/>
    </row>
    <row r="335" spans="1:27" ht="15.75" customHeight="1">
      <c r="A335" s="13"/>
      <c r="B335" s="13"/>
      <c r="C335" s="13"/>
      <c r="D335" s="13"/>
      <c r="E335" s="13"/>
      <c r="F335" s="13"/>
      <c r="G335" s="13"/>
      <c r="H335" s="13"/>
      <c r="I335" s="13"/>
      <c r="J335" s="13"/>
      <c r="K335" s="13"/>
      <c r="L335" s="13"/>
      <c r="M335" s="13"/>
      <c r="N335" s="13"/>
      <c r="O335" s="15"/>
      <c r="P335" s="13"/>
      <c r="Q335" s="13"/>
      <c r="R335" s="13"/>
      <c r="S335" s="15"/>
      <c r="T335" s="13"/>
      <c r="U335" s="15"/>
      <c r="V335" s="22"/>
      <c r="W335" s="13"/>
      <c r="X335" s="13"/>
      <c r="Y335" s="13"/>
      <c r="Z335" s="13"/>
      <c r="AA335" s="13"/>
    </row>
    <row r="336" spans="1:27" ht="15.75" customHeight="1">
      <c r="A336" s="23"/>
      <c r="B336" s="1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c r="AA336" s="23"/>
    </row>
    <row r="337" spans="1:27" ht="15.75" customHeight="1">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c r="AA337" s="23"/>
    </row>
    <row r="338" spans="1:27" ht="15.75" customHeight="1">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3"/>
    </row>
    <row r="339" spans="1:27" ht="15.75" customHeight="1">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c r="AA339" s="23"/>
    </row>
    <row r="340" spans="1:27" ht="15.75" customHeight="1">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c r="AA340" s="23"/>
    </row>
    <row r="341" spans="1:27" ht="15.75" customHeight="1">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c r="AA341" s="23"/>
    </row>
    <row r="342" spans="1:27" ht="15.75" customHeight="1">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3"/>
    </row>
    <row r="343" spans="1:27" ht="15.75" customHeight="1">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row>
    <row r="344" spans="1:27" ht="15.75" customHeight="1">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c r="AA344" s="23"/>
    </row>
    <row r="345" spans="1:27" ht="15.75" customHeight="1">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c r="AA345" s="23"/>
    </row>
    <row r="346" spans="1:27" ht="15.75" customHeight="1">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3"/>
    </row>
    <row r="347" spans="1:27" ht="15.75" customHeight="1">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c r="AA347" s="23"/>
    </row>
    <row r="348" spans="1:27" ht="15.75" customHeight="1">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c r="AA348" s="23"/>
    </row>
    <row r="349" spans="1:27" ht="15.75" customHeight="1">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c r="AA349" s="23"/>
    </row>
    <row r="350" spans="1:27" ht="15.75" customHeight="1">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3"/>
    </row>
    <row r="351" spans="1:27" ht="15.75" customHeight="1">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c r="AA351" s="23"/>
    </row>
    <row r="352" spans="1:27" ht="15.75" customHeight="1">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c r="AA352" s="23"/>
    </row>
    <row r="353" spans="1:27" ht="15.75" customHeight="1">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c r="AA353" s="23"/>
    </row>
    <row r="354" spans="1:27" ht="15.75" customHeight="1">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c r="AA354" s="23"/>
    </row>
    <row r="355" spans="1:27" ht="15.75" customHeight="1">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c r="AA355" s="23"/>
    </row>
    <row r="356" spans="1:27" ht="15.75" customHeight="1">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c r="AA356" s="23"/>
    </row>
    <row r="357" spans="1:27" ht="15.75" customHeight="1">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c r="AA357" s="23"/>
    </row>
    <row r="358" spans="1:27" ht="15.75" customHeight="1">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c r="AA358" s="23"/>
    </row>
    <row r="359" spans="1:27" ht="15.75" customHeight="1">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c r="AA359" s="23"/>
    </row>
    <row r="360" spans="1:27" ht="15.75" customHeight="1">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c r="AA360" s="23"/>
    </row>
    <row r="361" spans="1:27" ht="15.75" customHeight="1">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c r="AA361" s="23"/>
    </row>
    <row r="362" spans="1:27" ht="15.75" customHeight="1">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c r="AA362" s="23"/>
    </row>
    <row r="363" spans="1:27" ht="15.75" customHeight="1">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c r="AA363" s="23"/>
    </row>
    <row r="364" spans="1:27" ht="15.75" customHeight="1">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c r="AA364" s="23"/>
    </row>
    <row r="365" spans="1:27" ht="15.75" customHeight="1">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c r="AA365" s="23"/>
    </row>
    <row r="366" spans="1:27" ht="15.75" customHeight="1">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row>
    <row r="367" spans="1:27" ht="15.75" customHeight="1">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c r="AA367" s="23"/>
    </row>
    <row r="368" spans="1:27" ht="15.75" customHeight="1">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c r="AA368" s="23"/>
    </row>
    <row r="369" spans="1:27" ht="15.75" customHeight="1">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c r="AA369" s="23"/>
    </row>
    <row r="370" spans="1:27" ht="15.75" customHeight="1">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c r="AA370" s="23"/>
    </row>
    <row r="371" spans="1:27" ht="15.75" customHeight="1">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c r="AA371" s="23"/>
    </row>
    <row r="372" spans="1:27" ht="15.75" customHeight="1">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c r="AA372" s="23"/>
    </row>
    <row r="373" spans="1:27" ht="15.75" customHeight="1">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c r="AA373" s="23"/>
    </row>
    <row r="374" spans="1:27" ht="15.75" customHeight="1">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c r="AA374" s="23"/>
    </row>
    <row r="375" spans="1:27" ht="15.75" customHeight="1">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c r="AA375" s="23"/>
    </row>
    <row r="376" spans="1:27" ht="15.75" customHeight="1">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c r="AA376" s="23"/>
    </row>
    <row r="377" spans="1:27" ht="15.75" customHeight="1">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c r="AA377" s="23"/>
    </row>
    <row r="378" spans="1:27" ht="15.75" customHeight="1">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c r="AA378" s="23"/>
    </row>
    <row r="379" spans="1:27" ht="15.75" customHeight="1">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c r="AA379" s="23"/>
    </row>
    <row r="380" spans="1:27" ht="15.75" customHeight="1">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c r="AA380" s="23"/>
    </row>
    <row r="381" spans="1:27" ht="15.75" customHeight="1">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c r="AA381" s="23"/>
    </row>
    <row r="382" spans="1:27" ht="15.75" customHeight="1">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c r="AA382" s="23"/>
    </row>
    <row r="383" spans="1:27" ht="15.75" customHeight="1">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c r="AA383" s="23"/>
    </row>
    <row r="384" spans="1:27" ht="15.75" customHeight="1">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c r="AA384" s="23"/>
    </row>
    <row r="385" spans="1:27" ht="15.75" customHeight="1">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c r="AA385" s="23"/>
    </row>
    <row r="386" spans="1:27" ht="15.75" customHeight="1">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c r="AA386" s="23"/>
    </row>
    <row r="387" spans="1:27" ht="15.75" customHeight="1">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c r="AA387" s="23"/>
    </row>
    <row r="388" spans="1:27" ht="15.75" customHeight="1">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c r="AA388" s="23"/>
    </row>
    <row r="389" spans="1:27" ht="15.75" customHeight="1">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c r="AA389" s="23"/>
    </row>
    <row r="390" spans="1:27" ht="15.75" customHeight="1">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3"/>
    </row>
    <row r="391" spans="1:27" ht="15.75" customHeight="1">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c r="AA391" s="23"/>
    </row>
    <row r="392" spans="1:27" ht="15.75" customHeight="1">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row>
    <row r="393" spans="1:27" ht="15.75" customHeight="1">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c r="AA393" s="23"/>
    </row>
    <row r="394" spans="1:27" ht="15.75" customHeight="1">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3"/>
    </row>
    <row r="395" spans="1:27" ht="15.75" customHeight="1">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c r="AA395" s="23"/>
    </row>
    <row r="396" spans="1:27" ht="15.75" customHeight="1">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c r="AA396" s="23"/>
    </row>
    <row r="397" spans="1:27" ht="15.75" customHeight="1">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c r="AA397" s="23"/>
    </row>
    <row r="398" spans="1:27" ht="15.75" customHeight="1">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3"/>
    </row>
    <row r="399" spans="1:27" ht="15.75" customHeight="1">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c r="AA399" s="23"/>
    </row>
    <row r="400" spans="1:27" ht="15.75" customHeight="1">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row>
    <row r="401" spans="1:27" ht="15.75" customHeight="1">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c r="AA401" s="23"/>
    </row>
    <row r="402" spans="1:27" ht="15.75" customHeight="1">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row>
    <row r="403" spans="1:27" ht="15.75" customHeight="1">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c r="AA403" s="23"/>
    </row>
    <row r="404" spans="1:27" ht="15.75" customHeight="1">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3"/>
    </row>
    <row r="405" spans="1:27" ht="15.75" customHeight="1">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c r="AA405" s="23"/>
    </row>
    <row r="406" spans="1:27" ht="15.75" customHeight="1">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row>
    <row r="407" spans="1:27" ht="15.75" customHeight="1">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c r="AA407" s="23"/>
    </row>
    <row r="408" spans="1:27" ht="15.75" customHeight="1">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3"/>
    </row>
    <row r="409" spans="1:27" ht="15.75" customHeight="1">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c r="AA409" s="23"/>
    </row>
    <row r="410" spans="1:27" ht="15.75" customHeight="1">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row>
    <row r="411" spans="1:27" ht="15.75" customHeight="1">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c r="AA411" s="23"/>
    </row>
    <row r="412" spans="1:27" ht="15.75" customHeight="1">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3"/>
    </row>
    <row r="413" spans="1:27" ht="15.75" customHeight="1">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c r="AA413" s="23"/>
    </row>
    <row r="414" spans="1:27" ht="15.75" customHeight="1">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row>
    <row r="415" spans="1:27" ht="15.75" customHeight="1">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3"/>
    </row>
    <row r="416" spans="1:27" ht="15.75" customHeight="1">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3"/>
    </row>
    <row r="417" spans="1:27" ht="15.75" customHeight="1">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3"/>
    </row>
    <row r="418" spans="1:27" ht="15.75" customHeight="1">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row>
    <row r="419" spans="1:27" ht="15.75" customHeight="1">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c r="AA419" s="23"/>
    </row>
    <row r="420" spans="1:27" ht="15.75" customHeight="1">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3"/>
    </row>
    <row r="421" spans="1:27" ht="15.75" customHeight="1">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c r="AA421" s="23"/>
    </row>
    <row r="422" spans="1:27" ht="15.75" customHeight="1">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row>
    <row r="423" spans="1:27" ht="15.75" customHeight="1">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3"/>
    </row>
    <row r="424" spans="1:27" ht="15.75" customHeight="1">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row>
    <row r="425" spans="1:27" ht="15.75" customHeight="1">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c r="AA425" s="23"/>
    </row>
    <row r="426" spans="1:27" ht="15.75" customHeight="1">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row>
    <row r="427" spans="1:27" ht="15.75" customHeight="1">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c r="AA427" s="23"/>
    </row>
    <row r="428" spans="1:27" ht="15.75" customHeight="1">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c r="AA428" s="23"/>
    </row>
    <row r="429" spans="1:27" ht="15.75" customHeight="1">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c r="AA429" s="23"/>
    </row>
    <row r="430" spans="1:27" ht="15.75" customHeight="1">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c r="AA430" s="23"/>
    </row>
    <row r="431" spans="1:27" ht="15.75" customHeight="1">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c r="AA431" s="23"/>
    </row>
    <row r="432" spans="1:27" ht="15.75" customHeight="1">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c r="AA432" s="23"/>
    </row>
    <row r="433" spans="1:27" ht="15.75" customHeight="1">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c r="AA433" s="23"/>
    </row>
    <row r="434" spans="1:27" ht="15.75" customHeight="1">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c r="AA434" s="23"/>
    </row>
    <row r="435" spans="1:27" ht="15.75" customHeight="1">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c r="AA435" s="23"/>
    </row>
    <row r="436" spans="1:27" ht="15.75" customHeight="1">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c r="AA436" s="23"/>
    </row>
    <row r="437" spans="1:27" ht="15.75" customHeight="1">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c r="AA437" s="23"/>
    </row>
    <row r="438" spans="1:27" ht="15.75" customHeight="1">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c r="AA438" s="23"/>
    </row>
    <row r="439" spans="1:27" ht="15.75" customHeight="1">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c r="AA439" s="23"/>
    </row>
    <row r="440" spans="1:27" ht="15.75" customHeight="1">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c r="AA440" s="23"/>
    </row>
    <row r="441" spans="1:27" ht="15.75" customHeight="1">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c r="AA441" s="23"/>
    </row>
    <row r="442" spans="1:27" ht="15.75" customHeight="1">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c r="AA442" s="23"/>
    </row>
    <row r="443" spans="1:27" ht="15.75" customHeight="1">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c r="AA443" s="23"/>
    </row>
    <row r="444" spans="1:27" ht="15.75" customHeight="1">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c r="AA444" s="23"/>
    </row>
    <row r="445" spans="1:27" ht="15.75" customHeight="1">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c r="AA445" s="23"/>
    </row>
    <row r="446" spans="1:27" ht="15.75" customHeight="1">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c r="AA446" s="23"/>
    </row>
    <row r="447" spans="1:27" ht="15.75" customHeight="1">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c r="AA447" s="23"/>
    </row>
    <row r="448" spans="1:27" ht="15.75" customHeight="1">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c r="AA448" s="23"/>
    </row>
    <row r="449" spans="1:27" ht="15.75" customHeight="1">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c r="AA449" s="23"/>
    </row>
    <row r="450" spans="1:27" ht="15.75" customHeight="1">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3"/>
    </row>
    <row r="451" spans="1:27" ht="15.75" customHeight="1">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c r="AA451" s="23"/>
    </row>
    <row r="452" spans="1:27" ht="15.75" customHeight="1">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c r="AA452" s="23"/>
    </row>
    <row r="453" spans="1:27" ht="15.75" customHeight="1">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c r="AA453" s="23"/>
    </row>
    <row r="454" spans="1:27" ht="15.75" customHeight="1">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3"/>
    </row>
    <row r="455" spans="1:27" ht="15.75" customHeight="1">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c r="AA455" s="23"/>
    </row>
    <row r="456" spans="1:27" ht="15.75" customHeight="1">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3"/>
    </row>
    <row r="457" spans="1:27" ht="15.75" customHeight="1">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c r="AA457" s="23"/>
    </row>
    <row r="458" spans="1:27" ht="15.75" customHeight="1">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row>
    <row r="459" spans="1:27" ht="15.75" customHeight="1">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c r="AA459" s="23"/>
    </row>
    <row r="460" spans="1:27" ht="15.75" customHeight="1">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c r="AA460" s="23"/>
    </row>
    <row r="461" spans="1:27" ht="15.75" customHeight="1">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c r="AA461" s="23"/>
    </row>
    <row r="462" spans="1:27" ht="15.75" customHeight="1">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row>
    <row r="463" spans="1:27" ht="15.75" customHeight="1">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c r="AA463" s="23"/>
    </row>
    <row r="464" spans="1:27" ht="15.75" customHeight="1">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c r="AA464" s="23"/>
    </row>
    <row r="465" spans="1:27" ht="15.75" customHeight="1">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c r="AA465" s="23"/>
    </row>
    <row r="466" spans="1:27" ht="15.75" customHeight="1">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3"/>
    </row>
    <row r="467" spans="1:27" ht="15.75" customHeight="1">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c r="AA467" s="23"/>
    </row>
    <row r="468" spans="1:27" ht="15.75" customHeight="1">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c r="AA468" s="23"/>
    </row>
    <row r="469" spans="1:27" ht="15.75" customHeight="1">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c r="AA469" s="23"/>
    </row>
    <row r="470" spans="1:27" ht="15.75" customHeight="1">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row>
    <row r="471" spans="1:27" ht="15.75" customHeight="1">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c r="AA471" s="23"/>
    </row>
    <row r="472" spans="1:27" ht="15.75" customHeight="1">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c r="AA472" s="23"/>
    </row>
    <row r="473" spans="1:27" ht="15.75" customHeight="1">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c r="AA473" s="23"/>
    </row>
    <row r="474" spans="1:27" ht="15.75" customHeight="1">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3"/>
    </row>
    <row r="475" spans="1:27" ht="15.75" customHeight="1">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c r="AA475" s="23"/>
    </row>
    <row r="476" spans="1:27" ht="15.75" customHeight="1">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c r="AA476" s="23"/>
    </row>
    <row r="477" spans="1:27" ht="15.75" customHeight="1">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c r="AA477" s="23"/>
    </row>
    <row r="478" spans="1:27" ht="15.75" customHeight="1">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row>
    <row r="479" spans="1:27" ht="15.75" customHeight="1">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c r="AA479" s="23"/>
    </row>
    <row r="480" spans="1:27" ht="15.75" customHeight="1">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c r="AA480" s="23"/>
    </row>
    <row r="481" spans="1:27" ht="15.75" customHeight="1">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c r="AA481" s="23"/>
    </row>
    <row r="482" spans="1:27" ht="15.75" customHeight="1">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3"/>
    </row>
    <row r="483" spans="1:27" ht="15.75" customHeight="1">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c r="AA483" s="23"/>
    </row>
    <row r="484" spans="1:27" ht="15.75" customHeight="1">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c r="AA484" s="23"/>
    </row>
    <row r="485" spans="1:27" ht="15.75" customHeight="1">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c r="AA485" s="23"/>
    </row>
    <row r="486" spans="1:27" ht="15.75" customHeight="1">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row>
    <row r="487" spans="1:27" ht="15.75" customHeight="1">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c r="AA487" s="23"/>
    </row>
    <row r="488" spans="1:27" ht="15.75" customHeight="1">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c r="AA488" s="23"/>
    </row>
    <row r="489" spans="1:27" ht="15.75" customHeight="1">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c r="AA489" s="23"/>
    </row>
    <row r="490" spans="1:27" ht="15.75" customHeight="1">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3"/>
    </row>
    <row r="491" spans="1:27" ht="15.75" customHeight="1">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c r="AA491" s="23"/>
    </row>
    <row r="492" spans="1:27" ht="15.75" customHeight="1">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c r="AA492" s="23"/>
    </row>
    <row r="493" spans="1:27" ht="15.75" customHeight="1">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c r="AA493" s="23"/>
    </row>
    <row r="494" spans="1:27" ht="15.75" customHeight="1">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row>
    <row r="495" spans="1:27" ht="15.75" customHeight="1">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c r="AA495" s="23"/>
    </row>
    <row r="496" spans="1:27" ht="15.75" customHeight="1">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c r="AA496" s="23"/>
    </row>
    <row r="497" spans="1:27" ht="15.75" customHeight="1">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c r="AA497" s="23"/>
    </row>
    <row r="498" spans="1:27" ht="15.75" customHeight="1">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3"/>
    </row>
    <row r="499" spans="1:27" ht="15.75" customHeight="1">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c r="AA499" s="23"/>
    </row>
    <row r="500" spans="1:27" ht="15.75" customHeight="1">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c r="AA500" s="23"/>
    </row>
    <row r="501" spans="1:27" ht="15.75" customHeight="1">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c r="AA501" s="23"/>
    </row>
    <row r="502" spans="1:27" ht="15.75" customHeight="1">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row>
    <row r="503" spans="1:27" ht="15.75" customHeight="1">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c r="AA503" s="23"/>
    </row>
    <row r="504" spans="1:27" ht="15.75" customHeight="1">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c r="AA504" s="23"/>
    </row>
    <row r="505" spans="1:27" ht="15.75" customHeight="1">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c r="AA505" s="23"/>
    </row>
    <row r="506" spans="1:27" ht="15.75" customHeight="1">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3"/>
    </row>
    <row r="507" spans="1:27" ht="15.75" customHeight="1">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c r="AA507" s="23"/>
    </row>
    <row r="508" spans="1:27" ht="15.75" customHeight="1">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c r="AA508" s="23"/>
    </row>
    <row r="509" spans="1:27" ht="15.75" customHeight="1">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c r="AA509" s="23"/>
    </row>
    <row r="510" spans="1:27" ht="15.75" customHeight="1">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row>
    <row r="511" spans="1:27" ht="15.75" customHeight="1">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c r="AA511" s="23"/>
    </row>
    <row r="512" spans="1:27" ht="15.75" customHeight="1">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c r="AA512" s="23"/>
    </row>
    <row r="513" spans="1:27" ht="15.75" customHeight="1">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c r="AA513" s="23"/>
    </row>
    <row r="514" spans="1:27" ht="15.75" customHeight="1">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3"/>
    </row>
    <row r="515" spans="1:27" ht="15.75" customHeight="1">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c r="AA515" s="23"/>
    </row>
    <row r="516" spans="1:27" ht="15.75" customHeight="1">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c r="AA516" s="23"/>
    </row>
    <row r="517" spans="1:27" ht="15.75" customHeight="1">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c r="AA517" s="23"/>
    </row>
    <row r="518" spans="1:27" ht="15.75" customHeight="1">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row>
    <row r="519" spans="1:27" ht="15.75" customHeight="1">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c r="AA519" s="23"/>
    </row>
    <row r="520" spans="1:27" ht="15.75" customHeight="1">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c r="AA520" s="23"/>
    </row>
    <row r="521" spans="1:27" ht="15.75" customHeight="1">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c r="AA521" s="23"/>
    </row>
    <row r="522" spans="1:27" ht="15.75" customHeight="1">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3"/>
    </row>
    <row r="523" spans="1:27" ht="15.75" customHeight="1">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c r="AA523" s="23"/>
    </row>
    <row r="524" spans="1:27" ht="15.75" customHeight="1">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c r="AA524" s="23"/>
    </row>
    <row r="525" spans="1:27" ht="15.75" customHeight="1">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c r="AA525" s="23"/>
    </row>
    <row r="526" spans="1:27" ht="15.75" customHeight="1">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row>
    <row r="527" spans="1:27" ht="15.75" customHeight="1">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c r="AA527" s="23"/>
    </row>
    <row r="528" spans="1:27" ht="15.75" customHeight="1">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c r="AA528" s="23"/>
    </row>
    <row r="529" spans="1:27" ht="15.75" customHeight="1">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c r="AA529" s="23"/>
    </row>
    <row r="530" spans="1:27" ht="15.75" customHeight="1">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3"/>
    </row>
    <row r="531" spans="1:27" ht="15.75" customHeight="1">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c r="AA531" s="23"/>
    </row>
    <row r="532" spans="1:27" ht="15.75" customHeight="1">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c r="AA532" s="23"/>
    </row>
    <row r="533" spans="1:27" ht="15.75" customHeight="1">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c r="AA533" s="23"/>
    </row>
    <row r="534" spans="1:27" ht="15.75" customHeight="1">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row>
    <row r="535" spans="1:27" ht="15.75" customHeight="1">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c r="AA535" s="23"/>
    </row>
    <row r="536" spans="1:27" ht="15.75" customHeight="1">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c r="AA536" s="23"/>
    </row>
    <row r="537" spans="1:27" ht="15.75" customHeight="1">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c r="AA537" s="23"/>
    </row>
    <row r="538" spans="1:27" ht="15.75" customHeight="1">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3"/>
    </row>
    <row r="539" spans="1:27" ht="15.75" customHeight="1">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c r="AA539" s="23"/>
    </row>
    <row r="540" spans="1:27" ht="15.75" customHeight="1">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c r="AA540" s="23"/>
    </row>
    <row r="541" spans="1:27" ht="15.75" customHeight="1">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c r="AA541" s="23"/>
    </row>
    <row r="542" spans="1:27" ht="15.75" customHeight="1">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row>
    <row r="543" spans="1:27" ht="15.75" customHeight="1">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c r="AA543" s="23"/>
    </row>
    <row r="544" spans="1:27" ht="15.75" customHeight="1">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c r="AA544" s="23"/>
    </row>
    <row r="545" spans="1:27" ht="15.75" customHeight="1">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c r="AA545" s="23"/>
    </row>
    <row r="546" spans="1:27" ht="15.75" customHeight="1">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3"/>
    </row>
    <row r="547" spans="1:27" ht="15.75" customHeight="1">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c r="AA547" s="23"/>
    </row>
    <row r="548" spans="1:27" ht="15.75" customHeight="1">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c r="AA548" s="23"/>
    </row>
    <row r="549" spans="1:27" ht="15.75" customHeight="1">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c r="AA549" s="23"/>
    </row>
    <row r="550" spans="1:27" ht="15.75" customHeight="1">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row>
    <row r="551" spans="1:27" ht="15.75" customHeight="1">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c r="AA551" s="23"/>
    </row>
    <row r="552" spans="1:27" ht="15.75" customHeight="1">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c r="AA552" s="23"/>
    </row>
    <row r="553" spans="1:27" ht="15.75" customHeight="1">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c r="AA553" s="23"/>
    </row>
    <row r="554" spans="1:27" ht="15.75" customHeight="1">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3"/>
    </row>
    <row r="555" spans="1:27" ht="15.75" customHeight="1">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c r="AA555" s="23"/>
    </row>
    <row r="556" spans="1:27" ht="15.75" customHeight="1">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c r="AA556" s="23"/>
    </row>
    <row r="557" spans="1:27" ht="15.75" customHeight="1">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c r="AA557" s="23"/>
    </row>
    <row r="558" spans="1:27" ht="15.75" customHeight="1">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row>
    <row r="559" spans="1:27" ht="15.75" customHeight="1">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c r="AA559" s="23"/>
    </row>
    <row r="560" spans="1:27" ht="15.75" customHeight="1">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c r="AA560" s="23"/>
    </row>
    <row r="561" spans="1:27" ht="15.75" customHeight="1">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c r="AA561" s="23"/>
    </row>
    <row r="562" spans="1:27" ht="15.75" customHeight="1">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3"/>
    </row>
    <row r="563" spans="1:27" ht="15.75" customHeight="1">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c r="AA563" s="23"/>
    </row>
    <row r="564" spans="1:27" ht="15.75" customHeight="1">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c r="AA564" s="23"/>
    </row>
    <row r="565" spans="1:27" ht="15.75" customHeight="1">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c r="AA565" s="23"/>
    </row>
    <row r="566" spans="1:27" ht="15.75" customHeight="1">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row>
    <row r="567" spans="1:27" ht="15.75" customHeight="1">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c r="AA567" s="23"/>
    </row>
    <row r="568" spans="1:27" ht="15.75" customHeight="1">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c r="AA568" s="23"/>
    </row>
    <row r="569" spans="1:27" ht="15.75" customHeight="1">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c r="AA569" s="23"/>
    </row>
    <row r="570" spans="1:27" ht="15.75" customHeight="1">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3"/>
    </row>
    <row r="571" spans="1:27" ht="15.75" customHeight="1">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c r="AA571" s="23"/>
    </row>
    <row r="572" spans="1:27" ht="15.75" customHeight="1">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c r="AA572" s="23"/>
    </row>
    <row r="573" spans="1:27" ht="15.75" customHeight="1">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c r="AA573" s="23"/>
    </row>
    <row r="574" spans="1:27" ht="15.75" customHeight="1">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row>
    <row r="575" spans="1:27" ht="15.75" customHeight="1">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c r="AA575" s="23"/>
    </row>
    <row r="576" spans="1:27" ht="15.75" customHeight="1">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c r="AA576" s="23"/>
    </row>
    <row r="577" spans="1:27" ht="15.75" customHeight="1">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c r="AA577" s="23"/>
    </row>
    <row r="578" spans="1:27" ht="15.75" customHeight="1">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3"/>
    </row>
    <row r="579" spans="1:27" ht="15.75" customHeight="1">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c r="AA579" s="23"/>
    </row>
    <row r="580" spans="1:27" ht="15.75" customHeight="1">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c r="AA580" s="23"/>
    </row>
    <row r="581" spans="1:27" ht="15.75" customHeight="1">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c r="AA581" s="23"/>
    </row>
    <row r="582" spans="1:27" ht="15.75" customHeight="1">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3"/>
    </row>
    <row r="583" spans="1:27" ht="15.75" customHeight="1">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c r="AA583" s="23"/>
    </row>
    <row r="584" spans="1:27" ht="15.75" customHeight="1">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c r="AA584" s="23"/>
    </row>
    <row r="585" spans="1:27" ht="15.75" customHeight="1">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c r="AA585" s="23"/>
    </row>
    <row r="586" spans="1:27" ht="15.75" customHeight="1">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c r="AA586" s="23"/>
    </row>
    <row r="587" spans="1:27" ht="15.75" customHeight="1">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c r="AA587" s="23"/>
    </row>
    <row r="588" spans="1:27" ht="15.75" customHeight="1">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c r="AA588" s="23"/>
    </row>
    <row r="589" spans="1:27" ht="15.75" customHeight="1">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c r="AA589" s="23"/>
    </row>
    <row r="590" spans="1:27" ht="15.75" customHeight="1">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3"/>
    </row>
    <row r="591" spans="1:27" ht="15.75" customHeight="1">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c r="AA591" s="23"/>
    </row>
    <row r="592" spans="1:27" ht="15.75" customHeight="1">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c r="AA592" s="23"/>
    </row>
    <row r="593" spans="1:27" ht="15.75" customHeight="1">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c r="AA593" s="23"/>
    </row>
    <row r="594" spans="1:27" ht="15.75" customHeight="1">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c r="AA594" s="23"/>
    </row>
    <row r="595" spans="1:27" ht="15.75" customHeight="1">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c r="AA595" s="23"/>
    </row>
    <row r="596" spans="1:27" ht="15.75" customHeight="1">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c r="AA596" s="23"/>
    </row>
    <row r="597" spans="1:27" ht="15.75" customHeight="1">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c r="AA597" s="23"/>
    </row>
    <row r="598" spans="1:27" ht="15.75" customHeight="1">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3"/>
    </row>
    <row r="599" spans="1:27" ht="15.75" customHeight="1">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c r="AA599" s="23"/>
    </row>
    <row r="600" spans="1:27" ht="15.75" customHeight="1">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c r="AA600" s="23"/>
    </row>
    <row r="601" spans="1:27" ht="15.75" customHeight="1">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c r="AA601" s="23"/>
    </row>
    <row r="602" spans="1:27" ht="15.75" customHeight="1">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c r="AA602" s="23"/>
    </row>
    <row r="603" spans="1:27" ht="15.75" customHeight="1">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c r="AA603" s="23"/>
    </row>
    <row r="604" spans="1:27" ht="15.75" customHeight="1">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c r="AA604" s="23"/>
    </row>
    <row r="605" spans="1:27" ht="15.75" customHeight="1">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c r="AA605" s="23"/>
    </row>
    <row r="606" spans="1:27" ht="15.75" customHeight="1">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c r="AA606" s="23"/>
    </row>
    <row r="607" spans="1:27" ht="15.75" customHeight="1">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c r="AA607" s="23"/>
    </row>
    <row r="608" spans="1:27" ht="15.75" customHeight="1">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c r="AA608" s="23"/>
    </row>
    <row r="609" spans="1:27" ht="15.75" customHeight="1">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c r="AA609" s="23"/>
    </row>
    <row r="610" spans="1:27" ht="15.75" customHeight="1">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c r="AA610" s="23"/>
    </row>
    <row r="611" spans="1:27" ht="15.75" customHeight="1">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c r="AA611" s="23"/>
    </row>
    <row r="612" spans="1:27" ht="15.75" customHeight="1">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c r="AA612" s="23"/>
    </row>
    <row r="613" spans="1:27" ht="15.75" customHeight="1">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c r="AA613" s="23"/>
    </row>
    <row r="614" spans="1:27" ht="15.75" customHeight="1">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c r="AA614" s="23"/>
    </row>
    <row r="615" spans="1:27" ht="15.75" customHeight="1">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c r="AA615" s="23"/>
    </row>
    <row r="616" spans="1:27" ht="15.75" customHeight="1">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c r="AA616" s="23"/>
    </row>
    <row r="617" spans="1:27" ht="15.75" customHeight="1">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c r="AA617" s="23"/>
    </row>
    <row r="618" spans="1:27" ht="15.75" customHeight="1">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c r="AA618" s="23"/>
    </row>
    <row r="619" spans="1:27" ht="15.75" customHeight="1">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c r="AA619" s="23"/>
    </row>
    <row r="620" spans="1:27" ht="15.75" customHeight="1">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c r="AA620" s="23"/>
    </row>
    <row r="621" spans="1:27" ht="15.75" customHeight="1">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c r="AA621" s="23"/>
    </row>
    <row r="622" spans="1:27" ht="15.75" customHeight="1">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c r="AA622" s="23"/>
    </row>
    <row r="623" spans="1:27" ht="15.75" customHeight="1">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c r="AA623" s="23"/>
    </row>
    <row r="624" spans="1:27" ht="15.75" customHeight="1">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c r="AA624" s="23"/>
    </row>
    <row r="625" spans="1:27" ht="15.75" customHeight="1">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c r="AA625" s="23"/>
    </row>
    <row r="626" spans="1:27" ht="15.75" customHeight="1">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c r="AA626" s="23"/>
    </row>
    <row r="627" spans="1:27" ht="15.75" customHeight="1">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c r="AA627" s="23"/>
    </row>
    <row r="628" spans="1:27" ht="15.75" customHeight="1">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c r="AA628" s="23"/>
    </row>
    <row r="629" spans="1:27" ht="15.75" customHeight="1">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c r="AA629" s="23"/>
    </row>
    <row r="630" spans="1:27" ht="15.75" customHeight="1">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c r="AA630" s="23"/>
    </row>
    <row r="631" spans="1:27" ht="15.75" customHeight="1">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c r="AA631" s="23"/>
    </row>
    <row r="632" spans="1:27" ht="15.75" customHeight="1">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c r="AA632" s="23"/>
    </row>
    <row r="633" spans="1:27" ht="15.75" customHeight="1">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c r="AA633" s="23"/>
    </row>
    <row r="634" spans="1:27" ht="15.75" customHeight="1">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c r="AA634" s="23"/>
    </row>
    <row r="635" spans="1:27" ht="15.75" customHeight="1">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c r="AA635" s="23"/>
    </row>
    <row r="636" spans="1:27" ht="15.75" customHeight="1">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c r="AA636" s="23"/>
    </row>
    <row r="637" spans="1:27" ht="15.75" customHeight="1">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c r="AA637" s="23"/>
    </row>
    <row r="638" spans="1:27" ht="15.75" customHeight="1">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c r="AA638" s="23"/>
    </row>
    <row r="639" spans="1:27" ht="15.75" customHeight="1">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c r="AA639" s="23"/>
    </row>
    <row r="640" spans="1:27" ht="15.75" customHeight="1">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c r="AA640" s="23"/>
    </row>
    <row r="641" spans="1:27" ht="15.75" customHeight="1">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c r="AA641" s="23"/>
    </row>
    <row r="642" spans="1:27" ht="15.75" customHeight="1">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c r="AA642" s="23"/>
    </row>
    <row r="643" spans="1:27" ht="15.75" customHeight="1">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c r="AA643" s="23"/>
    </row>
    <row r="644" spans="1:27" ht="15.75" customHeight="1">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c r="AA644" s="23"/>
    </row>
    <row r="645" spans="1:27" ht="15.75" customHeight="1">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c r="AA645" s="23"/>
    </row>
    <row r="646" spans="1:27" ht="15.75" customHeight="1">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c r="AA646" s="23"/>
    </row>
    <row r="647" spans="1:27" ht="15.75" customHeight="1">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c r="AA647" s="23"/>
    </row>
    <row r="648" spans="1:27" ht="15.75" customHeight="1">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c r="AA648" s="23"/>
    </row>
    <row r="649" spans="1:27" ht="15.75" customHeight="1">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c r="AA649" s="23"/>
    </row>
    <row r="650" spans="1:27" ht="15.75" customHeight="1">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c r="AA650" s="23"/>
    </row>
    <row r="651" spans="1:27" ht="15.75" customHeight="1">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c r="AA651" s="23"/>
    </row>
    <row r="652" spans="1:27" ht="15.75" customHeight="1">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c r="AA652" s="23"/>
    </row>
    <row r="653" spans="1:27" ht="15.75" customHeight="1">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c r="AA653" s="23"/>
    </row>
    <row r="654" spans="1:27" ht="15.75" customHeight="1">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c r="AA654" s="23"/>
    </row>
    <row r="655" spans="1:27" ht="15.75" customHeight="1">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c r="AA655" s="23"/>
    </row>
    <row r="656" spans="1:27" ht="15.75" customHeight="1">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c r="AA656" s="23"/>
    </row>
    <row r="657" spans="1:27" ht="15.75" customHeight="1">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c r="AA657" s="23"/>
    </row>
    <row r="658" spans="1:27" ht="15.75" customHeight="1">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c r="AA658" s="23"/>
    </row>
    <row r="659" spans="1:27" ht="15.75" customHeight="1">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c r="AA659" s="23"/>
    </row>
    <row r="660" spans="1:27" ht="15.75" customHeight="1">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c r="AA660" s="23"/>
    </row>
    <row r="661" spans="1:27" ht="15.75" customHeight="1">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c r="AA661" s="23"/>
    </row>
    <row r="662" spans="1:27" ht="15.75" customHeight="1">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c r="AA662" s="23"/>
    </row>
    <row r="663" spans="1:27" ht="15.75" customHeight="1">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c r="AA663" s="23"/>
    </row>
    <row r="664" spans="1:27" ht="15.75" customHeight="1">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c r="AA664" s="23"/>
    </row>
    <row r="665" spans="1:27" ht="15.75" customHeight="1">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c r="AA665" s="23"/>
    </row>
    <row r="666" spans="1:27" ht="15.75" customHeight="1">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c r="AA666" s="23"/>
    </row>
    <row r="667" spans="1:27" ht="15.75" customHeight="1">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c r="AA667" s="23"/>
    </row>
    <row r="668" spans="1:27" ht="15.75" customHeight="1">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c r="AA668" s="23"/>
    </row>
    <row r="669" spans="1:27" ht="15.75" customHeight="1">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c r="AA669" s="23"/>
    </row>
    <row r="670" spans="1:27" ht="15.75" customHeight="1">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c r="AA670" s="23"/>
    </row>
    <row r="671" spans="1:27" ht="15.75" customHeight="1">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c r="AA671" s="23"/>
    </row>
    <row r="672" spans="1:27" ht="15.75" customHeight="1">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c r="AA672" s="23"/>
    </row>
    <row r="673" spans="1:27" ht="15.75" customHeight="1">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c r="AA673" s="23"/>
    </row>
    <row r="674" spans="1:27" ht="15.75" customHeight="1">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c r="AA674" s="23"/>
    </row>
    <row r="675" spans="1:27" ht="15.75" customHeight="1">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c r="AA675" s="23"/>
    </row>
    <row r="676" spans="1:27" ht="15.75" customHeight="1">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c r="AA676" s="23"/>
    </row>
    <row r="677" spans="1:27" ht="15.75" customHeight="1">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c r="AA677" s="23"/>
    </row>
    <row r="678" spans="1:27" ht="15.75" customHeight="1">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c r="AA678" s="23"/>
    </row>
    <row r="679" spans="1:27" ht="15.75" customHeight="1">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c r="AA679" s="23"/>
    </row>
    <row r="680" spans="1:27" ht="15.75" customHeight="1">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c r="AA680" s="23"/>
    </row>
    <row r="681" spans="1:27" ht="15.75" customHeight="1">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c r="AA681" s="23"/>
    </row>
    <row r="682" spans="1:27" ht="15.75" customHeight="1">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c r="AA682" s="23"/>
    </row>
    <row r="683" spans="1:27" ht="15.75" customHeight="1">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c r="AA683" s="23"/>
    </row>
    <row r="684" spans="1:27" ht="15.75" customHeight="1">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c r="AA684" s="23"/>
    </row>
    <row r="685" spans="1:27" ht="15.75" customHeight="1">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c r="AA685" s="23"/>
    </row>
    <row r="686" spans="1:27" ht="15.75" customHeight="1">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c r="AA686" s="23"/>
    </row>
    <row r="687" spans="1:27" ht="15.75" customHeight="1">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c r="AA687" s="23"/>
    </row>
    <row r="688" spans="1:27" ht="15.75" customHeight="1">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c r="AA688" s="23"/>
    </row>
    <row r="689" spans="1:27" ht="15.75" customHeight="1">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c r="AA689" s="23"/>
    </row>
    <row r="690" spans="1:27" ht="15.75" customHeight="1">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c r="AA690" s="23"/>
    </row>
    <row r="691" spans="1:27" ht="15.75" customHeight="1">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c r="AA691" s="23"/>
    </row>
    <row r="692" spans="1:27" ht="15.75" customHeight="1">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c r="AA692" s="23"/>
    </row>
    <row r="693" spans="1:27" ht="15.75" customHeight="1">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c r="AA693" s="23"/>
    </row>
    <row r="694" spans="1:27" ht="15.75" customHeight="1">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c r="AA694" s="23"/>
    </row>
    <row r="695" spans="1:27" ht="15.75" customHeight="1">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c r="AA695" s="23"/>
    </row>
    <row r="696" spans="1:27" ht="15.75" customHeight="1">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c r="AA696" s="23"/>
    </row>
    <row r="697" spans="1:27" ht="15.75" customHeight="1">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c r="AA697" s="23"/>
    </row>
    <row r="698" spans="1:27" ht="15.75" customHeight="1">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c r="AA698" s="23"/>
    </row>
    <row r="699" spans="1:27" ht="15.75" customHeight="1">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c r="AA699" s="23"/>
    </row>
    <row r="700" spans="1:27" ht="15.75" customHeight="1">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c r="AA700" s="23"/>
    </row>
    <row r="701" spans="1:27" ht="15.75" customHeight="1">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c r="AA701" s="23"/>
    </row>
    <row r="702" spans="1:27" ht="15.75" customHeight="1">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c r="AA702" s="23"/>
    </row>
    <row r="703" spans="1:27" ht="15.75" customHeight="1">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c r="AA703" s="23"/>
    </row>
    <row r="704" spans="1:27" ht="15.75" customHeight="1">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c r="AA704" s="23"/>
    </row>
    <row r="705" spans="1:27" ht="15.75" customHeight="1">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c r="AA705" s="23"/>
    </row>
    <row r="706" spans="1:27" ht="15.75" customHeight="1">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c r="AA706" s="23"/>
    </row>
    <row r="707" spans="1:27" ht="15.75" customHeight="1">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c r="AA707" s="23"/>
    </row>
    <row r="708" spans="1:27" ht="15.75" customHeight="1">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c r="AA708" s="23"/>
    </row>
    <row r="709" spans="1:27" ht="15.75" customHeight="1">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c r="AA709" s="23"/>
    </row>
    <row r="710" spans="1:27" ht="15.75" customHeight="1">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c r="AA710" s="23"/>
    </row>
    <row r="711" spans="1:27" ht="15.75" customHeight="1">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c r="AA711" s="23"/>
    </row>
    <row r="712" spans="1:27" ht="15.75" customHeight="1">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c r="AA712" s="23"/>
    </row>
    <row r="713" spans="1:27" ht="15.75" customHeight="1">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c r="AA713" s="23"/>
    </row>
    <row r="714" spans="1:27" ht="15.75" customHeight="1">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c r="AA714" s="23"/>
    </row>
    <row r="715" spans="1:27" ht="15.75" customHeight="1">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c r="AA715" s="23"/>
    </row>
    <row r="716" spans="1:27" ht="15.75" customHeight="1">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c r="AA716" s="23"/>
    </row>
    <row r="717" spans="1:27" ht="15.75" customHeight="1">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c r="AA717" s="23"/>
    </row>
    <row r="718" spans="1:27" ht="15.75" customHeight="1">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c r="AA718" s="23"/>
    </row>
    <row r="719" spans="1:27" ht="15.75" customHeight="1">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c r="AA719" s="23"/>
    </row>
    <row r="720" spans="1:27" ht="15.75" customHeight="1">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c r="AA720" s="23"/>
    </row>
    <row r="721" spans="1:27" ht="15.75" customHeight="1">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c r="AA721" s="23"/>
    </row>
    <row r="722" spans="1:27" ht="15.75" customHeight="1">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c r="AA722" s="23"/>
    </row>
    <row r="723" spans="1:27" ht="15.75" customHeight="1">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c r="AA723" s="23"/>
    </row>
    <row r="724" spans="1:27" ht="15.75" customHeight="1">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c r="AA724" s="23"/>
    </row>
    <row r="725" spans="1:27" ht="15.75" customHeight="1">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c r="AA725" s="23"/>
    </row>
    <row r="726" spans="1:27" ht="15.75" customHeight="1">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c r="AA726" s="23"/>
    </row>
    <row r="727" spans="1:27" ht="15.75" customHeight="1">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c r="AA727" s="23"/>
    </row>
    <row r="728" spans="1:27" ht="15.75" customHeight="1">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c r="AA728" s="23"/>
    </row>
    <row r="729" spans="1:27" ht="15.75" customHeight="1">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c r="AA729" s="23"/>
    </row>
    <row r="730" spans="1:27" ht="15.75" customHeight="1">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c r="AA730" s="23"/>
    </row>
    <row r="731" spans="1:27" ht="15.75" customHeight="1">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c r="AA731" s="23"/>
    </row>
    <row r="732" spans="1:27" ht="15.75" customHeight="1">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c r="AA732" s="23"/>
    </row>
    <row r="733" spans="1:27" ht="15.75" customHeight="1">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c r="AA733" s="23"/>
    </row>
    <row r="734" spans="1:27" ht="15.75" customHeight="1">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c r="AA734" s="23"/>
    </row>
    <row r="735" spans="1:27" ht="15.75" customHeight="1">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c r="AA735" s="23"/>
    </row>
    <row r="736" spans="1:27" ht="15.75" customHeight="1">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c r="AA736" s="23"/>
    </row>
    <row r="737" spans="1:27" ht="15.75" customHeight="1">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c r="AA737" s="23"/>
    </row>
    <row r="738" spans="1:27" ht="15.75" customHeight="1">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c r="AA738" s="23"/>
    </row>
    <row r="739" spans="1:27" ht="15.75" customHeight="1">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c r="AA739" s="23"/>
    </row>
    <row r="740" spans="1:27" ht="15.75" customHeight="1">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c r="AA740" s="23"/>
    </row>
    <row r="741" spans="1:27" ht="15.75" customHeight="1">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c r="AA741" s="23"/>
    </row>
    <row r="742" spans="1:27" ht="15.75" customHeight="1">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c r="AA742" s="23"/>
    </row>
    <row r="743" spans="1:27" ht="15.75" customHeight="1">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c r="AA743" s="23"/>
    </row>
    <row r="744" spans="1:27" ht="15.75" customHeight="1">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c r="AA744" s="23"/>
    </row>
    <row r="745" spans="1:27" ht="15.75" customHeight="1">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c r="AA745" s="23"/>
    </row>
    <row r="746" spans="1:27" ht="15.75" customHeight="1">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c r="AA746" s="23"/>
    </row>
    <row r="747" spans="1:27" ht="15.75" customHeight="1">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c r="AA747" s="23"/>
    </row>
    <row r="748" spans="1:27" ht="15.75" customHeight="1">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c r="AA748" s="23"/>
    </row>
    <row r="749" spans="1:27" ht="15.75" customHeight="1">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c r="AA749" s="23"/>
    </row>
    <row r="750" spans="1:27" ht="15.75" customHeight="1">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c r="AA750" s="23"/>
    </row>
    <row r="751" spans="1:27" ht="15.75" customHeight="1">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c r="AA751" s="23"/>
    </row>
    <row r="752" spans="1:27" ht="15.75" customHeight="1">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c r="AA752" s="23"/>
    </row>
    <row r="753" spans="1:27" ht="15.75" customHeight="1">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c r="AA753" s="23"/>
    </row>
    <row r="754" spans="1:27" ht="15.75" customHeight="1">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c r="AA754" s="23"/>
    </row>
    <row r="755" spans="1:27" ht="15.75" customHeight="1">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c r="AA755" s="23"/>
    </row>
    <row r="756" spans="1:27" ht="15.75" customHeight="1">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c r="AA756" s="23"/>
    </row>
    <row r="757" spans="1:27" ht="15.75" customHeight="1">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c r="AA757" s="23"/>
    </row>
    <row r="758" spans="1:27" ht="15.75" customHeight="1">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c r="AA758" s="23"/>
    </row>
    <row r="759" spans="1:27" ht="15.75" customHeight="1">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c r="AA759" s="23"/>
    </row>
    <row r="760" spans="1:27" ht="15.75" customHeight="1">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c r="AA760" s="23"/>
    </row>
    <row r="761" spans="1:27" ht="15.75" customHeight="1">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c r="AA761" s="23"/>
    </row>
    <row r="762" spans="1:27" ht="15.75" customHeight="1">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c r="AA762" s="23"/>
    </row>
    <row r="763" spans="1:27" ht="15.75" customHeight="1">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c r="AA763" s="23"/>
    </row>
    <row r="764" spans="1:27" ht="15.75" customHeight="1">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c r="AA764" s="23"/>
    </row>
    <row r="765" spans="1:27" ht="15.75" customHeight="1">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c r="AA765" s="23"/>
    </row>
    <row r="766" spans="1:27" ht="15.75" customHeight="1">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c r="AA766" s="23"/>
    </row>
    <row r="767" spans="1:27" ht="15.75" customHeight="1">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c r="AA767" s="23"/>
    </row>
    <row r="768" spans="1:27" ht="15.75" customHeight="1">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c r="AA768" s="23"/>
    </row>
    <row r="769" spans="1:27" ht="15.75" customHeight="1">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c r="AA769" s="23"/>
    </row>
    <row r="770" spans="1:27" ht="15.75" customHeight="1">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c r="AA770" s="23"/>
    </row>
    <row r="771" spans="1:27" ht="15.75" customHeight="1">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c r="AA771" s="23"/>
    </row>
    <row r="772" spans="1:27" ht="15.75" customHeight="1">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c r="AA772" s="23"/>
    </row>
    <row r="773" spans="1:27" ht="15.75" customHeight="1">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c r="AA773" s="23"/>
    </row>
    <row r="774" spans="1:27" ht="15.75" customHeight="1">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c r="AA774" s="23"/>
    </row>
    <row r="775" spans="1:27" ht="15.75" customHeight="1">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c r="AA775" s="23"/>
    </row>
    <row r="776" spans="1:27" ht="15.75" customHeight="1">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c r="AA776" s="23"/>
    </row>
    <row r="777" spans="1:27" ht="15.75" customHeight="1">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c r="AA777" s="23"/>
    </row>
    <row r="778" spans="1:27" ht="15.75" customHeight="1">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c r="AA778" s="23"/>
    </row>
    <row r="779" spans="1:27" ht="15.75" customHeight="1">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c r="AA779" s="23"/>
    </row>
    <row r="780" spans="1:27" ht="15.75" customHeight="1">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c r="AA780" s="23"/>
    </row>
    <row r="781" spans="1:27" ht="15.75" customHeight="1">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c r="AA781" s="23"/>
    </row>
    <row r="782" spans="1:27" ht="15.75" customHeight="1">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c r="AA782" s="23"/>
    </row>
    <row r="783" spans="1:27" ht="15.75" customHeight="1">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c r="AA783" s="23"/>
    </row>
    <row r="784" spans="1:27" ht="15.75" customHeight="1">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c r="AA784" s="23"/>
    </row>
    <row r="785" spans="1:27" ht="15.75" customHeight="1">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c r="AA785" s="23"/>
    </row>
    <row r="786" spans="1:27" ht="15.75" customHeight="1">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c r="AA786" s="23"/>
    </row>
    <row r="787" spans="1:27" ht="15.75" customHeight="1">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c r="AA787" s="23"/>
    </row>
    <row r="788" spans="1:27" ht="15.75" customHeight="1">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c r="AA788" s="23"/>
    </row>
    <row r="789" spans="1:27" ht="15.75" customHeight="1">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c r="AA789" s="23"/>
    </row>
    <row r="790" spans="1:27" ht="15.75" customHeight="1">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c r="AA790" s="23"/>
    </row>
    <row r="791" spans="1:27" ht="15.75" customHeight="1">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c r="AA791" s="23"/>
    </row>
    <row r="792" spans="1:27" ht="15.75" customHeight="1">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c r="AA792" s="23"/>
    </row>
    <row r="793" spans="1:27" ht="15.75" customHeight="1">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c r="AA793" s="23"/>
    </row>
    <row r="794" spans="1:27" ht="15.75" customHeight="1">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c r="AA794" s="23"/>
    </row>
    <row r="795" spans="1:27" ht="15.75" customHeight="1">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c r="AA795" s="23"/>
    </row>
    <row r="796" spans="1:27" ht="15.75" customHeight="1">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c r="AA796" s="23"/>
    </row>
    <row r="797" spans="1:27" ht="15.75" customHeight="1">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c r="AA797" s="23"/>
    </row>
    <row r="798" spans="1:27" ht="15.75" customHeight="1">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c r="AA798" s="23"/>
    </row>
    <row r="799" spans="1:27" ht="15.75" customHeight="1">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c r="AA799" s="23"/>
    </row>
    <row r="800" spans="1:27" ht="15.75" customHeight="1">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c r="AA800" s="23"/>
    </row>
    <row r="801" spans="1:27" ht="15.75" customHeight="1">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c r="AA801" s="23"/>
    </row>
    <row r="802" spans="1:27" ht="15.75" customHeight="1">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c r="AA802" s="23"/>
    </row>
    <row r="803" spans="1:27" ht="15.75" customHeight="1">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c r="AA803" s="23"/>
    </row>
    <row r="804" spans="1:27" ht="15.75" customHeight="1">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c r="AA804" s="23"/>
    </row>
    <row r="805" spans="1:27" ht="15.75" customHeight="1">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c r="AA805" s="23"/>
    </row>
    <row r="806" spans="1:27" ht="15.75" customHeight="1">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c r="AA806" s="23"/>
    </row>
    <row r="807" spans="1:27" ht="15.75" customHeight="1">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c r="AA807" s="23"/>
    </row>
    <row r="808" spans="1:27" ht="15.75" customHeight="1">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c r="AA808" s="23"/>
    </row>
    <row r="809" spans="1:27" ht="15.75" customHeight="1">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c r="AA809" s="23"/>
    </row>
    <row r="810" spans="1:27" ht="15.75" customHeight="1">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c r="AA810" s="23"/>
    </row>
    <row r="811" spans="1:27" ht="15.75" customHeight="1">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c r="AA811" s="23"/>
    </row>
    <row r="812" spans="1:27" ht="15.75" customHeight="1">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c r="AA812" s="23"/>
    </row>
    <row r="813" spans="1:27" ht="15.75" customHeight="1">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c r="AA813" s="23"/>
    </row>
    <row r="814" spans="1:27" ht="15.75" customHeight="1">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c r="AA814" s="23"/>
    </row>
    <row r="815" spans="1:27" ht="15.75" customHeight="1">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c r="AA815" s="23"/>
    </row>
    <row r="816" spans="1:27" ht="15.75" customHeight="1">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c r="AA816" s="23"/>
    </row>
    <row r="817" spans="1:27" ht="15.75" customHeight="1">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c r="AA817" s="23"/>
    </row>
    <row r="818" spans="1:27" ht="15.75" customHeight="1">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c r="AA818" s="23"/>
    </row>
    <row r="819" spans="1:27" ht="15.75" customHeight="1">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c r="AA819" s="23"/>
    </row>
    <row r="820" spans="1:27" ht="15.75" customHeight="1">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c r="AA820" s="23"/>
    </row>
    <row r="821" spans="1:27" ht="15.75" customHeight="1">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c r="AA821" s="23"/>
    </row>
    <row r="822" spans="1:27" ht="15.75" customHeight="1">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c r="AA822" s="23"/>
    </row>
    <row r="823" spans="1:27" ht="15.75" customHeight="1">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c r="AA823" s="23"/>
    </row>
    <row r="824" spans="1:27" ht="15.75" customHeight="1">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c r="AA824" s="23"/>
    </row>
    <row r="825" spans="1:27" ht="15.75" customHeight="1">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c r="AA825" s="23"/>
    </row>
    <row r="826" spans="1:27" ht="15.75" customHeight="1">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c r="AA826" s="23"/>
    </row>
    <row r="827" spans="1:27" ht="15.75" customHeight="1">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c r="AA827" s="23"/>
    </row>
    <row r="828" spans="1:27" ht="15.75" customHeight="1">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c r="AA828" s="23"/>
    </row>
    <row r="829" spans="1:27" ht="15.75" customHeight="1">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c r="AA829" s="23"/>
    </row>
    <row r="830" spans="1:27" ht="15.75" customHeight="1">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c r="AA830" s="23"/>
    </row>
    <row r="831" spans="1:27" ht="15.75" customHeight="1">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c r="AA831" s="23"/>
    </row>
    <row r="832" spans="1:27" ht="15.75" customHeight="1">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c r="AA832" s="23"/>
    </row>
    <row r="833" spans="1:27" ht="15.75" customHeight="1">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c r="AA833" s="23"/>
    </row>
    <row r="834" spans="1:27" ht="15.75" customHeight="1">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c r="AA834" s="23"/>
    </row>
    <row r="835" spans="1:27" ht="15.75" customHeight="1">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c r="AA835" s="23"/>
    </row>
    <row r="836" spans="1:27" ht="15.75" customHeight="1">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c r="AA836" s="23"/>
    </row>
    <row r="837" spans="1:27" ht="15.75" customHeight="1">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c r="AA837" s="23"/>
    </row>
    <row r="838" spans="1:27" ht="15.75" customHeight="1">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c r="AA838" s="23"/>
    </row>
    <row r="839" spans="1:27" ht="15.75" customHeight="1">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c r="AA839" s="23"/>
    </row>
    <row r="840" spans="1:27" ht="15.75" customHeight="1">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c r="AA840" s="23"/>
    </row>
    <row r="841" spans="1:27" ht="15.75" customHeight="1">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c r="AA841" s="23"/>
    </row>
    <row r="842" spans="1:27" ht="15.75" customHeight="1">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c r="AA842" s="23"/>
    </row>
    <row r="843" spans="1:27" ht="15.75" customHeight="1">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c r="AA843" s="23"/>
    </row>
    <row r="844" spans="1:27" ht="15.75" customHeight="1">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c r="AA844" s="23"/>
    </row>
    <row r="845" spans="1:27" ht="15.75" customHeight="1">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c r="AA845" s="23"/>
    </row>
    <row r="846" spans="1:27" ht="15.75" customHeight="1">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c r="AA846" s="23"/>
    </row>
    <row r="847" spans="1:27" ht="15.75" customHeight="1">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c r="AA847" s="23"/>
    </row>
    <row r="848" spans="1:27" ht="15.75" customHeight="1">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c r="AA848" s="23"/>
    </row>
    <row r="849" spans="1:27" ht="15.75" customHeight="1">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c r="AA849" s="23"/>
    </row>
    <row r="850" spans="1:27" ht="15.75" customHeight="1">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c r="AA850" s="23"/>
    </row>
    <row r="851" spans="1:27" ht="15.75" customHeight="1">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c r="AA851" s="23"/>
    </row>
    <row r="852" spans="1:27" ht="15.75" customHeight="1">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c r="AA852" s="23"/>
    </row>
    <row r="853" spans="1:27" ht="15.75" customHeight="1">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c r="AA853" s="23"/>
    </row>
    <row r="854" spans="1:27" ht="15.75" customHeight="1">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c r="AA854" s="23"/>
    </row>
    <row r="855" spans="1:27" ht="15.75" customHeight="1">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c r="AA855" s="23"/>
    </row>
    <row r="856" spans="1:27" ht="15.75" customHeight="1">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c r="AA856" s="23"/>
    </row>
    <row r="857" spans="1:27" ht="15.75" customHeight="1">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c r="AA857" s="23"/>
    </row>
    <row r="858" spans="1:27" ht="15.75" customHeight="1">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c r="AA858" s="23"/>
    </row>
    <row r="859" spans="1:27" ht="15.75" customHeight="1">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c r="AA859" s="23"/>
    </row>
    <row r="860" spans="1:27" ht="15.75" customHeight="1">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c r="AA860" s="23"/>
    </row>
    <row r="861" spans="1:27" ht="15.75" customHeight="1">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c r="AA861" s="23"/>
    </row>
    <row r="862" spans="1:27" ht="15.75" customHeight="1">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c r="AA862" s="23"/>
    </row>
    <row r="863" spans="1:27" ht="15.75" customHeight="1">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c r="AA863" s="23"/>
    </row>
    <row r="864" spans="1:27" ht="15.75" customHeight="1">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c r="AA864" s="23"/>
    </row>
    <row r="865" spans="1:27" ht="15.75" customHeight="1">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c r="AA865" s="23"/>
    </row>
    <row r="866" spans="1:27" ht="15.75" customHeight="1">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c r="AA866" s="23"/>
    </row>
    <row r="867" spans="1:27" ht="15.75" customHeight="1">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c r="AA867" s="23"/>
    </row>
    <row r="868" spans="1:27" ht="15.75" customHeight="1">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c r="AA868" s="23"/>
    </row>
    <row r="869" spans="1:27" ht="15.75" customHeight="1">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c r="AA869" s="23"/>
    </row>
    <row r="870" spans="1:27" ht="15.75" customHeight="1">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c r="AA870" s="23"/>
    </row>
    <row r="871" spans="1:27" ht="15.75" customHeight="1">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c r="AA871" s="23"/>
    </row>
    <row r="872" spans="1:27" ht="15.75" customHeight="1">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c r="AA872" s="23"/>
    </row>
    <row r="873" spans="1:27" ht="15.75" customHeight="1">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c r="AA873" s="23"/>
    </row>
    <row r="874" spans="1:27" ht="15.75" customHeight="1">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c r="AA874" s="23"/>
    </row>
    <row r="875" spans="1:27" ht="15.75" customHeight="1">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c r="AA875" s="23"/>
    </row>
    <row r="876" spans="1:27" ht="15.75" customHeight="1">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c r="AA876" s="23"/>
    </row>
    <row r="877" spans="1:27" ht="15.75" customHeight="1">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c r="AA877" s="23"/>
    </row>
    <row r="878" spans="1:27" ht="15.75" customHeight="1">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c r="AA878" s="23"/>
    </row>
    <row r="879" spans="1:27" ht="15.75" customHeight="1">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c r="AA879" s="23"/>
    </row>
    <row r="880" spans="1:27" ht="15.75" customHeight="1">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c r="AA880" s="23"/>
    </row>
    <row r="881" spans="1:27" ht="15.75" customHeight="1">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c r="AA881" s="23"/>
    </row>
    <row r="882" spans="1:27" ht="15.75" customHeight="1">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c r="AA882" s="23"/>
    </row>
    <row r="883" spans="1:27" ht="15.75" customHeight="1">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c r="AA883" s="23"/>
    </row>
    <row r="884" spans="1:27" ht="15.75" customHeight="1">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c r="AA884" s="23"/>
    </row>
    <row r="885" spans="1:27" ht="15.75" customHeight="1">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c r="AA885" s="23"/>
    </row>
    <row r="886" spans="1:27" ht="15.75" customHeight="1">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c r="AA886" s="23"/>
    </row>
    <row r="887" spans="1:27" ht="15.75" customHeight="1">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c r="AA887" s="23"/>
    </row>
    <row r="888" spans="1:27" ht="15.75" customHeight="1">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c r="AA888" s="23"/>
    </row>
    <row r="889" spans="1:27" ht="15.75" customHeight="1">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c r="AA889" s="23"/>
    </row>
    <row r="890" spans="1:27" ht="15.75" customHeight="1">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c r="AA890" s="23"/>
    </row>
    <row r="891" spans="1:27" ht="15.75" customHeight="1">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c r="AA891" s="23"/>
    </row>
    <row r="892" spans="1:27" ht="15.75" customHeight="1">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c r="AA892" s="23"/>
    </row>
    <row r="893" spans="1:27" ht="15.75" customHeight="1">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c r="AA893" s="23"/>
    </row>
    <row r="894" spans="1:27" ht="15.75" customHeight="1">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c r="AA894" s="23"/>
    </row>
    <row r="895" spans="1:27" ht="15.75" customHeight="1">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c r="AA895" s="23"/>
    </row>
    <row r="896" spans="1:27" ht="15.75" customHeight="1">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c r="AA896" s="23"/>
    </row>
    <row r="897" spans="1:27" ht="15.75" customHeight="1">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c r="AA897" s="23"/>
    </row>
    <row r="898" spans="1:27" ht="15.75" customHeight="1">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c r="AA898" s="23"/>
    </row>
    <row r="899" spans="1:27" ht="15.75" customHeight="1">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c r="AA899" s="23"/>
    </row>
    <row r="900" spans="1:27" ht="15.75" customHeight="1">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c r="AA900" s="23"/>
    </row>
    <row r="901" spans="1:27" ht="15.75" customHeight="1">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c r="AA901" s="23"/>
    </row>
    <row r="902" spans="1:27" ht="15.75" customHeight="1">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c r="AA902" s="23"/>
    </row>
    <row r="903" spans="1:27" ht="15.75" customHeight="1">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c r="AA903" s="23"/>
    </row>
    <row r="904" spans="1:27" ht="15.75" customHeight="1">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c r="AA904" s="23"/>
    </row>
    <row r="905" spans="1:27" ht="15.75" customHeight="1">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c r="AA905" s="23"/>
    </row>
    <row r="906" spans="1:27" ht="15.75" customHeight="1">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c r="AA906" s="23"/>
    </row>
    <row r="907" spans="1:27" ht="15.75" customHeight="1">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c r="AA907" s="23"/>
    </row>
    <row r="908" spans="1:27" ht="15.75" customHeight="1">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c r="AA908" s="23"/>
    </row>
    <row r="909" spans="1:27" ht="15.75" customHeight="1">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c r="AA909" s="23"/>
    </row>
    <row r="910" spans="1:27" ht="15.75" customHeight="1">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c r="AA910" s="23"/>
    </row>
    <row r="911" spans="1:27" ht="15.75" customHeight="1">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c r="AA911" s="23"/>
    </row>
    <row r="912" spans="1:27" ht="15.75" customHeight="1">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c r="AA912" s="23"/>
    </row>
    <row r="913" spans="1:27" ht="15.75" customHeight="1">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c r="AA913" s="23"/>
    </row>
    <row r="914" spans="1:27" ht="15.75" customHeight="1">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c r="AA914" s="23"/>
    </row>
    <row r="915" spans="1:27" ht="15.75" customHeight="1">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c r="AA915" s="23"/>
    </row>
    <row r="916" spans="1:27" ht="15.75" customHeight="1">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c r="AA916" s="23"/>
    </row>
    <row r="917" spans="1:27" ht="15.75" customHeight="1">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c r="AA917" s="23"/>
    </row>
    <row r="918" spans="1:27" ht="15.75" customHeight="1">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c r="AA918" s="23"/>
    </row>
    <row r="919" spans="1:27" ht="15.75" customHeight="1">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c r="AA919" s="23"/>
    </row>
    <row r="920" spans="1:27" ht="15.75" customHeight="1">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c r="AA920" s="23"/>
    </row>
    <row r="921" spans="1:27" ht="15.75" customHeight="1">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c r="AA921" s="23"/>
    </row>
    <row r="922" spans="1:27" ht="15.75" customHeight="1">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c r="AA922" s="23"/>
    </row>
    <row r="923" spans="1:27" ht="15.75" customHeight="1">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c r="AA923" s="23"/>
    </row>
    <row r="924" spans="1:27" ht="15.75" customHeight="1">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c r="AA924" s="23"/>
    </row>
    <row r="925" spans="1:27" ht="15.75" customHeight="1">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c r="AA925" s="23"/>
    </row>
    <row r="926" spans="1:27" ht="15.75" customHeight="1">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c r="AA926" s="23"/>
    </row>
    <row r="927" spans="1:27" ht="15.75" customHeight="1">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c r="AA927" s="23"/>
    </row>
    <row r="928" spans="1:27" ht="15.75" customHeight="1">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c r="AA928" s="23"/>
    </row>
    <row r="929" spans="1:27" ht="15.75" customHeight="1">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c r="AA929" s="23"/>
    </row>
    <row r="930" spans="1:27" ht="15.75" customHeight="1">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c r="AA930" s="23"/>
    </row>
    <row r="931" spans="1:27" ht="15.75" customHeight="1">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c r="AA931" s="23"/>
    </row>
    <row r="932" spans="1:27" ht="15.75" customHeight="1">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c r="AA932" s="23"/>
    </row>
    <row r="933" spans="1:27" ht="15.75" customHeight="1">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c r="AA933" s="23"/>
    </row>
    <row r="934" spans="1:27" ht="15.75" customHeight="1">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c r="AA934" s="23"/>
    </row>
    <row r="935" spans="1:27" ht="15.75" customHeight="1">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c r="AA935" s="23"/>
    </row>
    <row r="936" spans="1:27" ht="15.75" customHeight="1">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c r="AA936" s="23"/>
    </row>
    <row r="937" spans="1:27" ht="15.75" customHeight="1">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c r="AA937" s="23"/>
    </row>
    <row r="938" spans="1:27" ht="15.75" customHeight="1">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c r="AA938" s="23"/>
    </row>
    <row r="939" spans="1:27" ht="15.75" customHeight="1">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c r="AA939" s="23"/>
    </row>
    <row r="940" spans="1:27" ht="15.75" customHeight="1">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c r="AA940" s="23"/>
    </row>
    <row r="941" spans="1:27" ht="15.75" customHeight="1">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c r="AA941" s="23"/>
    </row>
    <row r="942" spans="1:27" ht="15.75" customHeight="1">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c r="AA942" s="23"/>
    </row>
    <row r="943" spans="1:27" ht="15.75" customHeight="1">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c r="AA943" s="23"/>
    </row>
    <row r="944" spans="1:27" ht="15.75" customHeight="1">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c r="AA944" s="23"/>
    </row>
    <row r="945" spans="1:27" ht="15.75" customHeight="1">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c r="AA945" s="23"/>
    </row>
    <row r="946" spans="1:27" ht="15.75" customHeight="1">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c r="AA946" s="23"/>
    </row>
    <row r="947" spans="1:27" ht="15.75" customHeight="1">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c r="AA947" s="23"/>
    </row>
    <row r="948" spans="1:27" ht="15.75" customHeight="1">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c r="AA948" s="23"/>
    </row>
    <row r="949" spans="1:27" ht="15.75" customHeight="1">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c r="AA949" s="23"/>
    </row>
    <row r="950" spans="1:27" ht="15.75" customHeight="1">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c r="AA950" s="23"/>
    </row>
    <row r="951" spans="1:27" ht="15.75" customHeight="1">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c r="AA951" s="23"/>
    </row>
    <row r="952" spans="1:27" ht="15.75" customHeight="1">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c r="AA952" s="23"/>
    </row>
    <row r="953" spans="1:27" ht="15.75" customHeight="1">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c r="AA953" s="23"/>
    </row>
    <row r="954" spans="1:27" ht="15.75" customHeight="1">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c r="AA954" s="23"/>
    </row>
    <row r="955" spans="1:27" ht="15.75" customHeight="1">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c r="AA955" s="23"/>
    </row>
    <row r="956" spans="1:27" ht="15.75" customHeight="1">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c r="AA956" s="23"/>
    </row>
    <row r="957" spans="1:27" ht="15.75" customHeight="1">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c r="AA957" s="23"/>
    </row>
    <row r="958" spans="1:27" ht="15.75" customHeight="1">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c r="AA958" s="23"/>
    </row>
    <row r="959" spans="1:27" ht="15.75" customHeight="1">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c r="AA959" s="23"/>
    </row>
    <row r="960" spans="1:27" ht="15.75" customHeight="1">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c r="AA960" s="23"/>
    </row>
    <row r="961" spans="1:27" ht="15.75" customHeight="1">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c r="AA961" s="23"/>
    </row>
    <row r="962" spans="1:27" ht="15.75" customHeight="1">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c r="AA962" s="23"/>
    </row>
    <row r="963" spans="1:27" ht="15.75" customHeight="1">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c r="AA963" s="23"/>
    </row>
    <row r="964" spans="1:27" ht="15.75" customHeight="1">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c r="AA964" s="23"/>
    </row>
    <row r="965" spans="1:27" ht="15.75" customHeight="1">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c r="AA965" s="23"/>
    </row>
    <row r="966" spans="1:27" ht="15.75" customHeight="1">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c r="AA966" s="23"/>
    </row>
    <row r="967" spans="1:27" ht="15.75" customHeight="1">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c r="AA967" s="23"/>
    </row>
    <row r="968" spans="1:27" ht="15.75" customHeight="1">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c r="AA968" s="23"/>
    </row>
    <row r="969" spans="1:27" ht="15.75" customHeight="1">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c r="AA969" s="23"/>
    </row>
    <row r="970" spans="1:27" ht="15.75" customHeight="1">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c r="AA970" s="23"/>
    </row>
    <row r="971" spans="1:27" ht="15.75" customHeight="1">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c r="AA971" s="23"/>
    </row>
    <row r="972" spans="1:27" ht="15.75" customHeight="1">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c r="AA972" s="23"/>
    </row>
    <row r="973" spans="1:27" ht="15.75" customHeight="1">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c r="AA973" s="23"/>
    </row>
    <row r="974" spans="1:27" ht="15.75" customHeight="1">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c r="AA974" s="23"/>
    </row>
    <row r="975" spans="1:27" ht="15.75" customHeight="1">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c r="AA975" s="23"/>
    </row>
    <row r="976" spans="1:27" ht="15.75" customHeight="1">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c r="AA976" s="23"/>
    </row>
    <row r="977" spans="1:27" ht="15.75" customHeight="1">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c r="AA977" s="23"/>
    </row>
    <row r="978" spans="1:27" ht="15.75" customHeight="1">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c r="AA978" s="23"/>
    </row>
    <row r="979" spans="1:27" ht="15.75" customHeight="1">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c r="AA979" s="23"/>
    </row>
    <row r="980" spans="1:27" ht="15.75" customHeight="1">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c r="AA980" s="23"/>
    </row>
    <row r="981" spans="1:27" ht="15.75" customHeight="1">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c r="AA981" s="23"/>
    </row>
    <row r="982" spans="1:27" ht="15.75" customHeight="1">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c r="AA982" s="23"/>
    </row>
    <row r="983" spans="1:27" ht="15.75" customHeight="1">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c r="AA983" s="23"/>
    </row>
    <row r="984" spans="1:27" ht="15.75" customHeight="1">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c r="AA984" s="23"/>
    </row>
    <row r="985" spans="1:27" ht="15.75" customHeight="1">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c r="AA985" s="23"/>
    </row>
    <row r="986" spans="1:27" ht="15.75" customHeight="1">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c r="AA986" s="23"/>
    </row>
    <row r="987" spans="1:27" ht="15.75" customHeight="1">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c r="AA987" s="23"/>
    </row>
    <row r="988" spans="1:27" ht="15.75" customHeight="1">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c r="AA988" s="23"/>
    </row>
    <row r="989" spans="1:27" ht="15.75" customHeight="1">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c r="AA989" s="23"/>
    </row>
    <row r="990" spans="1:27" ht="15.75" customHeight="1">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c r="AA990" s="23"/>
    </row>
    <row r="991" spans="1:27" ht="15.75" customHeight="1">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c r="AA991" s="23"/>
    </row>
    <row r="992" spans="1:27" ht="15.75" customHeight="1">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c r="AA992" s="23"/>
    </row>
    <row r="993" spans="1:27" ht="15.75" customHeight="1">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c r="AA993" s="23"/>
    </row>
    <row r="994" spans="1:27" ht="15.75" customHeight="1">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c r="AA994" s="23"/>
    </row>
    <row r="995" spans="1:27" ht="15.75" customHeight="1">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c r="AA995" s="23"/>
    </row>
    <row r="996" spans="1:27" ht="15.75" customHeight="1">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c r="AA996" s="23"/>
    </row>
    <row r="997" spans="1:27" ht="15.75" customHeight="1">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c r="AA997" s="23"/>
    </row>
    <row r="998" spans="1:27" ht="15.75" customHeight="1">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c r="AA998" s="23"/>
    </row>
    <row r="999" spans="1:27" ht="15.75" customHeight="1">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c r="AA999" s="23"/>
    </row>
    <row r="1000" spans="1:27" ht="15.75" customHeight="1">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row>
    <row r="1001" spans="1:27" ht="15.75" customHeight="1">
      <c r="A1001" s="23"/>
      <c r="B1001" s="23"/>
      <c r="C1001" s="23"/>
      <c r="D1001" s="23"/>
      <c r="E1001" s="23"/>
      <c r="F1001" s="23"/>
      <c r="G1001" s="23"/>
      <c r="H1001" s="23"/>
      <c r="I1001" s="23"/>
      <c r="J1001" s="23"/>
      <c r="K1001" s="23"/>
      <c r="L1001" s="23"/>
      <c r="M1001" s="23"/>
      <c r="N1001" s="23"/>
      <c r="O1001" s="23"/>
      <c r="P1001" s="23"/>
      <c r="Q1001" s="23"/>
      <c r="R1001" s="23"/>
      <c r="S1001" s="23"/>
      <c r="T1001" s="23"/>
      <c r="U1001" s="23"/>
      <c r="V1001" s="23"/>
      <c r="W1001" s="23"/>
      <c r="X1001" s="23"/>
      <c r="Y1001" s="23"/>
      <c r="Z1001" s="23"/>
      <c r="AA1001" s="23"/>
    </row>
    <row r="1002" spans="1:27" ht="15.75" customHeight="1">
      <c r="A1002" s="23"/>
      <c r="B1002" s="23"/>
      <c r="C1002" s="23"/>
      <c r="D1002" s="23"/>
      <c r="E1002" s="23"/>
      <c r="F1002" s="23"/>
      <c r="G1002" s="23"/>
      <c r="H1002" s="23"/>
      <c r="I1002" s="23"/>
      <c r="J1002" s="23"/>
      <c r="K1002" s="23"/>
      <c r="L1002" s="23"/>
      <c r="M1002" s="23"/>
      <c r="N1002" s="23"/>
      <c r="O1002" s="23"/>
      <c r="P1002" s="23"/>
      <c r="Q1002" s="23"/>
      <c r="R1002" s="23"/>
      <c r="S1002" s="23"/>
      <c r="T1002" s="23"/>
      <c r="U1002" s="23"/>
      <c r="V1002" s="23"/>
      <c r="W1002" s="23"/>
      <c r="X1002" s="23"/>
      <c r="Y1002" s="23"/>
      <c r="Z1002" s="23"/>
      <c r="AA1002" s="23"/>
    </row>
    <row r="1003" spans="1:27" ht="15.75" customHeight="1">
      <c r="A1003" s="23"/>
      <c r="B1003" s="23"/>
      <c r="C1003" s="23"/>
      <c r="D1003" s="23"/>
      <c r="E1003" s="23"/>
      <c r="F1003" s="23"/>
      <c r="G1003" s="23"/>
      <c r="H1003" s="23"/>
      <c r="I1003" s="23"/>
      <c r="J1003" s="23"/>
      <c r="K1003" s="23"/>
      <c r="L1003" s="23"/>
      <c r="M1003" s="23"/>
      <c r="N1003" s="23"/>
      <c r="O1003" s="23"/>
      <c r="P1003" s="23"/>
      <c r="Q1003" s="23"/>
      <c r="R1003" s="23"/>
      <c r="S1003" s="23"/>
      <c r="T1003" s="23"/>
      <c r="U1003" s="23"/>
      <c r="V1003" s="23"/>
      <c r="W1003" s="23"/>
      <c r="X1003" s="23"/>
      <c r="Y1003" s="23"/>
      <c r="Z1003" s="23"/>
      <c r="AA1003" s="23"/>
    </row>
    <row r="1004" spans="1:27" ht="15.75" customHeight="1">
      <c r="A1004" s="23"/>
      <c r="B1004" s="23"/>
      <c r="C1004" s="23"/>
      <c r="D1004" s="23"/>
      <c r="E1004" s="23"/>
      <c r="F1004" s="23"/>
      <c r="G1004" s="23"/>
      <c r="H1004" s="23"/>
      <c r="I1004" s="23"/>
      <c r="J1004" s="23"/>
      <c r="K1004" s="23"/>
      <c r="L1004" s="23"/>
      <c r="M1004" s="23"/>
      <c r="N1004" s="23"/>
      <c r="O1004" s="23"/>
      <c r="P1004" s="23"/>
      <c r="Q1004" s="23"/>
      <c r="R1004" s="23"/>
      <c r="S1004" s="23"/>
      <c r="T1004" s="23"/>
      <c r="U1004" s="23"/>
      <c r="V1004" s="23"/>
      <c r="W1004" s="23"/>
      <c r="X1004" s="23"/>
      <c r="Y1004" s="23"/>
      <c r="Z1004" s="23"/>
      <c r="AA1004" s="23"/>
    </row>
    <row r="1005" spans="1:27" ht="15.75" customHeight="1">
      <c r="A1005" s="23"/>
      <c r="B1005" s="23"/>
      <c r="C1005" s="23"/>
      <c r="D1005" s="23"/>
      <c r="E1005" s="23"/>
      <c r="F1005" s="23"/>
      <c r="G1005" s="23"/>
      <c r="H1005" s="23"/>
      <c r="I1005" s="23"/>
      <c r="J1005" s="23"/>
      <c r="K1005" s="23"/>
      <c r="L1005" s="23"/>
      <c r="M1005" s="23"/>
      <c r="N1005" s="23"/>
      <c r="O1005" s="23"/>
      <c r="P1005" s="23"/>
      <c r="Q1005" s="23"/>
      <c r="R1005" s="23"/>
      <c r="S1005" s="23"/>
      <c r="T1005" s="23"/>
      <c r="U1005" s="23"/>
      <c r="V1005" s="23"/>
      <c r="W1005" s="23"/>
      <c r="X1005" s="23"/>
      <c r="Y1005" s="23"/>
      <c r="Z1005" s="23"/>
      <c r="AA1005" s="23"/>
    </row>
    <row r="1006" spans="1:27" ht="15.75" customHeight="1">
      <c r="A1006" s="23"/>
      <c r="B1006" s="23"/>
      <c r="C1006" s="23"/>
      <c r="D1006" s="23"/>
      <c r="E1006" s="23"/>
      <c r="F1006" s="23"/>
      <c r="G1006" s="23"/>
      <c r="H1006" s="23"/>
      <c r="I1006" s="23"/>
      <c r="J1006" s="23"/>
      <c r="K1006" s="23"/>
      <c r="L1006" s="23"/>
      <c r="M1006" s="23"/>
      <c r="N1006" s="23"/>
      <c r="O1006" s="23"/>
      <c r="P1006" s="23"/>
      <c r="Q1006" s="23"/>
      <c r="R1006" s="23"/>
      <c r="S1006" s="23"/>
      <c r="T1006" s="23"/>
      <c r="U1006" s="23"/>
      <c r="V1006" s="23"/>
      <c r="W1006" s="23"/>
      <c r="X1006" s="23"/>
      <c r="Y1006" s="23"/>
      <c r="Z1006" s="23"/>
      <c r="AA1006" s="23"/>
    </row>
    <row r="1007" spans="1:27" ht="15.75" customHeight="1">
      <c r="A1007" s="23"/>
      <c r="B1007" s="23"/>
      <c r="C1007" s="23"/>
      <c r="D1007" s="23"/>
      <c r="E1007" s="23"/>
      <c r="F1007" s="23"/>
      <c r="G1007" s="23"/>
      <c r="H1007" s="23"/>
      <c r="I1007" s="23"/>
      <c r="J1007" s="23"/>
      <c r="K1007" s="23"/>
      <c r="L1007" s="23"/>
      <c r="M1007" s="23"/>
      <c r="N1007" s="23"/>
      <c r="O1007" s="23"/>
      <c r="P1007" s="23"/>
      <c r="Q1007" s="23"/>
      <c r="R1007" s="23"/>
      <c r="S1007" s="23"/>
      <c r="T1007" s="23"/>
      <c r="U1007" s="23"/>
      <c r="V1007" s="23"/>
      <c r="W1007" s="23"/>
      <c r="X1007" s="23"/>
      <c r="Y1007" s="23"/>
      <c r="Z1007" s="23"/>
      <c r="AA1007" s="23"/>
    </row>
    <row r="1008" spans="1:27" ht="15.75" customHeight="1">
      <c r="A1008" s="23"/>
      <c r="B1008" s="23"/>
      <c r="C1008" s="23"/>
      <c r="D1008" s="23"/>
      <c r="E1008" s="23"/>
      <c r="F1008" s="23"/>
      <c r="G1008" s="23"/>
      <c r="H1008" s="23"/>
      <c r="I1008" s="23"/>
      <c r="J1008" s="23"/>
      <c r="K1008" s="23"/>
      <c r="L1008" s="23"/>
      <c r="M1008" s="23"/>
      <c r="N1008" s="23"/>
      <c r="O1008" s="23"/>
      <c r="P1008" s="23"/>
      <c r="Q1008" s="23"/>
      <c r="R1008" s="23"/>
      <c r="S1008" s="23"/>
      <c r="T1008" s="23"/>
      <c r="U1008" s="23"/>
      <c r="V1008" s="23"/>
      <c r="W1008" s="23"/>
      <c r="X1008" s="23"/>
      <c r="Y1008" s="23"/>
      <c r="Z1008" s="23"/>
      <c r="AA1008" s="23"/>
    </row>
    <row r="1009" spans="1:27" ht="15.75" customHeight="1">
      <c r="A1009" s="23"/>
      <c r="B1009" s="23"/>
      <c r="C1009" s="23"/>
      <c r="D1009" s="23"/>
      <c r="E1009" s="23"/>
      <c r="F1009" s="23"/>
      <c r="G1009" s="23"/>
      <c r="H1009" s="23"/>
      <c r="I1009" s="23"/>
      <c r="J1009" s="23"/>
      <c r="K1009" s="23"/>
      <c r="L1009" s="23"/>
      <c r="M1009" s="23"/>
      <c r="N1009" s="23"/>
      <c r="O1009" s="23"/>
      <c r="P1009" s="23"/>
      <c r="Q1009" s="23"/>
      <c r="R1009" s="23"/>
      <c r="S1009" s="23"/>
      <c r="T1009" s="23"/>
      <c r="U1009" s="23"/>
      <c r="V1009" s="23"/>
      <c r="W1009" s="23"/>
      <c r="X1009" s="23"/>
      <c r="Y1009" s="23"/>
      <c r="Z1009" s="23"/>
      <c r="AA1009" s="23"/>
    </row>
    <row r="1010" spans="1:27" ht="15.75" customHeight="1">
      <c r="A1010" s="23"/>
      <c r="B1010" s="23"/>
      <c r="C1010" s="23"/>
      <c r="D1010" s="23"/>
      <c r="E1010" s="23"/>
      <c r="F1010" s="23"/>
      <c r="G1010" s="23"/>
      <c r="H1010" s="23"/>
      <c r="I1010" s="23"/>
      <c r="J1010" s="23"/>
      <c r="K1010" s="23"/>
      <c r="L1010" s="23"/>
      <c r="M1010" s="23"/>
      <c r="N1010" s="23"/>
      <c r="O1010" s="23"/>
      <c r="P1010" s="23"/>
      <c r="Q1010" s="23"/>
      <c r="R1010" s="23"/>
      <c r="S1010" s="23"/>
      <c r="T1010" s="23"/>
      <c r="U1010" s="23"/>
      <c r="V1010" s="23"/>
      <c r="W1010" s="23"/>
      <c r="X1010" s="23"/>
      <c r="Y1010" s="23"/>
      <c r="Z1010" s="23"/>
      <c r="AA1010" s="23"/>
    </row>
    <row r="1011" spans="1:27" ht="15.75" customHeight="1">
      <c r="A1011" s="23"/>
      <c r="B1011" s="23"/>
      <c r="C1011" s="23"/>
      <c r="D1011" s="23"/>
      <c r="E1011" s="23"/>
      <c r="F1011" s="23"/>
      <c r="G1011" s="23"/>
      <c r="H1011" s="23"/>
      <c r="I1011" s="23"/>
      <c r="J1011" s="23"/>
      <c r="K1011" s="23"/>
      <c r="L1011" s="23"/>
      <c r="M1011" s="23"/>
      <c r="N1011" s="23"/>
      <c r="O1011" s="23"/>
      <c r="P1011" s="23"/>
      <c r="Q1011" s="23"/>
      <c r="R1011" s="23"/>
      <c r="S1011" s="23"/>
      <c r="T1011" s="23"/>
      <c r="U1011" s="23"/>
      <c r="V1011" s="23"/>
      <c r="W1011" s="23"/>
      <c r="X1011" s="23"/>
      <c r="Y1011" s="23"/>
      <c r="Z1011" s="23"/>
      <c r="AA1011" s="23"/>
    </row>
    <row r="1012" spans="1:27" ht="15.75" customHeight="1">
      <c r="A1012" s="23"/>
      <c r="B1012" s="23"/>
      <c r="C1012" s="23"/>
      <c r="D1012" s="23"/>
      <c r="E1012" s="23"/>
      <c r="F1012" s="23"/>
      <c r="G1012" s="23"/>
      <c r="H1012" s="23"/>
      <c r="I1012" s="23"/>
      <c r="J1012" s="23"/>
      <c r="K1012" s="23"/>
      <c r="L1012" s="23"/>
      <c r="M1012" s="23"/>
      <c r="N1012" s="23"/>
      <c r="O1012" s="23"/>
      <c r="P1012" s="23"/>
      <c r="Q1012" s="23"/>
      <c r="R1012" s="23"/>
      <c r="S1012" s="23"/>
      <c r="T1012" s="23"/>
      <c r="U1012" s="23"/>
      <c r="V1012" s="23"/>
      <c r="W1012" s="23"/>
      <c r="X1012" s="23"/>
      <c r="Y1012" s="23"/>
      <c r="Z1012" s="23"/>
      <c r="AA1012" s="23"/>
    </row>
    <row r="1013" spans="1:27" ht="15.75" customHeight="1">
      <c r="A1013" s="23"/>
      <c r="B1013" s="23"/>
      <c r="C1013" s="23"/>
      <c r="D1013" s="23"/>
      <c r="E1013" s="23"/>
      <c r="F1013" s="23"/>
      <c r="G1013" s="23"/>
      <c r="H1013" s="23"/>
      <c r="I1013" s="23"/>
      <c r="J1013" s="23"/>
      <c r="K1013" s="23"/>
      <c r="L1013" s="23"/>
      <c r="M1013" s="23"/>
      <c r="N1013" s="23"/>
      <c r="O1013" s="23"/>
      <c r="P1013" s="23"/>
      <c r="Q1013" s="23"/>
      <c r="R1013" s="23"/>
      <c r="S1013" s="23"/>
      <c r="T1013" s="23"/>
      <c r="U1013" s="23"/>
      <c r="V1013" s="23"/>
      <c r="W1013" s="23"/>
      <c r="X1013" s="23"/>
      <c r="Y1013" s="23"/>
      <c r="Z1013" s="23"/>
      <c r="AA1013" s="23"/>
    </row>
    <row r="1014" spans="1:27" ht="15.75" customHeight="1">
      <c r="A1014" s="23"/>
      <c r="B1014" s="23"/>
      <c r="C1014" s="23"/>
      <c r="D1014" s="23"/>
      <c r="E1014" s="23"/>
      <c r="F1014" s="23"/>
      <c r="G1014" s="23"/>
      <c r="H1014" s="23"/>
      <c r="I1014" s="23"/>
      <c r="J1014" s="23"/>
      <c r="K1014" s="23"/>
      <c r="L1014" s="23"/>
      <c r="M1014" s="23"/>
      <c r="N1014" s="23"/>
      <c r="O1014" s="23"/>
      <c r="P1014" s="23"/>
      <c r="Q1014" s="23"/>
      <c r="R1014" s="23"/>
      <c r="S1014" s="23"/>
      <c r="T1014" s="23"/>
      <c r="U1014" s="23"/>
      <c r="V1014" s="23"/>
      <c r="W1014" s="23"/>
      <c r="X1014" s="23"/>
      <c r="Y1014" s="23"/>
      <c r="Z1014" s="23"/>
      <c r="AA1014" s="23"/>
    </row>
    <row r="1015" spans="1:27" ht="15.75" customHeight="1">
      <c r="A1015" s="23"/>
      <c r="B1015" s="23"/>
      <c r="C1015" s="23"/>
      <c r="D1015" s="23"/>
      <c r="E1015" s="23"/>
      <c r="F1015" s="23"/>
      <c r="G1015" s="23"/>
      <c r="H1015" s="23"/>
      <c r="I1015" s="23"/>
      <c r="J1015" s="23"/>
      <c r="K1015" s="23"/>
      <c r="L1015" s="23"/>
      <c r="M1015" s="23"/>
      <c r="N1015" s="23"/>
      <c r="O1015" s="23"/>
      <c r="P1015" s="23"/>
      <c r="Q1015" s="23"/>
      <c r="R1015" s="23"/>
      <c r="S1015" s="23"/>
      <c r="T1015" s="23"/>
      <c r="U1015" s="23"/>
      <c r="V1015" s="23"/>
      <c r="W1015" s="23"/>
      <c r="X1015" s="23"/>
      <c r="Y1015" s="23"/>
      <c r="Z1015" s="23"/>
      <c r="AA1015" s="23"/>
    </row>
    <row r="1016" spans="1:27" ht="15.75" customHeight="1">
      <c r="A1016" s="23"/>
      <c r="B1016" s="23"/>
      <c r="C1016" s="23"/>
      <c r="D1016" s="23"/>
      <c r="E1016" s="23"/>
      <c r="F1016" s="23"/>
      <c r="G1016" s="23"/>
      <c r="H1016" s="23"/>
      <c r="I1016" s="23"/>
      <c r="J1016" s="23"/>
      <c r="K1016" s="23"/>
      <c r="L1016" s="23"/>
      <c r="M1016" s="23"/>
      <c r="N1016" s="23"/>
      <c r="O1016" s="23"/>
      <c r="P1016" s="23"/>
      <c r="Q1016" s="23"/>
      <c r="R1016" s="23"/>
      <c r="S1016" s="23"/>
      <c r="T1016" s="23"/>
      <c r="U1016" s="23"/>
      <c r="V1016" s="23"/>
      <c r="W1016" s="23"/>
      <c r="X1016" s="23"/>
      <c r="Y1016" s="23"/>
      <c r="Z1016" s="23"/>
      <c r="AA1016" s="23"/>
    </row>
    <row r="1017" spans="1:27" ht="15.75" customHeight="1">
      <c r="A1017" s="23"/>
      <c r="B1017" s="23"/>
      <c r="C1017" s="23"/>
      <c r="D1017" s="23"/>
      <c r="E1017" s="23"/>
      <c r="F1017" s="23"/>
      <c r="G1017" s="23"/>
      <c r="H1017" s="23"/>
      <c r="I1017" s="23"/>
      <c r="J1017" s="23"/>
      <c r="K1017" s="23"/>
      <c r="L1017" s="23"/>
      <c r="M1017" s="23"/>
      <c r="N1017" s="23"/>
      <c r="O1017" s="23"/>
      <c r="P1017" s="23"/>
      <c r="Q1017" s="23"/>
      <c r="R1017" s="23"/>
      <c r="S1017" s="23"/>
      <c r="T1017" s="23"/>
      <c r="U1017" s="23"/>
      <c r="V1017" s="23"/>
      <c r="W1017" s="23"/>
      <c r="X1017" s="23"/>
      <c r="Y1017" s="23"/>
      <c r="Z1017" s="23"/>
      <c r="AA1017" s="23"/>
    </row>
    <row r="1018" spans="1:27" ht="15.75" customHeight="1">
      <c r="A1018" s="23"/>
      <c r="B1018" s="23"/>
      <c r="C1018" s="23"/>
      <c r="D1018" s="23"/>
      <c r="E1018" s="23"/>
      <c r="F1018" s="23"/>
      <c r="G1018" s="23"/>
      <c r="H1018" s="23"/>
      <c r="I1018" s="23"/>
      <c r="J1018" s="23"/>
      <c r="K1018" s="23"/>
      <c r="L1018" s="23"/>
      <c r="M1018" s="23"/>
      <c r="N1018" s="23"/>
      <c r="O1018" s="23"/>
      <c r="P1018" s="23"/>
      <c r="Q1018" s="23"/>
      <c r="R1018" s="23"/>
      <c r="S1018" s="23"/>
      <c r="T1018" s="23"/>
      <c r="U1018" s="23"/>
      <c r="V1018" s="23"/>
      <c r="W1018" s="23"/>
      <c r="X1018" s="23"/>
      <c r="Y1018" s="23"/>
      <c r="Z1018" s="23"/>
      <c r="AA1018" s="23"/>
    </row>
    <row r="1019" spans="1:27" ht="15.75" customHeight="1">
      <c r="A1019" s="23"/>
      <c r="B1019" s="23"/>
      <c r="C1019" s="23"/>
      <c r="D1019" s="23"/>
      <c r="E1019" s="23"/>
      <c r="F1019" s="23"/>
      <c r="G1019" s="23"/>
      <c r="H1019" s="23"/>
      <c r="I1019" s="23"/>
      <c r="J1019" s="23"/>
      <c r="K1019" s="23"/>
      <c r="L1019" s="23"/>
      <c r="M1019" s="23"/>
      <c r="N1019" s="23"/>
      <c r="O1019" s="23"/>
      <c r="P1019" s="23"/>
      <c r="Q1019" s="23"/>
      <c r="R1019" s="23"/>
      <c r="S1019" s="23"/>
      <c r="T1019" s="23"/>
      <c r="U1019" s="23"/>
      <c r="V1019" s="23"/>
      <c r="W1019" s="23"/>
      <c r="X1019" s="23"/>
      <c r="Y1019" s="23"/>
      <c r="Z1019" s="23"/>
      <c r="AA1019" s="23"/>
    </row>
    <row r="1020" spans="1:27" ht="15.75" customHeight="1">
      <c r="A1020" s="23"/>
      <c r="B1020" s="23"/>
      <c r="C1020" s="23"/>
      <c r="D1020" s="23"/>
      <c r="E1020" s="23"/>
      <c r="F1020" s="23"/>
      <c r="G1020" s="23"/>
      <c r="H1020" s="23"/>
      <c r="I1020" s="23"/>
      <c r="J1020" s="23"/>
      <c r="K1020" s="23"/>
      <c r="L1020" s="23"/>
      <c r="M1020" s="23"/>
      <c r="N1020" s="23"/>
      <c r="O1020" s="23"/>
      <c r="P1020" s="23"/>
      <c r="Q1020" s="23"/>
      <c r="R1020" s="23"/>
      <c r="S1020" s="23"/>
      <c r="T1020" s="23"/>
      <c r="U1020" s="23"/>
      <c r="V1020" s="23"/>
      <c r="W1020" s="23"/>
      <c r="X1020" s="23"/>
      <c r="Y1020" s="23"/>
      <c r="Z1020" s="23"/>
      <c r="AA1020" s="23"/>
    </row>
    <row r="1021" spans="1:27" ht="15.75" customHeight="1">
      <c r="A1021" s="23"/>
      <c r="B1021" s="23"/>
      <c r="C1021" s="23"/>
      <c r="D1021" s="23"/>
      <c r="E1021" s="23"/>
      <c r="F1021" s="23"/>
      <c r="G1021" s="23"/>
      <c r="H1021" s="23"/>
      <c r="I1021" s="23"/>
      <c r="J1021" s="23"/>
      <c r="K1021" s="23"/>
      <c r="L1021" s="23"/>
      <c r="M1021" s="23"/>
      <c r="N1021" s="23"/>
      <c r="O1021" s="23"/>
      <c r="P1021" s="23"/>
      <c r="Q1021" s="23"/>
      <c r="R1021" s="23"/>
      <c r="S1021" s="23"/>
      <c r="T1021" s="23"/>
      <c r="U1021" s="23"/>
      <c r="V1021" s="23"/>
      <c r="W1021" s="23"/>
      <c r="X1021" s="23"/>
      <c r="Y1021" s="23"/>
      <c r="Z1021" s="23"/>
      <c r="AA1021" s="23"/>
    </row>
    <row r="1022" spans="1:27" ht="15.75" customHeight="1">
      <c r="A1022" s="23"/>
      <c r="B1022" s="23"/>
      <c r="C1022" s="23"/>
      <c r="D1022" s="23"/>
      <c r="E1022" s="23"/>
      <c r="F1022" s="23"/>
      <c r="G1022" s="23"/>
      <c r="H1022" s="23"/>
      <c r="I1022" s="23"/>
      <c r="J1022" s="23"/>
      <c r="K1022" s="23"/>
      <c r="L1022" s="23"/>
      <c r="M1022" s="23"/>
      <c r="N1022" s="23"/>
      <c r="O1022" s="23"/>
      <c r="P1022" s="23"/>
      <c r="Q1022" s="23"/>
      <c r="R1022" s="23"/>
      <c r="S1022" s="23"/>
      <c r="T1022" s="23"/>
      <c r="U1022" s="23"/>
      <c r="V1022" s="23"/>
      <c r="W1022" s="23"/>
      <c r="X1022" s="23"/>
      <c r="Y1022" s="23"/>
      <c r="Z1022" s="23"/>
      <c r="AA1022" s="23"/>
    </row>
    <row r="1023" spans="1:27" ht="15.75" customHeight="1">
      <c r="A1023" s="23"/>
      <c r="B1023" s="23"/>
      <c r="C1023" s="23"/>
      <c r="D1023" s="23"/>
      <c r="E1023" s="23"/>
      <c r="F1023" s="23"/>
      <c r="G1023" s="23"/>
      <c r="H1023" s="23"/>
      <c r="I1023" s="23"/>
      <c r="J1023" s="23"/>
      <c r="K1023" s="23"/>
      <c r="L1023" s="23"/>
      <c r="M1023" s="23"/>
      <c r="N1023" s="23"/>
      <c r="O1023" s="23"/>
      <c r="P1023" s="23"/>
      <c r="Q1023" s="23"/>
      <c r="R1023" s="23"/>
      <c r="S1023" s="23"/>
      <c r="T1023" s="23"/>
      <c r="U1023" s="23"/>
      <c r="V1023" s="23"/>
      <c r="W1023" s="23"/>
      <c r="X1023" s="23"/>
      <c r="Y1023" s="23"/>
      <c r="Z1023" s="23"/>
      <c r="AA1023" s="23"/>
    </row>
    <row r="1024" spans="1:27" ht="15.75" customHeight="1">
      <c r="A1024" s="23"/>
      <c r="B1024" s="23"/>
      <c r="C1024" s="23"/>
      <c r="D1024" s="23"/>
      <c r="E1024" s="23"/>
      <c r="F1024" s="23"/>
      <c r="G1024" s="23"/>
      <c r="H1024" s="23"/>
      <c r="I1024" s="23"/>
      <c r="J1024" s="23"/>
      <c r="K1024" s="23"/>
      <c r="L1024" s="23"/>
      <c r="M1024" s="23"/>
      <c r="N1024" s="23"/>
      <c r="O1024" s="23"/>
      <c r="P1024" s="23"/>
      <c r="Q1024" s="23"/>
      <c r="R1024" s="23"/>
      <c r="S1024" s="23"/>
      <c r="T1024" s="23"/>
      <c r="U1024" s="23"/>
      <c r="V1024" s="23"/>
      <c r="W1024" s="23"/>
      <c r="X1024" s="23"/>
      <c r="Y1024" s="23"/>
      <c r="Z1024" s="23"/>
      <c r="AA1024" s="23"/>
    </row>
    <row r="1025" spans="1:27" ht="15.75" customHeight="1">
      <c r="A1025" s="23"/>
      <c r="B1025" s="23"/>
      <c r="C1025" s="23"/>
      <c r="D1025" s="23"/>
      <c r="E1025" s="23"/>
      <c r="F1025" s="23"/>
      <c r="G1025" s="23"/>
      <c r="H1025" s="23"/>
      <c r="I1025" s="23"/>
      <c r="J1025" s="23"/>
      <c r="K1025" s="23"/>
      <c r="L1025" s="23"/>
      <c r="M1025" s="23"/>
      <c r="N1025" s="23"/>
      <c r="O1025" s="23"/>
      <c r="P1025" s="23"/>
      <c r="Q1025" s="23"/>
      <c r="R1025" s="23"/>
      <c r="S1025" s="23"/>
      <c r="T1025" s="23"/>
      <c r="U1025" s="23"/>
      <c r="V1025" s="23"/>
      <c r="W1025" s="23"/>
      <c r="X1025" s="23"/>
      <c r="Y1025" s="23"/>
      <c r="Z1025" s="23"/>
      <c r="AA1025" s="23"/>
    </row>
    <row r="1026" spans="1:27" ht="15.75" customHeight="1">
      <c r="A1026" s="23"/>
      <c r="B1026" s="23"/>
      <c r="C1026" s="23"/>
      <c r="D1026" s="23"/>
      <c r="E1026" s="23"/>
      <c r="F1026" s="23"/>
      <c r="G1026" s="23"/>
      <c r="H1026" s="23"/>
      <c r="I1026" s="23"/>
      <c r="J1026" s="23"/>
      <c r="K1026" s="23"/>
      <c r="L1026" s="23"/>
      <c r="M1026" s="23"/>
      <c r="N1026" s="23"/>
      <c r="O1026" s="23"/>
      <c r="P1026" s="23"/>
      <c r="Q1026" s="23"/>
      <c r="R1026" s="23"/>
      <c r="S1026" s="23"/>
      <c r="T1026" s="23"/>
      <c r="U1026" s="23"/>
      <c r="V1026" s="23"/>
      <c r="W1026" s="23"/>
      <c r="X1026" s="23"/>
      <c r="Y1026" s="23"/>
      <c r="Z1026" s="23"/>
      <c r="AA1026" s="23"/>
    </row>
    <row r="1027" spans="1:27" ht="15.75" customHeight="1">
      <c r="A1027" s="23"/>
      <c r="B1027" s="23"/>
      <c r="C1027" s="23"/>
      <c r="D1027" s="23"/>
      <c r="E1027" s="23"/>
      <c r="F1027" s="23"/>
      <c r="G1027" s="23"/>
      <c r="H1027" s="23"/>
      <c r="I1027" s="23"/>
      <c r="J1027" s="23"/>
      <c r="K1027" s="23"/>
      <c r="L1027" s="23"/>
      <c r="M1027" s="23"/>
      <c r="N1027" s="23"/>
      <c r="O1027" s="23"/>
      <c r="P1027" s="23"/>
      <c r="Q1027" s="23"/>
      <c r="R1027" s="23"/>
      <c r="S1027" s="23"/>
      <c r="T1027" s="23"/>
      <c r="U1027" s="23"/>
      <c r="V1027" s="23"/>
      <c r="W1027" s="23"/>
      <c r="X1027" s="23"/>
      <c r="Y1027" s="23"/>
      <c r="Z1027" s="23"/>
      <c r="AA1027" s="23"/>
    </row>
    <row r="1028" spans="1:27" ht="15.75" customHeight="1">
      <c r="A1028" s="23"/>
      <c r="B1028" s="23"/>
      <c r="C1028" s="23"/>
      <c r="D1028" s="23"/>
      <c r="E1028" s="23"/>
      <c r="F1028" s="23"/>
      <c r="G1028" s="23"/>
      <c r="H1028" s="23"/>
      <c r="I1028" s="23"/>
      <c r="J1028" s="23"/>
      <c r="K1028" s="23"/>
      <c r="L1028" s="23"/>
      <c r="M1028" s="23"/>
      <c r="N1028" s="23"/>
      <c r="O1028" s="23"/>
      <c r="P1028" s="23"/>
      <c r="Q1028" s="23"/>
      <c r="R1028" s="23"/>
      <c r="S1028" s="23"/>
      <c r="T1028" s="23"/>
      <c r="U1028" s="23"/>
      <c r="V1028" s="23"/>
      <c r="W1028" s="23"/>
      <c r="X1028" s="23"/>
      <c r="Y1028" s="23"/>
      <c r="Z1028" s="23"/>
      <c r="AA1028" s="23"/>
    </row>
    <row r="1029" spans="1:27" ht="15.75" customHeight="1">
      <c r="A1029" s="23"/>
      <c r="B1029" s="23"/>
      <c r="C1029" s="23"/>
      <c r="D1029" s="23"/>
      <c r="E1029" s="23"/>
      <c r="F1029" s="23"/>
      <c r="G1029" s="23"/>
      <c r="H1029" s="23"/>
      <c r="I1029" s="23"/>
      <c r="J1029" s="23"/>
      <c r="K1029" s="23"/>
      <c r="L1029" s="23"/>
      <c r="M1029" s="23"/>
      <c r="N1029" s="23"/>
      <c r="O1029" s="23"/>
      <c r="P1029" s="23"/>
      <c r="Q1029" s="23"/>
      <c r="R1029" s="23"/>
      <c r="S1029" s="23"/>
      <c r="T1029" s="23"/>
      <c r="U1029" s="23"/>
      <c r="V1029" s="23"/>
      <c r="W1029" s="23"/>
      <c r="X1029" s="23"/>
      <c r="Y1029" s="23"/>
      <c r="Z1029" s="23"/>
      <c r="AA1029" s="23"/>
    </row>
    <row r="1030" spans="1:27" ht="15.75" customHeight="1">
      <c r="A1030" s="23"/>
      <c r="B1030" s="23"/>
      <c r="C1030" s="23"/>
      <c r="D1030" s="23"/>
      <c r="E1030" s="23"/>
      <c r="F1030" s="23"/>
      <c r="G1030" s="23"/>
      <c r="H1030" s="23"/>
      <c r="I1030" s="23"/>
      <c r="J1030" s="23"/>
      <c r="K1030" s="23"/>
      <c r="L1030" s="23"/>
      <c r="M1030" s="23"/>
      <c r="N1030" s="23"/>
      <c r="O1030" s="23"/>
      <c r="P1030" s="23"/>
      <c r="Q1030" s="23"/>
      <c r="R1030" s="23"/>
      <c r="S1030" s="23"/>
      <c r="T1030" s="23"/>
      <c r="U1030" s="23"/>
      <c r="V1030" s="23"/>
      <c r="W1030" s="23"/>
      <c r="X1030" s="23"/>
      <c r="Y1030" s="23"/>
      <c r="Z1030" s="23"/>
      <c r="AA1030" s="23"/>
    </row>
    <row r="1031" spans="1:27" ht="15.75" customHeight="1">
      <c r="A1031" s="23"/>
      <c r="B1031" s="23"/>
      <c r="C1031" s="23"/>
      <c r="D1031" s="23"/>
      <c r="E1031" s="23"/>
      <c r="F1031" s="23"/>
      <c r="G1031" s="23"/>
      <c r="H1031" s="23"/>
      <c r="I1031" s="23"/>
      <c r="J1031" s="23"/>
      <c r="K1031" s="23"/>
      <c r="L1031" s="23"/>
      <c r="M1031" s="23"/>
      <c r="N1031" s="23"/>
      <c r="O1031" s="23"/>
      <c r="P1031" s="23"/>
      <c r="Q1031" s="23"/>
      <c r="R1031" s="23"/>
      <c r="S1031" s="23"/>
      <c r="T1031" s="23"/>
      <c r="U1031" s="23"/>
      <c r="V1031" s="23"/>
      <c r="W1031" s="23"/>
      <c r="X1031" s="23"/>
      <c r="Y1031" s="23"/>
      <c r="Z1031" s="23"/>
      <c r="AA1031" s="23"/>
    </row>
    <row r="1032" spans="1:27" ht="15.75" customHeight="1">
      <c r="A1032" s="23"/>
      <c r="B1032" s="23"/>
      <c r="C1032" s="23"/>
      <c r="D1032" s="23"/>
      <c r="E1032" s="23"/>
      <c r="F1032" s="23"/>
      <c r="G1032" s="23"/>
      <c r="H1032" s="23"/>
      <c r="I1032" s="23"/>
      <c r="J1032" s="23"/>
      <c r="K1032" s="23"/>
      <c r="L1032" s="23"/>
      <c r="M1032" s="23"/>
      <c r="N1032" s="23"/>
      <c r="O1032" s="23"/>
      <c r="P1032" s="23"/>
      <c r="Q1032" s="23"/>
      <c r="R1032" s="23"/>
      <c r="S1032" s="23"/>
      <c r="T1032" s="23"/>
      <c r="U1032" s="23"/>
      <c r="V1032" s="23"/>
      <c r="W1032" s="23"/>
      <c r="X1032" s="23"/>
      <c r="Y1032" s="23"/>
      <c r="Z1032" s="23"/>
      <c r="AA1032" s="23"/>
    </row>
    <row r="1033" spans="1:27" ht="15.75" customHeight="1">
      <c r="A1033" s="23"/>
      <c r="B1033" s="23"/>
      <c r="C1033" s="23"/>
      <c r="D1033" s="23"/>
      <c r="E1033" s="23"/>
      <c r="F1033" s="23"/>
      <c r="G1033" s="23"/>
      <c r="H1033" s="23"/>
      <c r="I1033" s="23"/>
      <c r="J1033" s="23"/>
      <c r="K1033" s="23"/>
      <c r="L1033" s="23"/>
      <c r="M1033" s="23"/>
      <c r="N1033" s="23"/>
      <c r="O1033" s="23"/>
      <c r="P1033" s="23"/>
      <c r="Q1033" s="23"/>
      <c r="R1033" s="23"/>
      <c r="S1033" s="23"/>
      <c r="T1033" s="23"/>
      <c r="U1033" s="23"/>
      <c r="V1033" s="23"/>
      <c r="W1033" s="23"/>
      <c r="X1033" s="23"/>
      <c r="Y1033" s="23"/>
      <c r="Z1033" s="23"/>
      <c r="AA1033" s="23"/>
    </row>
    <row r="1034" spans="1:27" ht="15.75" customHeight="1">
      <c r="A1034" s="23"/>
      <c r="B1034" s="23"/>
      <c r="C1034" s="23"/>
      <c r="D1034" s="23"/>
      <c r="E1034" s="23"/>
      <c r="F1034" s="23"/>
      <c r="G1034" s="23"/>
      <c r="H1034" s="23"/>
      <c r="I1034" s="23"/>
      <c r="J1034" s="23"/>
      <c r="K1034" s="23"/>
      <c r="L1034" s="23"/>
      <c r="M1034" s="23"/>
      <c r="N1034" s="23"/>
      <c r="O1034" s="23"/>
      <c r="P1034" s="23"/>
      <c r="Q1034" s="23"/>
      <c r="R1034" s="23"/>
      <c r="S1034" s="23"/>
      <c r="T1034" s="23"/>
      <c r="U1034" s="23"/>
      <c r="V1034" s="23"/>
      <c r="W1034" s="23"/>
      <c r="X1034" s="23"/>
      <c r="Y1034" s="23"/>
      <c r="Z1034" s="23"/>
      <c r="AA1034" s="23"/>
    </row>
    <row r="1035" spans="1:27" ht="15.75" customHeight="1">
      <c r="A1035" s="23"/>
      <c r="B1035" s="23"/>
      <c r="C1035" s="23"/>
      <c r="D1035" s="23"/>
      <c r="E1035" s="23"/>
      <c r="F1035" s="23"/>
      <c r="G1035" s="23"/>
      <c r="H1035" s="23"/>
      <c r="I1035" s="23"/>
      <c r="J1035" s="23"/>
      <c r="K1035" s="23"/>
      <c r="L1035" s="23"/>
      <c r="M1035" s="23"/>
      <c r="N1035" s="23"/>
      <c r="O1035" s="23"/>
      <c r="P1035" s="23"/>
      <c r="Q1035" s="23"/>
      <c r="R1035" s="23"/>
      <c r="S1035" s="23"/>
      <c r="T1035" s="23"/>
      <c r="U1035" s="23"/>
      <c r="V1035" s="23"/>
      <c r="W1035" s="23"/>
      <c r="X1035" s="23"/>
      <c r="Y1035" s="23"/>
      <c r="Z1035" s="23"/>
      <c r="AA1035" s="23"/>
    </row>
    <row r="1036" spans="1:27" ht="15.75" customHeight="1">
      <c r="A1036" s="23"/>
      <c r="B1036" s="23"/>
      <c r="C1036" s="23"/>
      <c r="D1036" s="23"/>
      <c r="E1036" s="23"/>
      <c r="F1036" s="23"/>
      <c r="G1036" s="23"/>
      <c r="H1036" s="23"/>
      <c r="I1036" s="23"/>
      <c r="J1036" s="23"/>
      <c r="K1036" s="23"/>
      <c r="L1036" s="23"/>
      <c r="M1036" s="23"/>
      <c r="N1036" s="23"/>
      <c r="O1036" s="23"/>
      <c r="P1036" s="23"/>
      <c r="Q1036" s="23"/>
      <c r="R1036" s="23"/>
      <c r="S1036" s="23"/>
      <c r="T1036" s="23"/>
      <c r="U1036" s="23"/>
      <c r="V1036" s="23"/>
      <c r="W1036" s="23"/>
      <c r="X1036" s="23"/>
      <c r="Y1036" s="23"/>
      <c r="Z1036" s="23"/>
      <c r="AA1036" s="23"/>
    </row>
    <row r="1037" spans="1:27" ht="15.75" customHeight="1">
      <c r="A1037" s="23"/>
      <c r="B1037" s="23"/>
      <c r="C1037" s="23"/>
      <c r="D1037" s="23"/>
      <c r="E1037" s="23"/>
      <c r="F1037" s="23"/>
      <c r="G1037" s="23"/>
      <c r="H1037" s="23"/>
      <c r="I1037" s="23"/>
      <c r="J1037" s="23"/>
      <c r="K1037" s="23"/>
      <c r="L1037" s="23"/>
      <c r="M1037" s="23"/>
      <c r="N1037" s="23"/>
      <c r="O1037" s="23"/>
      <c r="P1037" s="23"/>
      <c r="Q1037" s="23"/>
      <c r="R1037" s="23"/>
      <c r="S1037" s="23"/>
      <c r="T1037" s="23"/>
      <c r="U1037" s="23"/>
      <c r="V1037" s="23"/>
      <c r="W1037" s="23"/>
      <c r="X1037" s="23"/>
      <c r="Y1037" s="23"/>
      <c r="Z1037" s="23"/>
      <c r="AA1037" s="23"/>
    </row>
    <row r="1038" spans="1:27" ht="15.75" customHeight="1">
      <c r="A1038" s="23"/>
      <c r="B1038" s="23"/>
      <c r="C1038" s="23"/>
      <c r="D1038" s="23"/>
      <c r="E1038" s="23"/>
      <c r="F1038" s="23"/>
      <c r="G1038" s="23"/>
      <c r="H1038" s="23"/>
      <c r="I1038" s="23"/>
      <c r="J1038" s="23"/>
      <c r="K1038" s="23"/>
      <c r="L1038" s="23"/>
      <c r="M1038" s="23"/>
      <c r="N1038" s="23"/>
      <c r="O1038" s="23"/>
      <c r="P1038" s="23"/>
      <c r="Q1038" s="23"/>
      <c r="R1038" s="23"/>
      <c r="S1038" s="23"/>
      <c r="T1038" s="23"/>
      <c r="U1038" s="23"/>
      <c r="V1038" s="23"/>
      <c r="W1038" s="23"/>
      <c r="X1038" s="23"/>
      <c r="Y1038" s="23"/>
      <c r="Z1038" s="23"/>
      <c r="AA1038" s="23"/>
    </row>
    <row r="1039" spans="1:27" ht="15.75" customHeight="1">
      <c r="A1039" s="23"/>
      <c r="B1039" s="23"/>
      <c r="C1039" s="23"/>
      <c r="D1039" s="23"/>
      <c r="E1039" s="23"/>
      <c r="F1039" s="23"/>
      <c r="G1039" s="23"/>
      <c r="H1039" s="23"/>
      <c r="I1039" s="23"/>
      <c r="J1039" s="23"/>
      <c r="K1039" s="23"/>
      <c r="L1039" s="23"/>
      <c r="M1039" s="23"/>
      <c r="N1039" s="23"/>
      <c r="O1039" s="23"/>
      <c r="P1039" s="23"/>
      <c r="Q1039" s="23"/>
      <c r="R1039" s="23"/>
      <c r="S1039" s="23"/>
      <c r="T1039" s="23"/>
      <c r="U1039" s="23"/>
      <c r="V1039" s="23"/>
      <c r="W1039" s="23"/>
      <c r="X1039" s="23"/>
      <c r="Y1039" s="23"/>
      <c r="Z1039" s="23"/>
      <c r="AA1039" s="23"/>
    </row>
    <row r="1040" spans="1:27" ht="15.75" customHeight="1">
      <c r="A1040" s="23"/>
      <c r="B1040" s="23"/>
      <c r="C1040" s="23"/>
      <c r="D1040" s="23"/>
      <c r="E1040" s="23"/>
      <c r="F1040" s="23"/>
      <c r="G1040" s="23"/>
      <c r="H1040" s="23"/>
      <c r="I1040" s="23"/>
      <c r="J1040" s="23"/>
      <c r="K1040" s="23"/>
      <c r="L1040" s="23"/>
      <c r="M1040" s="23"/>
      <c r="N1040" s="23"/>
      <c r="O1040" s="23"/>
      <c r="P1040" s="23"/>
      <c r="Q1040" s="23"/>
      <c r="R1040" s="23"/>
      <c r="S1040" s="23"/>
      <c r="T1040" s="23"/>
      <c r="U1040" s="23"/>
      <c r="V1040" s="23"/>
      <c r="W1040" s="23"/>
      <c r="X1040" s="23"/>
      <c r="Y1040" s="23"/>
      <c r="Z1040" s="23"/>
      <c r="AA1040" s="23"/>
    </row>
    <row r="1041" spans="1:27" ht="15.75" customHeight="1">
      <c r="A1041" s="23"/>
      <c r="B1041" s="23"/>
      <c r="C1041" s="23"/>
      <c r="D1041" s="23"/>
      <c r="E1041" s="23"/>
      <c r="F1041" s="23"/>
      <c r="G1041" s="23"/>
      <c r="H1041" s="23"/>
      <c r="I1041" s="23"/>
      <c r="J1041" s="23"/>
      <c r="K1041" s="23"/>
      <c r="L1041" s="23"/>
      <c r="M1041" s="23"/>
      <c r="N1041" s="23"/>
      <c r="O1041" s="23"/>
      <c r="P1041" s="23"/>
      <c r="Q1041" s="23"/>
      <c r="R1041" s="23"/>
      <c r="S1041" s="23"/>
      <c r="T1041" s="23"/>
      <c r="U1041" s="23"/>
      <c r="V1041" s="23"/>
      <c r="W1041" s="23"/>
      <c r="X1041" s="23"/>
      <c r="Y1041" s="23"/>
      <c r="Z1041" s="23"/>
      <c r="AA1041" s="23"/>
    </row>
    <row r="1042" spans="1:27" ht="15.75" customHeight="1">
      <c r="A1042" s="23"/>
      <c r="B1042" s="23"/>
      <c r="C1042" s="23"/>
      <c r="D1042" s="23"/>
      <c r="E1042" s="23"/>
      <c r="F1042" s="23"/>
      <c r="G1042" s="23"/>
      <c r="H1042" s="23"/>
      <c r="I1042" s="23"/>
      <c r="J1042" s="23"/>
      <c r="K1042" s="23"/>
      <c r="L1042" s="23"/>
      <c r="M1042" s="23"/>
      <c r="N1042" s="23"/>
      <c r="O1042" s="23"/>
      <c r="P1042" s="23"/>
      <c r="Q1042" s="23"/>
      <c r="R1042" s="23"/>
      <c r="S1042" s="23"/>
      <c r="T1042" s="23"/>
      <c r="U1042" s="23"/>
      <c r="V1042" s="23"/>
      <c r="W1042" s="23"/>
      <c r="X1042" s="23"/>
      <c r="Y1042" s="23"/>
      <c r="Z1042" s="23"/>
      <c r="AA1042" s="23"/>
    </row>
    <row r="1043" spans="1:27" ht="15.75" customHeight="1">
      <c r="A1043" s="23"/>
      <c r="B1043" s="23"/>
      <c r="C1043" s="23"/>
      <c r="D1043" s="23"/>
      <c r="E1043" s="23"/>
      <c r="F1043" s="23"/>
      <c r="G1043" s="23"/>
      <c r="H1043" s="23"/>
      <c r="I1043" s="23"/>
      <c r="J1043" s="23"/>
      <c r="K1043" s="23"/>
      <c r="L1043" s="23"/>
      <c r="M1043" s="23"/>
      <c r="N1043" s="23"/>
      <c r="O1043" s="23"/>
      <c r="P1043" s="23"/>
      <c r="Q1043" s="23"/>
      <c r="R1043" s="23"/>
      <c r="S1043" s="23"/>
      <c r="T1043" s="23"/>
      <c r="U1043" s="23"/>
      <c r="V1043" s="23"/>
      <c r="W1043" s="23"/>
      <c r="X1043" s="23"/>
      <c r="Y1043" s="23"/>
      <c r="Z1043" s="23"/>
      <c r="AA1043" s="23"/>
    </row>
    <row r="1044" spans="1:27" ht="15.75" customHeight="1">
      <c r="A1044" s="23"/>
      <c r="B1044" s="23"/>
      <c r="C1044" s="23"/>
      <c r="D1044" s="23"/>
      <c r="E1044" s="23"/>
      <c r="F1044" s="23"/>
      <c r="G1044" s="23"/>
      <c r="H1044" s="23"/>
      <c r="I1044" s="23"/>
      <c r="J1044" s="23"/>
      <c r="K1044" s="23"/>
      <c r="L1044" s="23"/>
      <c r="M1044" s="23"/>
      <c r="N1044" s="23"/>
      <c r="O1044" s="23"/>
      <c r="P1044" s="23"/>
      <c r="Q1044" s="23"/>
      <c r="R1044" s="23"/>
      <c r="S1044" s="23"/>
      <c r="T1044" s="23"/>
      <c r="U1044" s="23"/>
      <c r="V1044" s="23"/>
      <c r="W1044" s="23"/>
      <c r="X1044" s="23"/>
      <c r="Y1044" s="23"/>
      <c r="Z1044" s="23"/>
      <c r="AA1044" s="23"/>
    </row>
    <row r="1045" spans="1:27" ht="15.75" customHeight="1">
      <c r="A1045" s="23"/>
      <c r="B1045" s="23"/>
      <c r="C1045" s="23"/>
      <c r="D1045" s="23"/>
      <c r="E1045" s="23"/>
      <c r="F1045" s="23"/>
      <c r="G1045" s="23"/>
      <c r="H1045" s="23"/>
      <c r="I1045" s="23"/>
      <c r="J1045" s="23"/>
      <c r="K1045" s="23"/>
      <c r="L1045" s="23"/>
      <c r="M1045" s="23"/>
      <c r="N1045" s="23"/>
      <c r="O1045" s="23"/>
      <c r="P1045" s="23"/>
      <c r="Q1045" s="23"/>
      <c r="R1045" s="23"/>
      <c r="S1045" s="23"/>
      <c r="T1045" s="23"/>
      <c r="U1045" s="23"/>
      <c r="V1045" s="23"/>
      <c r="W1045" s="23"/>
      <c r="X1045" s="23"/>
      <c r="Y1045" s="23"/>
      <c r="Z1045" s="23"/>
      <c r="AA1045" s="23"/>
    </row>
    <row r="1046" spans="1:27" ht="15" customHeight="1">
      <c r="B1046" s="23"/>
    </row>
  </sheetData>
  <mergeCells count="203">
    <mergeCell ref="Z144:AA144"/>
    <mergeCell ref="W144:X144"/>
    <mergeCell ref="W131:X131"/>
    <mergeCell ref="W132:X132"/>
    <mergeCell ref="W133:X133"/>
    <mergeCell ref="W134:X134"/>
    <mergeCell ref="W135:X135"/>
    <mergeCell ref="W126:X126"/>
    <mergeCell ref="W127:X127"/>
    <mergeCell ref="W128:X128"/>
    <mergeCell ref="W129:X129"/>
    <mergeCell ref="W130:X130"/>
    <mergeCell ref="W136:X136"/>
    <mergeCell ref="W137:X137"/>
    <mergeCell ref="W138:X138"/>
    <mergeCell ref="W139:X139"/>
    <mergeCell ref="W140:X140"/>
    <mergeCell ref="W141:X141"/>
    <mergeCell ref="W142:X142"/>
    <mergeCell ref="W143:X143"/>
    <mergeCell ref="W146:X146"/>
    <mergeCell ref="W145:X145"/>
    <mergeCell ref="W121:X121"/>
    <mergeCell ref="W122:X122"/>
    <mergeCell ref="W123:X123"/>
    <mergeCell ref="W124:X124"/>
    <mergeCell ref="W125:X125"/>
    <mergeCell ref="W116:X116"/>
    <mergeCell ref="W117:X117"/>
    <mergeCell ref="W118:X118"/>
    <mergeCell ref="W119:X119"/>
    <mergeCell ref="W120:X120"/>
    <mergeCell ref="W111:X111"/>
    <mergeCell ref="W112:X112"/>
    <mergeCell ref="W113:X113"/>
    <mergeCell ref="W114:X114"/>
    <mergeCell ref="W115:X115"/>
    <mergeCell ref="W106:X106"/>
    <mergeCell ref="W107:X107"/>
    <mergeCell ref="W108:X108"/>
    <mergeCell ref="W109:X109"/>
    <mergeCell ref="W110:X110"/>
    <mergeCell ref="W101:X101"/>
    <mergeCell ref="W102:X102"/>
    <mergeCell ref="W103:X103"/>
    <mergeCell ref="W104:X104"/>
    <mergeCell ref="W105:X105"/>
    <mergeCell ref="W96:X96"/>
    <mergeCell ref="W97:X97"/>
    <mergeCell ref="W98:X98"/>
    <mergeCell ref="W99:X99"/>
    <mergeCell ref="W100:X100"/>
    <mergeCell ref="W91:X91"/>
    <mergeCell ref="W92:X92"/>
    <mergeCell ref="W93:X93"/>
    <mergeCell ref="W94:X94"/>
    <mergeCell ref="W95:X95"/>
    <mergeCell ref="W86:X86"/>
    <mergeCell ref="W87:X87"/>
    <mergeCell ref="W88:X88"/>
    <mergeCell ref="W89:X89"/>
    <mergeCell ref="W90:X90"/>
    <mergeCell ref="W72:X72"/>
    <mergeCell ref="W73:X73"/>
    <mergeCell ref="W83:X83"/>
    <mergeCell ref="W84:X84"/>
    <mergeCell ref="W85:X85"/>
    <mergeCell ref="W74:X74"/>
    <mergeCell ref="W75:X75"/>
    <mergeCell ref="W76:X76"/>
    <mergeCell ref="W77:X77"/>
    <mergeCell ref="W78:X78"/>
    <mergeCell ref="W79:X79"/>
    <mergeCell ref="W80:X80"/>
    <mergeCell ref="W81:X81"/>
    <mergeCell ref="W82:X82"/>
    <mergeCell ref="W67:X67"/>
    <mergeCell ref="W68:X68"/>
    <mergeCell ref="W69:X69"/>
    <mergeCell ref="W70:X70"/>
    <mergeCell ref="W71:X71"/>
    <mergeCell ref="W62:X62"/>
    <mergeCell ref="W63:X63"/>
    <mergeCell ref="W64:X64"/>
    <mergeCell ref="W65:X65"/>
    <mergeCell ref="W66:X66"/>
    <mergeCell ref="W56:X56"/>
    <mergeCell ref="W58:X58"/>
    <mergeCell ref="W57:X57"/>
    <mergeCell ref="W60:X60"/>
    <mergeCell ref="W61:X61"/>
    <mergeCell ref="W59:X59"/>
    <mergeCell ref="W51:X51"/>
    <mergeCell ref="W52:X52"/>
    <mergeCell ref="W53:X53"/>
    <mergeCell ref="W54:X54"/>
    <mergeCell ref="W55:X55"/>
    <mergeCell ref="W46:X46"/>
    <mergeCell ref="W47:X47"/>
    <mergeCell ref="W48:X48"/>
    <mergeCell ref="W49:X49"/>
    <mergeCell ref="W50:X50"/>
    <mergeCell ref="W41:X41"/>
    <mergeCell ref="W42:X42"/>
    <mergeCell ref="W43:X43"/>
    <mergeCell ref="W44:X44"/>
    <mergeCell ref="W45:X45"/>
    <mergeCell ref="W36:X36"/>
    <mergeCell ref="W37:X37"/>
    <mergeCell ref="W38:X38"/>
    <mergeCell ref="W39:X39"/>
    <mergeCell ref="W40:X40"/>
    <mergeCell ref="W31:X31"/>
    <mergeCell ref="W32:X32"/>
    <mergeCell ref="W33:X33"/>
    <mergeCell ref="W34:X34"/>
    <mergeCell ref="W35:X35"/>
    <mergeCell ref="W26:X26"/>
    <mergeCell ref="W27:X27"/>
    <mergeCell ref="W28:X28"/>
    <mergeCell ref="W29:X29"/>
    <mergeCell ref="W30:X30"/>
    <mergeCell ref="W21:X21"/>
    <mergeCell ref="W22:X22"/>
    <mergeCell ref="W23:X23"/>
    <mergeCell ref="W24:X24"/>
    <mergeCell ref="W25:X25"/>
    <mergeCell ref="W16:X16"/>
    <mergeCell ref="W17:X17"/>
    <mergeCell ref="W18:X18"/>
    <mergeCell ref="W19:X19"/>
    <mergeCell ref="W20:X20"/>
    <mergeCell ref="W1:X1"/>
    <mergeCell ref="W2:X2"/>
    <mergeCell ref="W3:X3"/>
    <mergeCell ref="W4:X4"/>
    <mergeCell ref="W5:X5"/>
    <mergeCell ref="W6:X6"/>
    <mergeCell ref="W7:X7"/>
    <mergeCell ref="W8:X8"/>
    <mergeCell ref="W9:X9"/>
    <mergeCell ref="W10:X10"/>
    <mergeCell ref="W11:X11"/>
    <mergeCell ref="W12:X12"/>
    <mergeCell ref="W13:X13"/>
    <mergeCell ref="W14:X14"/>
    <mergeCell ref="W15:X15"/>
    <mergeCell ref="W148:X148"/>
    <mergeCell ref="W149:X149"/>
    <mergeCell ref="W150:X150"/>
    <mergeCell ref="W151:X151"/>
    <mergeCell ref="W152:X152"/>
    <mergeCell ref="W153:X153"/>
    <mergeCell ref="W154:X154"/>
    <mergeCell ref="W155:X155"/>
    <mergeCell ref="W156:X156"/>
    <mergeCell ref="W157:X157"/>
    <mergeCell ref="W158:X158"/>
    <mergeCell ref="W159:X159"/>
    <mergeCell ref="W160:X160"/>
    <mergeCell ref="W161:X161"/>
    <mergeCell ref="W162:X162"/>
    <mergeCell ref="W163:X163"/>
    <mergeCell ref="W164:X164"/>
    <mergeCell ref="W165:X165"/>
    <mergeCell ref="W179:X179"/>
    <mergeCell ref="W180:X180"/>
    <mergeCell ref="W181:X181"/>
    <mergeCell ref="W182:X182"/>
    <mergeCell ref="W183:X183"/>
    <mergeCell ref="W166:X166"/>
    <mergeCell ref="W167:X167"/>
    <mergeCell ref="W168:X168"/>
    <mergeCell ref="W169:X169"/>
    <mergeCell ref="W170:X170"/>
    <mergeCell ref="W171:X171"/>
    <mergeCell ref="W172:X172"/>
    <mergeCell ref="W173:X173"/>
    <mergeCell ref="W174:X174"/>
    <mergeCell ref="W147:X147"/>
    <mergeCell ref="W202:X202"/>
    <mergeCell ref="W190:X190"/>
    <mergeCell ref="W191:X191"/>
    <mergeCell ref="W192:X192"/>
    <mergeCell ref="W193:X193"/>
    <mergeCell ref="W194:X194"/>
    <mergeCell ref="W195:X195"/>
    <mergeCell ref="W196:X196"/>
    <mergeCell ref="W197:X197"/>
    <mergeCell ref="W198:X198"/>
    <mergeCell ref="W184:X184"/>
    <mergeCell ref="W185:X185"/>
    <mergeCell ref="W186:X186"/>
    <mergeCell ref="W187:X187"/>
    <mergeCell ref="W188:X188"/>
    <mergeCell ref="W189:X189"/>
    <mergeCell ref="W199:X199"/>
    <mergeCell ref="W200:X200"/>
    <mergeCell ref="W201:X201"/>
    <mergeCell ref="W175:X175"/>
    <mergeCell ref="W176:X176"/>
    <mergeCell ref="W177:X177"/>
    <mergeCell ref="W178:X178"/>
  </mergeCells>
  <conditionalFormatting sqref="A2:A202">
    <cfRule type="cellIs" dxfId="2" priority="2" operator="equal">
      <formula>0</formula>
    </cfRule>
  </conditionalFormatting>
  <conditionalFormatting sqref="A1:V1">
    <cfRule type="notContainsBlanks" dxfId="1" priority="1">
      <formula>LEN(TRIM(A1))&gt;0</formula>
    </cfRule>
  </conditionalFormatting>
  <conditionalFormatting sqref="O2:O202">
    <cfRule type="notContainsBlanks" dxfId="0" priority="3">
      <formula>LEN(TRIM(O2))&gt;0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V1006"/>
  <sheetViews>
    <sheetView workbookViewId="0"/>
  </sheetViews>
  <sheetFormatPr defaultColWidth="14.42578125" defaultRowHeight="15" customHeight="1"/>
  <cols>
    <col min="4" max="4" width="89" customWidth="1"/>
  </cols>
  <sheetData>
    <row r="1" spans="1:22" ht="15.75" customHeight="1">
      <c r="A1" s="1"/>
      <c r="B1" s="1"/>
      <c r="C1" s="1"/>
      <c r="D1" s="1"/>
      <c r="E1" s="1"/>
      <c r="F1" s="1"/>
      <c r="G1" s="1"/>
      <c r="H1" s="1"/>
      <c r="I1" s="1"/>
      <c r="J1" s="1"/>
      <c r="K1" s="1"/>
      <c r="L1" s="1"/>
      <c r="M1" s="1"/>
      <c r="N1" s="1"/>
      <c r="O1" s="1"/>
      <c r="P1" s="1"/>
      <c r="Q1" s="1"/>
      <c r="R1" s="1"/>
      <c r="S1" s="1"/>
      <c r="T1" s="1"/>
      <c r="U1" s="1"/>
      <c r="V1" s="1"/>
    </row>
    <row r="2" spans="1:22" ht="15.75" customHeight="1">
      <c r="A2" s="1"/>
      <c r="B2" s="1"/>
      <c r="C2" s="1"/>
      <c r="D2" s="1"/>
      <c r="E2" s="1"/>
      <c r="F2" s="1"/>
      <c r="G2" s="1"/>
      <c r="H2" s="1"/>
      <c r="I2" s="1"/>
      <c r="J2" s="1"/>
      <c r="K2" s="1"/>
      <c r="L2" s="1"/>
      <c r="M2" s="1"/>
      <c r="N2" s="1"/>
      <c r="O2" s="1"/>
      <c r="P2" s="1"/>
      <c r="Q2" s="1"/>
      <c r="R2" s="1"/>
      <c r="S2" s="1"/>
      <c r="T2" s="1"/>
      <c r="U2" s="1"/>
      <c r="V2" s="1"/>
    </row>
    <row r="3" spans="1:22" ht="15.75" customHeight="1">
      <c r="A3" s="1"/>
      <c r="B3" s="2" t="s">
        <v>628</v>
      </c>
      <c r="C3" s="1"/>
      <c r="D3" s="1"/>
      <c r="E3" s="1"/>
      <c r="F3" s="1"/>
      <c r="G3" s="1"/>
      <c r="H3" s="1"/>
      <c r="I3" s="1"/>
      <c r="J3" s="1"/>
      <c r="K3" s="1"/>
      <c r="L3" s="1"/>
      <c r="M3" s="1"/>
      <c r="N3" s="1"/>
      <c r="O3" s="1"/>
      <c r="P3" s="1"/>
      <c r="Q3" s="1"/>
      <c r="R3" s="1"/>
      <c r="S3" s="1"/>
      <c r="T3" s="1"/>
      <c r="U3" s="1"/>
      <c r="V3" s="1"/>
    </row>
    <row r="4" spans="1:22" ht="15.75" customHeight="1">
      <c r="A4" s="1"/>
      <c r="B4" s="3"/>
      <c r="C4" s="1"/>
      <c r="D4" s="1"/>
      <c r="E4" s="1"/>
      <c r="F4" s="1"/>
      <c r="G4" s="1"/>
      <c r="H4" s="1"/>
      <c r="I4" s="1"/>
      <c r="J4" s="1"/>
      <c r="K4" s="1"/>
      <c r="L4" s="1"/>
      <c r="M4" s="1"/>
      <c r="N4" s="1"/>
      <c r="O4" s="1"/>
      <c r="P4" s="1"/>
      <c r="Q4" s="1"/>
      <c r="R4" s="1"/>
      <c r="S4" s="1"/>
      <c r="T4" s="1"/>
      <c r="U4" s="1"/>
      <c r="V4" s="1"/>
    </row>
    <row r="5" spans="1:22" ht="15.75" customHeight="1">
      <c r="A5" s="1"/>
      <c r="B5" s="1" t="s">
        <v>629</v>
      </c>
      <c r="C5" s="1"/>
      <c r="D5" s="1"/>
      <c r="E5" s="1"/>
      <c r="F5" s="1"/>
      <c r="G5" s="1"/>
      <c r="H5" s="1"/>
      <c r="I5" s="1"/>
      <c r="J5" s="1"/>
      <c r="K5" s="1"/>
      <c r="L5" s="1"/>
      <c r="M5" s="1"/>
      <c r="N5" s="1"/>
      <c r="O5" s="1"/>
      <c r="P5" s="1"/>
      <c r="Q5" s="1"/>
      <c r="R5" s="1"/>
      <c r="S5" s="1"/>
      <c r="T5" s="1"/>
      <c r="U5" s="1"/>
      <c r="V5" s="1"/>
    </row>
    <row r="6" spans="1:22" ht="15.75" customHeight="1">
      <c r="A6" s="1"/>
      <c r="B6" s="1"/>
      <c r="C6" s="1"/>
      <c r="D6" s="1"/>
      <c r="E6" s="1"/>
      <c r="F6" s="1"/>
      <c r="G6" s="1"/>
      <c r="H6" s="1"/>
      <c r="I6" s="1"/>
      <c r="J6" s="1"/>
      <c r="K6" s="1"/>
      <c r="L6" s="1"/>
      <c r="M6" s="1"/>
      <c r="N6" s="1"/>
      <c r="O6" s="1"/>
      <c r="P6" s="1"/>
      <c r="Q6" s="1"/>
      <c r="R6" s="1"/>
      <c r="S6" s="1"/>
      <c r="T6" s="1"/>
      <c r="U6" s="1"/>
      <c r="V6" s="1"/>
    </row>
    <row r="7" spans="1:22" ht="15.75" customHeight="1">
      <c r="A7" s="1"/>
      <c r="B7" s="4" t="s">
        <v>630</v>
      </c>
      <c r="C7" s="4"/>
      <c r="D7" s="4"/>
      <c r="E7" s="1"/>
      <c r="F7" s="1"/>
      <c r="G7" s="1"/>
      <c r="H7" s="1"/>
      <c r="I7" s="1"/>
      <c r="J7" s="1"/>
      <c r="K7" s="1"/>
      <c r="L7" s="1"/>
      <c r="M7" s="1"/>
      <c r="N7" s="1"/>
      <c r="O7" s="1"/>
      <c r="P7" s="1"/>
      <c r="Q7" s="1"/>
      <c r="R7" s="1"/>
      <c r="S7" s="1"/>
      <c r="T7" s="1"/>
      <c r="U7" s="1"/>
      <c r="V7" s="1"/>
    </row>
    <row r="8" spans="1:22" ht="15.75" customHeight="1">
      <c r="A8" s="1"/>
      <c r="B8" s="1"/>
      <c r="C8" s="1"/>
      <c r="D8" s="1"/>
      <c r="E8" s="1"/>
      <c r="F8" s="1"/>
      <c r="G8" s="1"/>
      <c r="H8" s="1"/>
      <c r="I8" s="1"/>
      <c r="J8" s="1"/>
      <c r="K8" s="1"/>
      <c r="L8" s="1"/>
      <c r="M8" s="1"/>
      <c r="N8" s="1"/>
      <c r="O8" s="1"/>
      <c r="P8" s="1"/>
      <c r="Q8" s="1"/>
      <c r="R8" s="1"/>
      <c r="S8" s="1"/>
      <c r="T8" s="1"/>
      <c r="U8" s="1"/>
      <c r="V8" s="1"/>
    </row>
    <row r="9" spans="1:22" ht="15.75" customHeight="1">
      <c r="A9" s="1"/>
      <c r="B9" s="1" t="s">
        <v>631</v>
      </c>
      <c r="C9" s="1"/>
      <c r="D9" s="1"/>
      <c r="E9" s="1"/>
      <c r="F9" s="1"/>
      <c r="G9" s="1"/>
      <c r="H9" s="1"/>
      <c r="I9" s="1"/>
      <c r="J9" s="1"/>
      <c r="K9" s="1"/>
      <c r="L9" s="1"/>
      <c r="M9" s="1"/>
      <c r="N9" s="1"/>
      <c r="O9" s="1"/>
      <c r="P9" s="1"/>
      <c r="Q9" s="1"/>
      <c r="R9" s="1"/>
      <c r="S9" s="1"/>
      <c r="T9" s="1"/>
      <c r="U9" s="1"/>
      <c r="V9" s="1"/>
    </row>
    <row r="10" spans="1:22" ht="15.75" customHeight="1">
      <c r="A10" s="1"/>
      <c r="B10" s="1"/>
      <c r="C10" s="1"/>
      <c r="D10" s="1"/>
      <c r="E10" s="1"/>
      <c r="F10" s="1"/>
      <c r="G10" s="1"/>
      <c r="H10" s="1"/>
      <c r="I10" s="1"/>
      <c r="J10" s="1"/>
      <c r="K10" s="1"/>
      <c r="L10" s="1"/>
      <c r="M10" s="1"/>
      <c r="N10" s="1"/>
      <c r="O10" s="1"/>
      <c r="P10" s="1"/>
      <c r="Q10" s="1"/>
      <c r="R10" s="1"/>
      <c r="S10" s="1"/>
      <c r="T10" s="1"/>
      <c r="U10" s="1"/>
      <c r="V10" s="1"/>
    </row>
    <row r="11" spans="1:22" ht="15.75" customHeight="1">
      <c r="A11" s="1"/>
      <c r="B11" s="1" t="s">
        <v>632</v>
      </c>
      <c r="C11" s="1"/>
      <c r="D11" s="1"/>
      <c r="E11" s="1"/>
      <c r="F11" s="1"/>
      <c r="G11" s="1"/>
      <c r="H11" s="1"/>
      <c r="I11" s="1"/>
      <c r="J11" s="1"/>
      <c r="K11" s="1"/>
      <c r="L11" s="1"/>
      <c r="M11" s="1"/>
      <c r="N11" s="1"/>
      <c r="O11" s="1"/>
      <c r="P11" s="1"/>
      <c r="Q11" s="1"/>
      <c r="R11" s="1"/>
      <c r="S11" s="1"/>
      <c r="T11" s="1"/>
      <c r="U11" s="1"/>
      <c r="V11" s="1"/>
    </row>
    <row r="12" spans="1:22" ht="15.75" customHeight="1">
      <c r="A12" s="1"/>
      <c r="B12" s="1"/>
      <c r="C12" s="1"/>
      <c r="D12" s="1"/>
      <c r="E12" s="1"/>
      <c r="F12" s="1"/>
      <c r="G12" s="1"/>
      <c r="H12" s="1"/>
      <c r="I12" s="1"/>
      <c r="J12" s="1"/>
      <c r="K12" s="1"/>
      <c r="L12" s="1"/>
      <c r="M12" s="1"/>
      <c r="N12" s="1"/>
      <c r="O12" s="1"/>
      <c r="P12" s="1"/>
      <c r="Q12" s="1"/>
      <c r="R12" s="1"/>
      <c r="S12" s="1"/>
      <c r="T12" s="1"/>
      <c r="U12" s="1"/>
      <c r="V12" s="1"/>
    </row>
    <row r="13" spans="1:22" ht="15.75" customHeight="1">
      <c r="A13" s="1"/>
      <c r="B13" s="1" t="s">
        <v>633</v>
      </c>
      <c r="C13" s="5"/>
      <c r="D13" s="5"/>
      <c r="E13" s="1"/>
      <c r="F13" s="1"/>
      <c r="G13" s="1"/>
      <c r="H13" s="1"/>
      <c r="I13" s="1"/>
      <c r="J13" s="1"/>
      <c r="K13" s="1"/>
      <c r="L13" s="1"/>
      <c r="M13" s="1"/>
      <c r="N13" s="1"/>
      <c r="O13" s="1"/>
      <c r="P13" s="1"/>
      <c r="Q13" s="1"/>
      <c r="R13" s="1"/>
      <c r="S13" s="1"/>
      <c r="T13" s="1"/>
      <c r="U13" s="1"/>
      <c r="V13" s="1"/>
    </row>
    <row r="14" spans="1:22" ht="15.75" customHeight="1">
      <c r="A14" s="1"/>
      <c r="B14" s="1"/>
      <c r="C14" s="6"/>
      <c r="D14" s="6"/>
      <c r="E14" s="1"/>
      <c r="F14" s="1"/>
      <c r="G14" s="1"/>
      <c r="H14" s="1"/>
      <c r="I14" s="1"/>
      <c r="J14" s="1"/>
      <c r="K14" s="1"/>
      <c r="L14" s="1"/>
      <c r="M14" s="1"/>
      <c r="N14" s="1"/>
      <c r="O14" s="1"/>
      <c r="P14" s="1"/>
      <c r="Q14" s="1"/>
      <c r="R14" s="1"/>
      <c r="S14" s="1"/>
      <c r="T14" s="1"/>
      <c r="U14" s="1"/>
      <c r="V14" s="1"/>
    </row>
    <row r="15" spans="1:22" ht="15.75" customHeight="1">
      <c r="A15" s="1"/>
      <c r="B15" s="1" t="s">
        <v>634</v>
      </c>
      <c r="C15" s="6"/>
      <c r="D15" s="6"/>
      <c r="E15" s="1"/>
      <c r="F15" s="1"/>
      <c r="G15" s="1"/>
      <c r="H15" s="1"/>
      <c r="I15" s="1"/>
      <c r="J15" s="1"/>
      <c r="K15" s="1"/>
      <c r="L15" s="1"/>
      <c r="M15" s="1"/>
      <c r="N15" s="1"/>
      <c r="O15" s="1"/>
      <c r="P15" s="1"/>
      <c r="Q15" s="1"/>
      <c r="R15" s="1"/>
      <c r="S15" s="1"/>
      <c r="T15" s="1"/>
      <c r="U15" s="1"/>
      <c r="V15" s="1"/>
    </row>
    <row r="16" spans="1:22" ht="15.75" customHeight="1">
      <c r="A16" s="1"/>
      <c r="B16" s="1"/>
      <c r="C16" s="6"/>
      <c r="D16" s="6"/>
      <c r="E16" s="1"/>
      <c r="F16" s="1"/>
      <c r="G16" s="1"/>
      <c r="H16" s="1"/>
      <c r="I16" s="1"/>
      <c r="J16" s="1"/>
      <c r="K16" s="1"/>
      <c r="L16" s="1"/>
      <c r="M16" s="1"/>
      <c r="N16" s="1"/>
      <c r="O16" s="1"/>
      <c r="P16" s="1"/>
      <c r="Q16" s="1"/>
      <c r="R16" s="1"/>
      <c r="S16" s="1"/>
      <c r="T16" s="1"/>
      <c r="U16" s="1"/>
      <c r="V16" s="1"/>
    </row>
    <row r="17" spans="1:22" ht="15.75" customHeight="1">
      <c r="A17" s="3"/>
      <c r="B17" s="1" t="s">
        <v>635</v>
      </c>
      <c r="C17" s="6"/>
      <c r="D17" s="6"/>
      <c r="E17" s="1"/>
      <c r="F17" s="3"/>
      <c r="G17" s="3"/>
      <c r="H17" s="3"/>
      <c r="I17" s="3"/>
      <c r="J17" s="3"/>
      <c r="K17" s="3"/>
      <c r="L17" s="3"/>
      <c r="M17" s="3"/>
      <c r="N17" s="3"/>
      <c r="O17" s="3"/>
      <c r="P17" s="3"/>
      <c r="Q17" s="3"/>
      <c r="R17" s="3"/>
      <c r="S17" s="3"/>
      <c r="T17" s="3"/>
      <c r="U17" s="3"/>
      <c r="V17" s="3"/>
    </row>
    <row r="18" spans="1:22" ht="15.75" customHeight="1">
      <c r="A18" s="1"/>
      <c r="B18" s="1"/>
      <c r="C18" s="6"/>
      <c r="D18" s="6"/>
      <c r="E18" s="1"/>
      <c r="F18" s="1"/>
      <c r="G18" s="1"/>
      <c r="H18" s="1"/>
      <c r="I18" s="1"/>
      <c r="J18" s="1"/>
      <c r="K18" s="1"/>
      <c r="L18" s="1"/>
      <c r="M18" s="1"/>
      <c r="N18" s="1"/>
      <c r="O18" s="1"/>
      <c r="P18" s="1"/>
      <c r="Q18" s="1"/>
      <c r="R18" s="1"/>
      <c r="S18" s="1"/>
      <c r="T18" s="1"/>
      <c r="U18" s="1"/>
      <c r="V18" s="1"/>
    </row>
    <row r="19" spans="1:22" ht="15.75" customHeight="1">
      <c r="A19" s="1"/>
      <c r="B19" s="1" t="s">
        <v>636</v>
      </c>
      <c r="C19" s="5"/>
      <c r="D19" s="5"/>
      <c r="E19" s="1"/>
      <c r="F19" s="1"/>
      <c r="G19" s="1"/>
      <c r="H19" s="1"/>
      <c r="I19" s="1"/>
      <c r="J19" s="1"/>
      <c r="K19" s="1"/>
      <c r="L19" s="1"/>
      <c r="M19" s="1"/>
      <c r="N19" s="1"/>
      <c r="O19" s="1"/>
      <c r="P19" s="1"/>
      <c r="Q19" s="1"/>
      <c r="R19" s="1"/>
      <c r="S19" s="1"/>
      <c r="T19" s="1"/>
      <c r="U19" s="1"/>
      <c r="V19" s="1"/>
    </row>
    <row r="20" spans="1:22" ht="15.75" customHeight="1">
      <c r="A20" s="1"/>
      <c r="B20" s="3"/>
      <c r="C20" s="7"/>
      <c r="D20" s="7"/>
      <c r="E20" s="1"/>
      <c r="F20" s="1"/>
      <c r="G20" s="1"/>
      <c r="H20" s="1"/>
      <c r="I20" s="1"/>
      <c r="J20" s="1"/>
      <c r="K20" s="1"/>
      <c r="L20" s="1"/>
      <c r="M20" s="1"/>
      <c r="N20" s="1"/>
      <c r="O20" s="1"/>
      <c r="P20" s="1"/>
      <c r="Q20" s="1"/>
      <c r="R20" s="1"/>
      <c r="S20" s="1"/>
      <c r="T20" s="1"/>
      <c r="U20" s="1"/>
      <c r="V20" s="1"/>
    </row>
    <row r="21" spans="1:22" ht="15.75" customHeight="1">
      <c r="A21" s="1"/>
      <c r="B21" s="1" t="s">
        <v>637</v>
      </c>
      <c r="C21" s="7"/>
      <c r="D21" s="7"/>
      <c r="E21" s="1"/>
      <c r="F21" s="1"/>
      <c r="G21" s="1"/>
      <c r="H21" s="1"/>
      <c r="I21" s="1"/>
      <c r="J21" s="1"/>
      <c r="K21" s="1"/>
      <c r="L21" s="1"/>
      <c r="M21" s="1"/>
      <c r="N21" s="1"/>
      <c r="O21" s="1"/>
      <c r="P21" s="1"/>
      <c r="Q21" s="1"/>
      <c r="R21" s="1"/>
      <c r="S21" s="1"/>
      <c r="T21" s="1"/>
      <c r="U21" s="1"/>
      <c r="V21" s="1"/>
    </row>
    <row r="22" spans="1:22" ht="15.75" customHeight="1">
      <c r="A22" s="1"/>
      <c r="B22" s="3"/>
      <c r="C22" s="7"/>
      <c r="D22" s="7"/>
      <c r="E22" s="1"/>
      <c r="F22" s="1"/>
      <c r="G22" s="1"/>
      <c r="H22" s="1"/>
      <c r="I22" s="1"/>
      <c r="J22" s="1"/>
      <c r="K22" s="1"/>
      <c r="L22" s="1"/>
      <c r="M22" s="1"/>
      <c r="N22" s="1"/>
      <c r="O22" s="1"/>
      <c r="P22" s="1"/>
      <c r="Q22" s="1"/>
      <c r="R22" s="1"/>
      <c r="S22" s="1"/>
      <c r="T22" s="1"/>
      <c r="U22" s="1"/>
      <c r="V22" s="1"/>
    </row>
    <row r="23" spans="1:22" ht="15.75" customHeight="1">
      <c r="A23" s="1"/>
      <c r="B23" s="1" t="s">
        <v>638</v>
      </c>
      <c r="C23" s="7"/>
      <c r="D23" s="7"/>
      <c r="E23" s="1"/>
      <c r="F23" s="1"/>
      <c r="G23" s="1"/>
      <c r="H23" s="1"/>
      <c r="I23" s="1"/>
      <c r="J23" s="1"/>
      <c r="K23" s="1"/>
      <c r="L23" s="1"/>
      <c r="M23" s="1"/>
      <c r="N23" s="1"/>
      <c r="O23" s="1"/>
      <c r="P23" s="1"/>
      <c r="Q23" s="1"/>
      <c r="R23" s="1"/>
      <c r="S23" s="1"/>
      <c r="T23" s="1"/>
      <c r="U23" s="1"/>
      <c r="V23" s="1"/>
    </row>
    <row r="24" spans="1:22" ht="15.75" customHeight="1">
      <c r="A24" s="1"/>
      <c r="B24" s="3"/>
      <c r="C24" s="7"/>
      <c r="D24" s="7"/>
      <c r="E24" s="1"/>
      <c r="F24" s="1"/>
      <c r="G24" s="1"/>
      <c r="H24" s="1"/>
      <c r="I24" s="1"/>
      <c r="J24" s="1"/>
      <c r="K24" s="1"/>
      <c r="L24" s="1"/>
      <c r="M24" s="1"/>
      <c r="N24" s="1"/>
      <c r="O24" s="1"/>
      <c r="P24" s="1"/>
      <c r="Q24" s="1"/>
      <c r="R24" s="1"/>
      <c r="S24" s="1"/>
      <c r="T24" s="1"/>
      <c r="U24" s="1"/>
      <c r="V24" s="1"/>
    </row>
    <row r="25" spans="1:22" ht="15.75" customHeight="1">
      <c r="A25" s="1"/>
      <c r="B25" s="1" t="s">
        <v>639</v>
      </c>
      <c r="C25" s="7"/>
      <c r="D25" s="7"/>
      <c r="E25" s="1"/>
      <c r="F25" s="1"/>
      <c r="G25" s="1"/>
      <c r="H25" s="1"/>
      <c r="I25" s="1"/>
      <c r="J25" s="1"/>
      <c r="K25" s="1"/>
      <c r="L25" s="1"/>
      <c r="M25" s="1"/>
      <c r="N25" s="1"/>
      <c r="O25" s="1"/>
      <c r="P25" s="1"/>
      <c r="Q25" s="1"/>
      <c r="R25" s="1"/>
      <c r="S25" s="1"/>
      <c r="T25" s="1"/>
      <c r="U25" s="1"/>
      <c r="V25" s="1"/>
    </row>
    <row r="26" spans="1:22" ht="15.75" customHeight="1">
      <c r="A26" s="1"/>
      <c r="B26" s="3"/>
      <c r="C26" s="7"/>
      <c r="D26" s="7"/>
      <c r="E26" s="1"/>
      <c r="F26" s="1"/>
      <c r="G26" s="1"/>
      <c r="H26" s="1"/>
      <c r="I26" s="1"/>
      <c r="J26" s="1"/>
      <c r="K26" s="1"/>
      <c r="L26" s="1"/>
      <c r="M26" s="1"/>
      <c r="N26" s="1"/>
      <c r="O26" s="1"/>
      <c r="P26" s="1"/>
      <c r="Q26" s="1"/>
      <c r="R26" s="1"/>
      <c r="S26" s="1"/>
      <c r="T26" s="1"/>
      <c r="U26" s="1"/>
      <c r="V26" s="1"/>
    </row>
    <row r="27" spans="1:22" ht="15.75" customHeight="1">
      <c r="A27" s="1"/>
      <c r="B27" s="3"/>
      <c r="C27" s="7"/>
      <c r="D27" s="7"/>
      <c r="E27" s="1"/>
      <c r="F27" s="1"/>
      <c r="G27" s="1"/>
      <c r="H27" s="1"/>
      <c r="I27" s="1"/>
      <c r="J27" s="1"/>
      <c r="K27" s="1"/>
      <c r="L27" s="1"/>
      <c r="M27" s="1"/>
      <c r="N27" s="1"/>
      <c r="O27" s="1"/>
      <c r="P27" s="1"/>
      <c r="Q27" s="1"/>
      <c r="R27" s="1"/>
      <c r="S27" s="1"/>
      <c r="T27" s="1"/>
      <c r="U27" s="1"/>
      <c r="V27" s="1"/>
    </row>
    <row r="28" spans="1:22" ht="33" customHeight="1">
      <c r="A28" s="1"/>
      <c r="B28" s="2" t="s">
        <v>640</v>
      </c>
      <c r="C28" s="8"/>
      <c r="D28" s="8"/>
      <c r="E28" s="1"/>
      <c r="F28" s="1"/>
      <c r="G28" s="1"/>
      <c r="H28" s="1"/>
      <c r="I28" s="1"/>
      <c r="J28" s="1"/>
      <c r="K28" s="1"/>
      <c r="L28" s="1"/>
      <c r="M28" s="1"/>
      <c r="N28" s="1"/>
      <c r="O28" s="1"/>
      <c r="P28" s="1"/>
      <c r="Q28" s="1"/>
      <c r="R28" s="1"/>
      <c r="S28" s="1"/>
      <c r="T28" s="1"/>
      <c r="U28" s="1"/>
      <c r="V28" s="1"/>
    </row>
    <row r="29" spans="1:22" ht="15.75" customHeight="1">
      <c r="A29" s="1"/>
      <c r="B29" s="3"/>
      <c r="C29" s="8"/>
      <c r="D29" s="8"/>
      <c r="E29" s="1"/>
      <c r="F29" s="1"/>
      <c r="G29" s="1"/>
      <c r="H29" s="1"/>
      <c r="I29" s="1"/>
      <c r="J29" s="1"/>
      <c r="K29" s="1"/>
      <c r="L29" s="1"/>
      <c r="M29" s="1"/>
      <c r="N29" s="1"/>
      <c r="O29" s="1"/>
      <c r="P29" s="1"/>
      <c r="Q29" s="1"/>
      <c r="R29" s="1"/>
      <c r="S29" s="1"/>
      <c r="T29" s="1"/>
      <c r="U29" s="1"/>
      <c r="V29" s="1"/>
    </row>
    <row r="30" spans="1:22" ht="15.75" customHeight="1">
      <c r="A30" s="1"/>
      <c r="B30" s="1" t="s">
        <v>641</v>
      </c>
      <c r="C30" s="6"/>
      <c r="D30" s="6"/>
      <c r="E30" s="1"/>
      <c r="F30" s="1"/>
      <c r="G30" s="1"/>
      <c r="H30" s="1"/>
      <c r="I30" s="1"/>
      <c r="J30" s="1"/>
      <c r="K30" s="1"/>
      <c r="L30" s="1"/>
      <c r="M30" s="1"/>
      <c r="N30" s="1"/>
      <c r="O30" s="1"/>
      <c r="P30" s="1"/>
      <c r="Q30" s="1"/>
      <c r="R30" s="1"/>
      <c r="S30" s="1"/>
      <c r="T30" s="1"/>
      <c r="U30" s="1"/>
      <c r="V30" s="1"/>
    </row>
    <row r="31" spans="1:22" ht="15.75" customHeight="1">
      <c r="A31" s="1"/>
      <c r="B31" s="1"/>
      <c r="C31" s="5"/>
      <c r="D31" s="5"/>
      <c r="E31" s="1"/>
      <c r="F31" s="1"/>
      <c r="G31" s="1"/>
      <c r="H31" s="1"/>
      <c r="I31" s="1"/>
      <c r="J31" s="1"/>
      <c r="K31" s="1"/>
      <c r="L31" s="1"/>
      <c r="M31" s="1"/>
      <c r="N31" s="1"/>
      <c r="O31" s="1"/>
      <c r="P31" s="1"/>
      <c r="Q31" s="1"/>
      <c r="R31" s="1"/>
      <c r="S31" s="1"/>
      <c r="T31" s="1"/>
      <c r="U31" s="1"/>
      <c r="V31" s="1"/>
    </row>
    <row r="32" spans="1:22" ht="15.75" customHeight="1">
      <c r="A32" s="1"/>
      <c r="B32" s="1" t="s">
        <v>642</v>
      </c>
      <c r="C32" s="6"/>
      <c r="D32" s="6"/>
      <c r="E32" s="1"/>
      <c r="F32" s="1"/>
      <c r="G32" s="1"/>
      <c r="H32" s="1"/>
      <c r="I32" s="1"/>
      <c r="J32" s="1"/>
      <c r="K32" s="1"/>
      <c r="L32" s="1"/>
      <c r="M32" s="1"/>
      <c r="N32" s="1"/>
      <c r="O32" s="1"/>
      <c r="P32" s="1"/>
      <c r="Q32" s="1"/>
      <c r="R32" s="1"/>
      <c r="S32" s="1"/>
      <c r="T32" s="1"/>
      <c r="U32" s="1"/>
      <c r="V32" s="1"/>
    </row>
    <row r="33" spans="1:22" ht="15.75" customHeight="1">
      <c r="A33" s="1"/>
      <c r="B33" s="1"/>
      <c r="C33" s="6"/>
      <c r="D33" s="6"/>
      <c r="E33" s="1"/>
      <c r="F33" s="1"/>
      <c r="G33" s="1"/>
      <c r="H33" s="1"/>
      <c r="I33" s="1"/>
      <c r="J33" s="1"/>
      <c r="K33" s="1"/>
      <c r="L33" s="1"/>
      <c r="M33" s="1"/>
      <c r="N33" s="1"/>
      <c r="O33" s="1"/>
      <c r="P33" s="1"/>
      <c r="Q33" s="1"/>
      <c r="R33" s="1"/>
      <c r="S33" s="1"/>
      <c r="T33" s="1"/>
      <c r="U33" s="1"/>
      <c r="V33" s="1"/>
    </row>
    <row r="34" spans="1:22" ht="15.75" customHeight="1">
      <c r="A34" s="1"/>
      <c r="B34" s="1" t="s">
        <v>643</v>
      </c>
      <c r="C34" s="6"/>
      <c r="D34" s="6"/>
      <c r="E34" s="1"/>
      <c r="F34" s="1"/>
      <c r="G34" s="1"/>
      <c r="H34" s="1"/>
      <c r="I34" s="1"/>
      <c r="J34" s="1"/>
      <c r="K34" s="1"/>
      <c r="L34" s="1"/>
      <c r="M34" s="1"/>
      <c r="N34" s="1"/>
      <c r="O34" s="1"/>
      <c r="P34" s="1"/>
      <c r="Q34" s="1"/>
      <c r="R34" s="1"/>
      <c r="S34" s="1"/>
      <c r="T34" s="1"/>
      <c r="U34" s="1"/>
      <c r="V34" s="1"/>
    </row>
    <row r="35" spans="1:22" ht="15.75" customHeight="1">
      <c r="A35" s="1"/>
      <c r="B35" s="47"/>
      <c r="C35" s="48"/>
      <c r="D35" s="49"/>
      <c r="E35" s="1"/>
      <c r="F35" s="1"/>
      <c r="G35" s="1"/>
      <c r="H35" s="1"/>
      <c r="I35" s="1"/>
      <c r="J35" s="1"/>
      <c r="K35" s="1"/>
      <c r="L35" s="1"/>
      <c r="M35" s="1"/>
      <c r="N35" s="1"/>
      <c r="O35" s="1"/>
      <c r="P35" s="1"/>
      <c r="Q35" s="1"/>
      <c r="R35" s="1"/>
      <c r="S35" s="1"/>
      <c r="T35" s="1"/>
      <c r="U35" s="1"/>
      <c r="V35" s="1"/>
    </row>
    <row r="36" spans="1:22" ht="15.75" customHeight="1">
      <c r="A36" s="1"/>
      <c r="B36" s="47"/>
      <c r="C36" s="48"/>
      <c r="D36" s="49"/>
      <c r="E36" s="1"/>
      <c r="F36" s="1"/>
      <c r="G36" s="1"/>
      <c r="H36" s="1"/>
      <c r="I36" s="1"/>
      <c r="J36" s="1"/>
      <c r="K36" s="1"/>
      <c r="L36" s="1"/>
      <c r="M36" s="1"/>
      <c r="N36" s="1"/>
      <c r="O36" s="1"/>
      <c r="P36" s="1"/>
      <c r="Q36" s="1"/>
      <c r="R36" s="1"/>
      <c r="S36" s="1"/>
      <c r="T36" s="1"/>
      <c r="U36" s="1"/>
      <c r="V36" s="1"/>
    </row>
    <row r="37" spans="1:22" ht="15.75" customHeight="1">
      <c r="A37" s="1"/>
      <c r="B37" s="47"/>
      <c r="C37" s="48"/>
      <c r="D37" s="49"/>
      <c r="E37" s="1"/>
      <c r="F37" s="1"/>
      <c r="G37" s="1"/>
      <c r="H37" s="1"/>
      <c r="I37" s="1"/>
      <c r="J37" s="1"/>
      <c r="K37" s="1"/>
      <c r="L37" s="1"/>
      <c r="M37" s="1"/>
      <c r="N37" s="1"/>
      <c r="O37" s="1"/>
      <c r="P37" s="1"/>
      <c r="Q37" s="1"/>
      <c r="R37" s="1"/>
      <c r="S37" s="1"/>
      <c r="T37" s="1"/>
      <c r="U37" s="1"/>
      <c r="V37" s="1"/>
    </row>
    <row r="38" spans="1:22" ht="15.75" customHeight="1">
      <c r="A38" s="1"/>
      <c r="B38" s="9"/>
      <c r="C38" s="10"/>
      <c r="D38" s="11"/>
      <c r="E38" s="1"/>
      <c r="F38" s="1"/>
      <c r="G38" s="1"/>
      <c r="H38" s="1"/>
      <c r="I38" s="1"/>
      <c r="J38" s="1"/>
      <c r="K38" s="1"/>
      <c r="L38" s="1"/>
      <c r="M38" s="1"/>
      <c r="N38" s="1"/>
      <c r="O38" s="1"/>
      <c r="P38" s="1"/>
      <c r="Q38" s="1"/>
      <c r="R38" s="1"/>
      <c r="S38" s="1"/>
      <c r="T38" s="1"/>
      <c r="U38" s="1"/>
      <c r="V38" s="1"/>
    </row>
    <row r="39" spans="1:22" ht="15.75" customHeight="1">
      <c r="A39" s="1"/>
      <c r="B39" s="7"/>
      <c r="C39" s="7"/>
      <c r="D39" s="7"/>
      <c r="E39" s="1"/>
      <c r="F39" s="1"/>
      <c r="G39" s="1"/>
      <c r="H39" s="1"/>
      <c r="I39" s="1"/>
      <c r="J39" s="1"/>
      <c r="K39" s="1"/>
      <c r="L39" s="1"/>
      <c r="M39" s="1"/>
      <c r="N39" s="1"/>
      <c r="O39" s="1"/>
      <c r="P39" s="1"/>
      <c r="Q39" s="1"/>
      <c r="R39" s="1"/>
      <c r="S39" s="1"/>
      <c r="T39" s="1"/>
      <c r="U39" s="1"/>
      <c r="V39" s="1"/>
    </row>
    <row r="40" spans="1:22" ht="15.75" customHeight="1">
      <c r="A40" s="1"/>
      <c r="B40" s="50"/>
      <c r="C40" s="48"/>
      <c r="D40" s="49"/>
      <c r="E40" s="1"/>
      <c r="F40" s="1"/>
      <c r="G40" s="1"/>
      <c r="H40" s="1"/>
      <c r="I40" s="1"/>
      <c r="J40" s="1"/>
      <c r="K40" s="1"/>
      <c r="L40" s="1"/>
      <c r="M40" s="1"/>
      <c r="N40" s="1"/>
      <c r="O40" s="1"/>
      <c r="P40" s="1"/>
      <c r="Q40" s="1"/>
      <c r="R40" s="1"/>
      <c r="S40" s="1"/>
      <c r="T40" s="1"/>
      <c r="U40" s="1"/>
      <c r="V40" s="1"/>
    </row>
    <row r="41" spans="1:22" ht="15.75" customHeight="1">
      <c r="A41" s="1"/>
      <c r="B41" s="51"/>
      <c r="C41" s="48"/>
      <c r="D41" s="49"/>
      <c r="E41" s="1"/>
      <c r="F41" s="1"/>
      <c r="G41" s="1"/>
      <c r="H41" s="1"/>
      <c r="I41" s="1"/>
      <c r="J41" s="1"/>
      <c r="K41" s="1"/>
      <c r="L41" s="1"/>
      <c r="M41" s="1"/>
      <c r="N41" s="1"/>
      <c r="O41" s="1"/>
      <c r="P41" s="1"/>
      <c r="Q41" s="1"/>
      <c r="R41" s="1"/>
      <c r="S41" s="1"/>
      <c r="T41" s="1"/>
      <c r="U41" s="1"/>
      <c r="V41" s="1"/>
    </row>
    <row r="42" spans="1:22" ht="15.75" customHeight="1">
      <c r="A42" s="1"/>
      <c r="B42" s="51"/>
      <c r="C42" s="48"/>
      <c r="D42" s="49"/>
      <c r="E42" s="1"/>
      <c r="F42" s="1"/>
      <c r="G42" s="1"/>
      <c r="H42" s="1"/>
      <c r="I42" s="1"/>
      <c r="J42" s="1"/>
      <c r="K42" s="1"/>
      <c r="L42" s="1"/>
      <c r="M42" s="1"/>
      <c r="N42" s="1"/>
      <c r="O42" s="1"/>
      <c r="P42" s="1"/>
      <c r="Q42" s="1"/>
      <c r="R42" s="1"/>
      <c r="S42" s="1"/>
      <c r="T42" s="1"/>
      <c r="U42" s="1"/>
      <c r="V42" s="1"/>
    </row>
    <row r="43" spans="1:22" ht="15.75" customHeight="1">
      <c r="A43" s="1"/>
      <c r="B43" s="51"/>
      <c r="C43" s="48"/>
      <c r="D43" s="49"/>
      <c r="E43" s="1"/>
      <c r="F43" s="1"/>
      <c r="G43" s="1"/>
      <c r="H43" s="1"/>
      <c r="I43" s="1"/>
      <c r="J43" s="1"/>
      <c r="K43" s="1"/>
      <c r="L43" s="1"/>
      <c r="M43" s="1"/>
      <c r="N43" s="1"/>
      <c r="O43" s="1"/>
      <c r="P43" s="1"/>
      <c r="Q43" s="1"/>
      <c r="R43" s="1"/>
      <c r="S43" s="1"/>
      <c r="T43" s="1"/>
      <c r="U43" s="1"/>
      <c r="V43" s="1"/>
    </row>
    <row r="44" spans="1:22" ht="15.75" customHeight="1">
      <c r="A44" s="1"/>
      <c r="B44" s="51"/>
      <c r="C44" s="48"/>
      <c r="D44" s="49"/>
      <c r="E44" s="1"/>
      <c r="F44" s="1"/>
      <c r="G44" s="1"/>
      <c r="H44" s="1"/>
      <c r="I44" s="1"/>
      <c r="J44" s="1"/>
      <c r="K44" s="1"/>
      <c r="L44" s="1"/>
      <c r="M44" s="1"/>
      <c r="N44" s="1"/>
      <c r="O44" s="1"/>
      <c r="P44" s="1"/>
      <c r="Q44" s="1"/>
      <c r="R44" s="1"/>
      <c r="S44" s="1"/>
      <c r="T44" s="1"/>
      <c r="U44" s="1"/>
      <c r="V44" s="1"/>
    </row>
    <row r="45" spans="1:22" ht="15.75" customHeight="1">
      <c r="A45" s="1"/>
      <c r="B45" s="51"/>
      <c r="C45" s="48"/>
      <c r="D45" s="49"/>
      <c r="E45" s="1"/>
      <c r="F45" s="1"/>
      <c r="G45" s="1"/>
      <c r="H45" s="1"/>
      <c r="I45" s="1"/>
      <c r="J45" s="1"/>
      <c r="K45" s="1"/>
      <c r="L45" s="1"/>
      <c r="M45" s="1"/>
      <c r="N45" s="1"/>
      <c r="O45" s="1"/>
      <c r="P45" s="1"/>
      <c r="Q45" s="1"/>
      <c r="R45" s="1"/>
      <c r="S45" s="1"/>
      <c r="T45" s="1"/>
      <c r="U45" s="1"/>
      <c r="V45" s="1"/>
    </row>
    <row r="46" spans="1:22" ht="15.75" customHeight="1">
      <c r="A46" s="1"/>
      <c r="B46" s="1"/>
      <c r="C46" s="1"/>
      <c r="D46" s="1"/>
      <c r="E46" s="1"/>
      <c r="F46" s="1"/>
      <c r="G46" s="1"/>
      <c r="H46" s="1"/>
      <c r="I46" s="1"/>
      <c r="J46" s="1"/>
      <c r="K46" s="1"/>
      <c r="L46" s="1"/>
      <c r="M46" s="1"/>
      <c r="N46" s="1"/>
      <c r="O46" s="1"/>
      <c r="P46" s="1"/>
      <c r="Q46" s="1"/>
      <c r="R46" s="1"/>
      <c r="S46" s="1"/>
      <c r="T46" s="1"/>
      <c r="U46" s="1"/>
      <c r="V46" s="1"/>
    </row>
    <row r="47" spans="1:22" ht="15.75" customHeight="1">
      <c r="A47" s="1"/>
      <c r="B47" s="1"/>
      <c r="C47" s="1"/>
      <c r="D47" s="1"/>
      <c r="E47" s="1"/>
      <c r="F47" s="1"/>
      <c r="G47" s="1"/>
      <c r="H47" s="1"/>
      <c r="I47" s="1"/>
      <c r="J47" s="1"/>
      <c r="K47" s="1"/>
      <c r="L47" s="1"/>
      <c r="M47" s="1"/>
      <c r="N47" s="1"/>
      <c r="O47" s="1"/>
      <c r="P47" s="1"/>
      <c r="Q47" s="1"/>
      <c r="R47" s="1"/>
      <c r="S47" s="1"/>
      <c r="T47" s="1"/>
      <c r="U47" s="1"/>
      <c r="V47" s="1"/>
    </row>
    <row r="48" spans="1:22" ht="15.75" customHeight="1">
      <c r="A48" s="1"/>
      <c r="B48" s="1"/>
      <c r="C48" s="1"/>
      <c r="D48" s="1"/>
      <c r="E48" s="1"/>
      <c r="F48" s="1"/>
      <c r="G48" s="1"/>
      <c r="H48" s="1"/>
      <c r="I48" s="1"/>
      <c r="J48" s="1"/>
      <c r="K48" s="1"/>
      <c r="L48" s="1"/>
      <c r="M48" s="1"/>
      <c r="N48" s="1"/>
      <c r="O48" s="1"/>
      <c r="P48" s="1"/>
      <c r="Q48" s="1"/>
      <c r="R48" s="1"/>
      <c r="S48" s="1"/>
      <c r="T48" s="1"/>
      <c r="U48" s="1"/>
      <c r="V48" s="1"/>
    </row>
    <row r="49" spans="1:22" ht="15.75" customHeight="1">
      <c r="A49" s="1"/>
      <c r="B49" s="1"/>
      <c r="C49" s="1"/>
      <c r="D49" s="1"/>
      <c r="E49" s="1"/>
      <c r="F49" s="1"/>
      <c r="G49" s="1"/>
      <c r="H49" s="1"/>
      <c r="I49" s="1"/>
      <c r="J49" s="1"/>
      <c r="K49" s="1"/>
      <c r="L49" s="1"/>
      <c r="M49" s="1"/>
      <c r="N49" s="1"/>
      <c r="O49" s="1"/>
      <c r="P49" s="1"/>
      <c r="Q49" s="1"/>
      <c r="R49" s="1"/>
      <c r="S49" s="1"/>
      <c r="T49" s="1"/>
      <c r="U49" s="1"/>
      <c r="V49" s="1"/>
    </row>
    <row r="50" spans="1:22" ht="15.75" customHeight="1">
      <c r="A50" s="1"/>
      <c r="B50" s="1"/>
      <c r="C50" s="1"/>
      <c r="D50" s="1"/>
      <c r="E50" s="1"/>
      <c r="F50" s="1"/>
      <c r="G50" s="1"/>
      <c r="H50" s="1"/>
      <c r="I50" s="1"/>
      <c r="J50" s="1"/>
      <c r="K50" s="1"/>
      <c r="L50" s="1"/>
      <c r="M50" s="1"/>
      <c r="N50" s="1"/>
      <c r="O50" s="1"/>
      <c r="P50" s="1"/>
      <c r="Q50" s="1"/>
      <c r="R50" s="1"/>
      <c r="S50" s="1"/>
      <c r="T50" s="1"/>
      <c r="U50" s="1"/>
      <c r="V50" s="1"/>
    </row>
    <row r="51" spans="1:22" ht="15.75" customHeight="1">
      <c r="A51" s="1"/>
      <c r="B51" s="1"/>
      <c r="C51" s="1"/>
      <c r="D51" s="1"/>
      <c r="E51" s="1"/>
      <c r="F51" s="1"/>
      <c r="G51" s="1"/>
      <c r="H51" s="1"/>
      <c r="I51" s="1"/>
      <c r="J51" s="1"/>
      <c r="K51" s="1"/>
      <c r="L51" s="1"/>
      <c r="M51" s="1"/>
      <c r="N51" s="1"/>
      <c r="O51" s="1"/>
      <c r="P51" s="1"/>
      <c r="Q51" s="1"/>
      <c r="R51" s="1"/>
      <c r="S51" s="1"/>
      <c r="T51" s="1"/>
      <c r="U51" s="1"/>
      <c r="V51" s="1"/>
    </row>
    <row r="52" spans="1:22" ht="15.75" customHeight="1">
      <c r="A52" s="1"/>
      <c r="B52" s="1"/>
      <c r="C52" s="1"/>
      <c r="D52" s="1"/>
      <c r="E52" s="1"/>
      <c r="F52" s="1"/>
      <c r="G52" s="1"/>
      <c r="H52" s="1"/>
      <c r="I52" s="1"/>
      <c r="J52" s="1"/>
      <c r="K52" s="1"/>
      <c r="L52" s="1"/>
      <c r="M52" s="1"/>
      <c r="N52" s="1"/>
      <c r="O52" s="1"/>
      <c r="P52" s="1"/>
      <c r="Q52" s="1"/>
      <c r="R52" s="1"/>
      <c r="S52" s="1"/>
      <c r="T52" s="1"/>
      <c r="U52" s="1"/>
      <c r="V52" s="1"/>
    </row>
    <row r="53" spans="1:22" ht="15.75" customHeight="1">
      <c r="A53" s="1"/>
      <c r="B53" s="1"/>
      <c r="C53" s="1"/>
      <c r="D53" s="1"/>
      <c r="E53" s="1"/>
      <c r="F53" s="1"/>
      <c r="G53" s="1"/>
      <c r="H53" s="1"/>
      <c r="I53" s="1"/>
      <c r="J53" s="1"/>
      <c r="K53" s="1"/>
      <c r="L53" s="1"/>
      <c r="M53" s="1"/>
      <c r="N53" s="1"/>
      <c r="O53" s="1"/>
      <c r="P53" s="1"/>
      <c r="Q53" s="1"/>
      <c r="R53" s="1"/>
      <c r="S53" s="1"/>
      <c r="T53" s="1"/>
      <c r="U53" s="1"/>
      <c r="V53" s="1"/>
    </row>
    <row r="54" spans="1:22" ht="15.75" customHeight="1">
      <c r="A54" s="1"/>
      <c r="B54" s="1"/>
      <c r="C54" s="1"/>
      <c r="D54" s="1"/>
      <c r="E54" s="1"/>
      <c r="F54" s="1"/>
      <c r="G54" s="1"/>
      <c r="H54" s="1"/>
      <c r="I54" s="1"/>
      <c r="J54" s="1"/>
      <c r="K54" s="1"/>
      <c r="L54" s="1"/>
      <c r="M54" s="1"/>
      <c r="N54" s="1"/>
      <c r="O54" s="1"/>
      <c r="P54" s="1"/>
      <c r="Q54" s="1"/>
      <c r="R54" s="1"/>
      <c r="S54" s="1"/>
      <c r="T54" s="1"/>
      <c r="U54" s="1"/>
      <c r="V54" s="1"/>
    </row>
    <row r="55" spans="1:22" ht="15.75" customHeight="1">
      <c r="A55" s="1"/>
      <c r="B55" s="1"/>
      <c r="C55" s="1"/>
      <c r="D55" s="1"/>
      <c r="E55" s="1"/>
      <c r="F55" s="1"/>
      <c r="G55" s="1"/>
      <c r="H55" s="1"/>
      <c r="I55" s="1"/>
      <c r="J55" s="1"/>
      <c r="K55" s="1"/>
      <c r="L55" s="1"/>
      <c r="M55" s="1"/>
      <c r="N55" s="1"/>
      <c r="O55" s="1"/>
      <c r="P55" s="1"/>
      <c r="Q55" s="1"/>
      <c r="R55" s="1"/>
      <c r="S55" s="1"/>
      <c r="T55" s="1"/>
      <c r="U55" s="1"/>
      <c r="V55" s="1"/>
    </row>
    <row r="56" spans="1:22" ht="15.75" customHeight="1">
      <c r="A56" s="1"/>
      <c r="B56" s="1"/>
      <c r="C56" s="1"/>
      <c r="D56" s="1"/>
      <c r="E56" s="1"/>
      <c r="F56" s="1"/>
      <c r="G56" s="1"/>
      <c r="H56" s="1"/>
      <c r="I56" s="1"/>
      <c r="J56" s="1"/>
      <c r="K56" s="1"/>
      <c r="L56" s="1"/>
      <c r="M56" s="1"/>
      <c r="N56" s="1"/>
      <c r="O56" s="1"/>
      <c r="P56" s="1"/>
      <c r="Q56" s="1"/>
      <c r="R56" s="1"/>
      <c r="S56" s="1"/>
      <c r="T56" s="1"/>
      <c r="U56" s="1"/>
      <c r="V56" s="1"/>
    </row>
    <row r="57" spans="1:22" ht="15.75" customHeight="1">
      <c r="A57" s="1"/>
      <c r="B57" s="1"/>
      <c r="C57" s="1"/>
      <c r="D57" s="1"/>
      <c r="E57" s="1"/>
      <c r="F57" s="1"/>
      <c r="G57" s="1"/>
      <c r="H57" s="1"/>
      <c r="I57" s="1"/>
      <c r="J57" s="1"/>
      <c r="K57" s="1"/>
      <c r="L57" s="1"/>
      <c r="M57" s="1"/>
      <c r="N57" s="1"/>
      <c r="O57" s="1"/>
      <c r="P57" s="1"/>
      <c r="Q57" s="1"/>
      <c r="R57" s="1"/>
      <c r="S57" s="1"/>
      <c r="T57" s="1"/>
      <c r="U57" s="1"/>
      <c r="V57" s="1"/>
    </row>
    <row r="58" spans="1:22" ht="15.75" customHeight="1">
      <c r="A58" s="1"/>
      <c r="B58" s="1"/>
      <c r="C58" s="1"/>
      <c r="D58" s="1"/>
      <c r="E58" s="1"/>
      <c r="F58" s="1"/>
      <c r="G58" s="1"/>
      <c r="H58" s="1"/>
      <c r="I58" s="1"/>
      <c r="J58" s="1"/>
      <c r="K58" s="1"/>
      <c r="L58" s="1"/>
      <c r="M58" s="1"/>
      <c r="N58" s="1"/>
      <c r="O58" s="1"/>
      <c r="P58" s="1"/>
      <c r="Q58" s="1"/>
      <c r="R58" s="1"/>
      <c r="S58" s="1"/>
      <c r="T58" s="1"/>
      <c r="U58" s="1"/>
      <c r="V58" s="1"/>
    </row>
    <row r="59" spans="1:22" ht="15.75" customHeight="1">
      <c r="A59" s="1"/>
      <c r="B59" s="1"/>
      <c r="C59" s="1"/>
      <c r="D59" s="1"/>
      <c r="E59" s="1"/>
      <c r="F59" s="1"/>
      <c r="G59" s="1"/>
      <c r="H59" s="1"/>
      <c r="I59" s="1"/>
      <c r="J59" s="1"/>
      <c r="K59" s="1"/>
      <c r="L59" s="1"/>
      <c r="M59" s="1"/>
      <c r="N59" s="1"/>
      <c r="O59" s="1"/>
      <c r="P59" s="1"/>
      <c r="Q59" s="1"/>
      <c r="R59" s="1"/>
      <c r="S59" s="1"/>
      <c r="T59" s="1"/>
      <c r="U59" s="1"/>
      <c r="V59" s="1"/>
    </row>
    <row r="60" spans="1:22" ht="15.75" customHeight="1">
      <c r="A60" s="1"/>
      <c r="B60" s="1"/>
      <c r="C60" s="1"/>
      <c r="D60" s="1"/>
      <c r="E60" s="1"/>
      <c r="F60" s="1"/>
      <c r="G60" s="1"/>
      <c r="H60" s="1"/>
      <c r="I60" s="1"/>
      <c r="J60" s="1"/>
      <c r="K60" s="1"/>
      <c r="L60" s="1"/>
      <c r="M60" s="1"/>
      <c r="N60" s="1"/>
      <c r="O60" s="1"/>
      <c r="P60" s="1"/>
      <c r="Q60" s="1"/>
      <c r="R60" s="1"/>
      <c r="S60" s="1"/>
      <c r="T60" s="1"/>
      <c r="U60" s="1"/>
      <c r="V60" s="1"/>
    </row>
    <row r="61" spans="1:22" ht="15.75" customHeight="1">
      <c r="A61" s="1"/>
      <c r="B61" s="1"/>
      <c r="C61" s="1"/>
      <c r="D61" s="1"/>
      <c r="E61" s="1"/>
      <c r="F61" s="1"/>
      <c r="G61" s="1"/>
      <c r="H61" s="1"/>
      <c r="I61" s="1"/>
      <c r="J61" s="1"/>
      <c r="K61" s="1"/>
      <c r="L61" s="1"/>
      <c r="M61" s="1"/>
      <c r="N61" s="1"/>
      <c r="O61" s="1"/>
      <c r="P61" s="1"/>
      <c r="Q61" s="1"/>
      <c r="R61" s="1"/>
      <c r="S61" s="1"/>
      <c r="T61" s="1"/>
      <c r="U61" s="1"/>
      <c r="V61" s="1"/>
    </row>
    <row r="62" spans="1:22" ht="15.75" customHeight="1">
      <c r="A62" s="1"/>
      <c r="B62" s="1"/>
      <c r="C62" s="1"/>
      <c r="D62" s="1"/>
      <c r="E62" s="1"/>
      <c r="F62" s="1"/>
      <c r="G62" s="1"/>
      <c r="H62" s="1"/>
      <c r="I62" s="1"/>
      <c r="J62" s="1"/>
      <c r="K62" s="1"/>
      <c r="L62" s="1"/>
      <c r="M62" s="1"/>
      <c r="N62" s="1"/>
      <c r="O62" s="1"/>
      <c r="P62" s="1"/>
      <c r="Q62" s="1"/>
      <c r="R62" s="1"/>
      <c r="S62" s="1"/>
      <c r="T62" s="1"/>
      <c r="U62" s="1"/>
      <c r="V62" s="1"/>
    </row>
    <row r="63" spans="1:22" ht="15.75" customHeight="1">
      <c r="A63" s="1"/>
      <c r="B63" s="1"/>
      <c r="C63" s="1"/>
      <c r="D63" s="1"/>
      <c r="E63" s="1"/>
      <c r="F63" s="1"/>
      <c r="G63" s="1"/>
      <c r="H63" s="1"/>
      <c r="I63" s="1"/>
      <c r="J63" s="1"/>
      <c r="K63" s="1"/>
      <c r="L63" s="1"/>
      <c r="M63" s="1"/>
      <c r="N63" s="1"/>
      <c r="O63" s="1"/>
      <c r="P63" s="1"/>
      <c r="Q63" s="1"/>
      <c r="R63" s="1"/>
      <c r="S63" s="1"/>
      <c r="T63" s="1"/>
      <c r="U63" s="1"/>
      <c r="V63" s="1"/>
    </row>
    <row r="64" spans="1:22" ht="15.75" customHeight="1">
      <c r="A64" s="1"/>
      <c r="B64" s="1"/>
      <c r="C64" s="1"/>
      <c r="D64" s="1"/>
      <c r="E64" s="1"/>
      <c r="F64" s="1"/>
      <c r="G64" s="1"/>
      <c r="H64" s="1"/>
      <c r="I64" s="1"/>
      <c r="J64" s="1"/>
      <c r="K64" s="1"/>
      <c r="L64" s="1"/>
      <c r="M64" s="1"/>
      <c r="N64" s="1"/>
      <c r="O64" s="1"/>
      <c r="P64" s="1"/>
      <c r="Q64" s="1"/>
      <c r="R64" s="1"/>
      <c r="S64" s="1"/>
      <c r="T64" s="1"/>
      <c r="U64" s="1"/>
      <c r="V64" s="1"/>
    </row>
    <row r="65" spans="1:22" ht="15.75" customHeight="1">
      <c r="A65" s="1"/>
      <c r="B65" s="1"/>
      <c r="C65" s="1"/>
      <c r="D65" s="1"/>
      <c r="E65" s="1"/>
      <c r="F65" s="1"/>
      <c r="G65" s="1"/>
      <c r="H65" s="1"/>
      <c r="I65" s="1"/>
      <c r="J65" s="1"/>
      <c r="K65" s="1"/>
      <c r="L65" s="1"/>
      <c r="M65" s="1"/>
      <c r="N65" s="1"/>
      <c r="O65" s="1"/>
      <c r="P65" s="1"/>
      <c r="Q65" s="1"/>
      <c r="R65" s="1"/>
      <c r="S65" s="1"/>
      <c r="T65" s="1"/>
      <c r="U65" s="1"/>
      <c r="V65" s="1"/>
    </row>
    <row r="66" spans="1:22" ht="15.75" customHeight="1">
      <c r="A66" s="1"/>
      <c r="B66" s="1"/>
      <c r="C66" s="1"/>
      <c r="D66" s="1"/>
      <c r="E66" s="1"/>
      <c r="F66" s="1"/>
      <c r="G66" s="1"/>
      <c r="H66" s="1"/>
      <c r="I66" s="1"/>
      <c r="J66" s="1"/>
      <c r="K66" s="1"/>
      <c r="L66" s="1"/>
      <c r="M66" s="1"/>
      <c r="N66" s="1"/>
      <c r="O66" s="1"/>
      <c r="P66" s="1"/>
      <c r="Q66" s="1"/>
      <c r="R66" s="1"/>
      <c r="S66" s="1"/>
      <c r="T66" s="1"/>
      <c r="U66" s="1"/>
      <c r="V66" s="1"/>
    </row>
    <row r="67" spans="1:22" ht="15.75" customHeight="1">
      <c r="A67" s="1"/>
      <c r="B67" s="1"/>
      <c r="C67" s="1"/>
      <c r="D67" s="1"/>
      <c r="E67" s="1"/>
      <c r="F67" s="1"/>
      <c r="G67" s="1"/>
      <c r="H67" s="1"/>
      <c r="I67" s="1"/>
      <c r="J67" s="1"/>
      <c r="K67" s="1"/>
      <c r="L67" s="1"/>
      <c r="M67" s="1"/>
      <c r="N67" s="1"/>
      <c r="O67" s="1"/>
      <c r="P67" s="1"/>
      <c r="Q67" s="1"/>
      <c r="R67" s="1"/>
      <c r="S67" s="1"/>
      <c r="T67" s="1"/>
      <c r="U67" s="1"/>
      <c r="V67" s="1"/>
    </row>
    <row r="68" spans="1:22" ht="15.75" customHeight="1">
      <c r="A68" s="1"/>
      <c r="B68" s="1"/>
      <c r="C68" s="1"/>
      <c r="D68" s="1"/>
      <c r="E68" s="1"/>
      <c r="F68" s="1"/>
      <c r="G68" s="1"/>
      <c r="H68" s="1"/>
      <c r="I68" s="1"/>
      <c r="J68" s="1"/>
      <c r="K68" s="1"/>
      <c r="L68" s="1"/>
      <c r="M68" s="1"/>
      <c r="N68" s="1"/>
      <c r="O68" s="1"/>
      <c r="P68" s="1"/>
      <c r="Q68" s="1"/>
      <c r="R68" s="1"/>
      <c r="S68" s="1"/>
      <c r="T68" s="1"/>
      <c r="U68" s="1"/>
      <c r="V68" s="1"/>
    </row>
    <row r="69" spans="1:22" ht="15.75" customHeight="1">
      <c r="A69" s="1"/>
      <c r="B69" s="1"/>
      <c r="C69" s="1"/>
      <c r="D69" s="1"/>
      <c r="E69" s="1"/>
      <c r="F69" s="1"/>
      <c r="G69" s="1"/>
      <c r="H69" s="1"/>
      <c r="I69" s="1"/>
      <c r="J69" s="1"/>
      <c r="K69" s="1"/>
      <c r="L69" s="1"/>
      <c r="M69" s="1"/>
      <c r="N69" s="1"/>
      <c r="O69" s="1"/>
      <c r="P69" s="1"/>
      <c r="Q69" s="1"/>
      <c r="R69" s="1"/>
      <c r="S69" s="1"/>
      <c r="T69" s="1"/>
      <c r="U69" s="1"/>
      <c r="V69" s="1"/>
    </row>
    <row r="70" spans="1:22" ht="15.75" customHeight="1">
      <c r="A70" s="1"/>
      <c r="B70" s="1"/>
      <c r="C70" s="1"/>
      <c r="D70" s="1"/>
      <c r="E70" s="1"/>
      <c r="F70" s="1"/>
      <c r="G70" s="1"/>
      <c r="H70" s="1"/>
      <c r="I70" s="1"/>
      <c r="J70" s="1"/>
      <c r="K70" s="1"/>
      <c r="L70" s="1"/>
      <c r="M70" s="1"/>
      <c r="N70" s="1"/>
      <c r="O70" s="1"/>
      <c r="P70" s="1"/>
      <c r="Q70" s="1"/>
      <c r="R70" s="1"/>
      <c r="S70" s="1"/>
      <c r="T70" s="1"/>
      <c r="U70" s="1"/>
      <c r="V70" s="1"/>
    </row>
    <row r="71" spans="1:22" ht="15.75" customHeight="1">
      <c r="A71" s="1"/>
      <c r="B71" s="1"/>
      <c r="C71" s="1"/>
      <c r="D71" s="1"/>
      <c r="E71" s="1"/>
      <c r="F71" s="1"/>
      <c r="G71" s="1"/>
      <c r="H71" s="1"/>
      <c r="I71" s="1"/>
      <c r="J71" s="1"/>
      <c r="K71" s="1"/>
      <c r="L71" s="1"/>
      <c r="M71" s="1"/>
      <c r="N71" s="1"/>
      <c r="O71" s="1"/>
      <c r="P71" s="1"/>
      <c r="Q71" s="1"/>
      <c r="R71" s="1"/>
      <c r="S71" s="1"/>
      <c r="T71" s="1"/>
      <c r="U71" s="1"/>
      <c r="V71" s="1"/>
    </row>
    <row r="72" spans="1:22" ht="15.75" customHeight="1">
      <c r="A72" s="1"/>
      <c r="B72" s="1"/>
      <c r="C72" s="1"/>
      <c r="D72" s="1"/>
      <c r="E72" s="1"/>
      <c r="F72" s="1"/>
      <c r="G72" s="1"/>
      <c r="H72" s="1"/>
      <c r="I72" s="1"/>
      <c r="J72" s="1"/>
      <c r="K72" s="1"/>
      <c r="L72" s="1"/>
      <c r="M72" s="1"/>
      <c r="N72" s="1"/>
      <c r="O72" s="1"/>
      <c r="P72" s="1"/>
      <c r="Q72" s="1"/>
      <c r="R72" s="1"/>
      <c r="S72" s="1"/>
      <c r="T72" s="1"/>
      <c r="U72" s="1"/>
      <c r="V72" s="1"/>
    </row>
    <row r="73" spans="1:22" ht="15.75" customHeight="1">
      <c r="A73" s="1"/>
      <c r="B73" s="1"/>
      <c r="C73" s="1"/>
      <c r="D73" s="1"/>
      <c r="E73" s="1"/>
      <c r="F73" s="1"/>
      <c r="G73" s="1"/>
      <c r="H73" s="1"/>
      <c r="I73" s="1"/>
      <c r="J73" s="1"/>
      <c r="K73" s="1"/>
      <c r="L73" s="1"/>
      <c r="M73" s="1"/>
      <c r="N73" s="1"/>
      <c r="O73" s="1"/>
      <c r="P73" s="1"/>
      <c r="Q73" s="1"/>
      <c r="R73" s="1"/>
      <c r="S73" s="1"/>
      <c r="T73" s="1"/>
      <c r="U73" s="1"/>
      <c r="V73" s="1"/>
    </row>
    <row r="74" spans="1:22" ht="15.75" customHeight="1">
      <c r="A74" s="1"/>
      <c r="B74" s="1"/>
      <c r="C74" s="1"/>
      <c r="D74" s="1"/>
      <c r="E74" s="1"/>
      <c r="F74" s="1"/>
      <c r="G74" s="1"/>
      <c r="H74" s="1"/>
      <c r="I74" s="1"/>
      <c r="J74" s="1"/>
      <c r="K74" s="1"/>
      <c r="L74" s="1"/>
      <c r="M74" s="1"/>
      <c r="N74" s="1"/>
      <c r="O74" s="1"/>
      <c r="P74" s="1"/>
      <c r="Q74" s="1"/>
      <c r="R74" s="1"/>
      <c r="S74" s="1"/>
      <c r="T74" s="1"/>
      <c r="U74" s="1"/>
      <c r="V74" s="1"/>
    </row>
    <row r="75" spans="1:22" ht="15.75" customHeight="1">
      <c r="A75" s="1"/>
      <c r="B75" s="1"/>
      <c r="C75" s="1"/>
      <c r="D75" s="1"/>
      <c r="E75" s="1"/>
      <c r="F75" s="1"/>
      <c r="G75" s="1"/>
      <c r="H75" s="1"/>
      <c r="I75" s="1"/>
      <c r="J75" s="1"/>
      <c r="K75" s="1"/>
      <c r="L75" s="1"/>
      <c r="M75" s="1"/>
      <c r="N75" s="1"/>
      <c r="O75" s="1"/>
      <c r="P75" s="1"/>
      <c r="Q75" s="1"/>
      <c r="R75" s="1"/>
      <c r="S75" s="1"/>
      <c r="T75" s="1"/>
      <c r="U75" s="1"/>
      <c r="V75" s="1"/>
    </row>
    <row r="76" spans="1:22" ht="15.75" customHeight="1">
      <c r="A76" s="1"/>
      <c r="B76" s="1"/>
      <c r="C76" s="1"/>
      <c r="D76" s="1"/>
      <c r="E76" s="1"/>
      <c r="F76" s="1"/>
      <c r="G76" s="1"/>
      <c r="H76" s="1"/>
      <c r="I76" s="1"/>
      <c r="J76" s="1"/>
      <c r="K76" s="1"/>
      <c r="L76" s="1"/>
      <c r="M76" s="1"/>
      <c r="N76" s="1"/>
      <c r="O76" s="1"/>
      <c r="P76" s="1"/>
      <c r="Q76" s="1"/>
      <c r="R76" s="1"/>
      <c r="S76" s="1"/>
      <c r="T76" s="1"/>
      <c r="U76" s="1"/>
      <c r="V76" s="1"/>
    </row>
    <row r="77" spans="1:22" ht="15.75" customHeight="1">
      <c r="A77" s="1"/>
      <c r="B77" s="1"/>
      <c r="C77" s="1"/>
      <c r="D77" s="1"/>
      <c r="E77" s="1"/>
      <c r="F77" s="1"/>
      <c r="G77" s="1"/>
      <c r="H77" s="1"/>
      <c r="I77" s="1"/>
      <c r="J77" s="1"/>
      <c r="K77" s="1"/>
      <c r="L77" s="1"/>
      <c r="M77" s="1"/>
      <c r="N77" s="1"/>
      <c r="O77" s="1"/>
      <c r="P77" s="1"/>
      <c r="Q77" s="1"/>
      <c r="R77" s="1"/>
      <c r="S77" s="1"/>
      <c r="T77" s="1"/>
      <c r="U77" s="1"/>
      <c r="V77" s="1"/>
    </row>
    <row r="78" spans="1:22" ht="15.75" customHeight="1">
      <c r="A78" s="1"/>
      <c r="B78" s="1"/>
      <c r="C78" s="1"/>
      <c r="D78" s="1"/>
      <c r="E78" s="1"/>
      <c r="F78" s="1"/>
      <c r="G78" s="1"/>
      <c r="H78" s="1"/>
      <c r="I78" s="1"/>
      <c r="J78" s="1"/>
      <c r="K78" s="1"/>
      <c r="L78" s="1"/>
      <c r="M78" s="1"/>
      <c r="N78" s="1"/>
      <c r="O78" s="1"/>
      <c r="P78" s="1"/>
      <c r="Q78" s="1"/>
      <c r="R78" s="1"/>
      <c r="S78" s="1"/>
      <c r="T78" s="1"/>
      <c r="U78" s="1"/>
      <c r="V78" s="1"/>
    </row>
    <row r="79" spans="1:22" ht="15.75" customHeight="1">
      <c r="A79" s="1"/>
      <c r="B79" s="1"/>
      <c r="C79" s="1"/>
      <c r="D79" s="1"/>
      <c r="E79" s="1"/>
      <c r="F79" s="1"/>
      <c r="G79" s="1"/>
      <c r="H79" s="1"/>
      <c r="I79" s="1"/>
      <c r="J79" s="1"/>
      <c r="K79" s="1"/>
      <c r="L79" s="1"/>
      <c r="M79" s="1"/>
      <c r="N79" s="1"/>
      <c r="O79" s="1"/>
      <c r="P79" s="1"/>
      <c r="Q79" s="1"/>
      <c r="R79" s="1"/>
      <c r="S79" s="1"/>
      <c r="T79" s="1"/>
      <c r="U79" s="1"/>
      <c r="V79" s="1"/>
    </row>
    <row r="80" spans="1:22" ht="15.75" customHeight="1">
      <c r="A80" s="1"/>
      <c r="B80" s="1"/>
      <c r="C80" s="1"/>
      <c r="D80" s="1"/>
      <c r="E80" s="1"/>
      <c r="F80" s="1"/>
      <c r="G80" s="1"/>
      <c r="H80" s="1"/>
      <c r="I80" s="1"/>
      <c r="J80" s="1"/>
      <c r="K80" s="1"/>
      <c r="L80" s="1"/>
      <c r="M80" s="1"/>
      <c r="N80" s="1"/>
      <c r="O80" s="1"/>
      <c r="P80" s="1"/>
      <c r="Q80" s="1"/>
      <c r="R80" s="1"/>
      <c r="S80" s="1"/>
      <c r="T80" s="1"/>
      <c r="U80" s="1"/>
      <c r="V80" s="1"/>
    </row>
    <row r="81" spans="1:22" ht="15.75" customHeight="1">
      <c r="A81" s="1"/>
      <c r="B81" s="1"/>
      <c r="C81" s="1"/>
      <c r="D81" s="1"/>
      <c r="E81" s="1"/>
      <c r="F81" s="1"/>
      <c r="G81" s="1"/>
      <c r="H81" s="1"/>
      <c r="I81" s="1"/>
      <c r="J81" s="1"/>
      <c r="K81" s="1"/>
      <c r="L81" s="1"/>
      <c r="M81" s="1"/>
      <c r="N81" s="1"/>
      <c r="O81" s="1"/>
      <c r="P81" s="1"/>
      <c r="Q81" s="1"/>
      <c r="R81" s="1"/>
      <c r="S81" s="1"/>
      <c r="T81" s="1"/>
      <c r="U81" s="1"/>
      <c r="V81" s="1"/>
    </row>
    <row r="82" spans="1:22" ht="15.75" customHeight="1">
      <c r="A82" s="1"/>
      <c r="B82" s="1"/>
      <c r="C82" s="1"/>
      <c r="D82" s="1"/>
      <c r="E82" s="1"/>
      <c r="F82" s="1"/>
      <c r="G82" s="1"/>
      <c r="H82" s="1"/>
      <c r="I82" s="1"/>
      <c r="J82" s="1"/>
      <c r="K82" s="1"/>
      <c r="L82" s="1"/>
      <c r="M82" s="1"/>
      <c r="N82" s="1"/>
      <c r="O82" s="1"/>
      <c r="P82" s="1"/>
      <c r="Q82" s="1"/>
      <c r="R82" s="1"/>
      <c r="S82" s="1"/>
      <c r="T82" s="1"/>
      <c r="U82" s="1"/>
      <c r="V82" s="1"/>
    </row>
    <row r="83" spans="1:22" ht="15.75" customHeight="1">
      <c r="A83" s="1"/>
      <c r="B83" s="1"/>
      <c r="C83" s="1"/>
      <c r="D83" s="1"/>
      <c r="E83" s="1"/>
      <c r="F83" s="1"/>
      <c r="G83" s="1"/>
      <c r="H83" s="1"/>
      <c r="I83" s="1"/>
      <c r="J83" s="1"/>
      <c r="K83" s="1"/>
      <c r="L83" s="1"/>
      <c r="M83" s="1"/>
      <c r="N83" s="1"/>
      <c r="O83" s="1"/>
      <c r="P83" s="1"/>
      <c r="Q83" s="1"/>
      <c r="R83" s="1"/>
      <c r="S83" s="1"/>
      <c r="T83" s="1"/>
      <c r="U83" s="1"/>
      <c r="V83" s="1"/>
    </row>
    <row r="84" spans="1:22" ht="15.75" customHeight="1">
      <c r="A84" s="1"/>
      <c r="B84" s="1"/>
      <c r="C84" s="1"/>
      <c r="D84" s="1"/>
      <c r="E84" s="1"/>
      <c r="F84" s="1"/>
      <c r="G84" s="1"/>
      <c r="H84" s="1"/>
      <c r="I84" s="1"/>
      <c r="J84" s="1"/>
      <c r="K84" s="1"/>
      <c r="L84" s="1"/>
      <c r="M84" s="1"/>
      <c r="N84" s="1"/>
      <c r="O84" s="1"/>
      <c r="P84" s="1"/>
      <c r="Q84" s="1"/>
      <c r="R84" s="1"/>
      <c r="S84" s="1"/>
      <c r="T84" s="1"/>
      <c r="U84" s="1"/>
      <c r="V84" s="1"/>
    </row>
    <row r="85" spans="1:22" ht="15.75" customHeight="1">
      <c r="A85" s="1"/>
      <c r="B85" s="1"/>
      <c r="C85" s="1"/>
      <c r="D85" s="1"/>
      <c r="E85" s="1"/>
      <c r="F85" s="1"/>
      <c r="G85" s="1"/>
      <c r="H85" s="1"/>
      <c r="I85" s="1"/>
      <c r="J85" s="1"/>
      <c r="K85" s="1"/>
      <c r="L85" s="1"/>
      <c r="M85" s="1"/>
      <c r="N85" s="1"/>
      <c r="O85" s="1"/>
      <c r="P85" s="1"/>
      <c r="Q85" s="1"/>
      <c r="R85" s="1"/>
      <c r="S85" s="1"/>
      <c r="T85" s="1"/>
      <c r="U85" s="1"/>
      <c r="V85" s="1"/>
    </row>
    <row r="86" spans="1:22" ht="15.75" customHeight="1">
      <c r="A86" s="1"/>
      <c r="B86" s="1"/>
      <c r="C86" s="1"/>
      <c r="D86" s="1"/>
      <c r="E86" s="1"/>
      <c r="F86" s="1"/>
      <c r="G86" s="1"/>
      <c r="H86" s="1"/>
      <c r="I86" s="1"/>
      <c r="J86" s="1"/>
      <c r="K86" s="1"/>
      <c r="L86" s="1"/>
      <c r="M86" s="1"/>
      <c r="N86" s="1"/>
      <c r="O86" s="1"/>
      <c r="P86" s="1"/>
      <c r="Q86" s="1"/>
      <c r="R86" s="1"/>
      <c r="S86" s="1"/>
      <c r="T86" s="1"/>
      <c r="U86" s="1"/>
      <c r="V86" s="1"/>
    </row>
    <row r="87" spans="1:22" ht="15.75" customHeight="1">
      <c r="A87" s="1"/>
      <c r="B87" s="1"/>
      <c r="C87" s="1"/>
      <c r="D87" s="1"/>
      <c r="E87" s="1"/>
      <c r="F87" s="1"/>
      <c r="G87" s="1"/>
      <c r="H87" s="1"/>
      <c r="I87" s="1"/>
      <c r="J87" s="1"/>
      <c r="K87" s="1"/>
      <c r="L87" s="1"/>
      <c r="M87" s="1"/>
      <c r="N87" s="1"/>
      <c r="O87" s="1"/>
      <c r="P87" s="1"/>
      <c r="Q87" s="1"/>
      <c r="R87" s="1"/>
      <c r="S87" s="1"/>
      <c r="T87" s="1"/>
      <c r="U87" s="1"/>
      <c r="V87" s="1"/>
    </row>
    <row r="88" spans="1:22" ht="15.75" customHeight="1">
      <c r="A88" s="1"/>
      <c r="B88" s="1"/>
      <c r="C88" s="1"/>
      <c r="D88" s="1"/>
      <c r="E88" s="1"/>
      <c r="F88" s="1"/>
      <c r="G88" s="1"/>
      <c r="H88" s="1"/>
      <c r="I88" s="1"/>
      <c r="J88" s="1"/>
      <c r="K88" s="1"/>
      <c r="L88" s="1"/>
      <c r="M88" s="1"/>
      <c r="N88" s="1"/>
      <c r="O88" s="1"/>
      <c r="P88" s="1"/>
      <c r="Q88" s="1"/>
      <c r="R88" s="1"/>
      <c r="S88" s="1"/>
      <c r="T88" s="1"/>
      <c r="U88" s="1"/>
      <c r="V88" s="1"/>
    </row>
    <row r="89" spans="1:22" ht="15.75" customHeight="1">
      <c r="A89" s="1"/>
      <c r="B89" s="1"/>
      <c r="C89" s="1"/>
      <c r="D89" s="1"/>
      <c r="E89" s="1"/>
      <c r="F89" s="1"/>
      <c r="G89" s="1"/>
      <c r="H89" s="1"/>
      <c r="I89" s="1"/>
      <c r="J89" s="1"/>
      <c r="K89" s="1"/>
      <c r="L89" s="1"/>
      <c r="M89" s="1"/>
      <c r="N89" s="1"/>
      <c r="O89" s="1"/>
      <c r="P89" s="1"/>
      <c r="Q89" s="1"/>
      <c r="R89" s="1"/>
      <c r="S89" s="1"/>
      <c r="T89" s="1"/>
      <c r="U89" s="1"/>
      <c r="V89" s="1"/>
    </row>
    <row r="90" spans="1:22" ht="15.75" customHeight="1">
      <c r="A90" s="1"/>
      <c r="B90" s="1"/>
      <c r="C90" s="1"/>
      <c r="D90" s="1"/>
      <c r="E90" s="1"/>
      <c r="F90" s="1"/>
      <c r="G90" s="1"/>
      <c r="H90" s="1"/>
      <c r="I90" s="1"/>
      <c r="J90" s="1"/>
      <c r="K90" s="1"/>
      <c r="L90" s="1"/>
      <c r="M90" s="1"/>
      <c r="N90" s="1"/>
      <c r="O90" s="1"/>
      <c r="P90" s="1"/>
      <c r="Q90" s="1"/>
      <c r="R90" s="1"/>
      <c r="S90" s="1"/>
      <c r="T90" s="1"/>
      <c r="U90" s="1"/>
      <c r="V90" s="1"/>
    </row>
    <row r="91" spans="1:22" ht="15.75" customHeight="1">
      <c r="A91" s="1"/>
      <c r="B91" s="1"/>
      <c r="C91" s="1"/>
      <c r="D91" s="1"/>
      <c r="E91" s="1"/>
      <c r="F91" s="1"/>
      <c r="G91" s="1"/>
      <c r="H91" s="1"/>
      <c r="I91" s="1"/>
      <c r="J91" s="1"/>
      <c r="K91" s="1"/>
      <c r="L91" s="1"/>
      <c r="M91" s="1"/>
      <c r="N91" s="1"/>
      <c r="O91" s="1"/>
      <c r="P91" s="1"/>
      <c r="Q91" s="1"/>
      <c r="R91" s="1"/>
      <c r="S91" s="1"/>
      <c r="T91" s="1"/>
      <c r="U91" s="1"/>
      <c r="V91" s="1"/>
    </row>
    <row r="92" spans="1:22" ht="15.75" customHeight="1">
      <c r="A92" s="1"/>
      <c r="B92" s="1"/>
      <c r="C92" s="1"/>
      <c r="D92" s="1"/>
      <c r="E92" s="1"/>
      <c r="F92" s="1"/>
      <c r="G92" s="1"/>
      <c r="H92" s="1"/>
      <c r="I92" s="1"/>
      <c r="J92" s="1"/>
      <c r="K92" s="1"/>
      <c r="L92" s="1"/>
      <c r="M92" s="1"/>
      <c r="N92" s="1"/>
      <c r="O92" s="1"/>
      <c r="P92" s="1"/>
      <c r="Q92" s="1"/>
      <c r="R92" s="1"/>
      <c r="S92" s="1"/>
      <c r="T92" s="1"/>
      <c r="U92" s="1"/>
      <c r="V92" s="1"/>
    </row>
    <row r="93" spans="1:22" ht="15.75" customHeight="1">
      <c r="A93" s="1"/>
      <c r="B93" s="1"/>
      <c r="C93" s="1"/>
      <c r="D93" s="1"/>
      <c r="E93" s="1"/>
      <c r="F93" s="1"/>
      <c r="G93" s="1"/>
      <c r="H93" s="1"/>
      <c r="I93" s="1"/>
      <c r="J93" s="1"/>
      <c r="K93" s="1"/>
      <c r="L93" s="1"/>
      <c r="M93" s="1"/>
      <c r="N93" s="1"/>
      <c r="O93" s="1"/>
      <c r="P93" s="1"/>
      <c r="Q93" s="1"/>
      <c r="R93" s="1"/>
      <c r="S93" s="1"/>
      <c r="T93" s="1"/>
      <c r="U93" s="1"/>
      <c r="V93" s="1"/>
    </row>
    <row r="94" spans="1:22" ht="15.75" customHeight="1">
      <c r="A94" s="1"/>
      <c r="B94" s="1"/>
      <c r="C94" s="1"/>
      <c r="D94" s="1"/>
      <c r="E94" s="1"/>
      <c r="F94" s="1"/>
      <c r="G94" s="1"/>
      <c r="H94" s="1"/>
      <c r="I94" s="1"/>
      <c r="J94" s="1"/>
      <c r="K94" s="1"/>
      <c r="L94" s="1"/>
      <c r="M94" s="1"/>
      <c r="N94" s="1"/>
      <c r="O94" s="1"/>
      <c r="P94" s="1"/>
      <c r="Q94" s="1"/>
      <c r="R94" s="1"/>
      <c r="S94" s="1"/>
      <c r="T94" s="1"/>
      <c r="U94" s="1"/>
      <c r="V94" s="1"/>
    </row>
    <row r="95" spans="1:22" ht="15.75" customHeight="1">
      <c r="A95" s="1"/>
      <c r="B95" s="1"/>
      <c r="C95" s="1"/>
      <c r="D95" s="1"/>
      <c r="E95" s="1"/>
      <c r="F95" s="1"/>
      <c r="G95" s="1"/>
      <c r="H95" s="1"/>
      <c r="I95" s="1"/>
      <c r="J95" s="1"/>
      <c r="K95" s="1"/>
      <c r="L95" s="1"/>
      <c r="M95" s="1"/>
      <c r="N95" s="1"/>
      <c r="O95" s="1"/>
      <c r="P95" s="1"/>
      <c r="Q95" s="1"/>
      <c r="R95" s="1"/>
      <c r="S95" s="1"/>
      <c r="T95" s="1"/>
      <c r="U95" s="1"/>
      <c r="V95" s="1"/>
    </row>
    <row r="96" spans="1:22" ht="15.75" customHeight="1">
      <c r="A96" s="1"/>
      <c r="B96" s="1"/>
      <c r="C96" s="1"/>
      <c r="D96" s="1"/>
      <c r="E96" s="1"/>
      <c r="F96" s="1"/>
      <c r="G96" s="1"/>
      <c r="H96" s="1"/>
      <c r="I96" s="1"/>
      <c r="J96" s="1"/>
      <c r="K96" s="1"/>
      <c r="L96" s="1"/>
      <c r="M96" s="1"/>
      <c r="N96" s="1"/>
      <c r="O96" s="1"/>
      <c r="P96" s="1"/>
      <c r="Q96" s="1"/>
      <c r="R96" s="1"/>
      <c r="S96" s="1"/>
      <c r="T96" s="1"/>
      <c r="U96" s="1"/>
      <c r="V96" s="1"/>
    </row>
    <row r="97" spans="1:22" ht="15.75" customHeight="1">
      <c r="A97" s="1"/>
      <c r="B97" s="1"/>
      <c r="C97" s="1"/>
      <c r="D97" s="1"/>
      <c r="E97" s="1"/>
      <c r="F97" s="1"/>
      <c r="G97" s="1"/>
      <c r="H97" s="1"/>
      <c r="I97" s="1"/>
      <c r="J97" s="1"/>
      <c r="K97" s="1"/>
      <c r="L97" s="1"/>
      <c r="M97" s="1"/>
      <c r="N97" s="1"/>
      <c r="O97" s="1"/>
      <c r="P97" s="1"/>
      <c r="Q97" s="1"/>
      <c r="R97" s="1"/>
      <c r="S97" s="1"/>
      <c r="T97" s="1"/>
      <c r="U97" s="1"/>
      <c r="V97" s="1"/>
    </row>
    <row r="98" spans="1:22" ht="15.75" customHeight="1">
      <c r="A98" s="1"/>
      <c r="B98" s="1"/>
      <c r="C98" s="1"/>
      <c r="D98" s="1"/>
      <c r="E98" s="1"/>
      <c r="F98" s="1"/>
      <c r="G98" s="1"/>
      <c r="H98" s="1"/>
      <c r="I98" s="1"/>
      <c r="J98" s="1"/>
      <c r="K98" s="1"/>
      <c r="L98" s="1"/>
      <c r="M98" s="1"/>
      <c r="N98" s="1"/>
      <c r="O98" s="1"/>
      <c r="P98" s="1"/>
      <c r="Q98" s="1"/>
      <c r="R98" s="1"/>
      <c r="S98" s="1"/>
      <c r="T98" s="1"/>
      <c r="U98" s="1"/>
      <c r="V98" s="1"/>
    </row>
    <row r="99" spans="1:22" ht="15.75" customHeight="1">
      <c r="A99" s="1"/>
      <c r="B99" s="1"/>
      <c r="C99" s="1"/>
      <c r="D99" s="1"/>
      <c r="E99" s="1"/>
      <c r="F99" s="1"/>
      <c r="G99" s="1"/>
      <c r="H99" s="1"/>
      <c r="I99" s="1"/>
      <c r="J99" s="1"/>
      <c r="K99" s="1"/>
      <c r="L99" s="1"/>
      <c r="M99" s="1"/>
      <c r="N99" s="1"/>
      <c r="O99" s="1"/>
      <c r="P99" s="1"/>
      <c r="Q99" s="1"/>
      <c r="R99" s="1"/>
      <c r="S99" s="1"/>
      <c r="T99" s="1"/>
      <c r="U99" s="1"/>
      <c r="V99" s="1"/>
    </row>
    <row r="100" spans="1:22" ht="15.75" customHeight="1">
      <c r="A100" s="1"/>
      <c r="B100" s="1"/>
      <c r="C100" s="1"/>
      <c r="D100" s="1"/>
      <c r="E100" s="1"/>
      <c r="F100" s="1"/>
      <c r="G100" s="1"/>
      <c r="H100" s="1"/>
      <c r="I100" s="1"/>
      <c r="J100" s="1"/>
      <c r="K100" s="1"/>
      <c r="L100" s="1"/>
      <c r="M100" s="1"/>
      <c r="N100" s="1"/>
      <c r="O100" s="1"/>
      <c r="P100" s="1"/>
      <c r="Q100" s="1"/>
      <c r="R100" s="1"/>
      <c r="S100" s="1"/>
      <c r="T100" s="1"/>
      <c r="U100" s="1"/>
      <c r="V100" s="1"/>
    </row>
    <row r="101" spans="1:22" ht="15.75" customHeight="1">
      <c r="A101" s="1"/>
      <c r="B101" s="1"/>
      <c r="C101" s="1"/>
      <c r="D101" s="1"/>
      <c r="E101" s="1"/>
      <c r="F101" s="1"/>
      <c r="G101" s="1"/>
      <c r="H101" s="1"/>
      <c r="I101" s="1"/>
      <c r="J101" s="1"/>
      <c r="K101" s="1"/>
      <c r="L101" s="1"/>
      <c r="M101" s="1"/>
      <c r="N101" s="1"/>
      <c r="O101" s="1"/>
      <c r="P101" s="1"/>
      <c r="Q101" s="1"/>
      <c r="R101" s="1"/>
      <c r="S101" s="1"/>
      <c r="T101" s="1"/>
      <c r="U101" s="1"/>
      <c r="V101" s="1"/>
    </row>
    <row r="102" spans="1:22" ht="15.75" customHeight="1">
      <c r="A102" s="1"/>
      <c r="B102" s="1"/>
      <c r="C102" s="1"/>
      <c r="D102" s="1"/>
      <c r="E102" s="1"/>
      <c r="F102" s="1"/>
      <c r="G102" s="1"/>
      <c r="H102" s="1"/>
      <c r="I102" s="1"/>
      <c r="J102" s="1"/>
      <c r="K102" s="1"/>
      <c r="L102" s="1"/>
      <c r="M102" s="1"/>
      <c r="N102" s="1"/>
      <c r="O102" s="1"/>
      <c r="P102" s="1"/>
      <c r="Q102" s="1"/>
      <c r="R102" s="1"/>
      <c r="S102" s="1"/>
      <c r="T102" s="1"/>
      <c r="U102" s="1"/>
      <c r="V102" s="1"/>
    </row>
    <row r="103" spans="1:22" ht="15.75" customHeight="1">
      <c r="A103" s="1"/>
      <c r="B103" s="1"/>
      <c r="C103" s="1"/>
      <c r="D103" s="1"/>
      <c r="E103" s="1"/>
      <c r="F103" s="1"/>
      <c r="G103" s="1"/>
      <c r="H103" s="1"/>
      <c r="I103" s="1"/>
      <c r="J103" s="1"/>
      <c r="K103" s="1"/>
      <c r="L103" s="1"/>
      <c r="M103" s="1"/>
      <c r="N103" s="1"/>
      <c r="O103" s="1"/>
      <c r="P103" s="1"/>
      <c r="Q103" s="1"/>
      <c r="R103" s="1"/>
      <c r="S103" s="1"/>
      <c r="T103" s="1"/>
      <c r="U103" s="1"/>
      <c r="V103" s="1"/>
    </row>
    <row r="104" spans="1:22" ht="15.75" customHeight="1">
      <c r="A104" s="1"/>
      <c r="B104" s="1"/>
      <c r="C104" s="1"/>
      <c r="D104" s="1"/>
      <c r="E104" s="1"/>
      <c r="F104" s="1"/>
      <c r="G104" s="1"/>
      <c r="H104" s="1"/>
      <c r="I104" s="1"/>
      <c r="J104" s="1"/>
      <c r="K104" s="1"/>
      <c r="L104" s="1"/>
      <c r="M104" s="1"/>
      <c r="N104" s="1"/>
      <c r="O104" s="1"/>
      <c r="P104" s="1"/>
      <c r="Q104" s="1"/>
      <c r="R104" s="1"/>
      <c r="S104" s="1"/>
      <c r="T104" s="1"/>
      <c r="U104" s="1"/>
      <c r="V104" s="1"/>
    </row>
    <row r="105" spans="1:22" ht="15.75" customHeight="1">
      <c r="A105" s="1"/>
      <c r="B105" s="1"/>
      <c r="C105" s="1"/>
      <c r="D105" s="1"/>
      <c r="E105" s="1"/>
      <c r="F105" s="1"/>
      <c r="G105" s="1"/>
      <c r="H105" s="1"/>
      <c r="I105" s="1"/>
      <c r="J105" s="1"/>
      <c r="K105" s="1"/>
      <c r="L105" s="1"/>
      <c r="M105" s="1"/>
      <c r="N105" s="1"/>
      <c r="O105" s="1"/>
      <c r="P105" s="1"/>
      <c r="Q105" s="1"/>
      <c r="R105" s="1"/>
      <c r="S105" s="1"/>
      <c r="T105" s="1"/>
      <c r="U105" s="1"/>
      <c r="V105" s="1"/>
    </row>
    <row r="106" spans="1:22" ht="15.75" customHeight="1">
      <c r="A106" s="1"/>
      <c r="B106" s="1"/>
      <c r="C106" s="1"/>
      <c r="D106" s="1"/>
      <c r="E106" s="1"/>
      <c r="F106" s="1"/>
      <c r="G106" s="1"/>
      <c r="H106" s="1"/>
      <c r="I106" s="1"/>
      <c r="J106" s="1"/>
      <c r="K106" s="1"/>
      <c r="L106" s="1"/>
      <c r="M106" s="1"/>
      <c r="N106" s="1"/>
      <c r="O106" s="1"/>
      <c r="P106" s="1"/>
      <c r="Q106" s="1"/>
      <c r="R106" s="1"/>
      <c r="S106" s="1"/>
      <c r="T106" s="1"/>
      <c r="U106" s="1"/>
      <c r="V106" s="1"/>
    </row>
    <row r="107" spans="1:22" ht="15.75" customHeight="1">
      <c r="A107" s="1"/>
      <c r="B107" s="1"/>
      <c r="C107" s="1"/>
      <c r="D107" s="1"/>
      <c r="E107" s="1"/>
      <c r="F107" s="1"/>
      <c r="G107" s="1"/>
      <c r="H107" s="1"/>
      <c r="I107" s="1"/>
      <c r="J107" s="1"/>
      <c r="K107" s="1"/>
      <c r="L107" s="1"/>
      <c r="M107" s="1"/>
      <c r="N107" s="1"/>
      <c r="O107" s="1"/>
      <c r="P107" s="1"/>
      <c r="Q107" s="1"/>
      <c r="R107" s="1"/>
      <c r="S107" s="1"/>
      <c r="T107" s="1"/>
      <c r="U107" s="1"/>
      <c r="V107" s="1"/>
    </row>
    <row r="108" spans="1:22" ht="15.75" customHeight="1">
      <c r="A108" s="1"/>
      <c r="B108" s="1"/>
      <c r="C108" s="1"/>
      <c r="D108" s="1"/>
      <c r="E108" s="1"/>
      <c r="F108" s="1"/>
      <c r="G108" s="1"/>
      <c r="H108" s="1"/>
      <c r="I108" s="1"/>
      <c r="J108" s="1"/>
      <c r="K108" s="1"/>
      <c r="L108" s="1"/>
      <c r="M108" s="1"/>
      <c r="N108" s="1"/>
      <c r="O108" s="1"/>
      <c r="P108" s="1"/>
      <c r="Q108" s="1"/>
      <c r="R108" s="1"/>
      <c r="S108" s="1"/>
      <c r="T108" s="1"/>
      <c r="U108" s="1"/>
      <c r="V108" s="1"/>
    </row>
    <row r="109" spans="1:22" ht="15.75" customHeight="1">
      <c r="A109" s="1"/>
      <c r="B109" s="1"/>
      <c r="C109" s="1"/>
      <c r="D109" s="1"/>
      <c r="E109" s="1"/>
      <c r="F109" s="1"/>
      <c r="G109" s="1"/>
      <c r="H109" s="1"/>
      <c r="I109" s="1"/>
      <c r="J109" s="1"/>
      <c r="K109" s="1"/>
      <c r="L109" s="1"/>
      <c r="M109" s="1"/>
      <c r="N109" s="1"/>
      <c r="O109" s="1"/>
      <c r="P109" s="1"/>
      <c r="Q109" s="1"/>
      <c r="R109" s="1"/>
      <c r="S109" s="1"/>
      <c r="T109" s="1"/>
      <c r="U109" s="1"/>
      <c r="V109" s="1"/>
    </row>
    <row r="110" spans="1:22" ht="15.75" customHeight="1">
      <c r="A110" s="1"/>
      <c r="B110" s="1"/>
      <c r="C110" s="1"/>
      <c r="D110" s="1"/>
      <c r="E110" s="1"/>
      <c r="F110" s="1"/>
      <c r="G110" s="1"/>
      <c r="H110" s="1"/>
      <c r="I110" s="1"/>
      <c r="J110" s="1"/>
      <c r="K110" s="1"/>
      <c r="L110" s="1"/>
      <c r="M110" s="1"/>
      <c r="N110" s="1"/>
      <c r="O110" s="1"/>
      <c r="P110" s="1"/>
      <c r="Q110" s="1"/>
      <c r="R110" s="1"/>
      <c r="S110" s="1"/>
      <c r="T110" s="1"/>
      <c r="U110" s="1"/>
      <c r="V110" s="1"/>
    </row>
    <row r="111" spans="1:22" ht="15.75" customHeight="1">
      <c r="A111" s="1"/>
      <c r="B111" s="1"/>
      <c r="C111" s="1"/>
      <c r="D111" s="1"/>
      <c r="E111" s="1"/>
      <c r="F111" s="1"/>
      <c r="G111" s="1"/>
      <c r="H111" s="1"/>
      <c r="I111" s="1"/>
      <c r="J111" s="1"/>
      <c r="K111" s="1"/>
      <c r="L111" s="1"/>
      <c r="M111" s="1"/>
      <c r="N111" s="1"/>
      <c r="O111" s="1"/>
      <c r="P111" s="1"/>
      <c r="Q111" s="1"/>
      <c r="R111" s="1"/>
      <c r="S111" s="1"/>
      <c r="T111" s="1"/>
      <c r="U111" s="1"/>
      <c r="V111" s="1"/>
    </row>
    <row r="112" spans="1:22" ht="15.75" customHeight="1">
      <c r="A112" s="1"/>
      <c r="B112" s="1"/>
      <c r="C112" s="1"/>
      <c r="D112" s="1"/>
      <c r="E112" s="1"/>
      <c r="F112" s="1"/>
      <c r="G112" s="1"/>
      <c r="H112" s="1"/>
      <c r="I112" s="1"/>
      <c r="J112" s="1"/>
      <c r="K112" s="1"/>
      <c r="L112" s="1"/>
      <c r="M112" s="1"/>
      <c r="N112" s="1"/>
      <c r="O112" s="1"/>
      <c r="P112" s="1"/>
      <c r="Q112" s="1"/>
      <c r="R112" s="1"/>
      <c r="S112" s="1"/>
      <c r="T112" s="1"/>
      <c r="U112" s="1"/>
      <c r="V112" s="1"/>
    </row>
    <row r="113" spans="1:22" ht="15.75" customHeight="1">
      <c r="A113" s="1"/>
      <c r="B113" s="1"/>
      <c r="C113" s="1"/>
      <c r="D113" s="1"/>
      <c r="E113" s="1"/>
      <c r="F113" s="1"/>
      <c r="G113" s="1"/>
      <c r="H113" s="1"/>
      <c r="I113" s="1"/>
      <c r="J113" s="1"/>
      <c r="K113" s="1"/>
      <c r="L113" s="1"/>
      <c r="M113" s="1"/>
      <c r="N113" s="1"/>
      <c r="O113" s="1"/>
      <c r="P113" s="1"/>
      <c r="Q113" s="1"/>
      <c r="R113" s="1"/>
      <c r="S113" s="1"/>
      <c r="T113" s="1"/>
      <c r="U113" s="1"/>
      <c r="V113" s="1"/>
    </row>
    <row r="114" spans="1:22" ht="15.75" customHeight="1">
      <c r="A114" s="1"/>
      <c r="B114" s="1"/>
      <c r="C114" s="1"/>
      <c r="D114" s="1"/>
      <c r="E114" s="1"/>
      <c r="F114" s="1"/>
      <c r="G114" s="1"/>
      <c r="H114" s="1"/>
      <c r="I114" s="1"/>
      <c r="J114" s="1"/>
      <c r="K114" s="1"/>
      <c r="L114" s="1"/>
      <c r="M114" s="1"/>
      <c r="N114" s="1"/>
      <c r="O114" s="1"/>
      <c r="P114" s="1"/>
      <c r="Q114" s="1"/>
      <c r="R114" s="1"/>
      <c r="S114" s="1"/>
      <c r="T114" s="1"/>
      <c r="U114" s="1"/>
      <c r="V114" s="1"/>
    </row>
    <row r="115" spans="1:22" ht="15.75" customHeight="1">
      <c r="A115" s="1"/>
      <c r="B115" s="1"/>
      <c r="C115" s="1"/>
      <c r="D115" s="1"/>
      <c r="E115" s="1"/>
      <c r="F115" s="1"/>
      <c r="G115" s="1"/>
      <c r="H115" s="1"/>
      <c r="I115" s="1"/>
      <c r="J115" s="1"/>
      <c r="K115" s="1"/>
      <c r="L115" s="1"/>
      <c r="M115" s="1"/>
      <c r="N115" s="1"/>
      <c r="O115" s="1"/>
      <c r="P115" s="1"/>
      <c r="Q115" s="1"/>
      <c r="R115" s="1"/>
      <c r="S115" s="1"/>
      <c r="T115" s="1"/>
      <c r="U115" s="1"/>
      <c r="V115" s="1"/>
    </row>
    <row r="116" spans="1:22" ht="15.75" customHeight="1">
      <c r="A116" s="1"/>
      <c r="B116" s="1"/>
      <c r="C116" s="1"/>
      <c r="D116" s="1"/>
      <c r="E116" s="1"/>
      <c r="F116" s="1"/>
      <c r="G116" s="1"/>
      <c r="H116" s="1"/>
      <c r="I116" s="1"/>
      <c r="J116" s="1"/>
      <c r="K116" s="1"/>
      <c r="L116" s="1"/>
      <c r="M116" s="1"/>
      <c r="N116" s="1"/>
      <c r="O116" s="1"/>
      <c r="P116" s="1"/>
      <c r="Q116" s="1"/>
      <c r="R116" s="1"/>
      <c r="S116" s="1"/>
      <c r="T116" s="1"/>
      <c r="U116" s="1"/>
      <c r="V116" s="1"/>
    </row>
    <row r="117" spans="1:22" ht="15.75" customHeight="1">
      <c r="A117" s="1"/>
      <c r="B117" s="1"/>
      <c r="C117" s="1"/>
      <c r="D117" s="1"/>
      <c r="E117" s="1"/>
      <c r="F117" s="1"/>
      <c r="G117" s="1"/>
      <c r="H117" s="1"/>
      <c r="I117" s="1"/>
      <c r="J117" s="1"/>
      <c r="K117" s="1"/>
      <c r="L117" s="1"/>
      <c r="M117" s="1"/>
      <c r="N117" s="1"/>
      <c r="O117" s="1"/>
      <c r="P117" s="1"/>
      <c r="Q117" s="1"/>
      <c r="R117" s="1"/>
      <c r="S117" s="1"/>
      <c r="T117" s="1"/>
      <c r="U117" s="1"/>
      <c r="V117" s="1"/>
    </row>
    <row r="118" spans="1:22" ht="15.75" customHeight="1">
      <c r="A118" s="1"/>
      <c r="B118" s="1"/>
      <c r="C118" s="1"/>
      <c r="D118" s="1"/>
      <c r="E118" s="1"/>
      <c r="F118" s="1"/>
      <c r="G118" s="1"/>
      <c r="H118" s="1"/>
      <c r="I118" s="1"/>
      <c r="J118" s="1"/>
      <c r="K118" s="1"/>
      <c r="L118" s="1"/>
      <c r="M118" s="1"/>
      <c r="N118" s="1"/>
      <c r="O118" s="1"/>
      <c r="P118" s="1"/>
      <c r="Q118" s="1"/>
      <c r="R118" s="1"/>
      <c r="S118" s="1"/>
      <c r="T118" s="1"/>
      <c r="U118" s="1"/>
      <c r="V118" s="1"/>
    </row>
    <row r="119" spans="1:22" ht="15.75" customHeight="1">
      <c r="A119" s="1"/>
      <c r="B119" s="1"/>
      <c r="C119" s="1"/>
      <c r="D119" s="1"/>
      <c r="E119" s="1"/>
      <c r="F119" s="1"/>
      <c r="G119" s="1"/>
      <c r="H119" s="1"/>
      <c r="I119" s="1"/>
      <c r="J119" s="1"/>
      <c r="K119" s="1"/>
      <c r="L119" s="1"/>
      <c r="M119" s="1"/>
      <c r="N119" s="1"/>
      <c r="O119" s="1"/>
      <c r="P119" s="1"/>
      <c r="Q119" s="1"/>
      <c r="R119" s="1"/>
      <c r="S119" s="1"/>
      <c r="T119" s="1"/>
      <c r="U119" s="1"/>
      <c r="V119" s="1"/>
    </row>
    <row r="120" spans="1:22" ht="15.75" customHeight="1">
      <c r="A120" s="1"/>
      <c r="B120" s="1"/>
      <c r="C120" s="1"/>
      <c r="D120" s="1"/>
      <c r="E120" s="1"/>
      <c r="F120" s="1"/>
      <c r="G120" s="1"/>
      <c r="H120" s="1"/>
      <c r="I120" s="1"/>
      <c r="J120" s="1"/>
      <c r="K120" s="1"/>
      <c r="L120" s="1"/>
      <c r="M120" s="1"/>
      <c r="N120" s="1"/>
      <c r="O120" s="1"/>
      <c r="P120" s="1"/>
      <c r="Q120" s="1"/>
      <c r="R120" s="1"/>
      <c r="S120" s="1"/>
      <c r="T120" s="1"/>
      <c r="U120" s="1"/>
      <c r="V120" s="1"/>
    </row>
    <row r="121" spans="1:22" ht="15.75" customHeight="1">
      <c r="A121" s="1"/>
      <c r="B121" s="1"/>
      <c r="C121" s="1"/>
      <c r="D121" s="1"/>
      <c r="E121" s="1"/>
      <c r="F121" s="1"/>
      <c r="G121" s="1"/>
      <c r="H121" s="1"/>
      <c r="I121" s="1"/>
      <c r="J121" s="1"/>
      <c r="K121" s="1"/>
      <c r="L121" s="1"/>
      <c r="M121" s="1"/>
      <c r="N121" s="1"/>
      <c r="O121" s="1"/>
      <c r="P121" s="1"/>
      <c r="Q121" s="1"/>
      <c r="R121" s="1"/>
      <c r="S121" s="1"/>
      <c r="T121" s="1"/>
      <c r="U121" s="1"/>
      <c r="V121" s="1"/>
    </row>
    <row r="122" spans="1:22" ht="15.75" customHeight="1">
      <c r="A122" s="1"/>
      <c r="B122" s="1"/>
      <c r="C122" s="1"/>
      <c r="D122" s="1"/>
      <c r="E122" s="1"/>
      <c r="F122" s="1"/>
      <c r="G122" s="1"/>
      <c r="H122" s="1"/>
      <c r="I122" s="1"/>
      <c r="J122" s="1"/>
      <c r="K122" s="1"/>
      <c r="L122" s="1"/>
      <c r="M122" s="1"/>
      <c r="N122" s="1"/>
      <c r="O122" s="1"/>
      <c r="P122" s="1"/>
      <c r="Q122" s="1"/>
      <c r="R122" s="1"/>
      <c r="S122" s="1"/>
      <c r="T122" s="1"/>
      <c r="U122" s="1"/>
      <c r="V122" s="1"/>
    </row>
    <row r="123" spans="1:22" ht="15.75" customHeight="1">
      <c r="A123" s="1"/>
      <c r="B123" s="1"/>
      <c r="C123" s="1"/>
      <c r="D123" s="1"/>
      <c r="E123" s="1"/>
      <c r="F123" s="1"/>
      <c r="G123" s="1"/>
      <c r="H123" s="1"/>
      <c r="I123" s="1"/>
      <c r="J123" s="1"/>
      <c r="K123" s="1"/>
      <c r="L123" s="1"/>
      <c r="M123" s="1"/>
      <c r="N123" s="1"/>
      <c r="O123" s="1"/>
      <c r="P123" s="1"/>
      <c r="Q123" s="1"/>
      <c r="R123" s="1"/>
      <c r="S123" s="1"/>
      <c r="T123" s="1"/>
      <c r="U123" s="1"/>
      <c r="V123" s="1"/>
    </row>
    <row r="124" spans="1:22" ht="15.75" customHeight="1">
      <c r="A124" s="1"/>
      <c r="B124" s="1"/>
      <c r="C124" s="1"/>
      <c r="D124" s="1"/>
      <c r="E124" s="1"/>
      <c r="F124" s="1"/>
      <c r="G124" s="1"/>
      <c r="H124" s="1"/>
      <c r="I124" s="1"/>
      <c r="J124" s="1"/>
      <c r="K124" s="1"/>
      <c r="L124" s="1"/>
      <c r="M124" s="1"/>
      <c r="N124" s="1"/>
      <c r="O124" s="1"/>
      <c r="P124" s="1"/>
      <c r="Q124" s="1"/>
      <c r="R124" s="1"/>
      <c r="S124" s="1"/>
      <c r="T124" s="1"/>
      <c r="U124" s="1"/>
      <c r="V124" s="1"/>
    </row>
    <row r="125" spans="1:22" ht="15.75" customHeight="1">
      <c r="A125" s="1"/>
      <c r="B125" s="1"/>
      <c r="C125" s="1"/>
      <c r="D125" s="1"/>
      <c r="E125" s="1"/>
      <c r="F125" s="1"/>
      <c r="G125" s="1"/>
      <c r="H125" s="1"/>
      <c r="I125" s="1"/>
      <c r="J125" s="1"/>
      <c r="K125" s="1"/>
      <c r="L125" s="1"/>
      <c r="M125" s="1"/>
      <c r="N125" s="1"/>
      <c r="O125" s="1"/>
      <c r="P125" s="1"/>
      <c r="Q125" s="1"/>
      <c r="R125" s="1"/>
      <c r="S125" s="1"/>
      <c r="T125" s="1"/>
      <c r="U125" s="1"/>
      <c r="V125" s="1"/>
    </row>
    <row r="126" spans="1:22" ht="15.75" customHeight="1">
      <c r="A126" s="1"/>
      <c r="B126" s="1"/>
      <c r="C126" s="1"/>
      <c r="D126" s="1"/>
      <c r="E126" s="1"/>
      <c r="F126" s="1"/>
      <c r="G126" s="1"/>
      <c r="H126" s="1"/>
      <c r="I126" s="1"/>
      <c r="J126" s="1"/>
      <c r="K126" s="1"/>
      <c r="L126" s="1"/>
      <c r="M126" s="1"/>
      <c r="N126" s="1"/>
      <c r="O126" s="1"/>
      <c r="P126" s="1"/>
      <c r="Q126" s="1"/>
      <c r="R126" s="1"/>
      <c r="S126" s="1"/>
      <c r="T126" s="1"/>
      <c r="U126" s="1"/>
      <c r="V126" s="1"/>
    </row>
    <row r="127" spans="1:22" ht="15.75" customHeight="1">
      <c r="A127" s="1"/>
      <c r="B127" s="1"/>
      <c r="C127" s="1"/>
      <c r="D127" s="1"/>
      <c r="E127" s="1"/>
      <c r="F127" s="1"/>
      <c r="G127" s="1"/>
      <c r="H127" s="1"/>
      <c r="I127" s="1"/>
      <c r="J127" s="1"/>
      <c r="K127" s="1"/>
      <c r="L127" s="1"/>
      <c r="M127" s="1"/>
      <c r="N127" s="1"/>
      <c r="O127" s="1"/>
      <c r="P127" s="1"/>
      <c r="Q127" s="1"/>
      <c r="R127" s="1"/>
      <c r="S127" s="1"/>
      <c r="T127" s="1"/>
      <c r="U127" s="1"/>
      <c r="V127" s="1"/>
    </row>
    <row r="128" spans="1:22" ht="15.75" customHeight="1">
      <c r="A128" s="1"/>
      <c r="B128" s="1"/>
      <c r="C128" s="1"/>
      <c r="D128" s="1"/>
      <c r="E128" s="1"/>
      <c r="F128" s="1"/>
      <c r="G128" s="1"/>
      <c r="H128" s="1"/>
      <c r="I128" s="1"/>
      <c r="J128" s="1"/>
      <c r="K128" s="1"/>
      <c r="L128" s="1"/>
      <c r="M128" s="1"/>
      <c r="N128" s="1"/>
      <c r="O128" s="1"/>
      <c r="P128" s="1"/>
      <c r="Q128" s="1"/>
      <c r="R128" s="1"/>
      <c r="S128" s="1"/>
      <c r="T128" s="1"/>
      <c r="U128" s="1"/>
      <c r="V128" s="1"/>
    </row>
    <row r="129" spans="1:22" ht="15.75" customHeight="1">
      <c r="A129" s="1"/>
      <c r="B129" s="1"/>
      <c r="C129" s="1"/>
      <c r="D129" s="1"/>
      <c r="E129" s="1"/>
      <c r="F129" s="1"/>
      <c r="G129" s="1"/>
      <c r="H129" s="1"/>
      <c r="I129" s="1"/>
      <c r="J129" s="1"/>
      <c r="K129" s="1"/>
      <c r="L129" s="1"/>
      <c r="M129" s="1"/>
      <c r="N129" s="1"/>
      <c r="O129" s="1"/>
      <c r="P129" s="1"/>
      <c r="Q129" s="1"/>
      <c r="R129" s="1"/>
      <c r="S129" s="1"/>
      <c r="T129" s="1"/>
      <c r="U129" s="1"/>
      <c r="V129" s="1"/>
    </row>
    <row r="130" spans="1:22" ht="15.75" customHeight="1">
      <c r="A130" s="1"/>
      <c r="B130" s="1"/>
      <c r="C130" s="1"/>
      <c r="D130" s="1"/>
      <c r="E130" s="1"/>
      <c r="F130" s="1"/>
      <c r="G130" s="1"/>
      <c r="H130" s="1"/>
      <c r="I130" s="1"/>
      <c r="J130" s="1"/>
      <c r="K130" s="1"/>
      <c r="L130" s="1"/>
      <c r="M130" s="1"/>
      <c r="N130" s="1"/>
      <c r="O130" s="1"/>
      <c r="P130" s="1"/>
      <c r="Q130" s="1"/>
      <c r="R130" s="1"/>
      <c r="S130" s="1"/>
      <c r="T130" s="1"/>
      <c r="U130" s="1"/>
      <c r="V130" s="1"/>
    </row>
    <row r="131" spans="1:22" ht="15.75" customHeight="1">
      <c r="A131" s="1"/>
      <c r="B131" s="1"/>
      <c r="C131" s="1"/>
      <c r="D131" s="1"/>
      <c r="E131" s="1"/>
      <c r="F131" s="1"/>
      <c r="G131" s="1"/>
      <c r="H131" s="1"/>
      <c r="I131" s="1"/>
      <c r="J131" s="1"/>
      <c r="K131" s="1"/>
      <c r="L131" s="1"/>
      <c r="M131" s="1"/>
      <c r="N131" s="1"/>
      <c r="O131" s="1"/>
      <c r="P131" s="1"/>
      <c r="Q131" s="1"/>
      <c r="R131" s="1"/>
      <c r="S131" s="1"/>
      <c r="T131" s="1"/>
      <c r="U131" s="1"/>
      <c r="V131" s="1"/>
    </row>
    <row r="132" spans="1:22" ht="15.75" customHeight="1">
      <c r="A132" s="1"/>
      <c r="B132" s="1"/>
      <c r="C132" s="1"/>
      <c r="D132" s="1"/>
      <c r="E132" s="1"/>
      <c r="F132" s="1"/>
      <c r="G132" s="1"/>
      <c r="H132" s="1"/>
      <c r="I132" s="1"/>
      <c r="J132" s="1"/>
      <c r="K132" s="1"/>
      <c r="L132" s="1"/>
      <c r="M132" s="1"/>
      <c r="N132" s="1"/>
      <c r="O132" s="1"/>
      <c r="P132" s="1"/>
      <c r="Q132" s="1"/>
      <c r="R132" s="1"/>
      <c r="S132" s="1"/>
      <c r="T132" s="1"/>
      <c r="U132" s="1"/>
      <c r="V132" s="1"/>
    </row>
    <row r="133" spans="1:22" ht="15.75" customHeight="1">
      <c r="A133" s="1"/>
      <c r="B133" s="1"/>
      <c r="C133" s="1"/>
      <c r="D133" s="1"/>
      <c r="E133" s="1"/>
      <c r="F133" s="1"/>
      <c r="G133" s="1"/>
      <c r="H133" s="1"/>
      <c r="I133" s="1"/>
      <c r="J133" s="1"/>
      <c r="K133" s="1"/>
      <c r="L133" s="1"/>
      <c r="M133" s="1"/>
      <c r="N133" s="1"/>
      <c r="O133" s="1"/>
      <c r="P133" s="1"/>
      <c r="Q133" s="1"/>
      <c r="R133" s="1"/>
      <c r="S133" s="1"/>
      <c r="T133" s="1"/>
      <c r="U133" s="1"/>
      <c r="V133" s="1"/>
    </row>
    <row r="134" spans="1:22" ht="15.75" customHeight="1">
      <c r="A134" s="1"/>
      <c r="B134" s="1"/>
      <c r="C134" s="1"/>
      <c r="D134" s="1"/>
      <c r="E134" s="1"/>
      <c r="F134" s="1"/>
      <c r="G134" s="1"/>
      <c r="H134" s="1"/>
      <c r="I134" s="1"/>
      <c r="J134" s="1"/>
      <c r="K134" s="1"/>
      <c r="L134" s="1"/>
      <c r="M134" s="1"/>
      <c r="N134" s="1"/>
      <c r="O134" s="1"/>
      <c r="P134" s="1"/>
      <c r="Q134" s="1"/>
      <c r="R134" s="1"/>
      <c r="S134" s="1"/>
      <c r="T134" s="1"/>
      <c r="U134" s="1"/>
      <c r="V134" s="1"/>
    </row>
    <row r="135" spans="1:22" ht="15.75" customHeight="1">
      <c r="A135" s="1"/>
      <c r="B135" s="1"/>
      <c r="C135" s="1"/>
      <c r="D135" s="1"/>
      <c r="E135" s="1"/>
      <c r="F135" s="1"/>
      <c r="G135" s="1"/>
      <c r="H135" s="1"/>
      <c r="I135" s="1"/>
      <c r="J135" s="1"/>
      <c r="K135" s="1"/>
      <c r="L135" s="1"/>
      <c r="M135" s="1"/>
      <c r="N135" s="1"/>
      <c r="O135" s="1"/>
      <c r="P135" s="1"/>
      <c r="Q135" s="1"/>
      <c r="R135" s="1"/>
      <c r="S135" s="1"/>
      <c r="T135" s="1"/>
      <c r="U135" s="1"/>
      <c r="V135" s="1"/>
    </row>
    <row r="136" spans="1:22" ht="15.75" customHeight="1">
      <c r="A136" s="1"/>
      <c r="B136" s="1"/>
      <c r="C136" s="1"/>
      <c r="D136" s="1"/>
      <c r="E136" s="1"/>
      <c r="F136" s="1"/>
      <c r="G136" s="1"/>
      <c r="H136" s="1"/>
      <c r="I136" s="1"/>
      <c r="J136" s="1"/>
      <c r="K136" s="1"/>
      <c r="L136" s="1"/>
      <c r="M136" s="1"/>
      <c r="N136" s="1"/>
      <c r="O136" s="1"/>
      <c r="P136" s="1"/>
      <c r="Q136" s="1"/>
      <c r="R136" s="1"/>
      <c r="S136" s="1"/>
      <c r="T136" s="1"/>
      <c r="U136" s="1"/>
      <c r="V136" s="1"/>
    </row>
    <row r="137" spans="1:22" ht="15.75" customHeight="1">
      <c r="A137" s="1"/>
      <c r="B137" s="1"/>
      <c r="C137" s="1"/>
      <c r="D137" s="1"/>
      <c r="E137" s="1"/>
      <c r="F137" s="1"/>
      <c r="G137" s="1"/>
      <c r="H137" s="1"/>
      <c r="I137" s="1"/>
      <c r="J137" s="1"/>
      <c r="K137" s="1"/>
      <c r="L137" s="1"/>
      <c r="M137" s="1"/>
      <c r="N137" s="1"/>
      <c r="O137" s="1"/>
      <c r="P137" s="1"/>
      <c r="Q137" s="1"/>
      <c r="R137" s="1"/>
      <c r="S137" s="1"/>
      <c r="T137" s="1"/>
      <c r="U137" s="1"/>
      <c r="V137" s="1"/>
    </row>
    <row r="138" spans="1:22" ht="15.75" customHeight="1">
      <c r="A138" s="1"/>
      <c r="B138" s="1"/>
      <c r="C138" s="1"/>
      <c r="D138" s="1"/>
      <c r="E138" s="1"/>
      <c r="F138" s="1"/>
      <c r="G138" s="1"/>
      <c r="H138" s="1"/>
      <c r="I138" s="1"/>
      <c r="J138" s="1"/>
      <c r="K138" s="1"/>
      <c r="L138" s="1"/>
      <c r="M138" s="1"/>
      <c r="N138" s="1"/>
      <c r="O138" s="1"/>
      <c r="P138" s="1"/>
      <c r="Q138" s="1"/>
      <c r="R138" s="1"/>
      <c r="S138" s="1"/>
      <c r="T138" s="1"/>
      <c r="U138" s="1"/>
      <c r="V138" s="1"/>
    </row>
    <row r="139" spans="1:22" ht="15.75" customHeight="1">
      <c r="A139" s="1"/>
      <c r="B139" s="1"/>
      <c r="C139" s="1"/>
      <c r="D139" s="1"/>
      <c r="E139" s="1"/>
      <c r="F139" s="1"/>
      <c r="G139" s="1"/>
      <c r="H139" s="1"/>
      <c r="I139" s="1"/>
      <c r="J139" s="1"/>
      <c r="K139" s="1"/>
      <c r="L139" s="1"/>
      <c r="M139" s="1"/>
      <c r="N139" s="1"/>
      <c r="O139" s="1"/>
      <c r="P139" s="1"/>
      <c r="Q139" s="1"/>
      <c r="R139" s="1"/>
      <c r="S139" s="1"/>
      <c r="T139" s="1"/>
      <c r="U139" s="1"/>
      <c r="V139" s="1"/>
    </row>
    <row r="140" spans="1:22" ht="15.75" customHeight="1">
      <c r="A140" s="1"/>
      <c r="B140" s="1"/>
      <c r="C140" s="1"/>
      <c r="D140" s="1"/>
      <c r="E140" s="1"/>
      <c r="F140" s="1"/>
      <c r="G140" s="1"/>
      <c r="H140" s="1"/>
      <c r="I140" s="1"/>
      <c r="J140" s="1"/>
      <c r="K140" s="1"/>
      <c r="L140" s="1"/>
      <c r="M140" s="1"/>
      <c r="N140" s="1"/>
      <c r="O140" s="1"/>
      <c r="P140" s="1"/>
      <c r="Q140" s="1"/>
      <c r="R140" s="1"/>
      <c r="S140" s="1"/>
      <c r="T140" s="1"/>
      <c r="U140" s="1"/>
      <c r="V140" s="1"/>
    </row>
    <row r="141" spans="1:22" ht="15.75" customHeight="1">
      <c r="A141" s="1"/>
      <c r="B141" s="1"/>
      <c r="C141" s="1"/>
      <c r="D141" s="1"/>
      <c r="E141" s="1"/>
      <c r="F141" s="1"/>
      <c r="G141" s="1"/>
      <c r="H141" s="1"/>
      <c r="I141" s="1"/>
      <c r="J141" s="1"/>
      <c r="K141" s="1"/>
      <c r="L141" s="1"/>
      <c r="M141" s="1"/>
      <c r="N141" s="1"/>
      <c r="O141" s="1"/>
      <c r="P141" s="1"/>
      <c r="Q141" s="1"/>
      <c r="R141" s="1"/>
      <c r="S141" s="1"/>
      <c r="T141" s="1"/>
      <c r="U141" s="1"/>
      <c r="V141" s="1"/>
    </row>
    <row r="142" spans="1:22" ht="15.75" customHeight="1">
      <c r="A142" s="1"/>
      <c r="B142" s="1"/>
      <c r="C142" s="1"/>
      <c r="D142" s="1"/>
      <c r="E142" s="1"/>
      <c r="F142" s="1"/>
      <c r="G142" s="1"/>
      <c r="H142" s="1"/>
      <c r="I142" s="1"/>
      <c r="J142" s="1"/>
      <c r="K142" s="1"/>
      <c r="L142" s="1"/>
      <c r="M142" s="1"/>
      <c r="N142" s="1"/>
      <c r="O142" s="1"/>
      <c r="P142" s="1"/>
      <c r="Q142" s="1"/>
      <c r="R142" s="1"/>
      <c r="S142" s="1"/>
      <c r="T142" s="1"/>
      <c r="U142" s="1"/>
      <c r="V142" s="1"/>
    </row>
    <row r="143" spans="1:22" ht="15.75" customHeight="1">
      <c r="A143" s="1"/>
      <c r="B143" s="1"/>
      <c r="C143" s="1"/>
      <c r="D143" s="1"/>
      <c r="E143" s="1"/>
      <c r="F143" s="1"/>
      <c r="G143" s="1"/>
      <c r="H143" s="1"/>
      <c r="I143" s="1"/>
      <c r="J143" s="1"/>
      <c r="K143" s="1"/>
      <c r="L143" s="1"/>
      <c r="M143" s="1"/>
      <c r="N143" s="1"/>
      <c r="O143" s="1"/>
      <c r="P143" s="1"/>
      <c r="Q143" s="1"/>
      <c r="R143" s="1"/>
      <c r="S143" s="1"/>
      <c r="T143" s="1"/>
      <c r="U143" s="1"/>
      <c r="V143" s="1"/>
    </row>
    <row r="144" spans="1:22" ht="15.75" customHeight="1">
      <c r="A144" s="1"/>
      <c r="B144" s="1"/>
      <c r="C144" s="1"/>
      <c r="D144" s="1"/>
      <c r="E144" s="1"/>
      <c r="F144" s="1"/>
      <c r="G144" s="1"/>
      <c r="H144" s="1"/>
      <c r="I144" s="1"/>
      <c r="J144" s="1"/>
      <c r="K144" s="1"/>
      <c r="L144" s="1"/>
      <c r="M144" s="1"/>
      <c r="N144" s="1"/>
      <c r="O144" s="1"/>
      <c r="P144" s="1"/>
      <c r="Q144" s="1"/>
      <c r="R144" s="1"/>
      <c r="S144" s="1"/>
      <c r="T144" s="1"/>
      <c r="U144" s="1"/>
      <c r="V144" s="1"/>
    </row>
    <row r="145" spans="1:22" ht="15.75" customHeight="1">
      <c r="A145" s="1"/>
      <c r="B145" s="1"/>
      <c r="C145" s="1"/>
      <c r="D145" s="1"/>
      <c r="E145" s="1"/>
      <c r="F145" s="1"/>
      <c r="G145" s="1"/>
      <c r="H145" s="1"/>
      <c r="I145" s="1"/>
      <c r="J145" s="1"/>
      <c r="K145" s="1"/>
      <c r="L145" s="1"/>
      <c r="M145" s="1"/>
      <c r="N145" s="1"/>
      <c r="O145" s="1"/>
      <c r="P145" s="1"/>
      <c r="Q145" s="1"/>
      <c r="R145" s="1"/>
      <c r="S145" s="1"/>
      <c r="T145" s="1"/>
      <c r="U145" s="1"/>
      <c r="V145" s="1"/>
    </row>
    <row r="146" spans="1:22" ht="15.75" customHeight="1">
      <c r="A146" s="1"/>
      <c r="B146" s="1"/>
      <c r="C146" s="1"/>
      <c r="D146" s="1"/>
      <c r="E146" s="1"/>
      <c r="F146" s="1"/>
      <c r="G146" s="1"/>
      <c r="H146" s="1"/>
      <c r="I146" s="1"/>
      <c r="J146" s="1"/>
      <c r="K146" s="1"/>
      <c r="L146" s="1"/>
      <c r="M146" s="1"/>
      <c r="N146" s="1"/>
      <c r="O146" s="1"/>
      <c r="P146" s="1"/>
      <c r="Q146" s="1"/>
      <c r="R146" s="1"/>
      <c r="S146" s="1"/>
      <c r="T146" s="1"/>
      <c r="U146" s="1"/>
      <c r="V146" s="1"/>
    </row>
    <row r="147" spans="1:22" ht="15.75" customHeight="1">
      <c r="A147" s="1"/>
      <c r="B147" s="1"/>
      <c r="C147" s="1"/>
      <c r="D147" s="1"/>
      <c r="E147" s="1"/>
      <c r="F147" s="1"/>
      <c r="G147" s="1"/>
      <c r="H147" s="1"/>
      <c r="I147" s="1"/>
      <c r="J147" s="1"/>
      <c r="K147" s="1"/>
      <c r="L147" s="1"/>
      <c r="M147" s="1"/>
      <c r="N147" s="1"/>
      <c r="O147" s="1"/>
      <c r="P147" s="1"/>
      <c r="Q147" s="1"/>
      <c r="R147" s="1"/>
      <c r="S147" s="1"/>
      <c r="T147" s="1"/>
      <c r="U147" s="1"/>
      <c r="V147" s="1"/>
    </row>
    <row r="148" spans="1:22" ht="15.75" customHeight="1">
      <c r="A148" s="1"/>
      <c r="B148" s="1"/>
      <c r="C148" s="1"/>
      <c r="D148" s="1"/>
      <c r="E148" s="1"/>
      <c r="F148" s="1"/>
      <c r="G148" s="1"/>
      <c r="H148" s="1"/>
      <c r="I148" s="1"/>
      <c r="J148" s="1"/>
      <c r="K148" s="1"/>
      <c r="L148" s="1"/>
      <c r="M148" s="1"/>
      <c r="N148" s="1"/>
      <c r="O148" s="1"/>
      <c r="P148" s="1"/>
      <c r="Q148" s="1"/>
      <c r="R148" s="1"/>
      <c r="S148" s="1"/>
      <c r="T148" s="1"/>
      <c r="U148" s="1"/>
      <c r="V148" s="1"/>
    </row>
    <row r="149" spans="1:22" ht="15.75" customHeight="1">
      <c r="A149" s="1"/>
      <c r="B149" s="1"/>
      <c r="C149" s="1"/>
      <c r="D149" s="1"/>
      <c r="E149" s="1"/>
      <c r="F149" s="1"/>
      <c r="G149" s="1"/>
      <c r="H149" s="1"/>
      <c r="I149" s="1"/>
      <c r="J149" s="1"/>
      <c r="K149" s="1"/>
      <c r="L149" s="1"/>
      <c r="M149" s="1"/>
      <c r="N149" s="1"/>
      <c r="O149" s="1"/>
      <c r="P149" s="1"/>
      <c r="Q149" s="1"/>
      <c r="R149" s="1"/>
      <c r="S149" s="1"/>
      <c r="T149" s="1"/>
      <c r="U149" s="1"/>
      <c r="V149" s="1"/>
    </row>
    <row r="150" spans="1:22" ht="15.75" customHeight="1">
      <c r="A150" s="1"/>
      <c r="B150" s="1"/>
      <c r="C150" s="1"/>
      <c r="D150" s="1"/>
      <c r="E150" s="1"/>
      <c r="F150" s="1"/>
      <c r="G150" s="1"/>
      <c r="H150" s="1"/>
      <c r="I150" s="1"/>
      <c r="J150" s="1"/>
      <c r="K150" s="1"/>
      <c r="L150" s="1"/>
      <c r="M150" s="1"/>
      <c r="N150" s="1"/>
      <c r="O150" s="1"/>
      <c r="P150" s="1"/>
      <c r="Q150" s="1"/>
      <c r="R150" s="1"/>
      <c r="S150" s="1"/>
      <c r="T150" s="1"/>
      <c r="U150" s="1"/>
      <c r="V150" s="1"/>
    </row>
    <row r="151" spans="1:22" ht="15.75" customHeight="1">
      <c r="A151" s="1"/>
      <c r="B151" s="1"/>
      <c r="C151" s="1"/>
      <c r="D151" s="1"/>
      <c r="E151" s="1"/>
      <c r="F151" s="1"/>
      <c r="G151" s="1"/>
      <c r="H151" s="1"/>
      <c r="I151" s="1"/>
      <c r="J151" s="1"/>
      <c r="K151" s="1"/>
      <c r="L151" s="1"/>
      <c r="M151" s="1"/>
      <c r="N151" s="1"/>
      <c r="O151" s="1"/>
      <c r="P151" s="1"/>
      <c r="Q151" s="1"/>
      <c r="R151" s="1"/>
      <c r="S151" s="1"/>
      <c r="T151" s="1"/>
      <c r="U151" s="1"/>
      <c r="V151" s="1"/>
    </row>
    <row r="152" spans="1:22" ht="15.75" customHeight="1">
      <c r="A152" s="1"/>
      <c r="B152" s="1"/>
      <c r="C152" s="1"/>
      <c r="D152" s="1"/>
      <c r="E152" s="1"/>
      <c r="F152" s="1"/>
      <c r="G152" s="1"/>
      <c r="H152" s="1"/>
      <c r="I152" s="1"/>
      <c r="J152" s="1"/>
      <c r="K152" s="1"/>
      <c r="L152" s="1"/>
      <c r="M152" s="1"/>
      <c r="N152" s="1"/>
      <c r="O152" s="1"/>
      <c r="P152" s="1"/>
      <c r="Q152" s="1"/>
      <c r="R152" s="1"/>
      <c r="S152" s="1"/>
      <c r="T152" s="1"/>
      <c r="U152" s="1"/>
      <c r="V152" s="1"/>
    </row>
    <row r="153" spans="1:22" ht="15.75" customHeight="1">
      <c r="A153" s="1"/>
      <c r="B153" s="1"/>
      <c r="C153" s="1"/>
      <c r="D153" s="1"/>
      <c r="E153" s="1"/>
      <c r="F153" s="1"/>
      <c r="G153" s="1"/>
      <c r="H153" s="1"/>
      <c r="I153" s="1"/>
      <c r="J153" s="1"/>
      <c r="K153" s="1"/>
      <c r="L153" s="1"/>
      <c r="M153" s="1"/>
      <c r="N153" s="1"/>
      <c r="O153" s="1"/>
      <c r="P153" s="1"/>
      <c r="Q153" s="1"/>
      <c r="R153" s="1"/>
      <c r="S153" s="1"/>
      <c r="T153" s="1"/>
      <c r="U153" s="1"/>
      <c r="V153" s="1"/>
    </row>
    <row r="154" spans="1:22" ht="15.75" customHeight="1">
      <c r="A154" s="1"/>
      <c r="B154" s="1"/>
      <c r="C154" s="1"/>
      <c r="D154" s="1"/>
      <c r="E154" s="1"/>
      <c r="F154" s="1"/>
      <c r="G154" s="1"/>
      <c r="H154" s="1"/>
      <c r="I154" s="1"/>
      <c r="J154" s="1"/>
      <c r="K154" s="1"/>
      <c r="L154" s="1"/>
      <c r="M154" s="1"/>
      <c r="N154" s="1"/>
      <c r="O154" s="1"/>
      <c r="P154" s="1"/>
      <c r="Q154" s="1"/>
      <c r="R154" s="1"/>
      <c r="S154" s="1"/>
      <c r="T154" s="1"/>
      <c r="U154" s="1"/>
      <c r="V154" s="1"/>
    </row>
    <row r="155" spans="1:22" ht="15.75" customHeight="1">
      <c r="A155" s="1"/>
      <c r="B155" s="1"/>
      <c r="C155" s="1"/>
      <c r="D155" s="1"/>
      <c r="E155" s="1"/>
      <c r="F155" s="1"/>
      <c r="G155" s="1"/>
      <c r="H155" s="1"/>
      <c r="I155" s="1"/>
      <c r="J155" s="1"/>
      <c r="K155" s="1"/>
      <c r="L155" s="1"/>
      <c r="M155" s="1"/>
      <c r="N155" s="1"/>
      <c r="O155" s="1"/>
      <c r="P155" s="1"/>
      <c r="Q155" s="1"/>
      <c r="R155" s="1"/>
      <c r="S155" s="1"/>
      <c r="T155" s="1"/>
      <c r="U155" s="1"/>
      <c r="V155" s="1"/>
    </row>
    <row r="156" spans="1:22" ht="15.75" customHeight="1">
      <c r="A156" s="1"/>
      <c r="B156" s="1"/>
      <c r="C156" s="1"/>
      <c r="D156" s="1"/>
      <c r="E156" s="1"/>
      <c r="F156" s="1"/>
      <c r="G156" s="1"/>
      <c r="H156" s="1"/>
      <c r="I156" s="1"/>
      <c r="J156" s="1"/>
      <c r="K156" s="1"/>
      <c r="L156" s="1"/>
      <c r="M156" s="1"/>
      <c r="N156" s="1"/>
      <c r="O156" s="1"/>
      <c r="P156" s="1"/>
      <c r="Q156" s="1"/>
      <c r="R156" s="1"/>
      <c r="S156" s="1"/>
      <c r="T156" s="1"/>
      <c r="U156" s="1"/>
      <c r="V156" s="1"/>
    </row>
    <row r="157" spans="1:22" ht="15.75" customHeight="1">
      <c r="A157" s="1"/>
      <c r="B157" s="1"/>
      <c r="C157" s="1"/>
      <c r="D157" s="1"/>
      <c r="E157" s="1"/>
      <c r="F157" s="1"/>
      <c r="G157" s="1"/>
      <c r="H157" s="1"/>
      <c r="I157" s="1"/>
      <c r="J157" s="1"/>
      <c r="K157" s="1"/>
      <c r="L157" s="1"/>
      <c r="M157" s="1"/>
      <c r="N157" s="1"/>
      <c r="O157" s="1"/>
      <c r="P157" s="1"/>
      <c r="Q157" s="1"/>
      <c r="R157" s="1"/>
      <c r="S157" s="1"/>
      <c r="T157" s="1"/>
      <c r="U157" s="1"/>
      <c r="V157" s="1"/>
    </row>
    <row r="158" spans="1:22" ht="15.75" customHeight="1">
      <c r="A158" s="1"/>
      <c r="B158" s="1"/>
      <c r="C158" s="1"/>
      <c r="D158" s="1"/>
      <c r="E158" s="1"/>
      <c r="F158" s="1"/>
      <c r="G158" s="1"/>
      <c r="H158" s="1"/>
      <c r="I158" s="1"/>
      <c r="J158" s="1"/>
      <c r="K158" s="1"/>
      <c r="L158" s="1"/>
      <c r="M158" s="1"/>
      <c r="N158" s="1"/>
      <c r="O158" s="1"/>
      <c r="P158" s="1"/>
      <c r="Q158" s="1"/>
      <c r="R158" s="1"/>
      <c r="S158" s="1"/>
      <c r="T158" s="1"/>
      <c r="U158" s="1"/>
      <c r="V158" s="1"/>
    </row>
    <row r="159" spans="1:22" ht="15.75" customHeight="1">
      <c r="A159" s="1"/>
      <c r="B159" s="1"/>
      <c r="C159" s="1"/>
      <c r="D159" s="1"/>
      <c r="E159" s="1"/>
      <c r="F159" s="1"/>
      <c r="G159" s="1"/>
      <c r="H159" s="1"/>
      <c r="I159" s="1"/>
      <c r="J159" s="1"/>
      <c r="K159" s="1"/>
      <c r="L159" s="1"/>
      <c r="M159" s="1"/>
      <c r="N159" s="1"/>
      <c r="O159" s="1"/>
      <c r="P159" s="1"/>
      <c r="Q159" s="1"/>
      <c r="R159" s="1"/>
      <c r="S159" s="1"/>
      <c r="T159" s="1"/>
      <c r="U159" s="1"/>
      <c r="V159" s="1"/>
    </row>
    <row r="160" spans="1:22" ht="15.75" customHeight="1">
      <c r="A160" s="1"/>
      <c r="B160" s="1"/>
      <c r="C160" s="1"/>
      <c r="D160" s="1"/>
      <c r="E160" s="1"/>
      <c r="F160" s="1"/>
      <c r="G160" s="1"/>
      <c r="H160" s="1"/>
      <c r="I160" s="1"/>
      <c r="J160" s="1"/>
      <c r="K160" s="1"/>
      <c r="L160" s="1"/>
      <c r="M160" s="1"/>
      <c r="N160" s="1"/>
      <c r="O160" s="1"/>
      <c r="P160" s="1"/>
      <c r="Q160" s="1"/>
      <c r="R160" s="1"/>
      <c r="S160" s="1"/>
      <c r="T160" s="1"/>
      <c r="U160" s="1"/>
      <c r="V160" s="1"/>
    </row>
    <row r="161" spans="1:22" ht="15.75" customHeight="1">
      <c r="A161" s="1"/>
      <c r="B161" s="1"/>
      <c r="C161" s="1"/>
      <c r="D161" s="1"/>
      <c r="E161" s="1"/>
      <c r="F161" s="1"/>
      <c r="G161" s="1"/>
      <c r="H161" s="1"/>
      <c r="I161" s="1"/>
      <c r="J161" s="1"/>
      <c r="K161" s="1"/>
      <c r="L161" s="1"/>
      <c r="M161" s="1"/>
      <c r="N161" s="1"/>
      <c r="O161" s="1"/>
      <c r="P161" s="1"/>
      <c r="Q161" s="1"/>
      <c r="R161" s="1"/>
      <c r="S161" s="1"/>
      <c r="T161" s="1"/>
      <c r="U161" s="1"/>
      <c r="V161" s="1"/>
    </row>
    <row r="162" spans="1:22" ht="15.75" customHeight="1">
      <c r="A162" s="1"/>
      <c r="B162" s="1"/>
      <c r="C162" s="1"/>
      <c r="D162" s="1"/>
      <c r="E162" s="1"/>
      <c r="F162" s="1"/>
      <c r="G162" s="1"/>
      <c r="H162" s="1"/>
      <c r="I162" s="1"/>
      <c r="J162" s="1"/>
      <c r="K162" s="1"/>
      <c r="L162" s="1"/>
      <c r="M162" s="1"/>
      <c r="N162" s="1"/>
      <c r="O162" s="1"/>
      <c r="P162" s="1"/>
      <c r="Q162" s="1"/>
      <c r="R162" s="1"/>
      <c r="S162" s="1"/>
      <c r="T162" s="1"/>
      <c r="U162" s="1"/>
      <c r="V162" s="1"/>
    </row>
    <row r="163" spans="1:22" ht="15.75" customHeight="1">
      <c r="A163" s="1"/>
      <c r="B163" s="1"/>
      <c r="C163" s="1"/>
      <c r="D163" s="1"/>
      <c r="E163" s="1"/>
      <c r="F163" s="1"/>
      <c r="G163" s="1"/>
      <c r="H163" s="1"/>
      <c r="I163" s="1"/>
      <c r="J163" s="1"/>
      <c r="K163" s="1"/>
      <c r="L163" s="1"/>
      <c r="M163" s="1"/>
      <c r="N163" s="1"/>
      <c r="O163" s="1"/>
      <c r="P163" s="1"/>
      <c r="Q163" s="1"/>
      <c r="R163" s="1"/>
      <c r="S163" s="1"/>
      <c r="T163" s="1"/>
      <c r="U163" s="1"/>
      <c r="V163" s="1"/>
    </row>
    <row r="164" spans="1:22" ht="15.75" customHeight="1">
      <c r="A164" s="1"/>
      <c r="B164" s="1"/>
      <c r="C164" s="1"/>
      <c r="D164" s="1"/>
      <c r="E164" s="1"/>
      <c r="F164" s="1"/>
      <c r="G164" s="1"/>
      <c r="H164" s="1"/>
      <c r="I164" s="1"/>
      <c r="J164" s="1"/>
      <c r="K164" s="1"/>
      <c r="L164" s="1"/>
      <c r="M164" s="1"/>
      <c r="N164" s="1"/>
      <c r="O164" s="1"/>
      <c r="P164" s="1"/>
      <c r="Q164" s="1"/>
      <c r="R164" s="1"/>
      <c r="S164" s="1"/>
      <c r="T164" s="1"/>
      <c r="U164" s="1"/>
      <c r="V164" s="1"/>
    </row>
    <row r="165" spans="1:22" ht="15.75" customHeight="1">
      <c r="A165" s="1"/>
      <c r="B165" s="1"/>
      <c r="C165" s="1"/>
      <c r="D165" s="1"/>
      <c r="E165" s="1"/>
      <c r="F165" s="1"/>
      <c r="G165" s="1"/>
      <c r="H165" s="1"/>
      <c r="I165" s="1"/>
      <c r="J165" s="1"/>
      <c r="K165" s="1"/>
      <c r="L165" s="1"/>
      <c r="M165" s="1"/>
      <c r="N165" s="1"/>
      <c r="O165" s="1"/>
      <c r="P165" s="1"/>
      <c r="Q165" s="1"/>
      <c r="R165" s="1"/>
      <c r="S165" s="1"/>
      <c r="T165" s="1"/>
      <c r="U165" s="1"/>
      <c r="V165" s="1"/>
    </row>
    <row r="166" spans="1:22" ht="15.75" customHeight="1">
      <c r="A166" s="1"/>
      <c r="B166" s="1"/>
      <c r="C166" s="1"/>
      <c r="D166" s="1"/>
      <c r="E166" s="1"/>
      <c r="F166" s="1"/>
      <c r="G166" s="1"/>
      <c r="H166" s="1"/>
      <c r="I166" s="1"/>
      <c r="J166" s="1"/>
      <c r="K166" s="1"/>
      <c r="L166" s="1"/>
      <c r="M166" s="1"/>
      <c r="N166" s="1"/>
      <c r="O166" s="1"/>
      <c r="P166" s="1"/>
      <c r="Q166" s="1"/>
      <c r="R166" s="1"/>
      <c r="S166" s="1"/>
      <c r="T166" s="1"/>
      <c r="U166" s="1"/>
      <c r="V166" s="1"/>
    </row>
    <row r="167" spans="1:22" ht="15.75" customHeight="1">
      <c r="A167" s="1"/>
      <c r="B167" s="1"/>
      <c r="C167" s="1"/>
      <c r="D167" s="1"/>
      <c r="E167" s="1"/>
      <c r="F167" s="1"/>
      <c r="G167" s="1"/>
      <c r="H167" s="1"/>
      <c r="I167" s="1"/>
      <c r="J167" s="1"/>
      <c r="K167" s="1"/>
      <c r="L167" s="1"/>
      <c r="M167" s="1"/>
      <c r="N167" s="1"/>
      <c r="O167" s="1"/>
      <c r="P167" s="1"/>
      <c r="Q167" s="1"/>
      <c r="R167" s="1"/>
      <c r="S167" s="1"/>
      <c r="T167" s="1"/>
      <c r="U167" s="1"/>
      <c r="V167" s="1"/>
    </row>
    <row r="168" spans="1:22" ht="15.75" customHeight="1">
      <c r="A168" s="1"/>
      <c r="B168" s="1"/>
      <c r="C168" s="1"/>
      <c r="D168" s="1"/>
      <c r="E168" s="1"/>
      <c r="F168" s="1"/>
      <c r="G168" s="1"/>
      <c r="H168" s="1"/>
      <c r="I168" s="1"/>
      <c r="J168" s="1"/>
      <c r="K168" s="1"/>
      <c r="L168" s="1"/>
      <c r="M168" s="1"/>
      <c r="N168" s="1"/>
      <c r="O168" s="1"/>
      <c r="P168" s="1"/>
      <c r="Q168" s="1"/>
      <c r="R168" s="1"/>
      <c r="S168" s="1"/>
      <c r="T168" s="1"/>
      <c r="U168" s="1"/>
      <c r="V168" s="1"/>
    </row>
    <row r="169" spans="1:22" ht="15.75" customHeight="1">
      <c r="A169" s="1"/>
      <c r="B169" s="1"/>
      <c r="C169" s="1"/>
      <c r="D169" s="1"/>
      <c r="E169" s="1"/>
      <c r="F169" s="1"/>
      <c r="G169" s="1"/>
      <c r="H169" s="1"/>
      <c r="I169" s="1"/>
      <c r="J169" s="1"/>
      <c r="K169" s="1"/>
      <c r="L169" s="1"/>
      <c r="M169" s="1"/>
      <c r="N169" s="1"/>
      <c r="O169" s="1"/>
      <c r="P169" s="1"/>
      <c r="Q169" s="1"/>
      <c r="R169" s="1"/>
      <c r="S169" s="1"/>
      <c r="T169" s="1"/>
      <c r="U169" s="1"/>
      <c r="V169" s="1"/>
    </row>
    <row r="170" spans="1:22" ht="15.75" customHeight="1">
      <c r="A170" s="1"/>
      <c r="B170" s="1"/>
      <c r="C170" s="1"/>
      <c r="D170" s="1"/>
      <c r="E170" s="1"/>
      <c r="F170" s="1"/>
      <c r="G170" s="1"/>
      <c r="H170" s="1"/>
      <c r="I170" s="1"/>
      <c r="J170" s="1"/>
      <c r="K170" s="1"/>
      <c r="L170" s="1"/>
      <c r="M170" s="1"/>
      <c r="N170" s="1"/>
      <c r="O170" s="1"/>
      <c r="P170" s="1"/>
      <c r="Q170" s="1"/>
      <c r="R170" s="1"/>
      <c r="S170" s="1"/>
      <c r="T170" s="1"/>
      <c r="U170" s="1"/>
      <c r="V170" s="1"/>
    </row>
    <row r="171" spans="1:22" ht="15.75" customHeight="1">
      <c r="A171" s="1"/>
      <c r="B171" s="1"/>
      <c r="C171" s="1"/>
      <c r="D171" s="1"/>
      <c r="E171" s="1"/>
      <c r="F171" s="1"/>
      <c r="G171" s="1"/>
      <c r="H171" s="1"/>
      <c r="I171" s="1"/>
      <c r="J171" s="1"/>
      <c r="K171" s="1"/>
      <c r="L171" s="1"/>
      <c r="M171" s="1"/>
      <c r="N171" s="1"/>
      <c r="O171" s="1"/>
      <c r="P171" s="1"/>
      <c r="Q171" s="1"/>
      <c r="R171" s="1"/>
      <c r="S171" s="1"/>
      <c r="T171" s="1"/>
      <c r="U171" s="1"/>
      <c r="V171" s="1"/>
    </row>
    <row r="172" spans="1:22" ht="15.75" customHeight="1">
      <c r="A172" s="1"/>
      <c r="B172" s="1"/>
      <c r="C172" s="1"/>
      <c r="D172" s="1"/>
      <c r="E172" s="1"/>
      <c r="F172" s="1"/>
      <c r="G172" s="1"/>
      <c r="H172" s="1"/>
      <c r="I172" s="1"/>
      <c r="J172" s="1"/>
      <c r="K172" s="1"/>
      <c r="L172" s="1"/>
      <c r="M172" s="1"/>
      <c r="N172" s="1"/>
      <c r="O172" s="1"/>
      <c r="P172" s="1"/>
      <c r="Q172" s="1"/>
      <c r="R172" s="1"/>
      <c r="S172" s="1"/>
      <c r="T172" s="1"/>
      <c r="U172" s="1"/>
      <c r="V172" s="1"/>
    </row>
    <row r="173" spans="1:22" ht="15.75" customHeight="1">
      <c r="A173" s="1"/>
      <c r="B173" s="1"/>
      <c r="C173" s="1"/>
      <c r="D173" s="1"/>
      <c r="E173" s="1"/>
      <c r="F173" s="1"/>
      <c r="G173" s="1"/>
      <c r="H173" s="1"/>
      <c r="I173" s="1"/>
      <c r="J173" s="1"/>
      <c r="K173" s="1"/>
      <c r="L173" s="1"/>
      <c r="M173" s="1"/>
      <c r="N173" s="1"/>
      <c r="O173" s="1"/>
      <c r="P173" s="1"/>
      <c r="Q173" s="1"/>
      <c r="R173" s="1"/>
      <c r="S173" s="1"/>
      <c r="T173" s="1"/>
      <c r="U173" s="1"/>
      <c r="V173" s="1"/>
    </row>
    <row r="174" spans="1:22" ht="15.75" customHeight="1">
      <c r="A174" s="1"/>
      <c r="B174" s="1"/>
      <c r="C174" s="1"/>
      <c r="D174" s="1"/>
      <c r="E174" s="1"/>
      <c r="F174" s="1"/>
      <c r="G174" s="1"/>
      <c r="H174" s="1"/>
      <c r="I174" s="1"/>
      <c r="J174" s="1"/>
      <c r="K174" s="1"/>
      <c r="L174" s="1"/>
      <c r="M174" s="1"/>
      <c r="N174" s="1"/>
      <c r="O174" s="1"/>
      <c r="P174" s="1"/>
      <c r="Q174" s="1"/>
      <c r="R174" s="1"/>
      <c r="S174" s="1"/>
      <c r="T174" s="1"/>
      <c r="U174" s="1"/>
      <c r="V174" s="1"/>
    </row>
    <row r="175" spans="1:22" ht="15.75" customHeight="1">
      <c r="A175" s="1"/>
      <c r="B175" s="1"/>
      <c r="C175" s="1"/>
      <c r="D175" s="1"/>
      <c r="E175" s="1"/>
      <c r="F175" s="1"/>
      <c r="G175" s="1"/>
      <c r="H175" s="1"/>
      <c r="I175" s="1"/>
      <c r="J175" s="1"/>
      <c r="K175" s="1"/>
      <c r="L175" s="1"/>
      <c r="M175" s="1"/>
      <c r="N175" s="1"/>
      <c r="O175" s="1"/>
      <c r="P175" s="1"/>
      <c r="Q175" s="1"/>
      <c r="R175" s="1"/>
      <c r="S175" s="1"/>
      <c r="T175" s="1"/>
      <c r="U175" s="1"/>
      <c r="V175" s="1"/>
    </row>
    <row r="176" spans="1:22" ht="15.75" customHeight="1">
      <c r="A176" s="1"/>
      <c r="B176" s="1"/>
      <c r="C176" s="1"/>
      <c r="D176" s="1"/>
      <c r="E176" s="1"/>
      <c r="F176" s="1"/>
      <c r="G176" s="1"/>
      <c r="H176" s="1"/>
      <c r="I176" s="1"/>
      <c r="J176" s="1"/>
      <c r="K176" s="1"/>
      <c r="L176" s="1"/>
      <c r="M176" s="1"/>
      <c r="N176" s="1"/>
      <c r="O176" s="1"/>
      <c r="P176" s="1"/>
      <c r="Q176" s="1"/>
      <c r="R176" s="1"/>
      <c r="S176" s="1"/>
      <c r="T176" s="1"/>
      <c r="U176" s="1"/>
      <c r="V176" s="1"/>
    </row>
    <row r="177" spans="1:22" ht="15.75" customHeight="1">
      <c r="A177" s="1"/>
      <c r="B177" s="1"/>
      <c r="C177" s="1"/>
      <c r="D177" s="1"/>
      <c r="E177" s="1"/>
      <c r="F177" s="1"/>
      <c r="G177" s="1"/>
      <c r="H177" s="1"/>
      <c r="I177" s="1"/>
      <c r="J177" s="1"/>
      <c r="K177" s="1"/>
      <c r="L177" s="1"/>
      <c r="M177" s="1"/>
      <c r="N177" s="1"/>
      <c r="O177" s="1"/>
      <c r="P177" s="1"/>
      <c r="Q177" s="1"/>
      <c r="R177" s="1"/>
      <c r="S177" s="1"/>
      <c r="T177" s="1"/>
      <c r="U177" s="1"/>
      <c r="V177" s="1"/>
    </row>
    <row r="178" spans="1:22" ht="15.75" customHeight="1">
      <c r="A178" s="1"/>
      <c r="B178" s="1"/>
      <c r="C178" s="1"/>
      <c r="D178" s="1"/>
      <c r="E178" s="1"/>
      <c r="F178" s="1"/>
      <c r="G178" s="1"/>
      <c r="H178" s="1"/>
      <c r="I178" s="1"/>
      <c r="J178" s="1"/>
      <c r="K178" s="1"/>
      <c r="L178" s="1"/>
      <c r="M178" s="1"/>
      <c r="N178" s="1"/>
      <c r="O178" s="1"/>
      <c r="P178" s="1"/>
      <c r="Q178" s="1"/>
      <c r="R178" s="1"/>
      <c r="S178" s="1"/>
      <c r="T178" s="1"/>
      <c r="U178" s="1"/>
      <c r="V178" s="1"/>
    </row>
    <row r="179" spans="1:22" ht="15.75" customHeight="1">
      <c r="A179" s="1"/>
      <c r="B179" s="1"/>
      <c r="C179" s="1"/>
      <c r="D179" s="1"/>
      <c r="E179" s="1"/>
      <c r="F179" s="1"/>
      <c r="G179" s="1"/>
      <c r="H179" s="1"/>
      <c r="I179" s="1"/>
      <c r="J179" s="1"/>
      <c r="K179" s="1"/>
      <c r="L179" s="1"/>
      <c r="M179" s="1"/>
      <c r="N179" s="1"/>
      <c r="O179" s="1"/>
      <c r="P179" s="1"/>
      <c r="Q179" s="1"/>
      <c r="R179" s="1"/>
      <c r="S179" s="1"/>
      <c r="T179" s="1"/>
      <c r="U179" s="1"/>
      <c r="V179" s="1"/>
    </row>
    <row r="180" spans="1:22" ht="15.75" customHeight="1">
      <c r="A180" s="1"/>
      <c r="B180" s="1"/>
      <c r="C180" s="1"/>
      <c r="D180" s="1"/>
      <c r="E180" s="1"/>
      <c r="F180" s="1"/>
      <c r="G180" s="1"/>
      <c r="H180" s="1"/>
      <c r="I180" s="1"/>
      <c r="J180" s="1"/>
      <c r="K180" s="1"/>
      <c r="L180" s="1"/>
      <c r="M180" s="1"/>
      <c r="N180" s="1"/>
      <c r="O180" s="1"/>
      <c r="P180" s="1"/>
      <c r="Q180" s="1"/>
      <c r="R180" s="1"/>
      <c r="S180" s="1"/>
      <c r="T180" s="1"/>
      <c r="U180" s="1"/>
      <c r="V180" s="1"/>
    </row>
    <row r="181" spans="1:22" ht="15.75" customHeight="1">
      <c r="A181" s="1"/>
      <c r="B181" s="1"/>
      <c r="C181" s="1"/>
      <c r="D181" s="1"/>
      <c r="E181" s="1"/>
      <c r="F181" s="1"/>
      <c r="G181" s="1"/>
      <c r="H181" s="1"/>
      <c r="I181" s="1"/>
      <c r="J181" s="1"/>
      <c r="K181" s="1"/>
      <c r="L181" s="1"/>
      <c r="M181" s="1"/>
      <c r="N181" s="1"/>
      <c r="O181" s="1"/>
      <c r="P181" s="1"/>
      <c r="Q181" s="1"/>
      <c r="R181" s="1"/>
      <c r="S181" s="1"/>
      <c r="T181" s="1"/>
      <c r="U181" s="1"/>
      <c r="V181" s="1"/>
    </row>
    <row r="182" spans="1:22" ht="15.75" customHeight="1">
      <c r="A182" s="1"/>
      <c r="B182" s="1"/>
      <c r="C182" s="1"/>
      <c r="D182" s="1"/>
      <c r="E182" s="1"/>
      <c r="F182" s="1"/>
      <c r="G182" s="1"/>
      <c r="H182" s="1"/>
      <c r="I182" s="1"/>
      <c r="J182" s="1"/>
      <c r="K182" s="1"/>
      <c r="L182" s="1"/>
      <c r="M182" s="1"/>
      <c r="N182" s="1"/>
      <c r="O182" s="1"/>
      <c r="P182" s="1"/>
      <c r="Q182" s="1"/>
      <c r="R182" s="1"/>
      <c r="S182" s="1"/>
      <c r="T182" s="1"/>
      <c r="U182" s="1"/>
      <c r="V182" s="1"/>
    </row>
    <row r="183" spans="1:22" ht="15.75" customHeight="1">
      <c r="A183" s="1"/>
      <c r="B183" s="1"/>
      <c r="C183" s="1"/>
      <c r="D183" s="1"/>
      <c r="E183" s="1"/>
      <c r="F183" s="1"/>
      <c r="G183" s="1"/>
      <c r="H183" s="1"/>
      <c r="I183" s="1"/>
      <c r="J183" s="1"/>
      <c r="K183" s="1"/>
      <c r="L183" s="1"/>
      <c r="M183" s="1"/>
      <c r="N183" s="1"/>
      <c r="O183" s="1"/>
      <c r="P183" s="1"/>
      <c r="Q183" s="1"/>
      <c r="R183" s="1"/>
      <c r="S183" s="1"/>
      <c r="T183" s="1"/>
      <c r="U183" s="1"/>
      <c r="V183" s="1"/>
    </row>
    <row r="184" spans="1:22" ht="15.75" customHeight="1">
      <c r="A184" s="1"/>
      <c r="B184" s="1"/>
      <c r="C184" s="1"/>
      <c r="D184" s="1"/>
      <c r="E184" s="1"/>
      <c r="F184" s="1"/>
      <c r="G184" s="1"/>
      <c r="H184" s="1"/>
      <c r="I184" s="1"/>
      <c r="J184" s="1"/>
      <c r="K184" s="1"/>
      <c r="L184" s="1"/>
      <c r="M184" s="1"/>
      <c r="N184" s="1"/>
      <c r="O184" s="1"/>
      <c r="P184" s="1"/>
      <c r="Q184" s="1"/>
      <c r="R184" s="1"/>
      <c r="S184" s="1"/>
      <c r="T184" s="1"/>
      <c r="U184" s="1"/>
      <c r="V184" s="1"/>
    </row>
    <row r="185" spans="1:22" ht="15.75" customHeight="1">
      <c r="A185" s="1"/>
      <c r="B185" s="1"/>
      <c r="C185" s="1"/>
      <c r="D185" s="1"/>
      <c r="E185" s="1"/>
      <c r="F185" s="1"/>
      <c r="G185" s="1"/>
      <c r="H185" s="1"/>
      <c r="I185" s="1"/>
      <c r="J185" s="1"/>
      <c r="K185" s="1"/>
      <c r="L185" s="1"/>
      <c r="M185" s="1"/>
      <c r="N185" s="1"/>
      <c r="O185" s="1"/>
      <c r="P185" s="1"/>
      <c r="Q185" s="1"/>
      <c r="R185" s="1"/>
      <c r="S185" s="1"/>
      <c r="T185" s="1"/>
      <c r="U185" s="1"/>
      <c r="V185" s="1"/>
    </row>
    <row r="186" spans="1:22" ht="15.75" customHeight="1">
      <c r="A186" s="1"/>
      <c r="B186" s="1"/>
      <c r="C186" s="1"/>
      <c r="D186" s="1"/>
      <c r="E186" s="1"/>
      <c r="F186" s="1"/>
      <c r="G186" s="1"/>
      <c r="H186" s="1"/>
      <c r="I186" s="1"/>
      <c r="J186" s="1"/>
      <c r="K186" s="1"/>
      <c r="L186" s="1"/>
      <c r="M186" s="1"/>
      <c r="N186" s="1"/>
      <c r="O186" s="1"/>
      <c r="P186" s="1"/>
      <c r="Q186" s="1"/>
      <c r="R186" s="1"/>
      <c r="S186" s="1"/>
      <c r="T186" s="1"/>
      <c r="U186" s="1"/>
      <c r="V186" s="1"/>
    </row>
    <row r="187" spans="1:22" ht="15.75" customHeight="1">
      <c r="A187" s="1"/>
      <c r="B187" s="1"/>
      <c r="C187" s="1"/>
      <c r="D187" s="1"/>
      <c r="E187" s="1"/>
      <c r="F187" s="1"/>
      <c r="G187" s="1"/>
      <c r="H187" s="1"/>
      <c r="I187" s="1"/>
      <c r="J187" s="1"/>
      <c r="K187" s="1"/>
      <c r="L187" s="1"/>
      <c r="M187" s="1"/>
      <c r="N187" s="1"/>
      <c r="O187" s="1"/>
      <c r="P187" s="1"/>
      <c r="Q187" s="1"/>
      <c r="R187" s="1"/>
      <c r="S187" s="1"/>
      <c r="T187" s="1"/>
      <c r="U187" s="1"/>
      <c r="V187" s="1"/>
    </row>
    <row r="188" spans="1:22" ht="15.75" customHeight="1">
      <c r="A188" s="1"/>
      <c r="B188" s="1"/>
      <c r="C188" s="1"/>
      <c r="D188" s="1"/>
      <c r="E188" s="1"/>
      <c r="F188" s="1"/>
      <c r="G188" s="1"/>
      <c r="H188" s="1"/>
      <c r="I188" s="1"/>
      <c r="J188" s="1"/>
      <c r="K188" s="1"/>
      <c r="L188" s="1"/>
      <c r="M188" s="1"/>
      <c r="N188" s="1"/>
      <c r="O188" s="1"/>
      <c r="P188" s="1"/>
      <c r="Q188" s="1"/>
      <c r="R188" s="1"/>
      <c r="S188" s="1"/>
      <c r="T188" s="1"/>
      <c r="U188" s="1"/>
      <c r="V188" s="1"/>
    </row>
    <row r="189" spans="1:22" ht="15.75" customHeight="1">
      <c r="A189" s="1"/>
      <c r="B189" s="1"/>
      <c r="C189" s="1"/>
      <c r="D189" s="1"/>
      <c r="E189" s="1"/>
      <c r="F189" s="1"/>
      <c r="G189" s="1"/>
      <c r="H189" s="1"/>
      <c r="I189" s="1"/>
      <c r="J189" s="1"/>
      <c r="K189" s="1"/>
      <c r="L189" s="1"/>
      <c r="M189" s="1"/>
      <c r="N189" s="1"/>
      <c r="O189" s="1"/>
      <c r="P189" s="1"/>
      <c r="Q189" s="1"/>
      <c r="R189" s="1"/>
      <c r="S189" s="1"/>
      <c r="T189" s="1"/>
      <c r="U189" s="1"/>
      <c r="V189" s="1"/>
    </row>
    <row r="190" spans="1:22" ht="15.75" customHeight="1">
      <c r="A190" s="1"/>
      <c r="B190" s="1"/>
      <c r="C190" s="1"/>
      <c r="D190" s="1"/>
      <c r="E190" s="1"/>
      <c r="F190" s="1"/>
      <c r="G190" s="1"/>
      <c r="H190" s="1"/>
      <c r="I190" s="1"/>
      <c r="J190" s="1"/>
      <c r="K190" s="1"/>
      <c r="L190" s="1"/>
      <c r="M190" s="1"/>
      <c r="N190" s="1"/>
      <c r="O190" s="1"/>
      <c r="P190" s="1"/>
      <c r="Q190" s="1"/>
      <c r="R190" s="1"/>
      <c r="S190" s="1"/>
      <c r="T190" s="1"/>
      <c r="U190" s="1"/>
      <c r="V190" s="1"/>
    </row>
    <row r="191" spans="1:22" ht="15.75" customHeight="1">
      <c r="A191" s="1"/>
      <c r="B191" s="1"/>
      <c r="C191" s="1"/>
      <c r="D191" s="1"/>
      <c r="E191" s="1"/>
      <c r="F191" s="1"/>
      <c r="G191" s="1"/>
      <c r="H191" s="1"/>
      <c r="I191" s="1"/>
      <c r="J191" s="1"/>
      <c r="K191" s="1"/>
      <c r="L191" s="1"/>
      <c r="M191" s="1"/>
      <c r="N191" s="1"/>
      <c r="O191" s="1"/>
      <c r="P191" s="1"/>
      <c r="Q191" s="1"/>
      <c r="R191" s="1"/>
      <c r="S191" s="1"/>
      <c r="T191" s="1"/>
      <c r="U191" s="1"/>
      <c r="V191" s="1"/>
    </row>
    <row r="192" spans="1:22" ht="15.75" customHeight="1">
      <c r="A192" s="1"/>
      <c r="B192" s="1"/>
      <c r="C192" s="1"/>
      <c r="D192" s="1"/>
      <c r="E192" s="1"/>
      <c r="F192" s="1"/>
      <c r="G192" s="1"/>
      <c r="H192" s="1"/>
      <c r="I192" s="1"/>
      <c r="J192" s="1"/>
      <c r="K192" s="1"/>
      <c r="L192" s="1"/>
      <c r="M192" s="1"/>
      <c r="N192" s="1"/>
      <c r="O192" s="1"/>
      <c r="P192" s="1"/>
      <c r="Q192" s="1"/>
      <c r="R192" s="1"/>
      <c r="S192" s="1"/>
      <c r="T192" s="1"/>
      <c r="U192" s="1"/>
      <c r="V192" s="1"/>
    </row>
    <row r="193" spans="1:22" ht="15.75" customHeight="1">
      <c r="A193" s="1"/>
      <c r="B193" s="1"/>
      <c r="C193" s="1"/>
      <c r="D193" s="1"/>
      <c r="E193" s="1"/>
      <c r="F193" s="1"/>
      <c r="G193" s="1"/>
      <c r="H193" s="1"/>
      <c r="I193" s="1"/>
      <c r="J193" s="1"/>
      <c r="K193" s="1"/>
      <c r="L193" s="1"/>
      <c r="M193" s="1"/>
      <c r="N193" s="1"/>
      <c r="O193" s="1"/>
      <c r="P193" s="1"/>
      <c r="Q193" s="1"/>
      <c r="R193" s="1"/>
      <c r="S193" s="1"/>
      <c r="T193" s="1"/>
      <c r="U193" s="1"/>
      <c r="V193" s="1"/>
    </row>
    <row r="194" spans="1:22" ht="15.75" customHeight="1">
      <c r="A194" s="1"/>
      <c r="B194" s="1"/>
      <c r="C194" s="1"/>
      <c r="D194" s="1"/>
      <c r="E194" s="1"/>
      <c r="F194" s="1"/>
      <c r="G194" s="1"/>
      <c r="H194" s="1"/>
      <c r="I194" s="1"/>
      <c r="J194" s="1"/>
      <c r="K194" s="1"/>
      <c r="L194" s="1"/>
      <c r="M194" s="1"/>
      <c r="N194" s="1"/>
      <c r="O194" s="1"/>
      <c r="P194" s="1"/>
      <c r="Q194" s="1"/>
      <c r="R194" s="1"/>
      <c r="S194" s="1"/>
      <c r="T194" s="1"/>
      <c r="U194" s="1"/>
      <c r="V194" s="1"/>
    </row>
    <row r="195" spans="1:22" ht="15.75" customHeight="1">
      <c r="A195" s="1"/>
      <c r="B195" s="1"/>
      <c r="C195" s="1"/>
      <c r="D195" s="1"/>
      <c r="E195" s="1"/>
      <c r="F195" s="1"/>
      <c r="G195" s="1"/>
      <c r="H195" s="1"/>
      <c r="I195" s="1"/>
      <c r="J195" s="1"/>
      <c r="K195" s="1"/>
      <c r="L195" s="1"/>
      <c r="M195" s="1"/>
      <c r="N195" s="1"/>
      <c r="O195" s="1"/>
      <c r="P195" s="1"/>
      <c r="Q195" s="1"/>
      <c r="R195" s="1"/>
      <c r="S195" s="1"/>
      <c r="T195" s="1"/>
      <c r="U195" s="1"/>
      <c r="V195" s="1"/>
    </row>
    <row r="196" spans="1:22" ht="15.75" customHeight="1">
      <c r="A196" s="1"/>
      <c r="B196" s="1"/>
      <c r="C196" s="1"/>
      <c r="D196" s="1"/>
      <c r="E196" s="1"/>
      <c r="F196" s="1"/>
      <c r="G196" s="1"/>
      <c r="H196" s="1"/>
      <c r="I196" s="1"/>
      <c r="J196" s="1"/>
      <c r="K196" s="1"/>
      <c r="L196" s="1"/>
      <c r="M196" s="1"/>
      <c r="N196" s="1"/>
      <c r="O196" s="1"/>
      <c r="P196" s="1"/>
      <c r="Q196" s="1"/>
      <c r="R196" s="1"/>
      <c r="S196" s="1"/>
      <c r="T196" s="1"/>
      <c r="U196" s="1"/>
      <c r="V196" s="1"/>
    </row>
    <row r="197" spans="1:22" ht="15.75" customHeight="1">
      <c r="A197" s="1"/>
      <c r="B197" s="1"/>
      <c r="C197" s="1"/>
      <c r="D197" s="1"/>
      <c r="E197" s="1"/>
      <c r="F197" s="1"/>
      <c r="G197" s="1"/>
      <c r="H197" s="1"/>
      <c r="I197" s="1"/>
      <c r="J197" s="1"/>
      <c r="K197" s="1"/>
      <c r="L197" s="1"/>
      <c r="M197" s="1"/>
      <c r="N197" s="1"/>
      <c r="O197" s="1"/>
      <c r="P197" s="1"/>
      <c r="Q197" s="1"/>
      <c r="R197" s="1"/>
      <c r="S197" s="1"/>
      <c r="T197" s="1"/>
      <c r="U197" s="1"/>
      <c r="V197" s="1"/>
    </row>
    <row r="198" spans="1:22" ht="15.75" customHeight="1">
      <c r="A198" s="1"/>
      <c r="B198" s="1"/>
      <c r="C198" s="1"/>
      <c r="D198" s="1"/>
      <c r="E198" s="1"/>
      <c r="F198" s="1"/>
      <c r="G198" s="1"/>
      <c r="H198" s="1"/>
      <c r="I198" s="1"/>
      <c r="J198" s="1"/>
      <c r="K198" s="1"/>
      <c r="L198" s="1"/>
      <c r="M198" s="1"/>
      <c r="N198" s="1"/>
      <c r="O198" s="1"/>
      <c r="P198" s="1"/>
      <c r="Q198" s="1"/>
      <c r="R198" s="1"/>
      <c r="S198" s="1"/>
      <c r="T198" s="1"/>
      <c r="U198" s="1"/>
      <c r="V198" s="1"/>
    </row>
    <row r="199" spans="1:22" ht="15.75" customHeight="1">
      <c r="A199" s="1"/>
      <c r="B199" s="1"/>
      <c r="C199" s="1"/>
      <c r="D199" s="1"/>
      <c r="E199" s="1"/>
      <c r="F199" s="1"/>
      <c r="G199" s="1"/>
      <c r="H199" s="1"/>
      <c r="I199" s="1"/>
      <c r="J199" s="1"/>
      <c r="K199" s="1"/>
      <c r="L199" s="1"/>
      <c r="M199" s="1"/>
      <c r="N199" s="1"/>
      <c r="O199" s="1"/>
      <c r="P199" s="1"/>
      <c r="Q199" s="1"/>
      <c r="R199" s="1"/>
      <c r="S199" s="1"/>
      <c r="T199" s="1"/>
      <c r="U199" s="1"/>
      <c r="V199" s="1"/>
    </row>
    <row r="200" spans="1:22" ht="15.75" customHeight="1">
      <c r="A200" s="1"/>
      <c r="B200" s="1"/>
      <c r="C200" s="1"/>
      <c r="D200" s="1"/>
      <c r="E200" s="1"/>
      <c r="F200" s="1"/>
      <c r="G200" s="1"/>
      <c r="H200" s="1"/>
      <c r="I200" s="1"/>
      <c r="J200" s="1"/>
      <c r="K200" s="1"/>
      <c r="L200" s="1"/>
      <c r="M200" s="1"/>
      <c r="N200" s="1"/>
      <c r="O200" s="1"/>
      <c r="P200" s="1"/>
      <c r="Q200" s="1"/>
      <c r="R200" s="1"/>
      <c r="S200" s="1"/>
      <c r="T200" s="1"/>
      <c r="U200" s="1"/>
      <c r="V200" s="1"/>
    </row>
    <row r="201" spans="1:22" ht="15.75" customHeight="1">
      <c r="A201" s="1"/>
      <c r="B201" s="1"/>
      <c r="C201" s="1"/>
      <c r="D201" s="1"/>
      <c r="E201" s="1"/>
      <c r="F201" s="1"/>
      <c r="G201" s="1"/>
      <c r="H201" s="1"/>
      <c r="I201" s="1"/>
      <c r="J201" s="1"/>
      <c r="K201" s="1"/>
      <c r="L201" s="1"/>
      <c r="M201" s="1"/>
      <c r="N201" s="1"/>
      <c r="O201" s="1"/>
      <c r="P201" s="1"/>
      <c r="Q201" s="1"/>
      <c r="R201" s="1"/>
      <c r="S201" s="1"/>
      <c r="T201" s="1"/>
      <c r="U201" s="1"/>
      <c r="V201" s="1"/>
    </row>
    <row r="202" spans="1:22" ht="15.75" customHeight="1">
      <c r="A202" s="1"/>
      <c r="B202" s="1"/>
      <c r="C202" s="1"/>
      <c r="D202" s="1"/>
      <c r="E202" s="1"/>
      <c r="F202" s="1"/>
      <c r="G202" s="1"/>
      <c r="H202" s="1"/>
      <c r="I202" s="1"/>
      <c r="J202" s="1"/>
      <c r="K202" s="1"/>
      <c r="L202" s="1"/>
      <c r="M202" s="1"/>
      <c r="N202" s="1"/>
      <c r="O202" s="1"/>
      <c r="P202" s="1"/>
      <c r="Q202" s="1"/>
      <c r="R202" s="1"/>
      <c r="S202" s="1"/>
      <c r="T202" s="1"/>
      <c r="U202" s="1"/>
      <c r="V202" s="1"/>
    </row>
    <row r="203" spans="1:22" ht="15.75" customHeight="1">
      <c r="A203" s="1"/>
      <c r="B203" s="1"/>
      <c r="C203" s="1"/>
      <c r="D203" s="1"/>
      <c r="E203" s="1"/>
      <c r="F203" s="1"/>
      <c r="G203" s="1"/>
      <c r="H203" s="1"/>
      <c r="I203" s="1"/>
      <c r="J203" s="1"/>
      <c r="K203" s="1"/>
      <c r="L203" s="1"/>
      <c r="M203" s="1"/>
      <c r="N203" s="1"/>
      <c r="O203" s="1"/>
      <c r="P203" s="1"/>
      <c r="Q203" s="1"/>
      <c r="R203" s="1"/>
      <c r="S203" s="1"/>
      <c r="T203" s="1"/>
      <c r="U203" s="1"/>
      <c r="V203" s="1"/>
    </row>
    <row r="204" spans="1:22" ht="15.75" customHeight="1">
      <c r="A204" s="1"/>
      <c r="B204" s="1"/>
      <c r="C204" s="1"/>
      <c r="D204" s="1"/>
      <c r="E204" s="1"/>
      <c r="F204" s="1"/>
      <c r="G204" s="1"/>
      <c r="H204" s="1"/>
      <c r="I204" s="1"/>
      <c r="J204" s="1"/>
      <c r="K204" s="1"/>
      <c r="L204" s="1"/>
      <c r="M204" s="1"/>
      <c r="N204" s="1"/>
      <c r="O204" s="1"/>
      <c r="P204" s="1"/>
      <c r="Q204" s="1"/>
      <c r="R204" s="1"/>
      <c r="S204" s="1"/>
      <c r="T204" s="1"/>
      <c r="U204" s="1"/>
      <c r="V204" s="1"/>
    </row>
    <row r="205" spans="1:22" ht="15.75" customHeight="1">
      <c r="A205" s="1"/>
      <c r="B205" s="1"/>
      <c r="C205" s="1"/>
      <c r="D205" s="1"/>
      <c r="E205" s="1"/>
      <c r="F205" s="1"/>
      <c r="G205" s="1"/>
      <c r="H205" s="1"/>
      <c r="I205" s="1"/>
      <c r="J205" s="1"/>
      <c r="K205" s="1"/>
      <c r="L205" s="1"/>
      <c r="M205" s="1"/>
      <c r="N205" s="1"/>
      <c r="O205" s="1"/>
      <c r="P205" s="1"/>
      <c r="Q205" s="1"/>
      <c r="R205" s="1"/>
      <c r="S205" s="1"/>
      <c r="T205" s="1"/>
      <c r="U205" s="1"/>
      <c r="V205" s="1"/>
    </row>
    <row r="206" spans="1:22" ht="15.75" customHeight="1">
      <c r="A206" s="1"/>
      <c r="B206" s="1"/>
      <c r="C206" s="1"/>
      <c r="D206" s="1"/>
      <c r="E206" s="1"/>
      <c r="F206" s="1"/>
      <c r="G206" s="1"/>
      <c r="H206" s="1"/>
      <c r="I206" s="1"/>
      <c r="J206" s="1"/>
      <c r="K206" s="1"/>
      <c r="L206" s="1"/>
      <c r="M206" s="1"/>
      <c r="N206" s="1"/>
      <c r="O206" s="1"/>
      <c r="P206" s="1"/>
      <c r="Q206" s="1"/>
      <c r="R206" s="1"/>
      <c r="S206" s="1"/>
      <c r="T206" s="1"/>
      <c r="U206" s="1"/>
      <c r="V206" s="1"/>
    </row>
    <row r="207" spans="1:22" ht="15.75" customHeight="1">
      <c r="A207" s="1"/>
      <c r="B207" s="1"/>
      <c r="C207" s="1"/>
      <c r="D207" s="1"/>
      <c r="E207" s="1"/>
      <c r="F207" s="1"/>
      <c r="G207" s="1"/>
      <c r="H207" s="1"/>
      <c r="I207" s="1"/>
      <c r="J207" s="1"/>
      <c r="K207" s="1"/>
      <c r="L207" s="1"/>
      <c r="M207" s="1"/>
      <c r="N207" s="1"/>
      <c r="O207" s="1"/>
      <c r="P207" s="1"/>
      <c r="Q207" s="1"/>
      <c r="R207" s="1"/>
      <c r="S207" s="1"/>
      <c r="T207" s="1"/>
      <c r="U207" s="1"/>
      <c r="V207" s="1"/>
    </row>
    <row r="208" spans="1:22" ht="15.75" customHeight="1">
      <c r="A208" s="1"/>
      <c r="B208" s="1"/>
      <c r="C208" s="1"/>
      <c r="D208" s="1"/>
      <c r="E208" s="1"/>
      <c r="F208" s="1"/>
      <c r="G208" s="1"/>
      <c r="H208" s="1"/>
      <c r="I208" s="1"/>
      <c r="J208" s="1"/>
      <c r="K208" s="1"/>
      <c r="L208" s="1"/>
      <c r="M208" s="1"/>
      <c r="N208" s="1"/>
      <c r="O208" s="1"/>
      <c r="P208" s="1"/>
      <c r="Q208" s="1"/>
      <c r="R208" s="1"/>
      <c r="S208" s="1"/>
      <c r="T208" s="1"/>
      <c r="U208" s="1"/>
      <c r="V208" s="1"/>
    </row>
    <row r="209" spans="1:22" ht="15.75" customHeight="1">
      <c r="A209" s="1"/>
      <c r="B209" s="1"/>
      <c r="C209" s="1"/>
      <c r="D209" s="1"/>
      <c r="E209" s="1"/>
      <c r="F209" s="1"/>
      <c r="G209" s="1"/>
      <c r="H209" s="1"/>
      <c r="I209" s="1"/>
      <c r="J209" s="1"/>
      <c r="K209" s="1"/>
      <c r="L209" s="1"/>
      <c r="M209" s="1"/>
      <c r="N209" s="1"/>
      <c r="O209" s="1"/>
      <c r="P209" s="1"/>
      <c r="Q209" s="1"/>
      <c r="R209" s="1"/>
      <c r="S209" s="1"/>
      <c r="T209" s="1"/>
      <c r="U209" s="1"/>
      <c r="V209" s="1"/>
    </row>
    <row r="210" spans="1:22" ht="15.75" customHeight="1">
      <c r="A210" s="1"/>
      <c r="B210" s="1"/>
      <c r="C210" s="1"/>
      <c r="D210" s="1"/>
      <c r="E210" s="1"/>
      <c r="F210" s="1"/>
      <c r="G210" s="1"/>
      <c r="H210" s="1"/>
      <c r="I210" s="1"/>
      <c r="J210" s="1"/>
      <c r="K210" s="1"/>
      <c r="L210" s="1"/>
      <c r="M210" s="1"/>
      <c r="N210" s="1"/>
      <c r="O210" s="1"/>
      <c r="P210" s="1"/>
      <c r="Q210" s="1"/>
      <c r="R210" s="1"/>
      <c r="S210" s="1"/>
      <c r="T210" s="1"/>
      <c r="U210" s="1"/>
      <c r="V210" s="1"/>
    </row>
    <row r="211" spans="1:22" ht="15.75" customHeight="1">
      <c r="A211" s="1"/>
      <c r="B211" s="1"/>
      <c r="C211" s="1"/>
      <c r="D211" s="1"/>
      <c r="E211" s="1"/>
      <c r="F211" s="1"/>
      <c r="G211" s="1"/>
      <c r="H211" s="1"/>
      <c r="I211" s="1"/>
      <c r="J211" s="1"/>
      <c r="K211" s="1"/>
      <c r="L211" s="1"/>
      <c r="M211" s="1"/>
      <c r="N211" s="1"/>
      <c r="O211" s="1"/>
      <c r="P211" s="1"/>
      <c r="Q211" s="1"/>
      <c r="R211" s="1"/>
      <c r="S211" s="1"/>
      <c r="T211" s="1"/>
      <c r="U211" s="1"/>
      <c r="V211" s="1"/>
    </row>
    <row r="212" spans="1:22" ht="15.75" customHeight="1">
      <c r="A212" s="1"/>
      <c r="B212" s="1"/>
      <c r="C212" s="1"/>
      <c r="D212" s="1"/>
      <c r="E212" s="1"/>
      <c r="F212" s="1"/>
      <c r="G212" s="1"/>
      <c r="H212" s="1"/>
      <c r="I212" s="1"/>
      <c r="J212" s="1"/>
      <c r="K212" s="1"/>
      <c r="L212" s="1"/>
      <c r="M212" s="1"/>
      <c r="N212" s="1"/>
      <c r="O212" s="1"/>
      <c r="P212" s="1"/>
      <c r="Q212" s="1"/>
      <c r="R212" s="1"/>
      <c r="S212" s="1"/>
      <c r="T212" s="1"/>
      <c r="U212" s="1"/>
      <c r="V212" s="1"/>
    </row>
    <row r="213" spans="1:22" ht="15.75" customHeight="1">
      <c r="A213" s="1"/>
      <c r="B213" s="1"/>
      <c r="C213" s="1"/>
      <c r="D213" s="1"/>
      <c r="E213" s="1"/>
      <c r="F213" s="1"/>
      <c r="G213" s="1"/>
      <c r="H213" s="1"/>
      <c r="I213" s="1"/>
      <c r="J213" s="1"/>
      <c r="K213" s="1"/>
      <c r="L213" s="1"/>
      <c r="M213" s="1"/>
      <c r="N213" s="1"/>
      <c r="O213" s="1"/>
      <c r="P213" s="1"/>
      <c r="Q213" s="1"/>
      <c r="R213" s="1"/>
      <c r="S213" s="1"/>
      <c r="T213" s="1"/>
      <c r="U213" s="1"/>
      <c r="V213" s="1"/>
    </row>
    <row r="214" spans="1:22" ht="15.75" customHeight="1">
      <c r="A214" s="1"/>
      <c r="B214" s="1"/>
      <c r="C214" s="1"/>
      <c r="D214" s="1"/>
      <c r="E214" s="1"/>
      <c r="F214" s="1"/>
      <c r="G214" s="1"/>
      <c r="H214" s="1"/>
      <c r="I214" s="1"/>
      <c r="J214" s="1"/>
      <c r="K214" s="1"/>
      <c r="L214" s="1"/>
      <c r="M214" s="1"/>
      <c r="N214" s="1"/>
      <c r="O214" s="1"/>
      <c r="P214" s="1"/>
      <c r="Q214" s="1"/>
      <c r="R214" s="1"/>
      <c r="S214" s="1"/>
      <c r="T214" s="1"/>
      <c r="U214" s="1"/>
      <c r="V214" s="1"/>
    </row>
    <row r="215" spans="1:22" ht="15.75" customHeight="1">
      <c r="A215" s="1"/>
      <c r="B215" s="1"/>
      <c r="C215" s="1"/>
      <c r="D215" s="1"/>
      <c r="E215" s="1"/>
      <c r="F215" s="1"/>
      <c r="G215" s="1"/>
      <c r="H215" s="1"/>
      <c r="I215" s="1"/>
      <c r="J215" s="1"/>
      <c r="K215" s="1"/>
      <c r="L215" s="1"/>
      <c r="M215" s="1"/>
      <c r="N215" s="1"/>
      <c r="O215" s="1"/>
      <c r="P215" s="1"/>
      <c r="Q215" s="1"/>
      <c r="R215" s="1"/>
      <c r="S215" s="1"/>
      <c r="T215" s="1"/>
      <c r="U215" s="1"/>
      <c r="V215" s="1"/>
    </row>
    <row r="216" spans="1:22" ht="15.75" customHeight="1">
      <c r="A216" s="1"/>
      <c r="B216" s="1"/>
      <c r="C216" s="1"/>
      <c r="D216" s="1"/>
      <c r="E216" s="1"/>
      <c r="F216" s="1"/>
      <c r="G216" s="1"/>
      <c r="H216" s="1"/>
      <c r="I216" s="1"/>
      <c r="J216" s="1"/>
      <c r="K216" s="1"/>
      <c r="L216" s="1"/>
      <c r="M216" s="1"/>
      <c r="N216" s="1"/>
      <c r="O216" s="1"/>
      <c r="P216" s="1"/>
      <c r="Q216" s="1"/>
      <c r="R216" s="1"/>
      <c r="S216" s="1"/>
      <c r="T216" s="1"/>
      <c r="U216" s="1"/>
      <c r="V216" s="1"/>
    </row>
    <row r="217" spans="1:22" ht="15.75" customHeight="1">
      <c r="A217" s="1"/>
      <c r="B217" s="1"/>
      <c r="C217" s="1"/>
      <c r="D217" s="1"/>
      <c r="E217" s="1"/>
      <c r="F217" s="1"/>
      <c r="G217" s="1"/>
      <c r="H217" s="1"/>
      <c r="I217" s="1"/>
      <c r="J217" s="1"/>
      <c r="K217" s="1"/>
      <c r="L217" s="1"/>
      <c r="M217" s="1"/>
      <c r="N217" s="1"/>
      <c r="O217" s="1"/>
      <c r="P217" s="1"/>
      <c r="Q217" s="1"/>
      <c r="R217" s="1"/>
      <c r="S217" s="1"/>
      <c r="T217" s="1"/>
      <c r="U217" s="1"/>
      <c r="V217" s="1"/>
    </row>
    <row r="218" spans="1:22" ht="15.75" customHeight="1">
      <c r="A218" s="1"/>
      <c r="B218" s="1"/>
      <c r="C218" s="1"/>
      <c r="D218" s="1"/>
      <c r="E218" s="1"/>
      <c r="F218" s="1"/>
      <c r="G218" s="1"/>
      <c r="H218" s="1"/>
      <c r="I218" s="1"/>
      <c r="J218" s="1"/>
      <c r="K218" s="1"/>
      <c r="L218" s="1"/>
      <c r="M218" s="1"/>
      <c r="N218" s="1"/>
      <c r="O218" s="1"/>
      <c r="P218" s="1"/>
      <c r="Q218" s="1"/>
      <c r="R218" s="1"/>
      <c r="S218" s="1"/>
      <c r="T218" s="1"/>
      <c r="U218" s="1"/>
      <c r="V218" s="1"/>
    </row>
    <row r="219" spans="1:22" ht="15.75" customHeight="1">
      <c r="A219" s="1"/>
      <c r="B219" s="1"/>
      <c r="C219" s="1"/>
      <c r="D219" s="1"/>
      <c r="E219" s="1"/>
      <c r="F219" s="1"/>
      <c r="G219" s="1"/>
      <c r="H219" s="1"/>
      <c r="I219" s="1"/>
      <c r="J219" s="1"/>
      <c r="K219" s="1"/>
      <c r="L219" s="1"/>
      <c r="M219" s="1"/>
      <c r="N219" s="1"/>
      <c r="O219" s="1"/>
      <c r="P219" s="1"/>
      <c r="Q219" s="1"/>
      <c r="R219" s="1"/>
      <c r="S219" s="1"/>
      <c r="T219" s="1"/>
      <c r="U219" s="1"/>
      <c r="V219" s="1"/>
    </row>
    <row r="220" spans="1:22" ht="15.75" customHeight="1">
      <c r="A220" s="1"/>
      <c r="B220" s="1"/>
      <c r="C220" s="1"/>
      <c r="D220" s="1"/>
      <c r="E220" s="1"/>
      <c r="F220" s="1"/>
      <c r="G220" s="1"/>
      <c r="H220" s="1"/>
      <c r="I220" s="1"/>
      <c r="J220" s="1"/>
      <c r="K220" s="1"/>
      <c r="L220" s="1"/>
      <c r="M220" s="1"/>
      <c r="N220" s="1"/>
      <c r="O220" s="1"/>
      <c r="P220" s="1"/>
      <c r="Q220" s="1"/>
      <c r="R220" s="1"/>
      <c r="S220" s="1"/>
      <c r="T220" s="1"/>
      <c r="U220" s="1"/>
      <c r="V220" s="1"/>
    </row>
    <row r="221" spans="1:22" ht="15.75" customHeight="1">
      <c r="A221" s="1"/>
      <c r="B221" s="1"/>
      <c r="C221" s="1"/>
      <c r="D221" s="1"/>
      <c r="E221" s="1"/>
      <c r="F221" s="1"/>
      <c r="G221" s="1"/>
      <c r="H221" s="1"/>
      <c r="I221" s="1"/>
      <c r="J221" s="1"/>
      <c r="K221" s="1"/>
      <c r="L221" s="1"/>
      <c r="M221" s="1"/>
      <c r="N221" s="1"/>
      <c r="O221" s="1"/>
      <c r="P221" s="1"/>
      <c r="Q221" s="1"/>
      <c r="R221" s="1"/>
      <c r="S221" s="1"/>
      <c r="T221" s="1"/>
      <c r="U221" s="1"/>
      <c r="V221" s="1"/>
    </row>
    <row r="222" spans="1:22" ht="15.75" customHeight="1">
      <c r="A222" s="1"/>
      <c r="B222" s="1"/>
      <c r="C222" s="1"/>
      <c r="D222" s="1"/>
      <c r="E222" s="1"/>
      <c r="F222" s="1"/>
      <c r="G222" s="1"/>
      <c r="H222" s="1"/>
      <c r="I222" s="1"/>
      <c r="J222" s="1"/>
      <c r="K222" s="1"/>
      <c r="L222" s="1"/>
      <c r="M222" s="1"/>
      <c r="N222" s="1"/>
      <c r="O222" s="1"/>
      <c r="P222" s="1"/>
      <c r="Q222" s="1"/>
      <c r="R222" s="1"/>
      <c r="S222" s="1"/>
      <c r="T222" s="1"/>
      <c r="U222" s="1"/>
      <c r="V222" s="1"/>
    </row>
    <row r="223" spans="1:22" ht="15.75" customHeight="1">
      <c r="A223" s="1"/>
      <c r="B223" s="1"/>
      <c r="C223" s="1"/>
      <c r="D223" s="1"/>
      <c r="E223" s="1"/>
      <c r="F223" s="1"/>
      <c r="G223" s="1"/>
      <c r="H223" s="1"/>
      <c r="I223" s="1"/>
      <c r="J223" s="1"/>
      <c r="K223" s="1"/>
      <c r="L223" s="1"/>
      <c r="M223" s="1"/>
      <c r="N223" s="1"/>
      <c r="O223" s="1"/>
      <c r="P223" s="1"/>
      <c r="Q223" s="1"/>
      <c r="R223" s="1"/>
      <c r="S223" s="1"/>
      <c r="T223" s="1"/>
      <c r="U223" s="1"/>
      <c r="V223" s="1"/>
    </row>
    <row r="224" spans="1:22" ht="15.75" customHeight="1">
      <c r="A224" s="1"/>
      <c r="B224" s="1"/>
      <c r="C224" s="1"/>
      <c r="D224" s="1"/>
      <c r="E224" s="1"/>
      <c r="F224" s="1"/>
      <c r="G224" s="1"/>
      <c r="H224" s="1"/>
      <c r="I224" s="1"/>
      <c r="J224" s="1"/>
      <c r="K224" s="1"/>
      <c r="L224" s="1"/>
      <c r="M224" s="1"/>
      <c r="N224" s="1"/>
      <c r="O224" s="1"/>
      <c r="P224" s="1"/>
      <c r="Q224" s="1"/>
      <c r="R224" s="1"/>
      <c r="S224" s="1"/>
      <c r="T224" s="1"/>
      <c r="U224" s="1"/>
      <c r="V224" s="1"/>
    </row>
    <row r="225" spans="1:22" ht="15.75" customHeight="1">
      <c r="A225" s="1"/>
      <c r="B225" s="1"/>
      <c r="C225" s="1"/>
      <c r="D225" s="1"/>
      <c r="E225" s="1"/>
      <c r="F225" s="1"/>
      <c r="G225" s="1"/>
      <c r="H225" s="1"/>
      <c r="I225" s="1"/>
      <c r="J225" s="1"/>
      <c r="K225" s="1"/>
      <c r="L225" s="1"/>
      <c r="M225" s="1"/>
      <c r="N225" s="1"/>
      <c r="O225" s="1"/>
      <c r="P225" s="1"/>
      <c r="Q225" s="1"/>
      <c r="R225" s="1"/>
      <c r="S225" s="1"/>
      <c r="T225" s="1"/>
      <c r="U225" s="1"/>
      <c r="V225" s="1"/>
    </row>
    <row r="226" spans="1:22" ht="15.75" customHeight="1">
      <c r="A226" s="1"/>
      <c r="B226" s="1"/>
      <c r="C226" s="1"/>
      <c r="D226" s="1"/>
      <c r="E226" s="1"/>
      <c r="F226" s="1"/>
      <c r="G226" s="1"/>
      <c r="H226" s="1"/>
      <c r="I226" s="1"/>
      <c r="J226" s="1"/>
      <c r="K226" s="1"/>
      <c r="L226" s="1"/>
      <c r="M226" s="1"/>
      <c r="N226" s="1"/>
      <c r="O226" s="1"/>
      <c r="P226" s="1"/>
      <c r="Q226" s="1"/>
      <c r="R226" s="1"/>
      <c r="S226" s="1"/>
      <c r="T226" s="1"/>
      <c r="U226" s="1"/>
      <c r="V226" s="1"/>
    </row>
    <row r="227" spans="1:22" ht="15.75" customHeight="1">
      <c r="A227" s="1"/>
      <c r="B227" s="1"/>
      <c r="C227" s="1"/>
      <c r="D227" s="1"/>
      <c r="E227" s="1"/>
      <c r="F227" s="1"/>
      <c r="G227" s="1"/>
      <c r="H227" s="1"/>
      <c r="I227" s="1"/>
      <c r="J227" s="1"/>
      <c r="K227" s="1"/>
      <c r="L227" s="1"/>
      <c r="M227" s="1"/>
      <c r="N227" s="1"/>
      <c r="O227" s="1"/>
      <c r="P227" s="1"/>
      <c r="Q227" s="1"/>
      <c r="R227" s="1"/>
      <c r="S227" s="1"/>
      <c r="T227" s="1"/>
      <c r="U227" s="1"/>
      <c r="V227" s="1"/>
    </row>
    <row r="228" spans="1:22" ht="15.75" customHeight="1">
      <c r="A228" s="1"/>
      <c r="B228" s="1"/>
      <c r="C228" s="1"/>
      <c r="D228" s="1"/>
      <c r="E228" s="1"/>
      <c r="F228" s="1"/>
      <c r="G228" s="1"/>
      <c r="H228" s="1"/>
      <c r="I228" s="1"/>
      <c r="J228" s="1"/>
      <c r="K228" s="1"/>
      <c r="L228" s="1"/>
      <c r="M228" s="1"/>
      <c r="N228" s="1"/>
      <c r="O228" s="1"/>
      <c r="P228" s="1"/>
      <c r="Q228" s="1"/>
      <c r="R228" s="1"/>
      <c r="S228" s="1"/>
      <c r="T228" s="1"/>
      <c r="U228" s="1"/>
      <c r="V228" s="1"/>
    </row>
    <row r="229" spans="1:22" ht="15.75" customHeight="1">
      <c r="A229" s="1"/>
      <c r="B229" s="1"/>
      <c r="C229" s="1"/>
      <c r="D229" s="1"/>
      <c r="E229" s="1"/>
      <c r="F229" s="1"/>
      <c r="G229" s="1"/>
      <c r="H229" s="1"/>
      <c r="I229" s="1"/>
      <c r="J229" s="1"/>
      <c r="K229" s="1"/>
      <c r="L229" s="1"/>
      <c r="M229" s="1"/>
      <c r="N229" s="1"/>
      <c r="O229" s="1"/>
      <c r="P229" s="1"/>
      <c r="Q229" s="1"/>
      <c r="R229" s="1"/>
      <c r="S229" s="1"/>
      <c r="T229" s="1"/>
      <c r="U229" s="1"/>
      <c r="V229" s="1"/>
    </row>
    <row r="230" spans="1:22" ht="15.75" customHeight="1">
      <c r="A230" s="1"/>
      <c r="B230" s="1"/>
      <c r="C230" s="1"/>
      <c r="D230" s="1"/>
      <c r="E230" s="1"/>
      <c r="F230" s="1"/>
      <c r="G230" s="1"/>
      <c r="H230" s="1"/>
      <c r="I230" s="1"/>
      <c r="J230" s="1"/>
      <c r="K230" s="1"/>
      <c r="L230" s="1"/>
      <c r="M230" s="1"/>
      <c r="N230" s="1"/>
      <c r="O230" s="1"/>
      <c r="P230" s="1"/>
      <c r="Q230" s="1"/>
      <c r="R230" s="1"/>
      <c r="S230" s="1"/>
      <c r="T230" s="1"/>
      <c r="U230" s="1"/>
      <c r="V230" s="1"/>
    </row>
    <row r="231" spans="1:22" ht="15.75" customHeight="1">
      <c r="A231" s="1"/>
      <c r="B231" s="1"/>
      <c r="C231" s="1"/>
      <c r="D231" s="1"/>
      <c r="E231" s="1"/>
      <c r="F231" s="1"/>
      <c r="G231" s="1"/>
      <c r="H231" s="1"/>
      <c r="I231" s="1"/>
      <c r="J231" s="1"/>
      <c r="K231" s="1"/>
      <c r="L231" s="1"/>
      <c r="M231" s="1"/>
      <c r="N231" s="1"/>
      <c r="O231" s="1"/>
      <c r="P231" s="1"/>
      <c r="Q231" s="1"/>
      <c r="R231" s="1"/>
      <c r="S231" s="1"/>
      <c r="T231" s="1"/>
      <c r="U231" s="1"/>
      <c r="V231" s="1"/>
    </row>
    <row r="232" spans="1:22" ht="15.75" customHeight="1">
      <c r="A232" s="1"/>
      <c r="B232" s="1"/>
      <c r="C232" s="1"/>
      <c r="D232" s="1"/>
      <c r="E232" s="1"/>
      <c r="F232" s="1"/>
      <c r="G232" s="1"/>
      <c r="H232" s="1"/>
      <c r="I232" s="1"/>
      <c r="J232" s="1"/>
      <c r="K232" s="1"/>
      <c r="L232" s="1"/>
      <c r="M232" s="1"/>
      <c r="N232" s="1"/>
      <c r="O232" s="1"/>
      <c r="P232" s="1"/>
      <c r="Q232" s="1"/>
      <c r="R232" s="1"/>
      <c r="S232" s="1"/>
      <c r="T232" s="1"/>
      <c r="U232" s="1"/>
      <c r="V232" s="1"/>
    </row>
    <row r="233" spans="1:22" ht="15.75" customHeight="1">
      <c r="A233" s="1"/>
      <c r="B233" s="1"/>
      <c r="C233" s="1"/>
      <c r="D233" s="1"/>
      <c r="E233" s="1"/>
      <c r="F233" s="1"/>
      <c r="G233" s="1"/>
      <c r="H233" s="1"/>
      <c r="I233" s="1"/>
      <c r="J233" s="1"/>
      <c r="K233" s="1"/>
      <c r="L233" s="1"/>
      <c r="M233" s="1"/>
      <c r="N233" s="1"/>
      <c r="O233" s="1"/>
      <c r="P233" s="1"/>
      <c r="Q233" s="1"/>
      <c r="R233" s="1"/>
      <c r="S233" s="1"/>
      <c r="T233" s="1"/>
      <c r="U233" s="1"/>
      <c r="V233" s="1"/>
    </row>
    <row r="234" spans="1:22" ht="15.75" customHeight="1">
      <c r="A234" s="1"/>
      <c r="B234" s="1"/>
      <c r="C234" s="1"/>
      <c r="D234" s="1"/>
      <c r="E234" s="1"/>
      <c r="F234" s="1"/>
      <c r="G234" s="1"/>
      <c r="H234" s="1"/>
      <c r="I234" s="1"/>
      <c r="J234" s="1"/>
      <c r="K234" s="1"/>
      <c r="L234" s="1"/>
      <c r="M234" s="1"/>
      <c r="N234" s="1"/>
      <c r="O234" s="1"/>
      <c r="P234" s="1"/>
      <c r="Q234" s="1"/>
      <c r="R234" s="1"/>
      <c r="S234" s="1"/>
      <c r="T234" s="1"/>
      <c r="U234" s="1"/>
      <c r="V234" s="1"/>
    </row>
    <row r="235" spans="1:22" ht="15.75" customHeight="1"/>
    <row r="236" spans="1:22" ht="15.75" customHeight="1"/>
    <row r="237" spans="1:22" ht="15.75" customHeight="1"/>
    <row r="238" spans="1:22" ht="15.75" customHeight="1"/>
    <row r="239" spans="1:22" ht="15.75" customHeight="1"/>
    <row r="240" spans="1:22"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sheetData>
  <mergeCells count="9">
    <mergeCell ref="B43:D43"/>
    <mergeCell ref="B44:D44"/>
    <mergeCell ref="B45:D45"/>
    <mergeCell ref="B35:D35"/>
    <mergeCell ref="B36:D36"/>
    <mergeCell ref="B37:D37"/>
    <mergeCell ref="B40:D40"/>
    <mergeCell ref="B41:D41"/>
    <mergeCell ref="B42:D4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Анна Калачева</dc:creator>
  <cp:keywords/>
  <dc:description/>
  <cp:lastModifiedBy/>
  <cp:revision/>
  <dcterms:created xsi:type="dcterms:W3CDTF">2021-02-18T19:33:30Z</dcterms:created>
  <dcterms:modified xsi:type="dcterms:W3CDTF">2024-06-16T20:21:44Z</dcterms:modified>
  <cp:category/>
  <cp:contentStatus/>
</cp:coreProperties>
</file>