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9001"/>
  <workbookPr/>
  <mc:AlternateContent xmlns:mc="http://schemas.openxmlformats.org/markup-compatibility/2006">
    <mc:Choice Requires="x15">
      <x15ac:absPath xmlns:x15ac="http://schemas.microsoft.com/office/spreadsheetml/2010/11/ac" url="C:\Users\avocado\Desktop\Rutgers\Spring 2018\Portfolio Theory\RPs\RP1\"/>
    </mc:Choice>
  </mc:AlternateContent>
  <bookViews>
    <workbookView xWindow="0" yWindow="0" windowWidth="28800" windowHeight="12210" xr2:uid="{00000000-000D-0000-FFFF-FFFF00000000}"/>
  </bookViews>
  <sheets>
    <sheet name="Stock Data" sheetId="1" r:id="rId1"/>
    <sheet name="2&amp;3 asset Portfolio" sheetId="2" r:id="rId2"/>
    <sheet name="Extra" sheetId="3" r:id="rId3"/>
  </sheets>
  <calcPr calcId="171027"/>
</workbook>
</file>

<file path=xl/calcChain.xml><?xml version="1.0" encoding="utf-8"?>
<calcChain xmlns="http://schemas.openxmlformats.org/spreadsheetml/2006/main">
  <c r="AX126" i="2" l="1"/>
  <c r="AX125" i="2"/>
  <c r="AX124" i="2"/>
  <c r="AX123" i="2"/>
  <c r="AX122" i="2"/>
  <c r="AX121" i="2"/>
  <c r="AX120" i="2"/>
  <c r="AX119" i="2"/>
  <c r="AX118" i="2"/>
  <c r="AX117" i="2"/>
  <c r="AX116" i="2"/>
  <c r="AX115" i="2"/>
  <c r="AX114" i="2"/>
  <c r="AX113" i="2"/>
  <c r="AX112" i="2"/>
  <c r="AX111" i="2"/>
  <c r="AX110" i="2"/>
  <c r="AX109" i="2"/>
  <c r="AX108" i="2"/>
  <c r="AX107" i="2"/>
  <c r="AX106" i="2"/>
  <c r="AX105" i="2"/>
  <c r="AX104" i="2"/>
  <c r="AX103" i="2"/>
  <c r="AX102" i="2"/>
  <c r="AX101" i="2"/>
  <c r="AX100" i="2"/>
  <c r="AX99" i="2"/>
  <c r="AX98" i="2"/>
  <c r="AX97" i="2"/>
  <c r="AX96" i="2"/>
  <c r="AX95" i="2"/>
  <c r="AX94" i="2"/>
  <c r="AX93" i="2"/>
  <c r="AX92" i="2"/>
  <c r="AX91" i="2"/>
  <c r="AX90" i="2"/>
  <c r="AX89" i="2"/>
  <c r="AX88" i="2"/>
  <c r="AX87" i="2"/>
  <c r="AX86" i="2"/>
  <c r="AX85" i="2"/>
  <c r="AX84" i="2"/>
  <c r="AX83" i="2"/>
  <c r="AX82" i="2"/>
  <c r="AX81" i="2"/>
  <c r="AX80" i="2"/>
  <c r="AX79" i="2"/>
  <c r="AX78" i="2"/>
  <c r="AX77" i="2"/>
  <c r="AX76" i="2"/>
  <c r="AX75" i="2"/>
  <c r="AX74" i="2"/>
  <c r="AX73" i="2"/>
  <c r="AX72" i="2"/>
  <c r="AX71" i="2"/>
  <c r="AX70" i="2"/>
  <c r="AX69" i="2"/>
  <c r="AX68" i="2"/>
  <c r="AX67" i="2"/>
  <c r="AX66" i="2"/>
  <c r="AX65" i="2"/>
  <c r="AX64" i="2"/>
  <c r="AX63" i="2"/>
  <c r="AX62" i="2"/>
  <c r="AX61" i="2"/>
  <c r="AP126" i="2"/>
  <c r="AP125" i="2"/>
  <c r="AP124" i="2"/>
  <c r="AP123" i="2"/>
  <c r="AP122" i="2"/>
  <c r="AP121" i="2"/>
  <c r="AP120" i="2"/>
  <c r="AP119" i="2"/>
  <c r="AP118" i="2"/>
  <c r="AP117" i="2"/>
  <c r="AP116" i="2"/>
  <c r="AP115" i="2"/>
  <c r="AP114" i="2"/>
  <c r="AP113" i="2"/>
  <c r="AP112" i="2"/>
  <c r="AP111" i="2"/>
  <c r="AP110" i="2"/>
  <c r="AP109" i="2"/>
  <c r="AP108" i="2"/>
  <c r="AP107" i="2"/>
  <c r="AP106" i="2"/>
  <c r="AP105" i="2"/>
  <c r="AP104" i="2"/>
  <c r="AP103" i="2"/>
  <c r="AP102" i="2"/>
  <c r="AP101" i="2"/>
  <c r="AP100" i="2"/>
  <c r="AP99" i="2"/>
  <c r="AP98" i="2"/>
  <c r="AP97" i="2"/>
  <c r="AP96" i="2"/>
  <c r="AP95" i="2"/>
  <c r="AP94" i="2"/>
  <c r="AP93" i="2"/>
  <c r="AP92" i="2"/>
  <c r="AP91" i="2"/>
  <c r="AP90" i="2"/>
  <c r="AP89" i="2"/>
  <c r="AP88" i="2"/>
  <c r="AP87" i="2"/>
  <c r="AP86" i="2"/>
  <c r="AP85" i="2"/>
  <c r="AP84" i="2"/>
  <c r="AP83" i="2"/>
  <c r="AP82" i="2"/>
  <c r="AP81" i="2"/>
  <c r="AP80" i="2"/>
  <c r="AP79" i="2"/>
  <c r="AP78" i="2"/>
  <c r="AP77" i="2"/>
  <c r="AP76" i="2"/>
  <c r="AP75" i="2"/>
  <c r="AP74" i="2"/>
  <c r="AP73" i="2"/>
  <c r="AP72" i="2"/>
  <c r="AP71" i="2"/>
  <c r="AP70" i="2"/>
  <c r="AP69" i="2"/>
  <c r="AP68" i="2"/>
  <c r="AP67" i="2"/>
  <c r="AP66" i="2"/>
  <c r="AP65" i="2"/>
  <c r="AP64" i="2"/>
  <c r="AP63" i="2"/>
  <c r="AP62" i="2"/>
  <c r="AP61" i="2"/>
  <c r="AH126" i="2"/>
  <c r="AH125" i="2"/>
  <c r="AH124" i="2"/>
  <c r="AH123" i="2"/>
  <c r="AH122" i="2"/>
  <c r="AH121" i="2"/>
  <c r="AH120" i="2"/>
  <c r="AH119" i="2"/>
  <c r="AH118" i="2"/>
  <c r="AH117" i="2"/>
  <c r="AH116" i="2"/>
  <c r="AH115" i="2"/>
  <c r="AH114" i="2"/>
  <c r="AH113" i="2"/>
  <c r="AH112" i="2"/>
  <c r="AH111" i="2"/>
  <c r="AH110" i="2"/>
  <c r="AH109" i="2"/>
  <c r="AH108" i="2"/>
  <c r="AH107" i="2"/>
  <c r="AH106" i="2"/>
  <c r="AH105" i="2"/>
  <c r="AH104" i="2"/>
  <c r="AH103" i="2"/>
  <c r="AH102" i="2"/>
  <c r="AH101" i="2"/>
  <c r="AH100" i="2"/>
  <c r="AH99" i="2"/>
  <c r="AH98" i="2"/>
  <c r="AH97" i="2"/>
  <c r="AH96" i="2"/>
  <c r="AH95" i="2"/>
  <c r="AH94" i="2"/>
  <c r="AH93" i="2"/>
  <c r="AH92" i="2"/>
  <c r="AH91" i="2"/>
  <c r="AH90" i="2"/>
  <c r="AH89" i="2"/>
  <c r="AH88" i="2"/>
  <c r="AH87" i="2"/>
  <c r="AH86" i="2"/>
  <c r="AH85" i="2"/>
  <c r="AH84" i="2"/>
  <c r="AH83" i="2"/>
  <c r="AH82" i="2"/>
  <c r="AH81" i="2"/>
  <c r="AH80" i="2"/>
  <c r="AH79" i="2"/>
  <c r="AH78" i="2"/>
  <c r="AH77" i="2"/>
  <c r="AH76" i="2"/>
  <c r="AH75" i="2"/>
  <c r="AH74" i="2"/>
  <c r="AH73" i="2"/>
  <c r="AH72" i="2"/>
  <c r="AH71" i="2"/>
  <c r="AH70" i="2"/>
  <c r="AH69" i="2"/>
  <c r="AH68" i="2"/>
  <c r="AH67" i="2"/>
  <c r="AH66" i="2"/>
  <c r="AH65" i="2"/>
  <c r="AH64" i="2"/>
  <c r="AH63" i="2"/>
  <c r="AH62" i="2"/>
  <c r="AH61"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60" i="2"/>
  <c r="AB27" i="2" l="1"/>
  <c r="AB26" i="2"/>
  <c r="AC3" i="2"/>
  <c r="AC2" i="2"/>
  <c r="AC17" i="2"/>
  <c r="AC16" i="2"/>
  <c r="C3" i="2"/>
  <c r="D3" i="2"/>
  <c r="E3" i="2"/>
  <c r="F3" i="2"/>
  <c r="G3" i="2"/>
  <c r="H3" i="2"/>
  <c r="I3" i="2"/>
  <c r="C4" i="2"/>
  <c r="D4" i="2"/>
  <c r="E4" i="2"/>
  <c r="F4" i="2"/>
  <c r="G4" i="2"/>
  <c r="H4" i="2"/>
  <c r="I4" i="2"/>
  <c r="C5" i="2"/>
  <c r="D5" i="2"/>
  <c r="E5" i="2"/>
  <c r="F5" i="2"/>
  <c r="G5" i="2"/>
  <c r="H5" i="2"/>
  <c r="I5" i="2"/>
  <c r="C6" i="2"/>
  <c r="D6" i="2"/>
  <c r="E6" i="2"/>
  <c r="F6" i="2"/>
  <c r="G6" i="2"/>
  <c r="H6" i="2"/>
  <c r="I6" i="2"/>
  <c r="C7" i="2"/>
  <c r="D7" i="2"/>
  <c r="E7" i="2"/>
  <c r="F7" i="2"/>
  <c r="G7" i="2"/>
  <c r="H7" i="2"/>
  <c r="I7" i="2"/>
  <c r="C8" i="2"/>
  <c r="D8" i="2"/>
  <c r="E8" i="2"/>
  <c r="F8" i="2"/>
  <c r="G8" i="2"/>
  <c r="H8" i="2"/>
  <c r="I8" i="2"/>
  <c r="C9" i="2"/>
  <c r="D9" i="2"/>
  <c r="E9" i="2"/>
  <c r="F9" i="2"/>
  <c r="G9" i="2"/>
  <c r="H9" i="2"/>
  <c r="I9" i="2"/>
  <c r="C10" i="2"/>
  <c r="D10" i="2"/>
  <c r="E10" i="2"/>
  <c r="F10" i="2"/>
  <c r="G10" i="2"/>
  <c r="H10" i="2"/>
  <c r="I10" i="2"/>
  <c r="C11" i="2"/>
  <c r="D11" i="2"/>
  <c r="E11" i="2"/>
  <c r="F11" i="2"/>
  <c r="G11" i="2"/>
  <c r="H11" i="2"/>
  <c r="I11" i="2"/>
  <c r="C12" i="2"/>
  <c r="D12" i="2"/>
  <c r="E12" i="2"/>
  <c r="F12" i="2"/>
  <c r="G12" i="2"/>
  <c r="H12" i="2"/>
  <c r="I12" i="2"/>
  <c r="C13" i="2"/>
  <c r="D13" i="2"/>
  <c r="E13" i="2"/>
  <c r="F13" i="2"/>
  <c r="G13" i="2"/>
  <c r="H13" i="2"/>
  <c r="I13" i="2"/>
  <c r="C14" i="2"/>
  <c r="D14" i="2"/>
  <c r="E14" i="2"/>
  <c r="F14" i="2"/>
  <c r="G14" i="2"/>
  <c r="H14" i="2"/>
  <c r="I14" i="2"/>
  <c r="C15" i="2"/>
  <c r="D15" i="2"/>
  <c r="E15" i="2"/>
  <c r="F15" i="2"/>
  <c r="G15" i="2"/>
  <c r="H15" i="2"/>
  <c r="I15" i="2"/>
  <c r="C16" i="2"/>
  <c r="D16" i="2"/>
  <c r="E16" i="2"/>
  <c r="F16" i="2"/>
  <c r="G16" i="2"/>
  <c r="H16" i="2"/>
  <c r="I16" i="2"/>
  <c r="C17" i="2"/>
  <c r="D17" i="2"/>
  <c r="E17" i="2"/>
  <c r="F17" i="2"/>
  <c r="G17" i="2"/>
  <c r="H17" i="2"/>
  <c r="I17" i="2"/>
  <c r="C18" i="2"/>
  <c r="D18" i="2"/>
  <c r="E18" i="2"/>
  <c r="F18" i="2"/>
  <c r="G18" i="2"/>
  <c r="H18" i="2"/>
  <c r="I18" i="2"/>
  <c r="C19" i="2"/>
  <c r="D19" i="2"/>
  <c r="E19" i="2"/>
  <c r="F19" i="2"/>
  <c r="G19" i="2"/>
  <c r="H19" i="2"/>
  <c r="I19" i="2"/>
  <c r="C20" i="2"/>
  <c r="D20" i="2"/>
  <c r="E20" i="2"/>
  <c r="F20" i="2"/>
  <c r="G20" i="2"/>
  <c r="H20" i="2"/>
  <c r="I20" i="2"/>
  <c r="C21" i="2"/>
  <c r="D21" i="2"/>
  <c r="E21" i="2"/>
  <c r="F21" i="2"/>
  <c r="G21" i="2"/>
  <c r="H21" i="2"/>
  <c r="I21" i="2"/>
  <c r="C22" i="2"/>
  <c r="D22" i="2"/>
  <c r="E22" i="2"/>
  <c r="F22" i="2"/>
  <c r="G22" i="2"/>
  <c r="H22" i="2"/>
  <c r="I22" i="2"/>
  <c r="C23" i="2"/>
  <c r="D23" i="2"/>
  <c r="E23" i="2"/>
  <c r="F23" i="2"/>
  <c r="G23" i="2"/>
  <c r="H23" i="2"/>
  <c r="I23" i="2"/>
  <c r="C24" i="2"/>
  <c r="D24" i="2"/>
  <c r="E24" i="2"/>
  <c r="F24" i="2"/>
  <c r="G24" i="2"/>
  <c r="H24" i="2"/>
  <c r="I24" i="2"/>
  <c r="C25" i="2"/>
  <c r="D25" i="2"/>
  <c r="E25" i="2"/>
  <c r="F25" i="2"/>
  <c r="G25" i="2"/>
  <c r="H25" i="2"/>
  <c r="I25" i="2"/>
  <c r="C26" i="2"/>
  <c r="D26" i="2"/>
  <c r="E26" i="2"/>
  <c r="F26" i="2"/>
  <c r="G26" i="2"/>
  <c r="H26" i="2"/>
  <c r="I26" i="2"/>
  <c r="C27" i="2"/>
  <c r="D27" i="2"/>
  <c r="E27" i="2"/>
  <c r="F27" i="2"/>
  <c r="G27" i="2"/>
  <c r="H27" i="2"/>
  <c r="I27" i="2"/>
  <c r="C28" i="2"/>
  <c r="D28" i="2"/>
  <c r="E28" i="2"/>
  <c r="F28" i="2"/>
  <c r="G28" i="2"/>
  <c r="H28" i="2"/>
  <c r="I28" i="2"/>
  <c r="C29" i="2"/>
  <c r="D29" i="2"/>
  <c r="E29" i="2"/>
  <c r="F29" i="2"/>
  <c r="G29" i="2"/>
  <c r="H29" i="2"/>
  <c r="I29" i="2"/>
  <c r="C30" i="2"/>
  <c r="D30" i="2"/>
  <c r="E30" i="2"/>
  <c r="F30" i="2"/>
  <c r="G30" i="2"/>
  <c r="H30" i="2"/>
  <c r="I30" i="2"/>
  <c r="C31" i="2"/>
  <c r="D31" i="2"/>
  <c r="E31" i="2"/>
  <c r="F31" i="2"/>
  <c r="G31" i="2"/>
  <c r="H31" i="2"/>
  <c r="I31" i="2"/>
  <c r="C32" i="2"/>
  <c r="D32" i="2"/>
  <c r="E32" i="2"/>
  <c r="F32" i="2"/>
  <c r="G32" i="2"/>
  <c r="H32" i="2"/>
  <c r="I32" i="2"/>
  <c r="C33" i="2"/>
  <c r="D33" i="2"/>
  <c r="E33" i="2"/>
  <c r="F33" i="2"/>
  <c r="G33" i="2"/>
  <c r="H33" i="2"/>
  <c r="I33" i="2"/>
  <c r="C34" i="2"/>
  <c r="D34" i="2"/>
  <c r="E34" i="2"/>
  <c r="F34" i="2"/>
  <c r="G34" i="2"/>
  <c r="H34" i="2"/>
  <c r="I34" i="2"/>
  <c r="C35" i="2"/>
  <c r="D35" i="2"/>
  <c r="E35" i="2"/>
  <c r="F35" i="2"/>
  <c r="G35" i="2"/>
  <c r="H35" i="2"/>
  <c r="I35" i="2"/>
  <c r="C36" i="2"/>
  <c r="D36" i="2"/>
  <c r="E36" i="2"/>
  <c r="F36" i="2"/>
  <c r="G36" i="2"/>
  <c r="H36" i="2"/>
  <c r="I36" i="2"/>
  <c r="C37" i="2"/>
  <c r="D37" i="2"/>
  <c r="E37" i="2"/>
  <c r="F37" i="2"/>
  <c r="G37" i="2"/>
  <c r="H37" i="2"/>
  <c r="I37" i="2"/>
  <c r="C38" i="2"/>
  <c r="D38" i="2"/>
  <c r="E38" i="2"/>
  <c r="F38" i="2"/>
  <c r="G38" i="2"/>
  <c r="H38" i="2"/>
  <c r="I38" i="2"/>
  <c r="C39" i="2"/>
  <c r="D39" i="2"/>
  <c r="E39" i="2"/>
  <c r="F39" i="2"/>
  <c r="G39" i="2"/>
  <c r="H39" i="2"/>
  <c r="I39" i="2"/>
  <c r="C40" i="2"/>
  <c r="D40" i="2"/>
  <c r="E40" i="2"/>
  <c r="F40" i="2"/>
  <c r="G40" i="2"/>
  <c r="H40" i="2"/>
  <c r="I40" i="2"/>
  <c r="C41" i="2"/>
  <c r="D41" i="2"/>
  <c r="E41" i="2"/>
  <c r="F41" i="2"/>
  <c r="G41" i="2"/>
  <c r="H41" i="2"/>
  <c r="I41" i="2"/>
  <c r="C42" i="2"/>
  <c r="D42" i="2"/>
  <c r="E42" i="2"/>
  <c r="F42" i="2"/>
  <c r="G42" i="2"/>
  <c r="H42" i="2"/>
  <c r="I42" i="2"/>
  <c r="C43" i="2"/>
  <c r="D43" i="2"/>
  <c r="E43" i="2"/>
  <c r="F43" i="2"/>
  <c r="G43" i="2"/>
  <c r="H43" i="2"/>
  <c r="I43" i="2"/>
  <c r="C44" i="2"/>
  <c r="D44" i="2"/>
  <c r="E44" i="2"/>
  <c r="F44" i="2"/>
  <c r="G44" i="2"/>
  <c r="H44" i="2"/>
  <c r="I44" i="2"/>
  <c r="C45" i="2"/>
  <c r="D45" i="2"/>
  <c r="E45" i="2"/>
  <c r="F45" i="2"/>
  <c r="G45" i="2"/>
  <c r="H45" i="2"/>
  <c r="I45" i="2"/>
  <c r="C46" i="2"/>
  <c r="D46" i="2"/>
  <c r="E46" i="2"/>
  <c r="F46" i="2"/>
  <c r="G46" i="2"/>
  <c r="H46" i="2"/>
  <c r="I46" i="2"/>
  <c r="C47" i="2"/>
  <c r="D47" i="2"/>
  <c r="E47" i="2"/>
  <c r="F47" i="2"/>
  <c r="G47" i="2"/>
  <c r="H47" i="2"/>
  <c r="I47" i="2"/>
  <c r="C48" i="2"/>
  <c r="D48" i="2"/>
  <c r="E48" i="2"/>
  <c r="F48" i="2"/>
  <c r="G48" i="2"/>
  <c r="H48" i="2"/>
  <c r="I48" i="2"/>
  <c r="C49" i="2"/>
  <c r="D49" i="2"/>
  <c r="E49" i="2"/>
  <c r="F49" i="2"/>
  <c r="G49" i="2"/>
  <c r="H49" i="2"/>
  <c r="I49" i="2"/>
  <c r="C50" i="2"/>
  <c r="D50" i="2"/>
  <c r="E50" i="2"/>
  <c r="F50" i="2"/>
  <c r="G50" i="2"/>
  <c r="H50" i="2"/>
  <c r="I50" i="2"/>
  <c r="C51" i="2"/>
  <c r="D51" i="2"/>
  <c r="E51" i="2"/>
  <c r="F51" i="2"/>
  <c r="G51" i="2"/>
  <c r="H51" i="2"/>
  <c r="I51" i="2"/>
  <c r="C52" i="2"/>
  <c r="D52" i="2"/>
  <c r="E52" i="2"/>
  <c r="F52" i="2"/>
  <c r="G52" i="2"/>
  <c r="H52" i="2"/>
  <c r="I52" i="2"/>
  <c r="C53" i="2"/>
  <c r="D53" i="2"/>
  <c r="E53" i="2"/>
  <c r="F53" i="2"/>
  <c r="G53" i="2"/>
  <c r="H53" i="2"/>
  <c r="I53" i="2"/>
  <c r="C54" i="2"/>
  <c r="D54" i="2"/>
  <c r="E54" i="2"/>
  <c r="F54" i="2"/>
  <c r="G54" i="2"/>
  <c r="H54" i="2"/>
  <c r="I54" i="2"/>
  <c r="C55" i="2"/>
  <c r="D55" i="2"/>
  <c r="E55" i="2"/>
  <c r="F55" i="2"/>
  <c r="G55" i="2"/>
  <c r="H55" i="2"/>
  <c r="I55" i="2"/>
  <c r="C56" i="2"/>
  <c r="D56" i="2"/>
  <c r="E56" i="2"/>
  <c r="F56" i="2"/>
  <c r="G56" i="2"/>
  <c r="H56" i="2"/>
  <c r="I56" i="2"/>
  <c r="C57" i="2"/>
  <c r="D57" i="2"/>
  <c r="E57" i="2"/>
  <c r="F57" i="2"/>
  <c r="G57" i="2"/>
  <c r="H57" i="2"/>
  <c r="I57" i="2"/>
  <c r="C58" i="2"/>
  <c r="D58" i="2"/>
  <c r="E58" i="2"/>
  <c r="F58" i="2"/>
  <c r="G58" i="2"/>
  <c r="H58" i="2"/>
  <c r="I58" i="2"/>
  <c r="C59" i="2"/>
  <c r="D59" i="2"/>
  <c r="E59" i="2"/>
  <c r="F59" i="2"/>
  <c r="G59" i="2"/>
  <c r="H59" i="2"/>
  <c r="I59" i="2"/>
  <c r="C60" i="2"/>
  <c r="D60" i="2"/>
  <c r="E60" i="2"/>
  <c r="F60" i="2"/>
  <c r="G60" i="2"/>
  <c r="H60" i="2"/>
  <c r="I60" i="2"/>
  <c r="C61" i="2"/>
  <c r="D61" i="2"/>
  <c r="E61" i="2"/>
  <c r="F61" i="2"/>
  <c r="G61" i="2"/>
  <c r="H61" i="2"/>
  <c r="I61" i="2"/>
  <c r="C62" i="2"/>
  <c r="D62" i="2"/>
  <c r="E62" i="2"/>
  <c r="F62" i="2"/>
  <c r="G62" i="2"/>
  <c r="H62" i="2"/>
  <c r="I62" i="2"/>
  <c r="C63" i="2"/>
  <c r="D63" i="2"/>
  <c r="E63" i="2"/>
  <c r="F63" i="2"/>
  <c r="G63" i="2"/>
  <c r="H63" i="2"/>
  <c r="I63" i="2"/>
  <c r="C64" i="2"/>
  <c r="D64" i="2"/>
  <c r="E64" i="2"/>
  <c r="F64" i="2"/>
  <c r="G64" i="2"/>
  <c r="H64" i="2"/>
  <c r="I64" i="2"/>
  <c r="C65" i="2"/>
  <c r="D65" i="2"/>
  <c r="E65" i="2"/>
  <c r="F65" i="2"/>
  <c r="G65" i="2"/>
  <c r="H65" i="2"/>
  <c r="I65" i="2"/>
  <c r="C66" i="2"/>
  <c r="D66" i="2"/>
  <c r="E66" i="2"/>
  <c r="F66" i="2"/>
  <c r="G66" i="2"/>
  <c r="H66" i="2"/>
  <c r="I66" i="2"/>
  <c r="C67" i="2"/>
  <c r="D67" i="2"/>
  <c r="E67" i="2"/>
  <c r="F67" i="2"/>
  <c r="G67" i="2"/>
  <c r="H67" i="2"/>
  <c r="I67" i="2"/>
  <c r="C68" i="2"/>
  <c r="D68" i="2"/>
  <c r="E68" i="2"/>
  <c r="F68" i="2"/>
  <c r="G68" i="2"/>
  <c r="H68" i="2"/>
  <c r="I68" i="2"/>
  <c r="C69" i="2"/>
  <c r="D69" i="2"/>
  <c r="E69" i="2"/>
  <c r="F69" i="2"/>
  <c r="G69" i="2"/>
  <c r="H69" i="2"/>
  <c r="I69" i="2"/>
  <c r="C70" i="2"/>
  <c r="D70" i="2"/>
  <c r="E70" i="2"/>
  <c r="F70" i="2"/>
  <c r="G70" i="2"/>
  <c r="H70" i="2"/>
  <c r="I70" i="2"/>
  <c r="C71" i="2"/>
  <c r="D71" i="2"/>
  <c r="E71" i="2"/>
  <c r="F71" i="2"/>
  <c r="G71" i="2"/>
  <c r="H71" i="2"/>
  <c r="I71" i="2"/>
  <c r="C72" i="2"/>
  <c r="D72" i="2"/>
  <c r="E72" i="2"/>
  <c r="F72" i="2"/>
  <c r="G72" i="2"/>
  <c r="H72" i="2"/>
  <c r="I72" i="2"/>
  <c r="C73" i="2"/>
  <c r="D73" i="2"/>
  <c r="E73" i="2"/>
  <c r="F73" i="2"/>
  <c r="G73" i="2"/>
  <c r="H73" i="2"/>
  <c r="I73" i="2"/>
  <c r="C74" i="2"/>
  <c r="D74" i="2"/>
  <c r="E74" i="2"/>
  <c r="F74" i="2"/>
  <c r="G74" i="2"/>
  <c r="H74" i="2"/>
  <c r="I74" i="2"/>
  <c r="C75" i="2"/>
  <c r="D75" i="2"/>
  <c r="E75" i="2"/>
  <c r="F75" i="2"/>
  <c r="G75" i="2"/>
  <c r="H75" i="2"/>
  <c r="I75" i="2"/>
  <c r="C76" i="2"/>
  <c r="D76" i="2"/>
  <c r="E76" i="2"/>
  <c r="F76" i="2"/>
  <c r="G76" i="2"/>
  <c r="H76" i="2"/>
  <c r="I76" i="2"/>
  <c r="C77" i="2"/>
  <c r="D77" i="2"/>
  <c r="E77" i="2"/>
  <c r="F77" i="2"/>
  <c r="G77" i="2"/>
  <c r="H77" i="2"/>
  <c r="I77" i="2"/>
  <c r="C78" i="2"/>
  <c r="D78" i="2"/>
  <c r="E78" i="2"/>
  <c r="F78" i="2"/>
  <c r="G78" i="2"/>
  <c r="H78" i="2"/>
  <c r="I78" i="2"/>
  <c r="C79" i="2"/>
  <c r="D79" i="2"/>
  <c r="E79" i="2"/>
  <c r="F79" i="2"/>
  <c r="G79" i="2"/>
  <c r="H79" i="2"/>
  <c r="I79" i="2"/>
  <c r="C80" i="2"/>
  <c r="D80" i="2"/>
  <c r="E80" i="2"/>
  <c r="F80" i="2"/>
  <c r="G80" i="2"/>
  <c r="H80" i="2"/>
  <c r="I80" i="2"/>
  <c r="C81" i="2"/>
  <c r="D81" i="2"/>
  <c r="E81" i="2"/>
  <c r="F81" i="2"/>
  <c r="G81" i="2"/>
  <c r="H81" i="2"/>
  <c r="I81" i="2"/>
  <c r="C82" i="2"/>
  <c r="D82" i="2"/>
  <c r="E82" i="2"/>
  <c r="F82" i="2"/>
  <c r="G82" i="2"/>
  <c r="H82" i="2"/>
  <c r="I82" i="2"/>
  <c r="C83" i="2"/>
  <c r="D83" i="2"/>
  <c r="E83" i="2"/>
  <c r="F83" i="2"/>
  <c r="G83" i="2"/>
  <c r="H83" i="2"/>
  <c r="I83" i="2"/>
  <c r="C84" i="2"/>
  <c r="D84" i="2"/>
  <c r="E84" i="2"/>
  <c r="F84" i="2"/>
  <c r="G84" i="2"/>
  <c r="H84" i="2"/>
  <c r="I84" i="2"/>
  <c r="C85" i="2"/>
  <c r="D85" i="2"/>
  <c r="E85" i="2"/>
  <c r="F85" i="2"/>
  <c r="G85" i="2"/>
  <c r="H85" i="2"/>
  <c r="I85" i="2"/>
  <c r="C86" i="2"/>
  <c r="D86" i="2"/>
  <c r="E86" i="2"/>
  <c r="F86" i="2"/>
  <c r="G86" i="2"/>
  <c r="H86" i="2"/>
  <c r="I86" i="2"/>
  <c r="C87" i="2"/>
  <c r="D87" i="2"/>
  <c r="E87" i="2"/>
  <c r="F87" i="2"/>
  <c r="G87" i="2"/>
  <c r="H87" i="2"/>
  <c r="I87" i="2"/>
  <c r="C88" i="2"/>
  <c r="D88" i="2"/>
  <c r="E88" i="2"/>
  <c r="F88" i="2"/>
  <c r="G88" i="2"/>
  <c r="H88" i="2"/>
  <c r="I88" i="2"/>
  <c r="C89" i="2"/>
  <c r="D89" i="2"/>
  <c r="E89" i="2"/>
  <c r="F89" i="2"/>
  <c r="G89" i="2"/>
  <c r="H89" i="2"/>
  <c r="I89" i="2"/>
  <c r="C90" i="2"/>
  <c r="D90" i="2"/>
  <c r="E90" i="2"/>
  <c r="F90" i="2"/>
  <c r="G90" i="2"/>
  <c r="H90" i="2"/>
  <c r="I90" i="2"/>
  <c r="C91" i="2"/>
  <c r="D91" i="2"/>
  <c r="E91" i="2"/>
  <c r="F91" i="2"/>
  <c r="G91" i="2"/>
  <c r="H91" i="2"/>
  <c r="I91" i="2"/>
  <c r="C92" i="2"/>
  <c r="D92" i="2"/>
  <c r="E92" i="2"/>
  <c r="F92" i="2"/>
  <c r="G92" i="2"/>
  <c r="H92" i="2"/>
  <c r="I92" i="2"/>
  <c r="C93" i="2"/>
  <c r="D93" i="2"/>
  <c r="E93" i="2"/>
  <c r="F93" i="2"/>
  <c r="G93" i="2"/>
  <c r="H93" i="2"/>
  <c r="I93" i="2"/>
  <c r="C94" i="2"/>
  <c r="D94" i="2"/>
  <c r="E94" i="2"/>
  <c r="F94" i="2"/>
  <c r="G94" i="2"/>
  <c r="H94" i="2"/>
  <c r="I94" i="2"/>
  <c r="C95" i="2"/>
  <c r="D95" i="2"/>
  <c r="E95" i="2"/>
  <c r="F95" i="2"/>
  <c r="G95" i="2"/>
  <c r="H95" i="2"/>
  <c r="I95" i="2"/>
  <c r="C96" i="2"/>
  <c r="D96" i="2"/>
  <c r="E96" i="2"/>
  <c r="F96" i="2"/>
  <c r="G96" i="2"/>
  <c r="H96" i="2"/>
  <c r="I96" i="2"/>
  <c r="C97" i="2"/>
  <c r="D97" i="2"/>
  <c r="E97" i="2"/>
  <c r="F97" i="2"/>
  <c r="G97" i="2"/>
  <c r="H97" i="2"/>
  <c r="I97" i="2"/>
  <c r="C98" i="2"/>
  <c r="D98" i="2"/>
  <c r="E98" i="2"/>
  <c r="F98" i="2"/>
  <c r="G98" i="2"/>
  <c r="H98" i="2"/>
  <c r="I98" i="2"/>
  <c r="C99" i="2"/>
  <c r="D99" i="2"/>
  <c r="E99" i="2"/>
  <c r="F99" i="2"/>
  <c r="G99" i="2"/>
  <c r="H99" i="2"/>
  <c r="I99" i="2"/>
  <c r="C100" i="2"/>
  <c r="D100" i="2"/>
  <c r="E100" i="2"/>
  <c r="F100" i="2"/>
  <c r="G100" i="2"/>
  <c r="H100" i="2"/>
  <c r="I100" i="2"/>
  <c r="C101" i="2"/>
  <c r="D101" i="2"/>
  <c r="E101" i="2"/>
  <c r="F101" i="2"/>
  <c r="G101" i="2"/>
  <c r="H101" i="2"/>
  <c r="I101" i="2"/>
  <c r="C102" i="2"/>
  <c r="D102" i="2"/>
  <c r="E102" i="2"/>
  <c r="F102" i="2"/>
  <c r="G102" i="2"/>
  <c r="H102" i="2"/>
  <c r="I102" i="2"/>
  <c r="C103" i="2"/>
  <c r="D103" i="2"/>
  <c r="E103" i="2"/>
  <c r="F103" i="2"/>
  <c r="G103" i="2"/>
  <c r="H103" i="2"/>
  <c r="I103" i="2"/>
  <c r="C104" i="2"/>
  <c r="D104" i="2"/>
  <c r="E104" i="2"/>
  <c r="F104" i="2"/>
  <c r="G104" i="2"/>
  <c r="H104" i="2"/>
  <c r="I104" i="2"/>
  <c r="C105" i="2"/>
  <c r="D105" i="2"/>
  <c r="E105" i="2"/>
  <c r="F105" i="2"/>
  <c r="G105" i="2"/>
  <c r="H105" i="2"/>
  <c r="I105" i="2"/>
  <c r="C106" i="2"/>
  <c r="D106" i="2"/>
  <c r="E106" i="2"/>
  <c r="F106" i="2"/>
  <c r="G106" i="2"/>
  <c r="H106" i="2"/>
  <c r="I106" i="2"/>
  <c r="C107" i="2"/>
  <c r="D107" i="2"/>
  <c r="E107" i="2"/>
  <c r="F107" i="2"/>
  <c r="G107" i="2"/>
  <c r="H107" i="2"/>
  <c r="I107" i="2"/>
  <c r="C108" i="2"/>
  <c r="D108" i="2"/>
  <c r="E108" i="2"/>
  <c r="F108" i="2"/>
  <c r="G108" i="2"/>
  <c r="H108" i="2"/>
  <c r="I108" i="2"/>
  <c r="C109" i="2"/>
  <c r="D109" i="2"/>
  <c r="E109" i="2"/>
  <c r="F109" i="2"/>
  <c r="G109" i="2"/>
  <c r="H109" i="2"/>
  <c r="I109" i="2"/>
  <c r="C110" i="2"/>
  <c r="D110" i="2"/>
  <c r="E110" i="2"/>
  <c r="F110" i="2"/>
  <c r="G110" i="2"/>
  <c r="H110" i="2"/>
  <c r="I110" i="2"/>
  <c r="C111" i="2"/>
  <c r="D111" i="2"/>
  <c r="E111" i="2"/>
  <c r="F111" i="2"/>
  <c r="G111" i="2"/>
  <c r="H111" i="2"/>
  <c r="I111" i="2"/>
  <c r="C112" i="2"/>
  <c r="D112" i="2"/>
  <c r="E112" i="2"/>
  <c r="F112" i="2"/>
  <c r="G112" i="2"/>
  <c r="H112" i="2"/>
  <c r="I112" i="2"/>
  <c r="C113" i="2"/>
  <c r="D113" i="2"/>
  <c r="E113" i="2"/>
  <c r="F113" i="2"/>
  <c r="G113" i="2"/>
  <c r="H113" i="2"/>
  <c r="I113" i="2"/>
  <c r="C114" i="2"/>
  <c r="D114" i="2"/>
  <c r="E114" i="2"/>
  <c r="F114" i="2"/>
  <c r="G114" i="2"/>
  <c r="H114" i="2"/>
  <c r="I114" i="2"/>
  <c r="C115" i="2"/>
  <c r="D115" i="2"/>
  <c r="E115" i="2"/>
  <c r="F115" i="2"/>
  <c r="G115" i="2"/>
  <c r="H115" i="2"/>
  <c r="I115" i="2"/>
  <c r="C116" i="2"/>
  <c r="D116" i="2"/>
  <c r="E116" i="2"/>
  <c r="F116" i="2"/>
  <c r="G116" i="2"/>
  <c r="H116" i="2"/>
  <c r="I116" i="2"/>
  <c r="C117" i="2"/>
  <c r="D117" i="2"/>
  <c r="E117" i="2"/>
  <c r="F117" i="2"/>
  <c r="G117" i="2"/>
  <c r="H117" i="2"/>
  <c r="I117" i="2"/>
  <c r="C118" i="2"/>
  <c r="D118" i="2"/>
  <c r="E118" i="2"/>
  <c r="F118" i="2"/>
  <c r="G118" i="2"/>
  <c r="H118" i="2"/>
  <c r="I118" i="2"/>
  <c r="C119" i="2"/>
  <c r="D119" i="2"/>
  <c r="E119" i="2"/>
  <c r="F119" i="2"/>
  <c r="G119" i="2"/>
  <c r="H119" i="2"/>
  <c r="I119" i="2"/>
  <c r="C120" i="2"/>
  <c r="D120" i="2"/>
  <c r="E120" i="2"/>
  <c r="F120" i="2"/>
  <c r="G120" i="2"/>
  <c r="H120" i="2"/>
  <c r="I120" i="2"/>
  <c r="C121" i="2"/>
  <c r="D121" i="2"/>
  <c r="E121" i="2"/>
  <c r="F121" i="2"/>
  <c r="G121" i="2"/>
  <c r="H121" i="2"/>
  <c r="I121" i="2"/>
  <c r="C122" i="2"/>
  <c r="D122" i="2"/>
  <c r="E122" i="2"/>
  <c r="F122" i="2"/>
  <c r="G122" i="2"/>
  <c r="H122" i="2"/>
  <c r="I122" i="2"/>
  <c r="C123" i="2"/>
  <c r="D123" i="2"/>
  <c r="E123" i="2"/>
  <c r="F123" i="2"/>
  <c r="G123" i="2"/>
  <c r="H123" i="2"/>
  <c r="I123" i="2"/>
  <c r="C124" i="2"/>
  <c r="D124" i="2"/>
  <c r="E124" i="2"/>
  <c r="F124" i="2"/>
  <c r="G124" i="2"/>
  <c r="H124" i="2"/>
  <c r="I124" i="2"/>
  <c r="C125" i="2"/>
  <c r="D125" i="2"/>
  <c r="E125" i="2"/>
  <c r="F125" i="2"/>
  <c r="G125" i="2"/>
  <c r="H125" i="2"/>
  <c r="I125" i="2"/>
  <c r="C126" i="2"/>
  <c r="D126" i="2"/>
  <c r="E126" i="2"/>
  <c r="F126" i="2"/>
  <c r="G126" i="2"/>
  <c r="H126" i="2"/>
  <c r="I126" i="2"/>
  <c r="C127" i="2"/>
  <c r="D127" i="2"/>
  <c r="E127" i="2"/>
  <c r="F127" i="2"/>
  <c r="G127" i="2"/>
  <c r="H127" i="2"/>
  <c r="I127" i="2"/>
  <c r="C128" i="2"/>
  <c r="D128" i="2"/>
  <c r="E128" i="2"/>
  <c r="F128" i="2"/>
  <c r="G128" i="2"/>
  <c r="H128" i="2"/>
  <c r="I128" i="2"/>
  <c r="C129" i="2"/>
  <c r="D129" i="2"/>
  <c r="E129" i="2"/>
  <c r="F129" i="2"/>
  <c r="G129" i="2"/>
  <c r="H129" i="2"/>
  <c r="I129" i="2"/>
  <c r="C130" i="2"/>
  <c r="D130" i="2"/>
  <c r="E130" i="2"/>
  <c r="F130" i="2"/>
  <c r="G130" i="2"/>
  <c r="H130" i="2"/>
  <c r="I130" i="2"/>
  <c r="C131" i="2"/>
  <c r="D131" i="2"/>
  <c r="E131" i="2"/>
  <c r="F131" i="2"/>
  <c r="G131" i="2"/>
  <c r="H131" i="2"/>
  <c r="I131" i="2"/>
  <c r="C132" i="2"/>
  <c r="D132" i="2"/>
  <c r="E132" i="2"/>
  <c r="F132" i="2"/>
  <c r="G132" i="2"/>
  <c r="H132" i="2"/>
  <c r="I132" i="2"/>
  <c r="C133" i="2"/>
  <c r="D133" i="2"/>
  <c r="E133" i="2"/>
  <c r="F133" i="2"/>
  <c r="G133" i="2"/>
  <c r="H133" i="2"/>
  <c r="I133" i="2"/>
  <c r="C134" i="2"/>
  <c r="D134" i="2"/>
  <c r="E134" i="2"/>
  <c r="F134" i="2"/>
  <c r="G134" i="2"/>
  <c r="H134" i="2"/>
  <c r="I134" i="2"/>
  <c r="C135" i="2"/>
  <c r="D135" i="2"/>
  <c r="E135" i="2"/>
  <c r="F135" i="2"/>
  <c r="G135" i="2"/>
  <c r="H135" i="2"/>
  <c r="I135" i="2"/>
  <c r="C136" i="2"/>
  <c r="D136" i="2"/>
  <c r="E136" i="2"/>
  <c r="F136" i="2"/>
  <c r="G136" i="2"/>
  <c r="H136" i="2"/>
  <c r="I136" i="2"/>
  <c r="C137" i="2"/>
  <c r="D137" i="2"/>
  <c r="E137" i="2"/>
  <c r="F137" i="2"/>
  <c r="G137" i="2"/>
  <c r="H137" i="2"/>
  <c r="I137" i="2"/>
  <c r="C138" i="2"/>
  <c r="D138" i="2"/>
  <c r="E138" i="2"/>
  <c r="F138" i="2"/>
  <c r="G138" i="2"/>
  <c r="H138" i="2"/>
  <c r="I138" i="2"/>
  <c r="C139" i="2"/>
  <c r="D139" i="2"/>
  <c r="E139" i="2"/>
  <c r="F139" i="2"/>
  <c r="G139" i="2"/>
  <c r="H139" i="2"/>
  <c r="I139" i="2"/>
  <c r="C140" i="2"/>
  <c r="D140" i="2"/>
  <c r="E140" i="2"/>
  <c r="F140" i="2"/>
  <c r="G140" i="2"/>
  <c r="H140" i="2"/>
  <c r="I140" i="2"/>
  <c r="C141" i="2"/>
  <c r="D141" i="2"/>
  <c r="E141" i="2"/>
  <c r="F141" i="2"/>
  <c r="G141" i="2"/>
  <c r="H141" i="2"/>
  <c r="I141" i="2"/>
  <c r="C142" i="2"/>
  <c r="D142" i="2"/>
  <c r="E142" i="2"/>
  <c r="F142" i="2"/>
  <c r="G142" i="2"/>
  <c r="H142" i="2"/>
  <c r="I142" i="2"/>
  <c r="C143" i="2"/>
  <c r="D143" i="2"/>
  <c r="E143" i="2"/>
  <c r="F143" i="2"/>
  <c r="G143" i="2"/>
  <c r="H143" i="2"/>
  <c r="I143" i="2"/>
  <c r="C144" i="2"/>
  <c r="D144" i="2"/>
  <c r="E144" i="2"/>
  <c r="F144" i="2"/>
  <c r="G144" i="2"/>
  <c r="H144" i="2"/>
  <c r="I144" i="2"/>
  <c r="C145" i="2"/>
  <c r="D145" i="2"/>
  <c r="E145" i="2"/>
  <c r="F145" i="2"/>
  <c r="G145" i="2"/>
  <c r="H145" i="2"/>
  <c r="I145" i="2"/>
  <c r="C146" i="2"/>
  <c r="D146" i="2"/>
  <c r="E146" i="2"/>
  <c r="F146" i="2"/>
  <c r="G146" i="2"/>
  <c r="H146" i="2"/>
  <c r="I146" i="2"/>
  <c r="C147" i="2"/>
  <c r="D147" i="2"/>
  <c r="E147" i="2"/>
  <c r="F147" i="2"/>
  <c r="G147" i="2"/>
  <c r="H147" i="2"/>
  <c r="I147" i="2"/>
  <c r="C148" i="2"/>
  <c r="D148" i="2"/>
  <c r="E148" i="2"/>
  <c r="F148" i="2"/>
  <c r="G148" i="2"/>
  <c r="H148" i="2"/>
  <c r="I148" i="2"/>
  <c r="C149" i="2"/>
  <c r="D149" i="2"/>
  <c r="E149" i="2"/>
  <c r="F149" i="2"/>
  <c r="G149" i="2"/>
  <c r="H149" i="2"/>
  <c r="I149" i="2"/>
  <c r="C150" i="2"/>
  <c r="D150" i="2"/>
  <c r="E150" i="2"/>
  <c r="F150" i="2"/>
  <c r="G150" i="2"/>
  <c r="H150" i="2"/>
  <c r="I150" i="2"/>
  <c r="C151" i="2"/>
  <c r="D151" i="2"/>
  <c r="E151" i="2"/>
  <c r="F151" i="2"/>
  <c r="G151" i="2"/>
  <c r="H151" i="2"/>
  <c r="I151" i="2"/>
  <c r="C152" i="2"/>
  <c r="D152" i="2"/>
  <c r="E152" i="2"/>
  <c r="F152" i="2"/>
  <c r="G152" i="2"/>
  <c r="H152" i="2"/>
  <c r="I152" i="2"/>
  <c r="C153" i="2"/>
  <c r="D153" i="2"/>
  <c r="E153" i="2"/>
  <c r="F153" i="2"/>
  <c r="G153" i="2"/>
  <c r="H153" i="2"/>
  <c r="I153" i="2"/>
  <c r="C154" i="2"/>
  <c r="D154" i="2"/>
  <c r="E154" i="2"/>
  <c r="F154" i="2"/>
  <c r="G154" i="2"/>
  <c r="H154" i="2"/>
  <c r="I154" i="2"/>
  <c r="C155" i="2"/>
  <c r="D155" i="2"/>
  <c r="E155" i="2"/>
  <c r="F155" i="2"/>
  <c r="G155" i="2"/>
  <c r="H155" i="2"/>
  <c r="I155" i="2"/>
  <c r="C156" i="2"/>
  <c r="D156" i="2"/>
  <c r="E156" i="2"/>
  <c r="F156" i="2"/>
  <c r="G156" i="2"/>
  <c r="H156" i="2"/>
  <c r="I156" i="2"/>
  <c r="C157" i="2"/>
  <c r="D157" i="2"/>
  <c r="E157" i="2"/>
  <c r="F157" i="2"/>
  <c r="G157" i="2"/>
  <c r="H157" i="2"/>
  <c r="I157" i="2"/>
  <c r="C158" i="2"/>
  <c r="D158" i="2"/>
  <c r="E158" i="2"/>
  <c r="F158" i="2"/>
  <c r="G158" i="2"/>
  <c r="H158" i="2"/>
  <c r="I158" i="2"/>
  <c r="C159" i="2"/>
  <c r="D159" i="2"/>
  <c r="E159" i="2"/>
  <c r="F159" i="2"/>
  <c r="G159" i="2"/>
  <c r="H159" i="2"/>
  <c r="I159" i="2"/>
  <c r="C160" i="2"/>
  <c r="D160" i="2"/>
  <c r="E160" i="2"/>
  <c r="F160" i="2"/>
  <c r="G160" i="2"/>
  <c r="H160" i="2"/>
  <c r="I160" i="2"/>
  <c r="C161" i="2"/>
  <c r="D161" i="2"/>
  <c r="E161" i="2"/>
  <c r="F161" i="2"/>
  <c r="G161" i="2"/>
  <c r="H161" i="2"/>
  <c r="I161" i="2"/>
  <c r="C162" i="2"/>
  <c r="D162" i="2"/>
  <c r="E162" i="2"/>
  <c r="F162" i="2"/>
  <c r="G162" i="2"/>
  <c r="H162" i="2"/>
  <c r="I162" i="2"/>
  <c r="C163" i="2"/>
  <c r="D163" i="2"/>
  <c r="E163" i="2"/>
  <c r="F163" i="2"/>
  <c r="G163" i="2"/>
  <c r="H163" i="2"/>
  <c r="I163" i="2"/>
  <c r="C164" i="2"/>
  <c r="D164" i="2"/>
  <c r="E164" i="2"/>
  <c r="F164" i="2"/>
  <c r="G164" i="2"/>
  <c r="H164" i="2"/>
  <c r="I164" i="2"/>
  <c r="C165" i="2"/>
  <c r="D165" i="2"/>
  <c r="E165" i="2"/>
  <c r="F165" i="2"/>
  <c r="G165" i="2"/>
  <c r="H165" i="2"/>
  <c r="I165" i="2"/>
  <c r="C166" i="2"/>
  <c r="D166" i="2"/>
  <c r="E166" i="2"/>
  <c r="F166" i="2"/>
  <c r="G166" i="2"/>
  <c r="H166" i="2"/>
  <c r="I166" i="2"/>
  <c r="C167" i="2"/>
  <c r="D167" i="2"/>
  <c r="E167" i="2"/>
  <c r="F167" i="2"/>
  <c r="G167" i="2"/>
  <c r="H167" i="2"/>
  <c r="I167" i="2"/>
  <c r="C168" i="2"/>
  <c r="D168" i="2"/>
  <c r="E168" i="2"/>
  <c r="F168" i="2"/>
  <c r="G168" i="2"/>
  <c r="H168" i="2"/>
  <c r="I168" i="2"/>
  <c r="C169" i="2"/>
  <c r="D169" i="2"/>
  <c r="E169" i="2"/>
  <c r="F169" i="2"/>
  <c r="G169" i="2"/>
  <c r="H169" i="2"/>
  <c r="I169" i="2"/>
  <c r="C170" i="2"/>
  <c r="D170" i="2"/>
  <c r="E170" i="2"/>
  <c r="F170" i="2"/>
  <c r="G170" i="2"/>
  <c r="H170" i="2"/>
  <c r="I170" i="2"/>
  <c r="C171" i="2"/>
  <c r="D171" i="2"/>
  <c r="E171" i="2"/>
  <c r="F171" i="2"/>
  <c r="G171" i="2"/>
  <c r="H171" i="2"/>
  <c r="I171" i="2"/>
  <c r="C172" i="2"/>
  <c r="D172" i="2"/>
  <c r="E172" i="2"/>
  <c r="F172" i="2"/>
  <c r="G172" i="2"/>
  <c r="H172" i="2"/>
  <c r="I172" i="2"/>
  <c r="C173" i="2"/>
  <c r="D173" i="2"/>
  <c r="E173" i="2"/>
  <c r="F173" i="2"/>
  <c r="G173" i="2"/>
  <c r="H173" i="2"/>
  <c r="I173" i="2"/>
  <c r="C174" i="2"/>
  <c r="D174" i="2"/>
  <c r="E174" i="2"/>
  <c r="F174" i="2"/>
  <c r="G174" i="2"/>
  <c r="H174" i="2"/>
  <c r="I174" i="2"/>
  <c r="C175" i="2"/>
  <c r="D175" i="2"/>
  <c r="E175" i="2"/>
  <c r="F175" i="2"/>
  <c r="G175" i="2"/>
  <c r="H175" i="2"/>
  <c r="I175" i="2"/>
  <c r="C176" i="2"/>
  <c r="D176" i="2"/>
  <c r="E176" i="2"/>
  <c r="F176" i="2"/>
  <c r="G176" i="2"/>
  <c r="H176" i="2"/>
  <c r="I176" i="2"/>
  <c r="C177" i="2"/>
  <c r="D177" i="2"/>
  <c r="E177" i="2"/>
  <c r="F177" i="2"/>
  <c r="G177" i="2"/>
  <c r="H177" i="2"/>
  <c r="I177" i="2"/>
  <c r="C178" i="2"/>
  <c r="D178" i="2"/>
  <c r="E178" i="2"/>
  <c r="F178" i="2"/>
  <c r="G178" i="2"/>
  <c r="H178" i="2"/>
  <c r="I178" i="2"/>
  <c r="C179" i="2"/>
  <c r="D179" i="2"/>
  <c r="E179" i="2"/>
  <c r="F179" i="2"/>
  <c r="G179" i="2"/>
  <c r="H179" i="2"/>
  <c r="I179" i="2"/>
  <c r="C180" i="2"/>
  <c r="D180" i="2"/>
  <c r="E180" i="2"/>
  <c r="F180" i="2"/>
  <c r="G180" i="2"/>
  <c r="H180" i="2"/>
  <c r="I180" i="2"/>
  <c r="C181" i="2"/>
  <c r="D181" i="2"/>
  <c r="E181" i="2"/>
  <c r="F181" i="2"/>
  <c r="G181" i="2"/>
  <c r="H181" i="2"/>
  <c r="I181" i="2"/>
  <c r="C182" i="2"/>
  <c r="D182" i="2"/>
  <c r="E182" i="2"/>
  <c r="F182" i="2"/>
  <c r="G182" i="2"/>
  <c r="H182" i="2"/>
  <c r="I182" i="2"/>
  <c r="C183" i="2"/>
  <c r="D183" i="2"/>
  <c r="E183" i="2"/>
  <c r="F183" i="2"/>
  <c r="G183" i="2"/>
  <c r="H183" i="2"/>
  <c r="I183" i="2"/>
  <c r="C184" i="2"/>
  <c r="D184" i="2"/>
  <c r="E184" i="2"/>
  <c r="F184" i="2"/>
  <c r="G184" i="2"/>
  <c r="H184" i="2"/>
  <c r="I184" i="2"/>
  <c r="C185" i="2"/>
  <c r="D185" i="2"/>
  <c r="E185" i="2"/>
  <c r="F185" i="2"/>
  <c r="G185" i="2"/>
  <c r="H185" i="2"/>
  <c r="I185" i="2"/>
  <c r="C186" i="2"/>
  <c r="D186" i="2"/>
  <c r="E186" i="2"/>
  <c r="F186" i="2"/>
  <c r="G186" i="2"/>
  <c r="H186" i="2"/>
  <c r="I186" i="2"/>
  <c r="C187" i="2"/>
  <c r="D187" i="2"/>
  <c r="E187" i="2"/>
  <c r="F187" i="2"/>
  <c r="G187" i="2"/>
  <c r="H187" i="2"/>
  <c r="I187" i="2"/>
  <c r="C188" i="2"/>
  <c r="D188" i="2"/>
  <c r="E188" i="2"/>
  <c r="F188" i="2"/>
  <c r="G188" i="2"/>
  <c r="H188" i="2"/>
  <c r="I188" i="2"/>
  <c r="C189" i="2"/>
  <c r="D189" i="2"/>
  <c r="E189" i="2"/>
  <c r="F189" i="2"/>
  <c r="G189" i="2"/>
  <c r="H189" i="2"/>
  <c r="I189" i="2"/>
  <c r="C190" i="2"/>
  <c r="D190" i="2"/>
  <c r="E190" i="2"/>
  <c r="F190" i="2"/>
  <c r="G190" i="2"/>
  <c r="H190" i="2"/>
  <c r="I190" i="2"/>
  <c r="C191" i="2"/>
  <c r="D191" i="2"/>
  <c r="E191" i="2"/>
  <c r="F191" i="2"/>
  <c r="G191" i="2"/>
  <c r="H191" i="2"/>
  <c r="I191" i="2"/>
  <c r="C192" i="2"/>
  <c r="D192" i="2"/>
  <c r="E192" i="2"/>
  <c r="F192" i="2"/>
  <c r="G192" i="2"/>
  <c r="H192" i="2"/>
  <c r="I192" i="2"/>
  <c r="C193" i="2"/>
  <c r="D193" i="2"/>
  <c r="E193" i="2"/>
  <c r="F193" i="2"/>
  <c r="G193" i="2"/>
  <c r="H193" i="2"/>
  <c r="I193" i="2"/>
  <c r="C194" i="2"/>
  <c r="D194" i="2"/>
  <c r="E194" i="2"/>
  <c r="F194" i="2"/>
  <c r="G194" i="2"/>
  <c r="H194" i="2"/>
  <c r="I194" i="2"/>
  <c r="C195" i="2"/>
  <c r="D195" i="2"/>
  <c r="E195" i="2"/>
  <c r="F195" i="2"/>
  <c r="G195" i="2"/>
  <c r="H195" i="2"/>
  <c r="I195" i="2"/>
  <c r="C196" i="2"/>
  <c r="D196" i="2"/>
  <c r="E196" i="2"/>
  <c r="F196" i="2"/>
  <c r="G196" i="2"/>
  <c r="H196" i="2"/>
  <c r="I196" i="2"/>
  <c r="C197" i="2"/>
  <c r="D197" i="2"/>
  <c r="E197" i="2"/>
  <c r="F197" i="2"/>
  <c r="G197" i="2"/>
  <c r="H197" i="2"/>
  <c r="I197" i="2"/>
  <c r="C198" i="2"/>
  <c r="D198" i="2"/>
  <c r="E198" i="2"/>
  <c r="F198" i="2"/>
  <c r="G198" i="2"/>
  <c r="H198" i="2"/>
  <c r="I198" i="2"/>
  <c r="C199" i="2"/>
  <c r="D199" i="2"/>
  <c r="E199" i="2"/>
  <c r="F199" i="2"/>
  <c r="G199" i="2"/>
  <c r="H199" i="2"/>
  <c r="I199" i="2"/>
  <c r="C200" i="2"/>
  <c r="D200" i="2"/>
  <c r="E200" i="2"/>
  <c r="F200" i="2"/>
  <c r="G200" i="2"/>
  <c r="H200" i="2"/>
  <c r="I200" i="2"/>
  <c r="C201" i="2"/>
  <c r="D201" i="2"/>
  <c r="E201" i="2"/>
  <c r="F201" i="2"/>
  <c r="G201" i="2"/>
  <c r="H201" i="2"/>
  <c r="I201" i="2"/>
  <c r="C202" i="2"/>
  <c r="D202" i="2"/>
  <c r="E202" i="2"/>
  <c r="F202" i="2"/>
  <c r="G202" i="2"/>
  <c r="H202" i="2"/>
  <c r="I202" i="2"/>
  <c r="C203" i="2"/>
  <c r="D203" i="2"/>
  <c r="E203" i="2"/>
  <c r="F203" i="2"/>
  <c r="G203" i="2"/>
  <c r="H203" i="2"/>
  <c r="I203" i="2"/>
  <c r="C204" i="2"/>
  <c r="D204" i="2"/>
  <c r="E204" i="2"/>
  <c r="F204" i="2"/>
  <c r="G204" i="2"/>
  <c r="H204" i="2"/>
  <c r="I204" i="2"/>
  <c r="C205" i="2"/>
  <c r="D205" i="2"/>
  <c r="E205" i="2"/>
  <c r="F205" i="2"/>
  <c r="G205" i="2"/>
  <c r="H205" i="2"/>
  <c r="I205" i="2"/>
  <c r="C206" i="2"/>
  <c r="D206" i="2"/>
  <c r="E206" i="2"/>
  <c r="F206" i="2"/>
  <c r="G206" i="2"/>
  <c r="H206" i="2"/>
  <c r="I206" i="2"/>
  <c r="C207" i="2"/>
  <c r="D207" i="2"/>
  <c r="E207" i="2"/>
  <c r="F207" i="2"/>
  <c r="G207" i="2"/>
  <c r="H207" i="2"/>
  <c r="I207" i="2"/>
  <c r="C208" i="2"/>
  <c r="D208" i="2"/>
  <c r="E208" i="2"/>
  <c r="F208" i="2"/>
  <c r="G208" i="2"/>
  <c r="H208" i="2"/>
  <c r="I208" i="2"/>
  <c r="C209" i="2"/>
  <c r="D209" i="2"/>
  <c r="E209" i="2"/>
  <c r="F209" i="2"/>
  <c r="G209" i="2"/>
  <c r="H209" i="2"/>
  <c r="I209" i="2"/>
  <c r="C210" i="2"/>
  <c r="D210" i="2"/>
  <c r="E210" i="2"/>
  <c r="F210" i="2"/>
  <c r="G210" i="2"/>
  <c r="H210" i="2"/>
  <c r="I210" i="2"/>
  <c r="C211" i="2"/>
  <c r="D211" i="2"/>
  <c r="E211" i="2"/>
  <c r="F211" i="2"/>
  <c r="G211" i="2"/>
  <c r="H211" i="2"/>
  <c r="I211" i="2"/>
  <c r="C212" i="2"/>
  <c r="D212" i="2"/>
  <c r="E212" i="2"/>
  <c r="F212" i="2"/>
  <c r="G212" i="2"/>
  <c r="H212" i="2"/>
  <c r="I212" i="2"/>
  <c r="C213" i="2"/>
  <c r="D213" i="2"/>
  <c r="E213" i="2"/>
  <c r="F213" i="2"/>
  <c r="G213" i="2"/>
  <c r="H213" i="2"/>
  <c r="I213" i="2"/>
  <c r="C214" i="2"/>
  <c r="D214" i="2"/>
  <c r="E214" i="2"/>
  <c r="F214" i="2"/>
  <c r="G214" i="2"/>
  <c r="H214" i="2"/>
  <c r="I214" i="2"/>
  <c r="C215" i="2"/>
  <c r="D215" i="2"/>
  <c r="E215" i="2"/>
  <c r="F215" i="2"/>
  <c r="G215" i="2"/>
  <c r="H215" i="2"/>
  <c r="I215" i="2"/>
  <c r="C216" i="2"/>
  <c r="D216" i="2"/>
  <c r="E216" i="2"/>
  <c r="F216" i="2"/>
  <c r="G216" i="2"/>
  <c r="H216" i="2"/>
  <c r="I216" i="2"/>
  <c r="C217" i="2"/>
  <c r="D217" i="2"/>
  <c r="E217" i="2"/>
  <c r="F217" i="2"/>
  <c r="G217" i="2"/>
  <c r="H217" i="2"/>
  <c r="I217" i="2"/>
  <c r="C218" i="2"/>
  <c r="D218" i="2"/>
  <c r="E218" i="2"/>
  <c r="F218" i="2"/>
  <c r="G218" i="2"/>
  <c r="H218" i="2"/>
  <c r="I218" i="2"/>
  <c r="C219" i="2"/>
  <c r="D219" i="2"/>
  <c r="E219" i="2"/>
  <c r="F219" i="2"/>
  <c r="G219" i="2"/>
  <c r="H219" i="2"/>
  <c r="I219" i="2"/>
  <c r="C220" i="2"/>
  <c r="D220" i="2"/>
  <c r="E220" i="2"/>
  <c r="F220" i="2"/>
  <c r="G220" i="2"/>
  <c r="H220" i="2"/>
  <c r="I220" i="2"/>
  <c r="C221" i="2"/>
  <c r="D221" i="2"/>
  <c r="E221" i="2"/>
  <c r="F221" i="2"/>
  <c r="G221" i="2"/>
  <c r="H221" i="2"/>
  <c r="I221" i="2"/>
  <c r="C222" i="2"/>
  <c r="D222" i="2"/>
  <c r="E222" i="2"/>
  <c r="F222" i="2"/>
  <c r="G222" i="2"/>
  <c r="H222" i="2"/>
  <c r="I222" i="2"/>
  <c r="C223" i="2"/>
  <c r="D223" i="2"/>
  <c r="E223" i="2"/>
  <c r="F223" i="2"/>
  <c r="G223" i="2"/>
  <c r="H223" i="2"/>
  <c r="I223" i="2"/>
  <c r="C224" i="2"/>
  <c r="D224" i="2"/>
  <c r="E224" i="2"/>
  <c r="F224" i="2"/>
  <c r="G224" i="2"/>
  <c r="H224" i="2"/>
  <c r="I224" i="2"/>
  <c r="C225" i="2"/>
  <c r="D225" i="2"/>
  <c r="E225" i="2"/>
  <c r="F225" i="2"/>
  <c r="G225" i="2"/>
  <c r="H225" i="2"/>
  <c r="I225" i="2"/>
  <c r="C226" i="2"/>
  <c r="D226" i="2"/>
  <c r="E226" i="2"/>
  <c r="F226" i="2"/>
  <c r="G226" i="2"/>
  <c r="H226" i="2"/>
  <c r="I226" i="2"/>
  <c r="C227" i="2"/>
  <c r="D227" i="2"/>
  <c r="E227" i="2"/>
  <c r="F227" i="2"/>
  <c r="G227" i="2"/>
  <c r="H227" i="2"/>
  <c r="I227" i="2"/>
  <c r="C228" i="2"/>
  <c r="D228" i="2"/>
  <c r="E228" i="2"/>
  <c r="F228" i="2"/>
  <c r="G228" i="2"/>
  <c r="H228" i="2"/>
  <c r="I228" i="2"/>
  <c r="C229" i="2"/>
  <c r="D229" i="2"/>
  <c r="E229" i="2"/>
  <c r="F229" i="2"/>
  <c r="G229" i="2"/>
  <c r="H229" i="2"/>
  <c r="I229" i="2"/>
  <c r="C230" i="2"/>
  <c r="D230" i="2"/>
  <c r="E230" i="2"/>
  <c r="F230" i="2"/>
  <c r="G230" i="2"/>
  <c r="H230" i="2"/>
  <c r="I230" i="2"/>
  <c r="C231" i="2"/>
  <c r="D231" i="2"/>
  <c r="E231" i="2"/>
  <c r="F231" i="2"/>
  <c r="G231" i="2"/>
  <c r="H231" i="2"/>
  <c r="I231" i="2"/>
  <c r="C232" i="2"/>
  <c r="D232" i="2"/>
  <c r="E232" i="2"/>
  <c r="F232" i="2"/>
  <c r="G232" i="2"/>
  <c r="H232" i="2"/>
  <c r="I232" i="2"/>
  <c r="C233" i="2"/>
  <c r="D233" i="2"/>
  <c r="E233" i="2"/>
  <c r="F233" i="2"/>
  <c r="G233" i="2"/>
  <c r="H233" i="2"/>
  <c r="I233" i="2"/>
  <c r="C234" i="2"/>
  <c r="D234" i="2"/>
  <c r="E234" i="2"/>
  <c r="F234" i="2"/>
  <c r="G234" i="2"/>
  <c r="H234" i="2"/>
  <c r="I234" i="2"/>
  <c r="C235" i="2"/>
  <c r="D235" i="2"/>
  <c r="E235" i="2"/>
  <c r="F235" i="2"/>
  <c r="G235" i="2"/>
  <c r="H235" i="2"/>
  <c r="I235" i="2"/>
  <c r="C236" i="2"/>
  <c r="D236" i="2"/>
  <c r="E236" i="2"/>
  <c r="F236" i="2"/>
  <c r="G236" i="2"/>
  <c r="H236" i="2"/>
  <c r="I236" i="2"/>
  <c r="C237" i="2"/>
  <c r="D237" i="2"/>
  <c r="E237" i="2"/>
  <c r="F237" i="2"/>
  <c r="G237" i="2"/>
  <c r="H237" i="2"/>
  <c r="I237" i="2"/>
  <c r="C238" i="2"/>
  <c r="D238" i="2"/>
  <c r="E238" i="2"/>
  <c r="F238" i="2"/>
  <c r="G238" i="2"/>
  <c r="H238" i="2"/>
  <c r="I238" i="2"/>
  <c r="C239" i="2"/>
  <c r="D239" i="2"/>
  <c r="E239" i="2"/>
  <c r="F239" i="2"/>
  <c r="G239" i="2"/>
  <c r="H239" i="2"/>
  <c r="I239" i="2"/>
  <c r="C240" i="2"/>
  <c r="D240" i="2"/>
  <c r="E240" i="2"/>
  <c r="F240" i="2"/>
  <c r="G240" i="2"/>
  <c r="H240" i="2"/>
  <c r="I240" i="2"/>
  <c r="C241" i="2"/>
  <c r="D241" i="2"/>
  <c r="E241" i="2"/>
  <c r="F241" i="2"/>
  <c r="G241" i="2"/>
  <c r="H241" i="2"/>
  <c r="I241" i="2"/>
  <c r="C242" i="2"/>
  <c r="D242" i="2"/>
  <c r="E242" i="2"/>
  <c r="F242" i="2"/>
  <c r="G242" i="2"/>
  <c r="H242" i="2"/>
  <c r="I242" i="2"/>
  <c r="C243" i="2"/>
  <c r="D243" i="2"/>
  <c r="E243" i="2"/>
  <c r="F243" i="2"/>
  <c r="G243" i="2"/>
  <c r="H243" i="2"/>
  <c r="I243" i="2"/>
  <c r="C244" i="2"/>
  <c r="D244" i="2"/>
  <c r="E244" i="2"/>
  <c r="F244" i="2"/>
  <c r="G244" i="2"/>
  <c r="H244" i="2"/>
  <c r="I244" i="2"/>
  <c r="C245" i="2"/>
  <c r="D245" i="2"/>
  <c r="E245" i="2"/>
  <c r="F245" i="2"/>
  <c r="G245" i="2"/>
  <c r="H245" i="2"/>
  <c r="I245" i="2"/>
  <c r="C246" i="2"/>
  <c r="D246" i="2"/>
  <c r="E246" i="2"/>
  <c r="F246" i="2"/>
  <c r="G246" i="2"/>
  <c r="H246" i="2"/>
  <c r="I246" i="2"/>
  <c r="C247" i="2"/>
  <c r="D247" i="2"/>
  <c r="E247" i="2"/>
  <c r="F247" i="2"/>
  <c r="G247" i="2"/>
  <c r="H247" i="2"/>
  <c r="I247" i="2"/>
  <c r="C248" i="2"/>
  <c r="D248" i="2"/>
  <c r="E248" i="2"/>
  <c r="F248" i="2"/>
  <c r="G248" i="2"/>
  <c r="H248" i="2"/>
  <c r="I248" i="2"/>
  <c r="C249" i="2"/>
  <c r="D249" i="2"/>
  <c r="E249" i="2"/>
  <c r="F249" i="2"/>
  <c r="G249" i="2"/>
  <c r="H249" i="2"/>
  <c r="I249" i="2"/>
  <c r="C250" i="2"/>
  <c r="D250" i="2"/>
  <c r="E250" i="2"/>
  <c r="F250" i="2"/>
  <c r="G250" i="2"/>
  <c r="H250" i="2"/>
  <c r="I250" i="2"/>
  <c r="C251" i="2"/>
  <c r="D251" i="2"/>
  <c r="E251" i="2"/>
  <c r="F251" i="2"/>
  <c r="G251" i="2"/>
  <c r="H251" i="2"/>
  <c r="I251" i="2"/>
  <c r="C252" i="2"/>
  <c r="D252" i="2"/>
  <c r="E252" i="2"/>
  <c r="F252" i="2"/>
  <c r="G252" i="2"/>
  <c r="H252" i="2"/>
  <c r="I252" i="2"/>
  <c r="C253" i="2"/>
  <c r="D253" i="2"/>
  <c r="E253" i="2"/>
  <c r="F253" i="2"/>
  <c r="G253" i="2"/>
  <c r="H253" i="2"/>
  <c r="I253" i="2"/>
  <c r="D2" i="2"/>
  <c r="E2" i="2"/>
  <c r="F2" i="2"/>
  <c r="G2" i="2"/>
  <c r="H2" i="2"/>
  <c r="I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P30" i="2" l="1"/>
  <c r="T2" i="2"/>
  <c r="R2" i="2"/>
  <c r="T3" i="2"/>
  <c r="R3" i="2"/>
  <c r="P3" i="2"/>
  <c r="T12" i="2"/>
  <c r="R12" i="2"/>
  <c r="P12" i="2"/>
  <c r="T13" i="2"/>
  <c r="R13" i="2"/>
  <c r="P13" i="2"/>
  <c r="T14" i="2"/>
  <c r="R14" i="2"/>
  <c r="P14" i="2"/>
  <c r="T15" i="2"/>
  <c r="R15" i="2"/>
  <c r="P15" i="2"/>
  <c r="U16" i="2"/>
  <c r="S16" i="2"/>
  <c r="Q16" i="2"/>
  <c r="T17" i="2"/>
  <c r="R17" i="2"/>
  <c r="P17" i="2"/>
  <c r="T26" i="2"/>
  <c r="R26" i="2"/>
  <c r="P26" i="2"/>
  <c r="T27" i="2"/>
  <c r="R27" i="2"/>
  <c r="P27" i="2"/>
  <c r="T28" i="2"/>
  <c r="R28" i="2"/>
  <c r="P28" i="2"/>
  <c r="T29" i="2"/>
  <c r="R29" i="2"/>
  <c r="P29" i="2"/>
  <c r="U30" i="2"/>
  <c r="S30" i="2"/>
  <c r="Q30" i="2"/>
  <c r="T31" i="2"/>
  <c r="R31" i="2"/>
  <c r="P31" i="2"/>
  <c r="Q2" i="2"/>
  <c r="U2" i="2"/>
  <c r="S2" i="2"/>
  <c r="P2" i="2"/>
  <c r="U3" i="2"/>
  <c r="U4" i="2" s="1"/>
  <c r="S3" i="2"/>
  <c r="Q3" i="2"/>
  <c r="U12" i="2"/>
  <c r="S12" i="2"/>
  <c r="Q12" i="2"/>
  <c r="U13" i="2"/>
  <c r="S13" i="2"/>
  <c r="Q13" i="2"/>
  <c r="U14" i="2"/>
  <c r="S14" i="2"/>
  <c r="Q14" i="2"/>
  <c r="U15" i="2"/>
  <c r="S15" i="2"/>
  <c r="Q15" i="2"/>
  <c r="T16" i="2"/>
  <c r="R16" i="2"/>
  <c r="P16" i="2"/>
  <c r="U17" i="2"/>
  <c r="S17" i="2"/>
  <c r="Q17" i="2"/>
  <c r="U26" i="2"/>
  <c r="S26" i="2"/>
  <c r="Q26" i="2"/>
  <c r="U27" i="2"/>
  <c r="S27" i="2"/>
  <c r="Q27" i="2"/>
  <c r="U28" i="2"/>
  <c r="S28" i="2"/>
  <c r="Q28" i="2"/>
  <c r="U29" i="2"/>
  <c r="S29" i="2"/>
  <c r="Q29" i="2"/>
  <c r="T30" i="2"/>
  <c r="R30" i="2"/>
  <c r="U31" i="2"/>
  <c r="S31" i="2"/>
  <c r="Q31" i="2"/>
  <c r="AA36" i="2"/>
  <c r="AA34" i="2"/>
  <c r="Y22" i="2"/>
  <c r="H1" i="2"/>
  <c r="T1" i="2" s="1"/>
  <c r="Z22" i="2" l="1"/>
  <c r="S62" i="2"/>
  <c r="T62" i="2" s="1"/>
  <c r="S64" i="2"/>
  <c r="T64" i="2" s="1"/>
  <c r="S66" i="2"/>
  <c r="T66" i="2" s="1"/>
  <c r="S68" i="2"/>
  <c r="T68" i="2" s="1"/>
  <c r="S70" i="2"/>
  <c r="T70" i="2" s="1"/>
  <c r="S72" i="2"/>
  <c r="T72" i="2" s="1"/>
  <c r="S74" i="2"/>
  <c r="T74" i="2" s="1"/>
  <c r="S76" i="2"/>
  <c r="T76" i="2" s="1"/>
  <c r="S78" i="2"/>
  <c r="T78" i="2" s="1"/>
  <c r="S80" i="2"/>
  <c r="T80" i="2" s="1"/>
  <c r="S82" i="2"/>
  <c r="T82" i="2" s="1"/>
  <c r="S84" i="2"/>
  <c r="T84" i="2" s="1"/>
  <c r="S86" i="2"/>
  <c r="T86" i="2" s="1"/>
  <c r="S88" i="2"/>
  <c r="T88" i="2" s="1"/>
  <c r="S90" i="2"/>
  <c r="T90" i="2" s="1"/>
  <c r="S92" i="2"/>
  <c r="T92" i="2" s="1"/>
  <c r="S94" i="2"/>
  <c r="T94" i="2" s="1"/>
  <c r="S96" i="2"/>
  <c r="T96" i="2" s="1"/>
  <c r="S98" i="2"/>
  <c r="T98" i="2" s="1"/>
  <c r="S100" i="2"/>
  <c r="T100" i="2" s="1"/>
  <c r="S102" i="2"/>
  <c r="T102" i="2" s="1"/>
  <c r="S104" i="2"/>
  <c r="T104" i="2" s="1"/>
  <c r="S106" i="2"/>
  <c r="T106" i="2" s="1"/>
  <c r="S108" i="2"/>
  <c r="T108" i="2" s="1"/>
  <c r="S110" i="2"/>
  <c r="T110" i="2" s="1"/>
  <c r="S112" i="2"/>
  <c r="T112" i="2" s="1"/>
  <c r="S114" i="2"/>
  <c r="T114" i="2" s="1"/>
  <c r="S116" i="2"/>
  <c r="T116" i="2" s="1"/>
  <c r="S118" i="2"/>
  <c r="T118" i="2" s="1"/>
  <c r="S120" i="2"/>
  <c r="T120" i="2" s="1"/>
  <c r="S122" i="2"/>
  <c r="T122" i="2" s="1"/>
  <c r="S124" i="2"/>
  <c r="T124" i="2" s="1"/>
  <c r="S60" i="2"/>
  <c r="T60" i="2" s="1"/>
  <c r="S61" i="2"/>
  <c r="T61" i="2" s="1"/>
  <c r="S63" i="2"/>
  <c r="T63" i="2" s="1"/>
  <c r="S65" i="2"/>
  <c r="T65" i="2" s="1"/>
  <c r="S67" i="2"/>
  <c r="T67" i="2" s="1"/>
  <c r="S69" i="2"/>
  <c r="T69" i="2" s="1"/>
  <c r="S71" i="2"/>
  <c r="T71" i="2" s="1"/>
  <c r="S73" i="2"/>
  <c r="T73" i="2" s="1"/>
  <c r="S75" i="2"/>
  <c r="T75" i="2" s="1"/>
  <c r="S77" i="2"/>
  <c r="T77" i="2" s="1"/>
  <c r="S79" i="2"/>
  <c r="T79" i="2" s="1"/>
  <c r="S81" i="2"/>
  <c r="T81" i="2" s="1"/>
  <c r="S83" i="2"/>
  <c r="T83" i="2" s="1"/>
  <c r="S85" i="2"/>
  <c r="T85" i="2" s="1"/>
  <c r="S87" i="2"/>
  <c r="T87" i="2" s="1"/>
  <c r="S89" i="2"/>
  <c r="T89" i="2" s="1"/>
  <c r="S91" i="2"/>
  <c r="T91" i="2" s="1"/>
  <c r="S93" i="2"/>
  <c r="T93" i="2" s="1"/>
  <c r="S95" i="2"/>
  <c r="T95" i="2" s="1"/>
  <c r="S97" i="2"/>
  <c r="T97" i="2" s="1"/>
  <c r="S99" i="2"/>
  <c r="T99" i="2" s="1"/>
  <c r="S101" i="2"/>
  <c r="T101" i="2" s="1"/>
  <c r="S103" i="2"/>
  <c r="T103" i="2" s="1"/>
  <c r="S105" i="2"/>
  <c r="T105" i="2" s="1"/>
  <c r="S107" i="2"/>
  <c r="T107" i="2" s="1"/>
  <c r="S109" i="2"/>
  <c r="T109" i="2" s="1"/>
  <c r="S111" i="2"/>
  <c r="T111" i="2" s="1"/>
  <c r="S113" i="2"/>
  <c r="T113" i="2" s="1"/>
  <c r="S115" i="2"/>
  <c r="T115" i="2" s="1"/>
  <c r="S117" i="2"/>
  <c r="T117" i="2" s="1"/>
  <c r="S119" i="2"/>
  <c r="T119" i="2" s="1"/>
  <c r="S121" i="2"/>
  <c r="T121" i="2" s="1"/>
  <c r="S123" i="2"/>
  <c r="T123" i="2" s="1"/>
  <c r="S125" i="2"/>
  <c r="T125" i="2" s="1"/>
  <c r="Q4" i="2"/>
  <c r="Z38" i="2"/>
  <c r="R61" i="2"/>
  <c r="R63" i="2"/>
  <c r="R65" i="2"/>
  <c r="R67" i="2"/>
  <c r="R69" i="2"/>
  <c r="R71" i="2"/>
  <c r="R73" i="2"/>
  <c r="R75" i="2"/>
  <c r="R77" i="2"/>
  <c r="R79" i="2"/>
  <c r="R81" i="2"/>
  <c r="R83" i="2"/>
  <c r="R85" i="2"/>
  <c r="R87" i="2"/>
  <c r="R89" i="2"/>
  <c r="R91" i="2"/>
  <c r="R93" i="2"/>
  <c r="R95" i="2"/>
  <c r="R97" i="2"/>
  <c r="R99" i="2"/>
  <c r="R101" i="2"/>
  <c r="R103" i="2"/>
  <c r="R105" i="2"/>
  <c r="R107" i="2"/>
  <c r="R109" i="2"/>
  <c r="R111" i="2"/>
  <c r="R113" i="2"/>
  <c r="R115" i="2"/>
  <c r="R117" i="2"/>
  <c r="R119" i="2"/>
  <c r="R121" i="2"/>
  <c r="R123" i="2"/>
  <c r="R125" i="2"/>
  <c r="R62" i="2"/>
  <c r="R64" i="2"/>
  <c r="R66" i="2"/>
  <c r="R68" i="2"/>
  <c r="R70" i="2"/>
  <c r="R72" i="2"/>
  <c r="R74" i="2"/>
  <c r="R78" i="2"/>
  <c r="R80" i="2"/>
  <c r="R82" i="2"/>
  <c r="R84" i="2"/>
  <c r="R86" i="2"/>
  <c r="R88" i="2"/>
  <c r="R92" i="2"/>
  <c r="R94" i="2"/>
  <c r="R98" i="2"/>
  <c r="R102" i="2"/>
  <c r="R104" i="2"/>
  <c r="R108" i="2"/>
  <c r="R112" i="2"/>
  <c r="R116" i="2"/>
  <c r="R118" i="2"/>
  <c r="R122" i="2"/>
  <c r="R124" i="2"/>
  <c r="R60" i="2"/>
  <c r="R76" i="2"/>
  <c r="R90" i="2"/>
  <c r="R96" i="2"/>
  <c r="R100" i="2"/>
  <c r="R106" i="2"/>
  <c r="R110" i="2"/>
  <c r="R114" i="2"/>
  <c r="R120" i="2"/>
  <c r="Z51" i="2"/>
  <c r="Z52" i="2" s="1"/>
  <c r="R4" i="2"/>
  <c r="Z50" i="2"/>
  <c r="S4" i="2"/>
  <c r="P4" i="2"/>
  <c r="Z23" i="2" s="1"/>
  <c r="Z24" i="2" s="1"/>
  <c r="T4" i="2"/>
  <c r="AA35" i="2"/>
  <c r="Z39" i="2" s="1"/>
  <c r="Z40" i="2" s="1"/>
  <c r="C2" i="2"/>
  <c r="B2" i="2"/>
  <c r="G1" i="2"/>
  <c r="C1" i="2"/>
  <c r="O1" i="2" s="1"/>
  <c r="D1" i="2"/>
  <c r="E1" i="2"/>
  <c r="Q1" i="2" s="1"/>
  <c r="F1" i="2"/>
  <c r="B1" i="2"/>
  <c r="N1" i="2" s="1"/>
  <c r="Z3" i="2"/>
  <c r="Z6" i="2" s="1"/>
  <c r="AA2" i="2"/>
  <c r="R1" i="2"/>
  <c r="P1" i="2"/>
  <c r="O24" i="2" l="1"/>
  <c r="Q24" i="2"/>
  <c r="S24" i="2"/>
  <c r="U24" i="2"/>
  <c r="P10" i="2"/>
  <c r="R10" i="2"/>
  <c r="T10" i="2"/>
  <c r="O10" i="2"/>
  <c r="N2" i="2"/>
  <c r="P24" i="2"/>
  <c r="R24" i="2"/>
  <c r="T24" i="2"/>
  <c r="N24" i="2"/>
  <c r="Q10" i="2"/>
  <c r="S10" i="2"/>
  <c r="U10" i="2"/>
  <c r="N10" i="2"/>
  <c r="N3" i="2"/>
  <c r="N17" i="2"/>
  <c r="N31" i="2"/>
  <c r="N16" i="2"/>
  <c r="N12" i="2"/>
  <c r="N13" i="2"/>
  <c r="N14" i="2"/>
  <c r="N15" i="2"/>
  <c r="N26" i="2"/>
  <c r="N27" i="2"/>
  <c r="N28" i="2"/>
  <c r="N29" i="2"/>
  <c r="N30" i="2"/>
  <c r="O25" i="2"/>
  <c r="Q25" i="2"/>
  <c r="S25" i="2"/>
  <c r="U25" i="2"/>
  <c r="O11" i="2"/>
  <c r="Q11" i="2"/>
  <c r="S11" i="2"/>
  <c r="U11" i="2"/>
  <c r="O3" i="2"/>
  <c r="P25" i="2"/>
  <c r="R25" i="2"/>
  <c r="T25" i="2"/>
  <c r="N25" i="2"/>
  <c r="P11" i="2"/>
  <c r="R11" i="2"/>
  <c r="T11" i="2"/>
  <c r="N11" i="2"/>
  <c r="O2" i="2"/>
  <c r="O31" i="2"/>
  <c r="O28" i="2"/>
  <c r="O15" i="2"/>
  <c r="O27" i="2"/>
  <c r="O29" i="2"/>
  <c r="O26" i="2"/>
  <c r="O16" i="2"/>
  <c r="O30" i="2"/>
  <c r="O12" i="2"/>
  <c r="O13" i="2"/>
  <c r="O14" i="2"/>
  <c r="O17" i="2"/>
  <c r="AA3" i="2"/>
  <c r="Z7" i="2" s="1"/>
  <c r="K1" i="2"/>
  <c r="S1" i="2"/>
  <c r="R33" i="2" s="1"/>
  <c r="O4" i="2" l="1"/>
  <c r="AA51" i="2"/>
  <c r="AA52" i="2" s="1"/>
  <c r="AJ64" i="2"/>
  <c r="AK64" i="2" s="1"/>
  <c r="AJ68" i="2"/>
  <c r="AK68" i="2" s="1"/>
  <c r="AJ72" i="2"/>
  <c r="AK72" i="2" s="1"/>
  <c r="AJ76" i="2"/>
  <c r="AK76" i="2" s="1"/>
  <c r="AJ80" i="2"/>
  <c r="AK80" i="2" s="1"/>
  <c r="AJ84" i="2"/>
  <c r="AK84" i="2" s="1"/>
  <c r="AJ88" i="2"/>
  <c r="AK88" i="2" s="1"/>
  <c r="AJ92" i="2"/>
  <c r="AK92" i="2" s="1"/>
  <c r="AJ96" i="2"/>
  <c r="AK96" i="2" s="1"/>
  <c r="AJ100" i="2"/>
  <c r="AK100" i="2" s="1"/>
  <c r="AJ104" i="2"/>
  <c r="AK104" i="2" s="1"/>
  <c r="AJ108" i="2"/>
  <c r="AK108" i="2" s="1"/>
  <c r="AJ112" i="2"/>
  <c r="AK112" i="2" s="1"/>
  <c r="AJ116" i="2"/>
  <c r="AK116" i="2" s="1"/>
  <c r="AJ120" i="2"/>
  <c r="AK120" i="2" s="1"/>
  <c r="AJ124" i="2"/>
  <c r="AK124" i="2" s="1"/>
  <c r="AJ62" i="2"/>
  <c r="AK62" i="2" s="1"/>
  <c r="AJ70" i="2"/>
  <c r="AK70" i="2" s="1"/>
  <c r="AJ78" i="2"/>
  <c r="AK78" i="2" s="1"/>
  <c r="AJ86" i="2"/>
  <c r="AK86" i="2" s="1"/>
  <c r="AJ94" i="2"/>
  <c r="AK94" i="2" s="1"/>
  <c r="AJ102" i="2"/>
  <c r="AK102" i="2" s="1"/>
  <c r="AJ110" i="2"/>
  <c r="AK110" i="2" s="1"/>
  <c r="AJ118" i="2"/>
  <c r="AK118" i="2" s="1"/>
  <c r="AJ126" i="2"/>
  <c r="AK126" i="2" s="1"/>
  <c r="AJ66" i="2"/>
  <c r="AK66" i="2" s="1"/>
  <c r="AJ74" i="2"/>
  <c r="AK74" i="2" s="1"/>
  <c r="AJ82" i="2"/>
  <c r="AK82" i="2" s="1"/>
  <c r="AJ90" i="2"/>
  <c r="AK90" i="2" s="1"/>
  <c r="AJ98" i="2"/>
  <c r="AK98" i="2" s="1"/>
  <c r="AJ106" i="2"/>
  <c r="AK106" i="2" s="1"/>
  <c r="AJ114" i="2"/>
  <c r="AK114" i="2" s="1"/>
  <c r="AJ122" i="2"/>
  <c r="AK122" i="2" s="1"/>
  <c r="AA39" i="2"/>
  <c r="AA40" i="2" s="1"/>
  <c r="AA7" i="2"/>
  <c r="AA8" i="2" s="1"/>
  <c r="AJ65" i="2"/>
  <c r="AK65" i="2" s="1"/>
  <c r="AJ69" i="2"/>
  <c r="AK69" i="2" s="1"/>
  <c r="AJ73" i="2"/>
  <c r="AK73" i="2" s="1"/>
  <c r="AJ77" i="2"/>
  <c r="AK77" i="2" s="1"/>
  <c r="AJ81" i="2"/>
  <c r="AK81" i="2" s="1"/>
  <c r="AJ85" i="2"/>
  <c r="AK85" i="2" s="1"/>
  <c r="AJ89" i="2"/>
  <c r="AK89" i="2" s="1"/>
  <c r="AJ93" i="2"/>
  <c r="AK93" i="2" s="1"/>
  <c r="AJ97" i="2"/>
  <c r="AK97" i="2" s="1"/>
  <c r="AJ101" i="2"/>
  <c r="AK101" i="2" s="1"/>
  <c r="AJ105" i="2"/>
  <c r="AK105" i="2" s="1"/>
  <c r="AJ109" i="2"/>
  <c r="AK109" i="2" s="1"/>
  <c r="AJ113" i="2"/>
  <c r="AK113" i="2" s="1"/>
  <c r="AJ117" i="2"/>
  <c r="AK117" i="2" s="1"/>
  <c r="AJ121" i="2"/>
  <c r="AK121" i="2" s="1"/>
  <c r="AJ125" i="2"/>
  <c r="AK125" i="2" s="1"/>
  <c r="AJ67" i="2"/>
  <c r="AK67" i="2" s="1"/>
  <c r="AJ75" i="2"/>
  <c r="AK75" i="2" s="1"/>
  <c r="AJ83" i="2"/>
  <c r="AK83" i="2" s="1"/>
  <c r="AJ91" i="2"/>
  <c r="AK91" i="2" s="1"/>
  <c r="AJ99" i="2"/>
  <c r="AK99" i="2" s="1"/>
  <c r="AJ107" i="2"/>
  <c r="AK107" i="2" s="1"/>
  <c r="AJ115" i="2"/>
  <c r="AK115" i="2" s="1"/>
  <c r="AJ123" i="2"/>
  <c r="AK123" i="2" s="1"/>
  <c r="AJ63" i="2"/>
  <c r="AK63" i="2" s="1"/>
  <c r="AJ71" i="2"/>
  <c r="AK71" i="2" s="1"/>
  <c r="AJ79" i="2"/>
  <c r="AK79" i="2" s="1"/>
  <c r="AJ87" i="2"/>
  <c r="AK87" i="2" s="1"/>
  <c r="AJ95" i="2"/>
  <c r="AK95" i="2" s="1"/>
  <c r="AJ103" i="2"/>
  <c r="AK103" i="2" s="1"/>
  <c r="AJ111" i="2"/>
  <c r="AK111" i="2" s="1"/>
  <c r="AJ119" i="2"/>
  <c r="AK119" i="2" s="1"/>
  <c r="AJ61" i="2"/>
  <c r="AK61" i="2" s="1"/>
  <c r="AA23" i="2"/>
  <c r="AA24" i="2" s="1"/>
  <c r="AY62" i="2"/>
  <c r="AY63" i="2"/>
  <c r="AY64" i="2"/>
  <c r="AY65" i="2"/>
  <c r="AY66" i="2"/>
  <c r="AY69" i="2"/>
  <c r="AY70" i="2"/>
  <c r="AY73" i="2"/>
  <c r="AY74" i="2"/>
  <c r="AY77" i="2"/>
  <c r="AY78" i="2"/>
  <c r="AY81" i="2"/>
  <c r="AY82" i="2"/>
  <c r="AY85" i="2"/>
  <c r="AY86" i="2"/>
  <c r="AY89" i="2"/>
  <c r="AY90" i="2"/>
  <c r="AY93" i="2"/>
  <c r="AY94" i="2"/>
  <c r="AY97" i="2"/>
  <c r="AY98" i="2"/>
  <c r="AY101" i="2"/>
  <c r="AY102" i="2"/>
  <c r="AY105" i="2"/>
  <c r="AY106" i="2"/>
  <c r="AY109" i="2"/>
  <c r="AY110" i="2"/>
  <c r="AY113" i="2"/>
  <c r="AY114" i="2"/>
  <c r="AY117" i="2"/>
  <c r="AY118" i="2"/>
  <c r="AY121" i="2"/>
  <c r="AY122" i="2"/>
  <c r="AY125" i="2"/>
  <c r="AY126" i="2"/>
  <c r="AQ62" i="2"/>
  <c r="AQ65" i="2"/>
  <c r="AQ66" i="2"/>
  <c r="AQ69" i="2"/>
  <c r="AQ70" i="2"/>
  <c r="AQ73" i="2"/>
  <c r="AQ74" i="2"/>
  <c r="AQ77" i="2"/>
  <c r="AQ78" i="2"/>
  <c r="AQ81" i="2"/>
  <c r="AQ82" i="2"/>
  <c r="AQ85" i="2"/>
  <c r="AQ86" i="2"/>
  <c r="AQ89" i="2"/>
  <c r="AQ90" i="2"/>
  <c r="AQ93" i="2"/>
  <c r="AQ94" i="2"/>
  <c r="AQ97" i="2"/>
  <c r="AQ98" i="2"/>
  <c r="AQ101" i="2"/>
  <c r="AQ102" i="2"/>
  <c r="AQ105" i="2"/>
  <c r="AQ106" i="2"/>
  <c r="AQ109" i="2"/>
  <c r="AQ110" i="2"/>
  <c r="AQ113" i="2"/>
  <c r="AQ114" i="2"/>
  <c r="AQ117" i="2"/>
  <c r="AQ118" i="2"/>
  <c r="AQ121" i="2"/>
  <c r="AQ122" i="2"/>
  <c r="AQ125" i="2"/>
  <c r="AQ126" i="2"/>
  <c r="AY67" i="2"/>
  <c r="AY72" i="2"/>
  <c r="AY75" i="2"/>
  <c r="AY80" i="2"/>
  <c r="AY83" i="2"/>
  <c r="AY88" i="2"/>
  <c r="AY91" i="2"/>
  <c r="AY96" i="2"/>
  <c r="AY99" i="2"/>
  <c r="AY104" i="2"/>
  <c r="AY107" i="2"/>
  <c r="AY112" i="2"/>
  <c r="AY115" i="2"/>
  <c r="AY120" i="2"/>
  <c r="AY123" i="2"/>
  <c r="AY61" i="2"/>
  <c r="AQ63" i="2"/>
  <c r="AQ68" i="2"/>
  <c r="AQ71" i="2"/>
  <c r="AQ76" i="2"/>
  <c r="AQ79" i="2"/>
  <c r="AQ84" i="2"/>
  <c r="AQ87" i="2"/>
  <c r="AQ92" i="2"/>
  <c r="AQ95" i="2"/>
  <c r="AQ100" i="2"/>
  <c r="AQ103" i="2"/>
  <c r="AQ108" i="2"/>
  <c r="AQ111" i="2"/>
  <c r="AQ116" i="2"/>
  <c r="AQ119" i="2"/>
  <c r="AQ124" i="2"/>
  <c r="AC50" i="2"/>
  <c r="AB38" i="2"/>
  <c r="AB50" i="2"/>
  <c r="AC38" i="2"/>
  <c r="AY68" i="2"/>
  <c r="AY71" i="2"/>
  <c r="AY76" i="2"/>
  <c r="AY79" i="2"/>
  <c r="AY84" i="2"/>
  <c r="AY87" i="2"/>
  <c r="AY92" i="2"/>
  <c r="AY95" i="2"/>
  <c r="AY100" i="2"/>
  <c r="AY103" i="2"/>
  <c r="AY108" i="2"/>
  <c r="AY111" i="2"/>
  <c r="AY116" i="2"/>
  <c r="AY119" i="2"/>
  <c r="AY124" i="2"/>
  <c r="AQ64" i="2"/>
  <c r="AQ67" i="2"/>
  <c r="AQ72" i="2"/>
  <c r="AQ75" i="2"/>
  <c r="AQ80" i="2"/>
  <c r="AQ83" i="2"/>
  <c r="AQ88" i="2"/>
  <c r="AQ91" i="2"/>
  <c r="AQ96" i="2"/>
  <c r="AQ99" i="2"/>
  <c r="AQ104" i="2"/>
  <c r="AQ107" i="2"/>
  <c r="AQ112" i="2"/>
  <c r="AQ115" i="2"/>
  <c r="AQ120" i="2"/>
  <c r="AQ123" i="2"/>
  <c r="AQ61" i="2"/>
  <c r="AC6" i="2"/>
  <c r="AC22" i="2"/>
  <c r="AB22" i="2"/>
  <c r="AB6" i="2"/>
  <c r="AA50" i="2"/>
  <c r="AI62" i="2"/>
  <c r="AI66" i="2"/>
  <c r="AI70" i="2"/>
  <c r="AI74" i="2"/>
  <c r="AI78" i="2"/>
  <c r="AI82" i="2"/>
  <c r="AI86" i="2"/>
  <c r="AI90" i="2"/>
  <c r="AI94" i="2"/>
  <c r="AI98" i="2"/>
  <c r="AI102" i="2"/>
  <c r="AI106" i="2"/>
  <c r="AI110" i="2"/>
  <c r="AI114" i="2"/>
  <c r="AI118" i="2"/>
  <c r="AI122" i="2"/>
  <c r="AI126" i="2"/>
  <c r="AI64" i="2"/>
  <c r="AI72" i="2"/>
  <c r="AI80" i="2"/>
  <c r="AI88" i="2"/>
  <c r="AI96" i="2"/>
  <c r="AI104" i="2"/>
  <c r="AI112" i="2"/>
  <c r="AI120" i="2"/>
  <c r="AI65" i="2"/>
  <c r="AI73" i="2"/>
  <c r="AI81" i="2"/>
  <c r="AI89" i="2"/>
  <c r="AI97" i="2"/>
  <c r="AI105" i="2"/>
  <c r="AI113" i="2"/>
  <c r="AI121" i="2"/>
  <c r="AA38" i="2"/>
  <c r="AA6" i="2"/>
  <c r="AI63" i="2"/>
  <c r="AI67" i="2"/>
  <c r="AI71" i="2"/>
  <c r="AI75" i="2"/>
  <c r="AI79" i="2"/>
  <c r="AI83" i="2"/>
  <c r="AI87" i="2"/>
  <c r="AI91" i="2"/>
  <c r="AI95" i="2"/>
  <c r="AI99" i="2"/>
  <c r="AI103" i="2"/>
  <c r="AI107" i="2"/>
  <c r="AI111" i="2"/>
  <c r="AI115" i="2"/>
  <c r="AI119" i="2"/>
  <c r="AI123" i="2"/>
  <c r="AI61" i="2"/>
  <c r="AI69" i="2"/>
  <c r="AI77" i="2"/>
  <c r="AI85" i="2"/>
  <c r="AI93" i="2"/>
  <c r="AI101" i="2"/>
  <c r="AI109" i="2"/>
  <c r="AI117" i="2"/>
  <c r="AI125" i="2"/>
  <c r="AI68" i="2"/>
  <c r="AI76" i="2"/>
  <c r="AI84" i="2"/>
  <c r="AI92" i="2"/>
  <c r="AI100" i="2"/>
  <c r="AI108" i="2"/>
  <c r="AI116" i="2"/>
  <c r="AI124" i="2"/>
  <c r="AA22" i="2"/>
  <c r="AZ67" i="2"/>
  <c r="BA67" i="2" s="1"/>
  <c r="AZ68" i="2"/>
  <c r="BA68" i="2" s="1"/>
  <c r="AZ71" i="2"/>
  <c r="BA71" i="2" s="1"/>
  <c r="AZ72" i="2"/>
  <c r="BA72" i="2" s="1"/>
  <c r="AZ75" i="2"/>
  <c r="BA75" i="2" s="1"/>
  <c r="AZ76" i="2"/>
  <c r="BA76" i="2" s="1"/>
  <c r="AZ79" i="2"/>
  <c r="BA79" i="2" s="1"/>
  <c r="AZ80" i="2"/>
  <c r="BA80" i="2" s="1"/>
  <c r="AZ83" i="2"/>
  <c r="BA83" i="2" s="1"/>
  <c r="AZ84" i="2"/>
  <c r="BA84" i="2" s="1"/>
  <c r="AZ87" i="2"/>
  <c r="BA87" i="2" s="1"/>
  <c r="AZ88" i="2"/>
  <c r="BA88" i="2" s="1"/>
  <c r="AZ91" i="2"/>
  <c r="BA91" i="2" s="1"/>
  <c r="AZ92" i="2"/>
  <c r="BA92" i="2" s="1"/>
  <c r="AZ95" i="2"/>
  <c r="BA95" i="2" s="1"/>
  <c r="AZ96" i="2"/>
  <c r="BA96" i="2" s="1"/>
  <c r="AZ99" i="2"/>
  <c r="BA99" i="2" s="1"/>
  <c r="AZ100" i="2"/>
  <c r="BA100" i="2" s="1"/>
  <c r="AZ103" i="2"/>
  <c r="BA103" i="2" s="1"/>
  <c r="AZ104" i="2"/>
  <c r="BA104" i="2" s="1"/>
  <c r="AZ107" i="2"/>
  <c r="BA107" i="2" s="1"/>
  <c r="AZ108" i="2"/>
  <c r="BA108" i="2" s="1"/>
  <c r="AZ111" i="2"/>
  <c r="BA111" i="2" s="1"/>
  <c r="AZ112" i="2"/>
  <c r="BA112" i="2" s="1"/>
  <c r="AZ115" i="2"/>
  <c r="BA115" i="2" s="1"/>
  <c r="AZ116" i="2"/>
  <c r="BA116" i="2" s="1"/>
  <c r="AZ119" i="2"/>
  <c r="BA119" i="2" s="1"/>
  <c r="AZ120" i="2"/>
  <c r="BA120" i="2" s="1"/>
  <c r="AZ123" i="2"/>
  <c r="BA123" i="2" s="1"/>
  <c r="AZ124" i="2"/>
  <c r="BA124" i="2" s="1"/>
  <c r="AZ61" i="2"/>
  <c r="BA61" i="2" s="1"/>
  <c r="AR63" i="2"/>
  <c r="AS63" i="2" s="1"/>
  <c r="AR64" i="2"/>
  <c r="AS64" i="2" s="1"/>
  <c r="AR67" i="2"/>
  <c r="AS67" i="2" s="1"/>
  <c r="AR68" i="2"/>
  <c r="AS68" i="2" s="1"/>
  <c r="AR71" i="2"/>
  <c r="AS71" i="2" s="1"/>
  <c r="AR72" i="2"/>
  <c r="AS72" i="2" s="1"/>
  <c r="AR75" i="2"/>
  <c r="AS75" i="2" s="1"/>
  <c r="AR76" i="2"/>
  <c r="AS76" i="2" s="1"/>
  <c r="AR79" i="2"/>
  <c r="AS79" i="2" s="1"/>
  <c r="AR80" i="2"/>
  <c r="AS80" i="2" s="1"/>
  <c r="AR83" i="2"/>
  <c r="AS83" i="2" s="1"/>
  <c r="AR84" i="2"/>
  <c r="AS84" i="2" s="1"/>
  <c r="AR87" i="2"/>
  <c r="AS87" i="2" s="1"/>
  <c r="AR88" i="2"/>
  <c r="AS88" i="2" s="1"/>
  <c r="AR91" i="2"/>
  <c r="AS91" i="2" s="1"/>
  <c r="AR92" i="2"/>
  <c r="AS92" i="2" s="1"/>
  <c r="AR95" i="2"/>
  <c r="AS95" i="2" s="1"/>
  <c r="AR96" i="2"/>
  <c r="AS96" i="2" s="1"/>
  <c r="AR99" i="2"/>
  <c r="AS99" i="2" s="1"/>
  <c r="AR100" i="2"/>
  <c r="AS100" i="2" s="1"/>
  <c r="AR103" i="2"/>
  <c r="AS103" i="2" s="1"/>
  <c r="AR104" i="2"/>
  <c r="AS104" i="2" s="1"/>
  <c r="AR107" i="2"/>
  <c r="AS107" i="2" s="1"/>
  <c r="AR108" i="2"/>
  <c r="AS108" i="2" s="1"/>
  <c r="AR111" i="2"/>
  <c r="AS111" i="2" s="1"/>
  <c r="AR112" i="2"/>
  <c r="AS112" i="2" s="1"/>
  <c r="AR115" i="2"/>
  <c r="AS115" i="2" s="1"/>
  <c r="AR116" i="2"/>
  <c r="AS116" i="2" s="1"/>
  <c r="AR119" i="2"/>
  <c r="AS119" i="2" s="1"/>
  <c r="AR120" i="2"/>
  <c r="AS120" i="2" s="1"/>
  <c r="AR123" i="2"/>
  <c r="AS123" i="2" s="1"/>
  <c r="AR124" i="2"/>
  <c r="AS124" i="2" s="1"/>
  <c r="AR61" i="2"/>
  <c r="AS61" i="2" s="1"/>
  <c r="AZ63" i="2"/>
  <c r="BA63" i="2" s="1"/>
  <c r="AZ65" i="2"/>
  <c r="BA65" i="2" s="1"/>
  <c r="AZ70" i="2"/>
  <c r="BA70" i="2" s="1"/>
  <c r="AZ73" i="2"/>
  <c r="BA73" i="2" s="1"/>
  <c r="AZ78" i="2"/>
  <c r="BA78" i="2" s="1"/>
  <c r="AZ81" i="2"/>
  <c r="BA81" i="2" s="1"/>
  <c r="AZ86" i="2"/>
  <c r="BA86" i="2" s="1"/>
  <c r="AZ89" i="2"/>
  <c r="BA89" i="2" s="1"/>
  <c r="AZ94" i="2"/>
  <c r="BA94" i="2" s="1"/>
  <c r="AZ97" i="2"/>
  <c r="BA97" i="2" s="1"/>
  <c r="AZ102" i="2"/>
  <c r="BA102" i="2" s="1"/>
  <c r="AZ105" i="2"/>
  <c r="BA105" i="2" s="1"/>
  <c r="AZ110" i="2"/>
  <c r="BA110" i="2" s="1"/>
  <c r="AZ113" i="2"/>
  <c r="BA113" i="2" s="1"/>
  <c r="AZ118" i="2"/>
  <c r="BA118" i="2" s="1"/>
  <c r="AZ121" i="2"/>
  <c r="BA121" i="2" s="1"/>
  <c r="AZ126" i="2"/>
  <c r="BA126" i="2" s="1"/>
  <c r="AR66" i="2"/>
  <c r="AS66" i="2" s="1"/>
  <c r="AR69" i="2"/>
  <c r="AS69" i="2" s="1"/>
  <c r="AR74" i="2"/>
  <c r="AS74" i="2" s="1"/>
  <c r="AR77" i="2"/>
  <c r="AS77" i="2" s="1"/>
  <c r="AR82" i="2"/>
  <c r="AS82" i="2" s="1"/>
  <c r="AR85" i="2"/>
  <c r="AS85" i="2" s="1"/>
  <c r="AR90" i="2"/>
  <c r="AS90" i="2" s="1"/>
  <c r="AR93" i="2"/>
  <c r="AS93" i="2" s="1"/>
  <c r="AR98" i="2"/>
  <c r="AS98" i="2" s="1"/>
  <c r="AR101" i="2"/>
  <c r="AS101" i="2" s="1"/>
  <c r="AR106" i="2"/>
  <c r="AS106" i="2" s="1"/>
  <c r="AR109" i="2"/>
  <c r="AS109" i="2" s="1"/>
  <c r="AR114" i="2"/>
  <c r="AS114" i="2" s="1"/>
  <c r="AR117" i="2"/>
  <c r="AS117" i="2" s="1"/>
  <c r="AR122" i="2"/>
  <c r="AS122" i="2" s="1"/>
  <c r="AR125" i="2"/>
  <c r="AS125" i="2" s="1"/>
  <c r="AC51" i="2"/>
  <c r="AC52" i="2" s="1"/>
  <c r="AB39" i="2"/>
  <c r="AB40" i="2" s="1"/>
  <c r="AB51" i="2"/>
  <c r="AB52" i="2" s="1"/>
  <c r="AC39" i="2"/>
  <c r="AC40" i="2" s="1"/>
  <c r="AZ62" i="2"/>
  <c r="BA62" i="2" s="1"/>
  <c r="AZ64" i="2"/>
  <c r="BA64" i="2" s="1"/>
  <c r="AZ66" i="2"/>
  <c r="BA66" i="2" s="1"/>
  <c r="AZ69" i="2"/>
  <c r="BA69" i="2" s="1"/>
  <c r="AZ74" i="2"/>
  <c r="BA74" i="2" s="1"/>
  <c r="AZ77" i="2"/>
  <c r="BA77" i="2" s="1"/>
  <c r="AZ82" i="2"/>
  <c r="BA82" i="2" s="1"/>
  <c r="AZ85" i="2"/>
  <c r="BA85" i="2" s="1"/>
  <c r="AZ90" i="2"/>
  <c r="BA90" i="2" s="1"/>
  <c r="AZ93" i="2"/>
  <c r="BA93" i="2" s="1"/>
  <c r="AZ98" i="2"/>
  <c r="BA98" i="2" s="1"/>
  <c r="AZ101" i="2"/>
  <c r="BA101" i="2" s="1"/>
  <c r="AZ106" i="2"/>
  <c r="BA106" i="2" s="1"/>
  <c r="AZ109" i="2"/>
  <c r="BA109" i="2" s="1"/>
  <c r="AZ114" i="2"/>
  <c r="BA114" i="2" s="1"/>
  <c r="AZ117" i="2"/>
  <c r="BA117" i="2" s="1"/>
  <c r="AZ122" i="2"/>
  <c r="BA122" i="2" s="1"/>
  <c r="AZ125" i="2"/>
  <c r="BA125" i="2" s="1"/>
  <c r="AR62" i="2"/>
  <c r="AS62" i="2" s="1"/>
  <c r="AR65" i="2"/>
  <c r="AS65" i="2" s="1"/>
  <c r="AR70" i="2"/>
  <c r="AS70" i="2" s="1"/>
  <c r="AR73" i="2"/>
  <c r="AS73" i="2" s="1"/>
  <c r="AR78" i="2"/>
  <c r="AS78" i="2" s="1"/>
  <c r="AR81" i="2"/>
  <c r="AS81" i="2" s="1"/>
  <c r="AR86" i="2"/>
  <c r="AS86" i="2" s="1"/>
  <c r="AR89" i="2"/>
  <c r="AS89" i="2" s="1"/>
  <c r="AR94" i="2"/>
  <c r="AS94" i="2" s="1"/>
  <c r="AR97" i="2"/>
  <c r="AS97" i="2" s="1"/>
  <c r="AR102" i="2"/>
  <c r="AS102" i="2" s="1"/>
  <c r="AR105" i="2"/>
  <c r="AS105" i="2" s="1"/>
  <c r="AR110" i="2"/>
  <c r="AS110" i="2" s="1"/>
  <c r="AR113" i="2"/>
  <c r="AS113" i="2" s="1"/>
  <c r="AR118" i="2"/>
  <c r="AS118" i="2" s="1"/>
  <c r="AR121" i="2"/>
  <c r="AS121" i="2" s="1"/>
  <c r="AR126" i="2"/>
  <c r="AS126" i="2" s="1"/>
  <c r="N4" i="2"/>
  <c r="AB7" i="2" s="1"/>
  <c r="AB8" i="2" s="1"/>
  <c r="Z8" i="2"/>
  <c r="AC23" i="2" l="1"/>
  <c r="AC24" i="2" s="1"/>
  <c r="AB23" i="2"/>
  <c r="AB24" i="2" s="1"/>
  <c r="AC7" i="2"/>
  <c r="AC8" i="2" s="1"/>
</calcChain>
</file>

<file path=xl/sharedStrings.xml><?xml version="1.0" encoding="utf-8"?>
<sst xmlns="http://schemas.openxmlformats.org/spreadsheetml/2006/main" count="174" uniqueCount="96">
  <si>
    <t>Date</t>
  </si>
  <si>
    <t>daily returns</t>
  </si>
  <si>
    <t>M=</t>
  </si>
  <si>
    <t>Portfolio</t>
  </si>
  <si>
    <t>squared</t>
  </si>
  <si>
    <t>ER</t>
  </si>
  <si>
    <t>stock 1 weight</t>
  </si>
  <si>
    <t>Variance</t>
  </si>
  <si>
    <t>stock 2 weight</t>
  </si>
  <si>
    <t>sd</t>
  </si>
  <si>
    <r>
      <rPr>
        <sz val="11"/>
        <color theme="1"/>
        <rFont val="Calibri"/>
        <family val="2"/>
        <scheme val="minor"/>
      </rPr>
      <t>return</t>
    </r>
    <r>
      <rPr>
        <vertAlign val="subscript"/>
        <sz val="11"/>
        <color theme="1"/>
        <rFont val="Calibri"/>
        <family val="2"/>
        <scheme val="minor"/>
      </rPr>
      <t>p</t>
    </r>
  </si>
  <si>
    <t xml:space="preserve">Covariance matrix </t>
  </si>
  <si>
    <r>
      <t>σ</t>
    </r>
    <r>
      <rPr>
        <vertAlign val="superscript"/>
        <sz val="11"/>
        <color theme="1"/>
        <rFont val="Calibri"/>
        <family val="2"/>
      </rPr>
      <t>2</t>
    </r>
    <r>
      <rPr>
        <vertAlign val="subscript"/>
        <sz val="11"/>
        <color theme="1"/>
        <rFont val="Calibri"/>
        <family val="2"/>
      </rPr>
      <t>p</t>
    </r>
  </si>
  <si>
    <r>
      <t>σ</t>
    </r>
    <r>
      <rPr>
        <vertAlign val="subscript"/>
        <sz val="11"/>
        <color theme="1"/>
        <rFont val="Calibri"/>
        <family val="2"/>
      </rPr>
      <t>p</t>
    </r>
  </si>
  <si>
    <t>Correlation coeff matrix</t>
  </si>
  <si>
    <t>KODK</t>
  </si>
  <si>
    <t>AU</t>
  </si>
  <si>
    <t>AMGN</t>
  </si>
  <si>
    <t>BBL (ADR)</t>
  </si>
  <si>
    <t>EMB(ETF)</t>
  </si>
  <si>
    <t>VNJTX</t>
  </si>
  <si>
    <t>Describe these assets</t>
  </si>
  <si>
    <t>POLY.ME(RUB)</t>
  </si>
  <si>
    <t>Note: if any of the data is labeled "null" replace it with previous day price</t>
  </si>
  <si>
    <t>AU,EMB</t>
  </si>
  <si>
    <t>POLY.ME,KODK</t>
  </si>
  <si>
    <t>BBL,AMGN</t>
  </si>
  <si>
    <t>BBL,VNJTX</t>
  </si>
  <si>
    <t xml:space="preserve">Which 2 assets should provide most diversifcation </t>
  </si>
  <si>
    <t>Change the weights to be 80% to the higher return asset and 20% to the lower return for the previous portfolios</t>
  </si>
  <si>
    <t>σ2p</t>
  </si>
  <si>
    <t>σp</t>
  </si>
  <si>
    <t>R(AU)&lt;R(EMB)</t>
  </si>
  <si>
    <t>R(POLY)&gt;R(KODK)</t>
  </si>
  <si>
    <t>R(BBL)&gt;R(AMGN)</t>
  </si>
  <si>
    <t>R(BBL)&gt;R(VNJTX)</t>
  </si>
  <si>
    <t>Which asset has lowest variance</t>
  </si>
  <si>
    <t xml:space="preserve">Did increasing the weight to the higher return asset </t>
  </si>
  <si>
    <t>yield higher portfolio returns for all portfolios</t>
  </si>
  <si>
    <t>yield lower portfolio risk for all portfolios</t>
  </si>
  <si>
    <t>stock weight 3</t>
  </si>
  <si>
    <t>AU,EMB,AMGN</t>
  </si>
  <si>
    <t>BBL,AMGN,POLY.ME</t>
  </si>
  <si>
    <t>BBL,VNJTX,POLY.ME</t>
  </si>
  <si>
    <t>POLY.ME,KODK,VNJTX</t>
  </si>
  <si>
    <t>Portfolio [1]</t>
  </si>
  <si>
    <t>Portfolio [2]</t>
  </si>
  <si>
    <t>Portfolio [3]</t>
  </si>
  <si>
    <t>Portfolio [4]</t>
  </si>
  <si>
    <t>Which equal weighted portfolio(s) have been helped(lowered risk) by including 3 assets instead of 2</t>
  </si>
  <si>
    <t>R(AMGN) &gt;</t>
  </si>
  <si>
    <t>R(VNJTX)&gt;</t>
  </si>
  <si>
    <t>R(BBL)&gt;</t>
  </si>
  <si>
    <t>hint compare 2 asset 50/50 portfolios to the 3 asset 33/33/33</t>
  </si>
  <si>
    <t xml:space="preserve">Did increasing the weight to the highest return asset </t>
  </si>
  <si>
    <t>I.</t>
  </si>
  <si>
    <t>II.</t>
  </si>
  <si>
    <t>III.</t>
  </si>
  <si>
    <t>IV.</t>
  </si>
  <si>
    <t>V.</t>
  </si>
  <si>
    <t>Plot your efficient frontier for the portfolios in IV.</t>
  </si>
  <si>
    <t>Does your EF look normal ? Why</t>
  </si>
  <si>
    <t>We have assumed a _______ portfolios</t>
  </si>
  <si>
    <t>Which portfolio would you never buy in any scenario</t>
  </si>
  <si>
    <t>Extra</t>
  </si>
  <si>
    <t>Compare and contrast ADR,ETF and stocks for portfolios</t>
  </si>
  <si>
    <t>if any data is missing populate with previous day close price</t>
  </si>
  <si>
    <t>remove any data that is not included in the dates given</t>
  </si>
  <si>
    <t>Define EMH and why it is important or not important for MPT</t>
  </si>
  <si>
    <t>SP500</t>
  </si>
  <si>
    <t>Where you able to beat out SP500 during any portfolio scenario</t>
  </si>
  <si>
    <t>greater returns with lower risk</t>
  </si>
  <si>
    <t>Change the weights to be 60% to the highest return asset and 20% to each the remaining  lower return for the previous portfolios</t>
  </si>
  <si>
    <t xml:space="preserve"> Which 2 asset portfolios are exposed to exchange rate risk</t>
  </si>
  <si>
    <t xml:space="preserve"> Which 3 asset portfolios are exposed to exchange rate risk</t>
  </si>
  <si>
    <t xml:space="preserve"> Which 2 asset portfolios are exposed to interest  rate risk</t>
  </si>
  <si>
    <t xml:space="preserve"> Which 3 asset portfolios are exposed to interest  rate risk</t>
  </si>
  <si>
    <t xml:space="preserve">Which portfolio provides the highest return </t>
  </si>
  <si>
    <t>Which portfolio provide the lowest risk</t>
  </si>
  <si>
    <t>SP500 and VNJTX</t>
  </si>
  <si>
    <t>yes</t>
  </si>
  <si>
    <t>no</t>
  </si>
  <si>
    <t>Yea</t>
  </si>
  <si>
    <t>No</t>
  </si>
  <si>
    <t>1,2,3</t>
  </si>
  <si>
    <t>Stock 1 weight %</t>
  </si>
  <si>
    <t>Stock 2 weight %</t>
  </si>
  <si>
    <t>Stock 3 weight %</t>
  </si>
  <si>
    <t>returnp</t>
  </si>
  <si>
    <t>Long Only</t>
  </si>
  <si>
    <t>ADR an American Depositary Receipt is issued by US Bank and trades on US stock exchange, and represents a specific number of shares in a foreign stock. They are denominates is US dollars, and the dividends are also paid in US dollars. ADR allow investors to include the stock from foreign companies in their portfolios. ADR’s are exposed to political risk, exchange rate risk, and an inflation risk. ETF, an Exchange-Traded Fund, trades like a stock on a stock exchange, and tracks and index or commodity, or an index fund. Exchange traded funds usually mirror some index, for example S&amp;P 500, and thus have low operating costs. Including ETF in portfolios can provide high level of diversification. ETF can also increase the risk of a portfolio, since it may add political and liquidity risk.</t>
  </si>
  <si>
    <t>An Efficient Market Hypothesis states that stocks always trade at fair values, and their prices reflects all information. Therefore it is impossible to consistently, over a long period of time, to beat the market, since undervalued and overvalued stocks don’t exist. The key assumption of a MPT is that higher expected returns come with higher risk. MPT uses expected returns of assets by using past data, in order to form a portfolio which maximizes returns for a given amount of risk, or minimizes risk for a given return. However according to an Efficient Market Hypothesis past prices are not a good predictor of future prices, since those tend to follow random walk. So EMH and MPT contradict each others.</t>
  </si>
  <si>
    <t>portfolio [2] ?</t>
  </si>
  <si>
    <t>Yes</t>
  </si>
  <si>
    <t>3 4 2</t>
  </si>
  <si>
    <t>2 3 4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</si>
</sst>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
    <numFmt numFmtId="165" formatCode="0.000%"/>
    <numFmt numFmtId="166" formatCode="0.00000"/>
    <numFmt numFmtId="167" formatCode="_([$RUB]\ * #,##0.00_);_([$RUB]\ * \(#,##0.00\);_([$RUB]\ * &quot;-&quot;??_);_(@_)"/>
    <numFmt numFmtId="168" formatCode="0.0000000"/>
    <numFmt numFmtId="169" formatCode="0.0000E+00"/>
  </numFmts>
  <fonts count="23" x14ac:knownFonts="1">
    <font>
      <sz val="11"/>
      <color theme="1"/>
      <name val="Calibri"/>
      <family val="2"/>
      <scheme val="minor"/>
    </font>
    <font>
      <sz val="11"/>
      <color theme="1"/>
      <name val="Calibri"/>
      <family val="2"/>
      <scheme val="minor"/>
    </font>
    <font>
      <sz val="11"/>
      <color rgb="FF9C6500"/>
      <name val="Calibri"/>
      <family val="2"/>
      <scheme val="minor"/>
    </font>
    <font>
      <vertAlign val="subscript"/>
      <sz val="11"/>
      <color theme="1"/>
      <name val="Calibri"/>
      <family val="2"/>
      <scheme val="minor"/>
    </font>
    <font>
      <sz val="11"/>
      <color theme="1"/>
      <name val="Calibri"/>
      <family val="2"/>
    </font>
    <font>
      <vertAlign val="superscript"/>
      <sz val="11"/>
      <color theme="1"/>
      <name val="Calibri"/>
      <family val="2"/>
    </font>
    <font>
      <vertAlign val="subscript"/>
      <sz val="11"/>
      <color theme="1"/>
      <name val="Calibri"/>
      <family val="2"/>
    </font>
    <font>
      <i/>
      <sz val="11"/>
      <color theme="1"/>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40">
    <fill>
      <patternFill patternType="none"/>
    </fill>
    <fill>
      <patternFill patternType="gray125"/>
    </fill>
    <fill>
      <patternFill patternType="solid">
        <fgColor rgb="FFFFEB9C"/>
      </patternFill>
    </fill>
    <fill>
      <patternFill patternType="solid">
        <fgColor theme="7"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2" borderId="0" applyNumberFormat="0" applyBorder="0" applyAlignment="0" applyProtection="0"/>
    <xf numFmtId="0" fontId="8" fillId="0" borderId="0" applyNumberFormat="0" applyFill="0" applyBorder="0" applyAlignment="0" applyProtection="0"/>
    <xf numFmtId="0" fontId="9" fillId="0" borderId="4" applyNumberFormat="0" applyFill="0" applyAlignment="0" applyProtection="0"/>
    <xf numFmtId="0" fontId="10" fillId="0" borderId="5" applyNumberFormat="0" applyFill="0" applyAlignment="0" applyProtection="0"/>
    <xf numFmtId="0" fontId="11" fillId="0" borderId="6" applyNumberFormat="0" applyFill="0" applyAlignment="0" applyProtection="0"/>
    <xf numFmtId="0" fontId="11" fillId="0" borderId="0" applyNumberFormat="0" applyFill="0" applyBorder="0" applyAlignment="0" applyProtection="0"/>
    <xf numFmtId="0" fontId="12" fillId="10" borderId="0" applyNumberFormat="0" applyBorder="0" applyAlignment="0" applyProtection="0"/>
    <xf numFmtId="0" fontId="13" fillId="11" borderId="0" applyNumberFormat="0" applyBorder="0" applyAlignment="0" applyProtection="0"/>
    <xf numFmtId="0" fontId="14" fillId="12" borderId="7" applyNumberFormat="0" applyAlignment="0" applyProtection="0"/>
    <xf numFmtId="0" fontId="15" fillId="13" borderId="8" applyNumberFormat="0" applyAlignment="0" applyProtection="0"/>
    <xf numFmtId="0" fontId="16" fillId="13" borderId="7" applyNumberFormat="0" applyAlignment="0" applyProtection="0"/>
    <xf numFmtId="0" fontId="17" fillId="0" borderId="9" applyNumberFormat="0" applyFill="0" applyAlignment="0" applyProtection="0"/>
    <xf numFmtId="0" fontId="18" fillId="14" borderId="10" applyNumberFormat="0" applyAlignment="0" applyProtection="0"/>
    <xf numFmtId="0" fontId="19" fillId="0" borderId="0" applyNumberFormat="0" applyFill="0" applyBorder="0" applyAlignment="0" applyProtection="0"/>
    <xf numFmtId="0" fontId="1" fillId="15" borderId="11" applyNumberFormat="0" applyFont="0" applyAlignment="0" applyProtection="0"/>
    <xf numFmtId="0" fontId="20" fillId="0" borderId="0" applyNumberFormat="0" applyFill="0" applyBorder="0" applyAlignment="0" applyProtection="0"/>
    <xf numFmtId="0" fontId="21" fillId="0" borderId="12" applyNumberFormat="0" applyFill="0" applyAlignment="0" applyProtection="0"/>
    <xf numFmtId="0" fontId="22"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2" fillId="31" borderId="0" applyNumberFormat="0" applyBorder="0" applyAlignment="0" applyProtection="0"/>
    <xf numFmtId="0" fontId="22"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2" fillId="35" borderId="0" applyNumberFormat="0" applyBorder="0" applyAlignment="0" applyProtection="0"/>
    <xf numFmtId="0" fontId="22"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22" fillId="39" borderId="0" applyNumberFormat="0" applyBorder="0" applyAlignment="0" applyProtection="0"/>
  </cellStyleXfs>
  <cellXfs count="49">
    <xf numFmtId="0" fontId="0" fillId="0" borderId="0" xfId="0"/>
    <xf numFmtId="0" fontId="2" fillId="2" borderId="0" xfId="2"/>
    <xf numFmtId="14" fontId="0" fillId="0" borderId="0" xfId="0" applyNumberFormat="1"/>
    <xf numFmtId="0" fontId="0" fillId="3" borderId="0" xfId="0" applyFill="1"/>
    <xf numFmtId="0" fontId="0" fillId="0" borderId="0" xfId="0" applyAlignment="1">
      <alignment horizontal="right"/>
    </xf>
    <xf numFmtId="0" fontId="0" fillId="0" borderId="0" xfId="0" applyAlignment="1">
      <alignment horizontal="center"/>
    </xf>
    <xf numFmtId="0" fontId="0" fillId="4" borderId="1" xfId="0" applyFill="1" applyBorder="1"/>
    <xf numFmtId="0" fontId="0" fillId="5" borderId="0" xfId="0" applyFill="1"/>
    <xf numFmtId="0" fontId="0" fillId="7" borderId="1" xfId="0" applyFill="1" applyBorder="1"/>
    <xf numFmtId="0" fontId="7" fillId="0" borderId="0" xfId="0" applyFont="1"/>
    <xf numFmtId="0" fontId="0" fillId="0" borderId="0" xfId="0" applyNumberFormat="1"/>
    <xf numFmtId="0" fontId="0" fillId="0" borderId="0" xfId="0" applyFill="1"/>
    <xf numFmtId="0" fontId="0" fillId="0" borderId="0" xfId="0" applyFill="1" applyBorder="1" applyAlignment="1"/>
    <xf numFmtId="0" fontId="0" fillId="0" borderId="2" xfId="0" applyFill="1" applyBorder="1" applyAlignment="1"/>
    <xf numFmtId="0" fontId="7" fillId="0" borderId="3" xfId="0" applyFont="1" applyFill="1" applyBorder="1" applyAlignment="1">
      <alignment horizontal="center"/>
    </xf>
    <xf numFmtId="166" fontId="0" fillId="0" borderId="0" xfId="0" applyNumberFormat="1" applyFill="1" applyBorder="1" applyAlignment="1"/>
    <xf numFmtId="166" fontId="0" fillId="0" borderId="2" xfId="0" applyNumberFormat="1" applyFill="1" applyBorder="1" applyAlignment="1"/>
    <xf numFmtId="0" fontId="0" fillId="4" borderId="0" xfId="0" applyFill="1" applyBorder="1" applyAlignment="1"/>
    <xf numFmtId="166" fontId="7" fillId="0" borderId="3" xfId="0" applyNumberFormat="1" applyFont="1" applyFill="1" applyBorder="1" applyAlignment="1">
      <alignment horizontal="center"/>
    </xf>
    <xf numFmtId="164" fontId="0" fillId="0" borderId="0" xfId="0" applyNumberFormat="1"/>
    <xf numFmtId="0" fontId="0" fillId="4" borderId="0" xfId="0" applyFill="1" applyBorder="1"/>
    <xf numFmtId="0" fontId="0" fillId="8" borderId="0" xfId="0" applyFill="1"/>
    <xf numFmtId="14" fontId="0" fillId="0" borderId="0" xfId="0" applyNumberFormat="1" applyFill="1"/>
    <xf numFmtId="0" fontId="0" fillId="9" borderId="0" xfId="0" applyFill="1"/>
    <xf numFmtId="0" fontId="7" fillId="9" borderId="0" xfId="0" applyFont="1" applyFill="1" applyBorder="1" applyAlignment="1">
      <alignment horizontal="center"/>
    </xf>
    <xf numFmtId="0" fontId="7" fillId="9" borderId="0" xfId="0" applyFont="1" applyFill="1"/>
    <xf numFmtId="0" fontId="0" fillId="9" borderId="0" xfId="0" applyFont="1" applyFill="1"/>
    <xf numFmtId="165" fontId="0" fillId="9" borderId="0" xfId="1" applyNumberFormat="1" applyFont="1" applyFill="1"/>
    <xf numFmtId="0" fontId="4" fillId="9" borderId="0" xfId="0" applyFont="1" applyFill="1"/>
    <xf numFmtId="0" fontId="3" fillId="9" borderId="0" xfId="0" applyFont="1" applyFill="1"/>
    <xf numFmtId="0" fontId="0" fillId="0" borderId="2" xfId="0" applyBorder="1"/>
    <xf numFmtId="167" fontId="0" fillId="0" borderId="0" xfId="0" applyNumberFormat="1"/>
    <xf numFmtId="165" fontId="0" fillId="7" borderId="1" xfId="0" applyNumberFormat="1" applyFill="1" applyBorder="1"/>
    <xf numFmtId="0" fontId="0" fillId="0" borderId="0" xfId="0"/>
    <xf numFmtId="0" fontId="0" fillId="7" borderId="1" xfId="0" applyFill="1" applyBorder="1"/>
    <xf numFmtId="0" fontId="2" fillId="2" borderId="0" xfId="2"/>
    <xf numFmtId="0" fontId="12" fillId="10" borderId="0" xfId="8"/>
    <xf numFmtId="0" fontId="0" fillId="0" borderId="0" xfId="0"/>
    <xf numFmtId="165" fontId="0" fillId="0" borderId="0" xfId="1" applyNumberFormat="1" applyFont="1"/>
    <xf numFmtId="9" fontId="0" fillId="0" borderId="0" xfId="1" applyNumberFormat="1" applyFont="1"/>
    <xf numFmtId="10" fontId="0" fillId="0" borderId="0" xfId="1" applyNumberFormat="1" applyFont="1"/>
    <xf numFmtId="165" fontId="0" fillId="6" borderId="0" xfId="1" applyNumberFormat="1" applyFont="1" applyFill="1"/>
    <xf numFmtId="0" fontId="0" fillId="0" borderId="0" xfId="0"/>
    <xf numFmtId="0" fontId="0" fillId="0" borderId="0" xfId="0"/>
    <xf numFmtId="168" fontId="7" fillId="0" borderId="3" xfId="0" applyNumberFormat="1" applyFont="1" applyFill="1" applyBorder="1" applyAlignment="1">
      <alignment horizontal="center"/>
    </xf>
    <xf numFmtId="169" fontId="0" fillId="5" borderId="0" xfId="1" applyNumberFormat="1" applyFont="1" applyFill="1" applyBorder="1" applyAlignment="1"/>
    <xf numFmtId="169" fontId="0" fillId="0" borderId="0" xfId="1" applyNumberFormat="1" applyFont="1" applyFill="1" applyBorder="1" applyAlignment="1"/>
    <xf numFmtId="169" fontId="0" fillId="0" borderId="2" xfId="1" applyNumberFormat="1" applyFont="1" applyFill="1" applyBorder="1" applyAlignment="1"/>
    <xf numFmtId="0" fontId="0" fillId="8" borderId="0" xfId="0" applyFill="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9" builtinId="27" customBuiltin="1"/>
    <cellStyle name="Calculation" xfId="12" builtinId="22" customBuiltin="1"/>
    <cellStyle name="Check Cell" xfId="14" builtinId="23" customBuiltin="1"/>
    <cellStyle name="Explanatory Text" xfId="17"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0" builtinId="20" customBuiltin="1"/>
    <cellStyle name="Linked Cell" xfId="13" builtinId="24" customBuiltin="1"/>
    <cellStyle name="Neutral" xfId="2" builtinId="28" customBuiltin="1"/>
    <cellStyle name="Normal" xfId="0" builtinId="0"/>
    <cellStyle name="Note" xfId="16" builtinId="10" customBuiltin="1"/>
    <cellStyle name="Output" xfId="11" builtinId="21" customBuiltin="1"/>
    <cellStyle name="Percent" xfId="1" builtinId="5"/>
    <cellStyle name="Title" xfId="3" builtinId="15" customBuiltin="1"/>
    <cellStyle name="Total" xfId="18" builtinId="25" customBuiltin="1"/>
    <cellStyle name="Warning Text" xfId="15"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Portfolio [1]</a:t>
            </a:r>
          </a:p>
        </c:rich>
      </c:tx>
      <c:layout>
        <c:manualLayout>
          <c:xMode val="edge"/>
          <c:yMode val="edge"/>
          <c:x val="0.36618076197234256"/>
          <c:y val="2.8800003628346914E-2"/>
        </c:manualLayout>
      </c:layout>
      <c:overlay val="0"/>
    </c:title>
    <c:autoTitleDeleted val="0"/>
    <c:plotArea>
      <c:layout>
        <c:manualLayout>
          <c:layoutTarget val="inner"/>
          <c:xMode val="edge"/>
          <c:yMode val="edge"/>
          <c:x val="0.1631132983377078"/>
          <c:y val="5.1324604180172595E-2"/>
          <c:w val="0.78566447944007001"/>
          <c:h val="0.85090309195307112"/>
        </c:manualLayout>
      </c:layout>
      <c:scatterChart>
        <c:scatterStyle val="lineMarker"/>
        <c:varyColors val="0"/>
        <c:ser>
          <c:idx val="0"/>
          <c:order val="0"/>
          <c:tx>
            <c:strRef>
              <c:f>'2&amp;3 asset Portfolio'!$T$59</c:f>
              <c:strCache>
                <c:ptCount val="1"/>
                <c:pt idx="0">
                  <c:v>σp</c:v>
                </c:pt>
              </c:strCache>
            </c:strRef>
          </c:tx>
          <c:spPr>
            <a:ln w="19050">
              <a:noFill/>
            </a:ln>
          </c:spPr>
          <c:xVal>
            <c:numRef>
              <c:f>'2&amp;3 asset Portfolio'!$T$60:$T$125</c:f>
              <c:numCache>
                <c:formatCode>0.00%</c:formatCode>
                <c:ptCount val="66"/>
                <c:pt idx="0">
                  <c:v>2.6787910105381101E-3</c:v>
                </c:pt>
                <c:pt idx="1">
                  <c:v>2.6846669024165439E-3</c:v>
                </c:pt>
                <c:pt idx="2">
                  <c:v>3.1370026234805335E-3</c:v>
                </c:pt>
                <c:pt idx="3">
                  <c:v>3.8827784544728425E-3</c:v>
                </c:pt>
                <c:pt idx="4">
                  <c:v>4.7867510460974615E-3</c:v>
                </c:pt>
                <c:pt idx="5">
                  <c:v>5.775104900528961E-3</c:v>
                </c:pt>
                <c:pt idx="6">
                  <c:v>6.811205593058688E-3</c:v>
                </c:pt>
                <c:pt idx="7">
                  <c:v>7.8762326421783768E-3</c:v>
                </c:pt>
                <c:pt idx="8">
                  <c:v>8.9598768752991373E-3</c:v>
                </c:pt>
                <c:pt idx="9">
                  <c:v>1.0056121548157926E-2</c:v>
                </c:pt>
                <c:pt idx="10">
                  <c:v>1.1161254479050909E-2</c:v>
                </c:pt>
                <c:pt idx="11">
                  <c:v>3.9536480267528522E-3</c:v>
                </c:pt>
                <c:pt idx="12">
                  <c:v>3.875508288120466E-3</c:v>
                </c:pt>
                <c:pt idx="13">
                  <c:v>4.1242732992778242E-3</c:v>
                </c:pt>
                <c:pt idx="14">
                  <c:v>4.6477446129260819E-3</c:v>
                </c:pt>
                <c:pt idx="15">
                  <c:v>5.3661218501663468E-3</c:v>
                </c:pt>
                <c:pt idx="16">
                  <c:v>6.2121519152934304E-3</c:v>
                </c:pt>
                <c:pt idx="17">
                  <c:v>7.1406045339688726E-3</c:v>
                </c:pt>
                <c:pt idx="18">
                  <c:v>8.1232671251407033E-3</c:v>
                </c:pt>
                <c:pt idx="19">
                  <c:v>9.1426767659284775E-3</c:v>
                </c:pt>
                <c:pt idx="20">
                  <c:v>1.0187808502818798E-2</c:v>
                </c:pt>
                <c:pt idx="21">
                  <c:v>5.9209656986459087E-3</c:v>
                </c:pt>
                <c:pt idx="22">
                  <c:v>5.8140161033005226E-3</c:v>
                </c:pt>
                <c:pt idx="23">
                  <c:v>5.9287069145249546E-3</c:v>
                </c:pt>
                <c:pt idx="24">
                  <c:v>6.2528539157120965E-3</c:v>
                </c:pt>
                <c:pt idx="25">
                  <c:v>6.7563771718383231E-3</c:v>
                </c:pt>
                <c:pt idx="26">
                  <c:v>7.4027641370667625E-3</c:v>
                </c:pt>
                <c:pt idx="27">
                  <c:v>8.158126943971113E-3</c:v>
                </c:pt>
                <c:pt idx="28">
                  <c:v>8.9950535063919989E-3</c:v>
                </c:pt>
                <c:pt idx="29">
                  <c:v>9.8928647982151462E-3</c:v>
                </c:pt>
                <c:pt idx="30">
                  <c:v>8.0904528633089466E-3</c:v>
                </c:pt>
                <c:pt idx="31">
                  <c:v>7.9722702319585809E-3</c:v>
                </c:pt>
                <c:pt idx="32">
                  <c:v>8.0162704391333883E-3</c:v>
                </c:pt>
                <c:pt idx="33">
                  <c:v>8.2198494413995536E-3</c:v>
                </c:pt>
                <c:pt idx="34">
                  <c:v>8.5716446443626637E-3</c:v>
                </c:pt>
                <c:pt idx="35">
                  <c:v>9.0543963334497116E-3</c:v>
                </c:pt>
                <c:pt idx="36">
                  <c:v>9.6484676504171307E-3</c:v>
                </c:pt>
                <c:pt idx="37">
                  <c:v>1.0334679338184908E-2</c:v>
                </c:pt>
                <c:pt idx="38">
                  <c:v>1.0335575015745094E-2</c:v>
                </c:pt>
                <c:pt idx="39">
                  <c:v>1.0211879978588462E-2</c:v>
                </c:pt>
                <c:pt idx="40">
                  <c:v>1.0214827872857154E-2</c:v>
                </c:pt>
                <c:pt idx="41">
                  <c:v>1.0344310428013304E-2</c:v>
                </c:pt>
                <c:pt idx="42">
                  <c:v>1.0595689782836796E-2</c:v>
                </c:pt>
                <c:pt idx="43">
                  <c:v>1.0960582087695942E-2</c:v>
                </c:pt>
                <c:pt idx="44">
                  <c:v>1.1428119329624281E-2</c:v>
                </c:pt>
                <c:pt idx="45">
                  <c:v>1.2616016999138526E-2</c:v>
                </c:pt>
                <c:pt idx="46">
                  <c:v>1.248915463058275E-2</c:v>
                </c:pt>
                <c:pt idx="47">
                  <c:v>1.2465789819929693E-2</c:v>
                </c:pt>
                <c:pt idx="48">
                  <c:v>1.2546500797701357E-2</c:v>
                </c:pt>
                <c:pt idx="49">
                  <c:v>1.2729308020579153E-2</c:v>
                </c:pt>
                <c:pt idx="50">
                  <c:v>1.3009908419464084E-2</c:v>
                </c:pt>
                <c:pt idx="51">
                  <c:v>1.4915587470253998E-2</c:v>
                </c:pt>
                <c:pt idx="52">
                  <c:v>1.4786702293611819E-2</c:v>
                </c:pt>
                <c:pt idx="53">
                  <c:v>1.474517595151085E-2</c:v>
                </c:pt>
                <c:pt idx="54">
                  <c:v>1.4791744215815949E-2</c:v>
                </c:pt>
                <c:pt idx="55">
                  <c:v>1.4925582535875682E-2</c:v>
                </c:pt>
                <c:pt idx="56">
                  <c:v>1.722662778627412E-2</c:v>
                </c:pt>
                <c:pt idx="57">
                  <c:v>1.709635156099076E-2</c:v>
                </c:pt>
                <c:pt idx="58">
                  <c:v>1.7041584506469837E-2</c:v>
                </c:pt>
                <c:pt idx="59">
                  <c:v>1.7063053720518966E-2</c:v>
                </c:pt>
                <c:pt idx="60">
                  <c:v>1.9545069732151202E-2</c:v>
                </c:pt>
                <c:pt idx="61">
                  <c:v>1.941378374552126E-2</c:v>
                </c:pt>
                <c:pt idx="62">
                  <c:v>1.9348955573494905E-2</c:v>
                </c:pt>
                <c:pt idx="63">
                  <c:v>2.1868559335865321E-2</c:v>
                </c:pt>
                <c:pt idx="64">
                  <c:v>2.1736509668815903E-2</c:v>
                </c:pt>
                <c:pt idx="65">
                  <c:v>2.4195642472595334E-2</c:v>
                </c:pt>
              </c:numCache>
            </c:numRef>
          </c:xVal>
          <c:yVal>
            <c:numRef>
              <c:f>'2&amp;3 asset Portfolio'!$R$60:$R$125</c:f>
              <c:numCache>
                <c:formatCode>0.00%</c:formatCode>
                <c:ptCount val="66"/>
                <c:pt idx="0">
                  <c:v>1.1518218147715315E-4</c:v>
                </c:pt>
                <c:pt idx="1">
                  <c:v>1.6329455709117731E-4</c:v>
                </c:pt>
                <c:pt idx="2">
                  <c:v>2.1140693270520146E-4</c:v>
                </c:pt>
                <c:pt idx="3">
                  <c:v>2.5951930831922561E-4</c:v>
                </c:pt>
                <c:pt idx="4">
                  <c:v>3.0763168393324971E-4</c:v>
                </c:pt>
                <c:pt idx="5">
                  <c:v>3.5574405954727392E-4</c:v>
                </c:pt>
                <c:pt idx="6">
                  <c:v>4.0385643516129802E-4</c:v>
                </c:pt>
                <c:pt idx="7">
                  <c:v>4.5196881077532217E-4</c:v>
                </c:pt>
                <c:pt idx="8">
                  <c:v>5.0008118638934632E-4</c:v>
                </c:pt>
                <c:pt idx="9">
                  <c:v>5.4819356200337059E-4</c:v>
                </c:pt>
                <c:pt idx="10">
                  <c:v>5.9630593761739474E-4</c:v>
                </c:pt>
                <c:pt idx="11">
                  <c:v>6.0233530496410517E-5</c:v>
                </c:pt>
                <c:pt idx="12">
                  <c:v>1.0834590611043466E-4</c:v>
                </c:pt>
                <c:pt idx="13">
                  <c:v>1.5645828172445881E-4</c:v>
                </c:pt>
                <c:pt idx="14">
                  <c:v>2.0457065733848296E-4</c:v>
                </c:pt>
                <c:pt idx="15">
                  <c:v>2.5268303295250712E-4</c:v>
                </c:pt>
                <c:pt idx="16">
                  <c:v>3.0079540856653127E-4</c:v>
                </c:pt>
                <c:pt idx="17">
                  <c:v>3.4890778418055542E-4</c:v>
                </c:pt>
                <c:pt idx="18">
                  <c:v>3.9702015979457952E-4</c:v>
                </c:pt>
                <c:pt idx="19">
                  <c:v>4.4513253540860368E-4</c:v>
                </c:pt>
                <c:pt idx="20">
                  <c:v>4.9324491102262788E-4</c:v>
                </c:pt>
                <c:pt idx="21">
                  <c:v>5.2848795156678816E-6</c:v>
                </c:pt>
                <c:pt idx="22">
                  <c:v>5.3397255129692028E-5</c:v>
                </c:pt>
                <c:pt idx="23">
                  <c:v>1.0150963074371617E-4</c:v>
                </c:pt>
                <c:pt idx="24">
                  <c:v>1.4962200635774031E-4</c:v>
                </c:pt>
                <c:pt idx="25">
                  <c:v>1.9773438197176447E-4</c:v>
                </c:pt>
                <c:pt idx="26">
                  <c:v>2.4584675758578862E-4</c:v>
                </c:pt>
                <c:pt idx="27">
                  <c:v>2.9395913319981277E-4</c:v>
                </c:pt>
                <c:pt idx="28">
                  <c:v>3.4207150881383698E-4</c:v>
                </c:pt>
                <c:pt idx="29">
                  <c:v>3.9018388442786119E-4</c:v>
                </c:pt>
                <c:pt idx="30">
                  <c:v>-4.966377146507474E-5</c:v>
                </c:pt>
                <c:pt idx="31">
                  <c:v>-1.5513958510505937E-6</c:v>
                </c:pt>
                <c:pt idx="32">
                  <c:v>4.6560979762973553E-5</c:v>
                </c:pt>
                <c:pt idx="33">
                  <c:v>9.4673355376997706E-5</c:v>
                </c:pt>
                <c:pt idx="34">
                  <c:v>1.4278573099102185E-4</c:v>
                </c:pt>
                <c:pt idx="35">
                  <c:v>1.9089810660504603E-4</c:v>
                </c:pt>
                <c:pt idx="36">
                  <c:v>2.3901048221907015E-4</c:v>
                </c:pt>
                <c:pt idx="37">
                  <c:v>2.8712285783309433E-4</c:v>
                </c:pt>
                <c:pt idx="38">
                  <c:v>-1.046124224458174E-4</c:v>
                </c:pt>
                <c:pt idx="39">
                  <c:v>-5.6500046831793256E-5</c:v>
                </c:pt>
                <c:pt idx="40">
                  <c:v>-8.3876712177691231E-6</c:v>
                </c:pt>
                <c:pt idx="41">
                  <c:v>3.9724704396255044E-5</c:v>
                </c:pt>
                <c:pt idx="42">
                  <c:v>8.783708001027917E-5</c:v>
                </c:pt>
                <c:pt idx="43">
                  <c:v>1.3594945562430335E-4</c:v>
                </c:pt>
                <c:pt idx="44">
                  <c:v>1.8406183123832753E-4</c:v>
                </c:pt>
                <c:pt idx="45">
                  <c:v>-1.5956107342656001E-4</c:v>
                </c:pt>
                <c:pt idx="46">
                  <c:v>-1.1144869781253588E-4</c:v>
                </c:pt>
                <c:pt idx="47">
                  <c:v>-6.3336322198511718E-5</c:v>
                </c:pt>
                <c:pt idx="48">
                  <c:v>-1.5223946584487578E-5</c:v>
                </c:pt>
                <c:pt idx="49">
                  <c:v>3.2888429029536602E-5</c:v>
                </c:pt>
                <c:pt idx="50">
                  <c:v>8.1000804643560783E-5</c:v>
                </c:pt>
                <c:pt idx="51">
                  <c:v>-2.1450972440730263E-4</c:v>
                </c:pt>
                <c:pt idx="52">
                  <c:v>-1.6639734879327848E-4</c:v>
                </c:pt>
                <c:pt idx="53">
                  <c:v>-1.1828497317925433E-4</c:v>
                </c:pt>
                <c:pt idx="54">
                  <c:v>-7.0172597565230173E-5</c:v>
                </c:pt>
                <c:pt idx="55">
                  <c:v>-2.2060221951205965E-5</c:v>
                </c:pt>
                <c:pt idx="56">
                  <c:v>-2.6945837538804523E-4</c:v>
                </c:pt>
                <c:pt idx="57">
                  <c:v>-2.2134599977402102E-4</c:v>
                </c:pt>
                <c:pt idx="58">
                  <c:v>-1.7323362415999689E-4</c:v>
                </c:pt>
                <c:pt idx="59">
                  <c:v>-1.2512124854597274E-4</c:v>
                </c:pt>
                <c:pt idx="60">
                  <c:v>-3.2440702636878793E-4</c:v>
                </c:pt>
                <c:pt idx="61">
                  <c:v>-2.7629465075476383E-4</c:v>
                </c:pt>
                <c:pt idx="62">
                  <c:v>-2.2818227514073968E-4</c:v>
                </c:pt>
                <c:pt idx="63">
                  <c:v>-3.7935567734953058E-4</c:v>
                </c:pt>
                <c:pt idx="64">
                  <c:v>-3.3124330173550643E-4</c:v>
                </c:pt>
                <c:pt idx="65">
                  <c:v>-4.3430432833027317E-4</c:v>
                </c:pt>
              </c:numCache>
            </c:numRef>
          </c:yVal>
          <c:smooth val="0"/>
          <c:extLst>
            <c:ext xmlns:c16="http://schemas.microsoft.com/office/drawing/2014/chart" uri="{C3380CC4-5D6E-409C-BE32-E72D297353CC}">
              <c16:uniqueId val="{00000000-2DEB-47CC-BBEE-A88C29459B7C}"/>
            </c:ext>
          </c:extLst>
        </c:ser>
        <c:dLbls>
          <c:showLegendKey val="0"/>
          <c:showVal val="0"/>
          <c:showCatName val="0"/>
          <c:showSerName val="0"/>
          <c:showPercent val="0"/>
          <c:showBubbleSize val="0"/>
        </c:dLbls>
        <c:axId val="60921728"/>
        <c:axId val="60920192"/>
      </c:scatterChart>
      <c:valAx>
        <c:axId val="60921728"/>
        <c:scaling>
          <c:orientation val="minMax"/>
        </c:scaling>
        <c:delete val="0"/>
        <c:axPos val="b"/>
        <c:numFmt formatCode="0.00%" sourceLinked="1"/>
        <c:majorTickMark val="out"/>
        <c:minorTickMark val="none"/>
        <c:tickLblPos val="nextTo"/>
        <c:crossAx val="60920192"/>
        <c:crosses val="autoZero"/>
        <c:crossBetween val="midCat"/>
      </c:valAx>
      <c:valAx>
        <c:axId val="60920192"/>
        <c:scaling>
          <c:orientation val="minMax"/>
        </c:scaling>
        <c:delete val="0"/>
        <c:axPos val="l"/>
        <c:majorGridlines/>
        <c:numFmt formatCode="0.00%" sourceLinked="1"/>
        <c:majorTickMark val="out"/>
        <c:minorTickMark val="none"/>
        <c:tickLblPos val="nextTo"/>
        <c:crossAx val="60921728"/>
        <c:crosses val="autoZero"/>
        <c:crossBetween val="midCat"/>
      </c:valAx>
    </c:plotArea>
    <c:plotVisOnly val="1"/>
    <c:dispBlanksAs val="gap"/>
    <c:showDLblsOverMax val="0"/>
  </c:chart>
  <c:printSettings>
    <c:headerFooter/>
    <c:pageMargins b="0.75000000000000078" l="0.70000000000000062" r="0.70000000000000062" t="0.75000000000000078" header="0.30000000000000032" footer="0.30000000000000032"/>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44663167104113"/>
          <c:y val="2.8274225917274305E-2"/>
          <c:w val="0.80233114610673661"/>
          <c:h val="0.89711949619913001"/>
        </c:manualLayout>
      </c:layout>
      <c:scatterChart>
        <c:scatterStyle val="lineMarker"/>
        <c:varyColors val="0"/>
        <c:ser>
          <c:idx val="0"/>
          <c:order val="0"/>
          <c:spPr>
            <a:ln w="19050">
              <a:noFill/>
            </a:ln>
          </c:spPr>
          <c:xVal>
            <c:numRef>
              <c:f>'2&amp;3 asset Portfolio'!$AK$61:$AK$126</c:f>
              <c:numCache>
                <c:formatCode>0.00%</c:formatCode>
                <c:ptCount val="66"/>
                <c:pt idx="0">
                  <c:v>7.2994960772258907E-2</c:v>
                </c:pt>
                <c:pt idx="1">
                  <c:v>6.5675064080666729E-2</c:v>
                </c:pt>
                <c:pt idx="2">
                  <c:v>5.835560244275189E-2</c:v>
                </c:pt>
                <c:pt idx="3">
                  <c:v>5.1036763039147601E-2</c:v>
                </c:pt>
                <c:pt idx="4">
                  <c:v>4.3718858369958119E-2</c:v>
                </c:pt>
                <c:pt idx="5">
                  <c:v>3.6402452162341697E-2</c:v>
                </c:pt>
                <c:pt idx="6">
                  <c:v>2.9088675120937661E-2</c:v>
                </c:pt>
                <c:pt idx="7">
                  <c:v>2.1780176026655582E-2</c:v>
                </c:pt>
                <c:pt idx="8">
                  <c:v>1.4484946179172037E-2</c:v>
                </c:pt>
                <c:pt idx="9">
                  <c:v>7.2431909042687788E-3</c:v>
                </c:pt>
                <c:pt idx="10">
                  <c:v>1.5252913618770173E-3</c:v>
                </c:pt>
                <c:pt idx="11">
                  <c:v>6.5613899841942158E-2</c:v>
                </c:pt>
                <c:pt idx="12">
                  <c:v>5.8297658163656285E-2</c:v>
                </c:pt>
                <c:pt idx="13">
                  <c:v>5.0982963751290349E-2</c:v>
                </c:pt>
                <c:pt idx="14">
                  <c:v>4.3670594099061842E-2</c:v>
                </c:pt>
                <c:pt idx="15">
                  <c:v>3.6361951758196467E-2</c:v>
                </c:pt>
                <c:pt idx="16">
                  <c:v>2.9059849155949911E-2</c:v>
                </c:pt>
                <c:pt idx="17">
                  <c:v>2.1770867710508957E-2</c:v>
                </c:pt>
                <c:pt idx="18">
                  <c:v>1.4514788299219643E-2</c:v>
                </c:pt>
                <c:pt idx="19">
                  <c:v>7.3891832075411862E-3</c:v>
                </c:pt>
                <c:pt idx="20">
                  <c:v>2.3944786862315536E-3</c:v>
                </c:pt>
                <c:pt idx="21">
                  <c:v>5.8289645607185796E-2</c:v>
                </c:pt>
                <c:pt idx="22">
                  <c:v>5.0986265120632777E-2</c:v>
                </c:pt>
                <c:pt idx="23">
                  <c:v>4.3688994352037408E-2</c:v>
                </c:pt>
                <c:pt idx="24">
                  <c:v>3.6401507862093063E-2</c:v>
                </c:pt>
                <c:pt idx="25">
                  <c:v>2.9131149520340804E-2</c:v>
                </c:pt>
                <c:pt idx="26">
                  <c:v>2.1894988484117663E-2</c:v>
                </c:pt>
                <c:pt idx="27">
                  <c:v>1.4743463625064524E-2</c:v>
                </c:pt>
                <c:pt idx="28">
                  <c:v>7.9095808490918084E-3</c:v>
                </c:pt>
                <c:pt idx="29">
                  <c:v>3.8685616647278973E-3</c:v>
                </c:pt>
                <c:pt idx="30">
                  <c:v>5.1046656068466478E-2</c:v>
                </c:pt>
                <c:pt idx="31">
                  <c:v>4.3773975062295661E-2</c:v>
                </c:pt>
                <c:pt idx="32">
                  <c:v>3.6520860344978492E-2</c:v>
                </c:pt>
                <c:pt idx="33">
                  <c:v>2.9301845309146077E-2</c:v>
                </c:pt>
                <c:pt idx="34">
                  <c:v>2.2150295422535399E-2</c:v>
                </c:pt>
                <c:pt idx="35">
                  <c:v>1.5161978323781579E-2</c:v>
                </c:pt>
                <c:pt idx="36">
                  <c:v>8.7377420811566384E-3</c:v>
                </c:pt>
                <c:pt idx="37">
                  <c:v>5.4793464266800953E-3</c:v>
                </c:pt>
                <c:pt idx="38">
                  <c:v>4.3925149797711491E-2</c:v>
                </c:pt>
                <c:pt idx="39">
                  <c:v>3.6719231102728823E-2</c:v>
                </c:pt>
                <c:pt idx="40">
                  <c:v>2.957021527484345E-2</c:v>
                </c:pt>
                <c:pt idx="41">
                  <c:v>2.2532329675963941E-2</c:v>
                </c:pt>
                <c:pt idx="42">
                  <c:v>1.5755211215747918E-2</c:v>
                </c:pt>
                <c:pt idx="43">
                  <c:v>9.7959190931783385E-3</c:v>
                </c:pt>
                <c:pt idx="44">
                  <c:v>7.1348393049967236E-3</c:v>
                </c:pt>
                <c:pt idx="45">
                  <c:v>3.6995349058342147E-2</c:v>
                </c:pt>
                <c:pt idx="46">
                  <c:v>2.9933632439362055E-2</c:v>
                </c:pt>
                <c:pt idx="47">
                  <c:v>2.3034786751386316E-2</c:v>
                </c:pt>
                <c:pt idx="48">
                  <c:v>1.6504332793227966E-2</c:v>
                </c:pt>
                <c:pt idx="49">
                  <c:v>1.1018037566561516E-2</c:v>
                </c:pt>
                <c:pt idx="50">
                  <c:v>8.8098724898527832E-3</c:v>
                </c:pt>
                <c:pt idx="51">
                  <c:v>3.0388686996378374E-2</c:v>
                </c:pt>
                <c:pt idx="52">
                  <c:v>2.364999254697862E-2</c:v>
                </c:pt>
                <c:pt idx="53">
                  <c:v>1.7389207807752358E-2</c:v>
                </c:pt>
                <c:pt idx="54">
                  <c:v>1.2355545293147132E-2</c:v>
                </c:pt>
                <c:pt idx="55">
                  <c:v>1.0495094158776671E-2</c:v>
                </c:pt>
                <c:pt idx="56">
                  <c:v>2.4369409533208441E-2</c:v>
                </c:pt>
                <c:pt idx="57">
                  <c:v>1.8390250736397142E-2</c:v>
                </c:pt>
                <c:pt idx="58">
                  <c:v>1.3774871102795995E-2</c:v>
                </c:pt>
                <c:pt idx="59">
                  <c:v>1.2186278195187243E-2</c:v>
                </c:pt>
                <c:pt idx="60">
                  <c:v>1.9489569591160816E-2</c:v>
                </c:pt>
                <c:pt idx="61">
                  <c:v>1.5253192290175287E-2</c:v>
                </c:pt>
                <c:pt idx="62">
                  <c:v>1.3881245543328901E-2</c:v>
                </c:pt>
                <c:pt idx="63">
                  <c:v>1.6774918864729746E-2</c:v>
                </c:pt>
                <c:pt idx="64">
                  <c:v>1.5578761380567631E-2</c:v>
                </c:pt>
                <c:pt idx="65">
                  <c:v>1.7278074580401804E-2</c:v>
                </c:pt>
              </c:numCache>
            </c:numRef>
          </c:xVal>
          <c:yVal>
            <c:numRef>
              <c:f>'2&amp;3 asset Portfolio'!$AI$61:$AI$126</c:f>
              <c:numCache>
                <c:formatCode>0.00%</c:formatCode>
                <c:ptCount val="66"/>
                <c:pt idx="0">
                  <c:v>-2.5754856176627267E-3</c:v>
                </c:pt>
                <c:pt idx="1">
                  <c:v>-2.3091856746604001E-3</c:v>
                </c:pt>
                <c:pt idx="2">
                  <c:v>-2.0428857316580735E-3</c:v>
                </c:pt>
                <c:pt idx="3">
                  <c:v>-1.7765857886557471E-3</c:v>
                </c:pt>
                <c:pt idx="4">
                  <c:v>-1.5102858456534207E-3</c:v>
                </c:pt>
                <c:pt idx="5">
                  <c:v>-1.243985902651094E-3</c:v>
                </c:pt>
                <c:pt idx="6">
                  <c:v>-9.7768595964876741E-4</c:v>
                </c:pt>
                <c:pt idx="7">
                  <c:v>-7.1138601664644111E-4</c:v>
                </c:pt>
                <c:pt idx="8">
                  <c:v>-4.4508607364411443E-4</c:v>
                </c:pt>
                <c:pt idx="9">
                  <c:v>-1.7878613064178792E-4</c:v>
                </c:pt>
                <c:pt idx="10">
                  <c:v>8.7513812360539068E-5</c:v>
                </c:pt>
                <c:pt idx="11">
                  <c:v>-2.3489803852459377E-3</c:v>
                </c:pt>
                <c:pt idx="12">
                  <c:v>-2.082680442243611E-3</c:v>
                </c:pt>
                <c:pt idx="13">
                  <c:v>-1.8163804992412846E-3</c:v>
                </c:pt>
                <c:pt idx="14">
                  <c:v>-1.550080556238958E-3</c:v>
                </c:pt>
                <c:pt idx="15">
                  <c:v>-1.2837806132366316E-3</c:v>
                </c:pt>
                <c:pt idx="16">
                  <c:v>-1.017480670234305E-3</c:v>
                </c:pt>
                <c:pt idx="17">
                  <c:v>-7.5118072723197858E-4</c:v>
                </c:pt>
                <c:pt idx="18">
                  <c:v>-4.8488078422965195E-4</c:v>
                </c:pt>
                <c:pt idx="19">
                  <c:v>-2.1858084122732544E-4</c:v>
                </c:pt>
                <c:pt idx="20">
                  <c:v>4.7719101775001548E-5</c:v>
                </c:pt>
                <c:pt idx="21">
                  <c:v>-2.1224751528291486E-3</c:v>
                </c:pt>
                <c:pt idx="22">
                  <c:v>-1.856175209826822E-3</c:v>
                </c:pt>
                <c:pt idx="23">
                  <c:v>-1.5898752668244956E-3</c:v>
                </c:pt>
                <c:pt idx="24">
                  <c:v>-1.323575323822169E-3</c:v>
                </c:pt>
                <c:pt idx="25">
                  <c:v>-1.0572753808198426E-3</c:v>
                </c:pt>
                <c:pt idx="26">
                  <c:v>-7.9097543781751615E-4</c:v>
                </c:pt>
                <c:pt idx="27">
                  <c:v>-5.2467549481518953E-4</c:v>
                </c:pt>
                <c:pt idx="28">
                  <c:v>-2.5837555181286301E-4</c:v>
                </c:pt>
                <c:pt idx="29">
                  <c:v>7.9243911894640148E-6</c:v>
                </c:pt>
                <c:pt idx="30">
                  <c:v>-1.8959699204123596E-3</c:v>
                </c:pt>
                <c:pt idx="31">
                  <c:v>-1.6296699774100329E-3</c:v>
                </c:pt>
                <c:pt idx="32">
                  <c:v>-1.3633700344077065E-3</c:v>
                </c:pt>
                <c:pt idx="33">
                  <c:v>-1.0970700914053799E-3</c:v>
                </c:pt>
                <c:pt idx="34">
                  <c:v>-8.3077014840305329E-4</c:v>
                </c:pt>
                <c:pt idx="35">
                  <c:v>-5.6447020540072678E-4</c:v>
                </c:pt>
                <c:pt idx="36">
                  <c:v>-2.9817026239840015E-4</c:v>
                </c:pt>
                <c:pt idx="37">
                  <c:v>-3.1870319396073505E-5</c:v>
                </c:pt>
                <c:pt idx="38">
                  <c:v>-1.6694646879955705E-3</c:v>
                </c:pt>
                <c:pt idx="39">
                  <c:v>-1.4031647449932439E-3</c:v>
                </c:pt>
                <c:pt idx="40">
                  <c:v>-1.1368648019909175E-3</c:v>
                </c:pt>
                <c:pt idx="41">
                  <c:v>-8.7056485898859086E-4</c:v>
                </c:pt>
                <c:pt idx="42">
                  <c:v>-6.0426491598626435E-4</c:v>
                </c:pt>
                <c:pt idx="43">
                  <c:v>-3.3796497298393767E-4</c:v>
                </c:pt>
                <c:pt idx="44">
                  <c:v>-7.1665029981611038E-5</c:v>
                </c:pt>
                <c:pt idx="45">
                  <c:v>-1.4429594555787815E-3</c:v>
                </c:pt>
                <c:pt idx="46">
                  <c:v>-1.1766595125764548E-3</c:v>
                </c:pt>
                <c:pt idx="47">
                  <c:v>-9.1035956957412844E-4</c:v>
                </c:pt>
                <c:pt idx="48">
                  <c:v>-6.4405962657180182E-4</c:v>
                </c:pt>
                <c:pt idx="49">
                  <c:v>-3.7775968356947519E-4</c:v>
                </c:pt>
                <c:pt idx="50">
                  <c:v>-1.1145974056714854E-4</c:v>
                </c:pt>
                <c:pt idx="51">
                  <c:v>-1.2164542231619924E-3</c:v>
                </c:pt>
                <c:pt idx="52">
                  <c:v>-9.501542801596659E-4</c:v>
                </c:pt>
                <c:pt idx="53">
                  <c:v>-6.8385433715733939E-4</c:v>
                </c:pt>
                <c:pt idx="54">
                  <c:v>-4.1755439415501271E-4</c:v>
                </c:pt>
                <c:pt idx="55">
                  <c:v>-1.5125445115268606E-4</c:v>
                </c:pt>
                <c:pt idx="56">
                  <c:v>-9.8994899074520337E-4</c:v>
                </c:pt>
                <c:pt idx="57">
                  <c:v>-7.2364904774287664E-4</c:v>
                </c:pt>
                <c:pt idx="58">
                  <c:v>-4.5734910474055007E-4</c:v>
                </c:pt>
                <c:pt idx="59">
                  <c:v>-1.9104916173822358E-4</c:v>
                </c:pt>
                <c:pt idx="60">
                  <c:v>-7.6344375832841432E-4</c:v>
                </c:pt>
                <c:pt idx="61">
                  <c:v>-4.9714381532608781E-4</c:v>
                </c:pt>
                <c:pt idx="62">
                  <c:v>-2.3084387232376116E-4</c:v>
                </c:pt>
                <c:pt idx="63">
                  <c:v>-5.3693852591162527E-4</c:v>
                </c:pt>
                <c:pt idx="64">
                  <c:v>-2.7063858290929865E-4</c:v>
                </c:pt>
                <c:pt idx="65">
                  <c:v>-3.1043329349483617E-4</c:v>
                </c:pt>
              </c:numCache>
            </c:numRef>
          </c:yVal>
          <c:smooth val="0"/>
          <c:extLst>
            <c:ext xmlns:c16="http://schemas.microsoft.com/office/drawing/2014/chart" uri="{C3380CC4-5D6E-409C-BE32-E72D297353CC}">
              <c16:uniqueId val="{00000000-48B3-4272-9E9D-4D4B03542B07}"/>
            </c:ext>
          </c:extLst>
        </c:ser>
        <c:dLbls>
          <c:showLegendKey val="0"/>
          <c:showVal val="0"/>
          <c:showCatName val="0"/>
          <c:showSerName val="0"/>
          <c:showPercent val="0"/>
          <c:showBubbleSize val="0"/>
        </c:dLbls>
        <c:axId val="108982272"/>
        <c:axId val="108660608"/>
      </c:scatterChart>
      <c:valAx>
        <c:axId val="108982272"/>
        <c:scaling>
          <c:orientation val="minMax"/>
        </c:scaling>
        <c:delete val="0"/>
        <c:axPos val="b"/>
        <c:numFmt formatCode="0.00%" sourceLinked="1"/>
        <c:majorTickMark val="out"/>
        <c:minorTickMark val="none"/>
        <c:tickLblPos val="nextTo"/>
        <c:crossAx val="108660608"/>
        <c:crosses val="autoZero"/>
        <c:crossBetween val="midCat"/>
      </c:valAx>
      <c:valAx>
        <c:axId val="108660608"/>
        <c:scaling>
          <c:orientation val="minMax"/>
        </c:scaling>
        <c:delete val="0"/>
        <c:axPos val="l"/>
        <c:majorGridlines/>
        <c:numFmt formatCode="0.00%" sourceLinked="1"/>
        <c:majorTickMark val="out"/>
        <c:minorTickMark val="none"/>
        <c:tickLblPos val="nextTo"/>
        <c:crossAx val="108982272"/>
        <c:crosses val="autoZero"/>
        <c:crossBetween val="midCat"/>
      </c:valAx>
    </c:plotArea>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510331563460622"/>
          <c:y val="2.8252405949256341E-2"/>
          <c:w val="0.79356752639740491"/>
          <c:h val="0.91571741032370957"/>
        </c:manualLayout>
      </c:layout>
      <c:scatterChart>
        <c:scatterStyle val="lineMarker"/>
        <c:varyColors val="0"/>
        <c:ser>
          <c:idx val="0"/>
          <c:order val="0"/>
          <c:spPr>
            <a:ln w="19050">
              <a:noFill/>
            </a:ln>
          </c:spPr>
          <c:xVal>
            <c:numRef>
              <c:f>'2&amp;3 asset Portfolio'!$AS$61:$AS$126</c:f>
              <c:numCache>
                <c:formatCode>0.00%</c:formatCode>
                <c:ptCount val="66"/>
                <c:pt idx="0">
                  <c:v>1.1161254479050909E-2</c:v>
                </c:pt>
                <c:pt idx="1">
                  <c:v>1.0075186022299417E-2</c:v>
                </c:pt>
                <c:pt idx="2">
                  <c:v>9.3507362470201111E-3</c:v>
                </c:pt>
                <c:pt idx="3">
                  <c:v>9.0749262519498487E-3</c:v>
                </c:pt>
                <c:pt idx="4">
                  <c:v>9.2878107073150404E-3</c:v>
                </c:pt>
                <c:pt idx="5">
                  <c:v>9.9580968126995982E-3</c:v>
                </c:pt>
                <c:pt idx="6">
                  <c:v>1.1002503336371885E-2</c:v>
                </c:pt>
                <c:pt idx="7">
                  <c:v>1.232629670023587E-2</c:v>
                </c:pt>
                <c:pt idx="8">
                  <c:v>1.3849592923880884E-2</c:v>
                </c:pt>
                <c:pt idx="9">
                  <c:v>1.5513735240481961E-2</c:v>
                </c:pt>
                <c:pt idx="10">
                  <c:v>1.7278074580401804E-2</c:v>
                </c:pt>
                <c:pt idx="11">
                  <c:v>1.034252796960956E-2</c:v>
                </c:pt>
                <c:pt idx="12">
                  <c:v>9.2908887297666141E-3</c:v>
                </c:pt>
                <c:pt idx="13">
                  <c:v>8.6408602069034234E-3</c:v>
                </c:pt>
                <c:pt idx="14">
                  <c:v>8.4852483747492342E-3</c:v>
                </c:pt>
                <c:pt idx="15">
                  <c:v>8.8501716360032574E-3</c:v>
                </c:pt>
                <c:pt idx="16">
                  <c:v>9.6769188862903671E-3</c:v>
                </c:pt>
                <c:pt idx="17">
                  <c:v>1.0860529610316636E-2</c:v>
                </c:pt>
                <c:pt idx="18">
                  <c:v>1.2298397084208995E-2</c:v>
                </c:pt>
                <c:pt idx="19">
                  <c:v>1.3911907180713603E-2</c:v>
                </c:pt>
                <c:pt idx="20">
                  <c:v>1.5646816772375647E-2</c:v>
                </c:pt>
                <c:pt idx="21">
                  <c:v>9.7852286345413552E-3</c:v>
                </c:pt>
                <c:pt idx="22">
                  <c:v>8.8045661316126737E-3</c:v>
                </c:pt>
                <c:pt idx="23">
                  <c:v>8.2632435061075413E-3</c:v>
                </c:pt>
                <c:pt idx="24">
                  <c:v>8.2482194961161475E-3</c:v>
                </c:pt>
                <c:pt idx="25">
                  <c:v>8.7622017558709065E-3</c:v>
                </c:pt>
                <c:pt idx="26">
                  <c:v>9.7216437655706419E-3</c:v>
                </c:pt>
                <c:pt idx="27">
                  <c:v>1.1010706541286275E-2</c:v>
                </c:pt>
                <c:pt idx="28">
                  <c:v>1.252805183225169E-2</c:v>
                </c:pt>
                <c:pt idx="29">
                  <c:v>1.4200691181222134E-2</c:v>
                </c:pt>
                <c:pt idx="30">
                  <c:v>9.5353052090853419E-3</c:v>
                </c:pt>
                <c:pt idx="31">
                  <c:v>8.6665268426889212E-3</c:v>
                </c:pt>
                <c:pt idx="32">
                  <c:v>8.2635617465642332E-3</c:v>
                </c:pt>
                <c:pt idx="33">
                  <c:v>8.393767991975146E-3</c:v>
                </c:pt>
                <c:pt idx="34">
                  <c:v>9.0341215735968393E-3</c:v>
                </c:pt>
                <c:pt idx="35">
                  <c:v>1.0087937710431392E-2</c:v>
                </c:pt>
                <c:pt idx="36">
                  <c:v>1.1441535955987479E-2</c:v>
                </c:pt>
                <c:pt idx="37">
                  <c:v>1.3001620128059407E-2</c:v>
                </c:pt>
                <c:pt idx="38">
                  <c:v>9.6167521961752801E-3</c:v>
                </c:pt>
                <c:pt idx="39">
                  <c:v>8.893004083897876E-3</c:v>
                </c:pt>
                <c:pt idx="40">
                  <c:v>8.6417731750724081E-3</c:v>
                </c:pt>
                <c:pt idx="41">
                  <c:v>8.9031504941886972E-3</c:v>
                </c:pt>
                <c:pt idx="42">
                  <c:v>9.6355102083147855E-3</c:v>
                </c:pt>
                <c:pt idx="43">
                  <c:v>1.0742958082693009E-2</c:v>
                </c:pt>
                <c:pt idx="44">
                  <c:v>1.2123133377887677E-2</c:v>
                </c:pt>
                <c:pt idx="45">
                  <c:v>1.0021493478865516E-2</c:v>
                </c:pt>
                <c:pt idx="46">
                  <c:v>9.4578479121558579E-3</c:v>
                </c:pt>
                <c:pt idx="47">
                  <c:v>9.3521423134804976E-3</c:v>
                </c:pt>
                <c:pt idx="48">
                  <c:v>9.7193295917624069E-3</c:v>
                </c:pt>
                <c:pt idx="49">
                  <c:v>1.0509961594345578E-2</c:v>
                </c:pt>
                <c:pt idx="50">
                  <c:v>1.163805571629232E-2</c:v>
                </c:pt>
                <c:pt idx="51">
                  <c:v>1.0712948784686505E-2</c:v>
                </c:pt>
                <c:pt idx="52">
                  <c:v>1.0305570532230982E-2</c:v>
                </c:pt>
                <c:pt idx="53">
                  <c:v>1.0326345891255707E-2</c:v>
                </c:pt>
                <c:pt idx="54">
                  <c:v>1.0772798061623283E-2</c:v>
                </c:pt>
                <c:pt idx="55">
                  <c:v>1.1595863910324649E-2</c:v>
                </c:pt>
                <c:pt idx="56">
                  <c:v>1.1640135014326852E-2</c:v>
                </c:pt>
                <c:pt idx="57">
                  <c:v>1.137309158637941E-2</c:v>
                </c:pt>
                <c:pt idx="58">
                  <c:v>1.1497512968124233E-2</c:v>
                </c:pt>
                <c:pt idx="59">
                  <c:v>1.2001229929127692E-2</c:v>
                </c:pt>
                <c:pt idx="60">
                  <c:v>1.2751735019685359E-2</c:v>
                </c:pt>
                <c:pt idx="61">
                  <c:v>1.2604688486497029E-2</c:v>
                </c:pt>
                <c:pt idx="62">
                  <c:v>1.2811741521377418E-2</c:v>
                </c:pt>
                <c:pt idx="63">
                  <c:v>1.4003902322026239E-2</c:v>
                </c:pt>
                <c:pt idx="64">
                  <c:v>1.3956993330340076E-2</c:v>
                </c:pt>
                <c:pt idx="65">
                  <c:v>1.5362302752175658E-2</c:v>
                </c:pt>
              </c:numCache>
            </c:numRef>
          </c:xVal>
          <c:yVal>
            <c:numRef>
              <c:f>'2&amp;3 asset Portfolio'!$AQ$61:$AQ$126</c:f>
              <c:numCache>
                <c:formatCode>0.00%</c:formatCode>
                <c:ptCount val="66"/>
                <c:pt idx="0">
                  <c:v>5.9630593761739474E-4</c:v>
                </c:pt>
                <c:pt idx="1">
                  <c:v>5.0563201450617165E-4</c:v>
                </c:pt>
                <c:pt idx="2">
                  <c:v>4.1495809139494862E-4</c:v>
                </c:pt>
                <c:pt idx="3">
                  <c:v>3.2428416828372554E-4</c:v>
                </c:pt>
                <c:pt idx="4">
                  <c:v>2.3361024517250243E-4</c:v>
                </c:pt>
                <c:pt idx="5">
                  <c:v>1.4293632206127937E-4</c:v>
                </c:pt>
                <c:pt idx="6">
                  <c:v>5.2262398950056308E-5</c:v>
                </c:pt>
                <c:pt idx="7">
                  <c:v>-3.841152416116675E-5</c:v>
                </c:pt>
                <c:pt idx="8">
                  <c:v>-1.2908544727238986E-4</c:v>
                </c:pt>
                <c:pt idx="9">
                  <c:v>-2.1975937038361298E-4</c:v>
                </c:pt>
                <c:pt idx="10">
                  <c:v>-3.1043329349483617E-4</c:v>
                </c:pt>
                <c:pt idx="11">
                  <c:v>6.1348696562031526E-4</c:v>
                </c:pt>
                <c:pt idx="12">
                  <c:v>5.2281304250909229E-4</c:v>
                </c:pt>
                <c:pt idx="13">
                  <c:v>4.3213911939786915E-4</c:v>
                </c:pt>
                <c:pt idx="14">
                  <c:v>3.4146519628664601E-4</c:v>
                </c:pt>
                <c:pt idx="15">
                  <c:v>2.5079127317542303E-4</c:v>
                </c:pt>
                <c:pt idx="16">
                  <c:v>1.6011735006419989E-4</c:v>
                </c:pt>
                <c:pt idx="17">
                  <c:v>6.9443426952976885E-5</c:v>
                </c:pt>
                <c:pt idx="18">
                  <c:v>-2.1230496158246227E-5</c:v>
                </c:pt>
                <c:pt idx="19">
                  <c:v>-1.1190441926946934E-4</c:v>
                </c:pt>
                <c:pt idx="20">
                  <c:v>-2.0257834238069253E-4</c:v>
                </c:pt>
                <c:pt idx="21">
                  <c:v>6.3066799362323589E-4</c:v>
                </c:pt>
                <c:pt idx="22">
                  <c:v>5.3999407051201281E-4</c:v>
                </c:pt>
                <c:pt idx="23">
                  <c:v>4.4932014740078967E-4</c:v>
                </c:pt>
                <c:pt idx="24">
                  <c:v>3.5864622428956658E-4</c:v>
                </c:pt>
                <c:pt idx="25">
                  <c:v>2.6797230117834355E-4</c:v>
                </c:pt>
                <c:pt idx="26">
                  <c:v>1.7729837806712047E-4</c:v>
                </c:pt>
                <c:pt idx="27">
                  <c:v>8.6624454955897407E-5</c:v>
                </c:pt>
                <c:pt idx="28">
                  <c:v>-4.0494681553257322E-6</c:v>
                </c:pt>
                <c:pt idx="29">
                  <c:v>-9.4723391266548953E-5</c:v>
                </c:pt>
                <c:pt idx="30">
                  <c:v>6.478490216261562E-4</c:v>
                </c:pt>
                <c:pt idx="31">
                  <c:v>5.5717509851493322E-4</c:v>
                </c:pt>
                <c:pt idx="32">
                  <c:v>4.6650117540371019E-4</c:v>
                </c:pt>
                <c:pt idx="33">
                  <c:v>3.7582725229248705E-4</c:v>
                </c:pt>
                <c:pt idx="34">
                  <c:v>2.8515332918126397E-4</c:v>
                </c:pt>
                <c:pt idx="35">
                  <c:v>1.9447940607004088E-4</c:v>
                </c:pt>
                <c:pt idx="36">
                  <c:v>1.0380548295881782E-4</c:v>
                </c:pt>
                <c:pt idx="37">
                  <c:v>1.3131559847594682E-5</c:v>
                </c:pt>
                <c:pt idx="38">
                  <c:v>6.6503004962907683E-4</c:v>
                </c:pt>
                <c:pt idx="39">
                  <c:v>5.7435612651785374E-4</c:v>
                </c:pt>
                <c:pt idx="40">
                  <c:v>4.8368220340663071E-4</c:v>
                </c:pt>
                <c:pt idx="41">
                  <c:v>3.9300828029540757E-4</c:v>
                </c:pt>
                <c:pt idx="42">
                  <c:v>3.0233435718418449E-4</c:v>
                </c:pt>
                <c:pt idx="43">
                  <c:v>2.1166043407296146E-4</c:v>
                </c:pt>
                <c:pt idx="44">
                  <c:v>1.2098651096173832E-4</c:v>
                </c:pt>
                <c:pt idx="45">
                  <c:v>6.8221107763199735E-4</c:v>
                </c:pt>
                <c:pt idx="46">
                  <c:v>5.9153715452077427E-4</c:v>
                </c:pt>
                <c:pt idx="47">
                  <c:v>5.0086323140955118E-4</c:v>
                </c:pt>
                <c:pt idx="48">
                  <c:v>4.101893082983281E-4</c:v>
                </c:pt>
                <c:pt idx="49">
                  <c:v>3.1951538518710501E-4</c:v>
                </c:pt>
                <c:pt idx="50">
                  <c:v>2.288414620758819E-4</c:v>
                </c:pt>
                <c:pt idx="51">
                  <c:v>6.9939210563491787E-4</c:v>
                </c:pt>
                <c:pt idx="52">
                  <c:v>6.0871818252369479E-4</c:v>
                </c:pt>
                <c:pt idx="53">
                  <c:v>5.180442594124717E-4</c:v>
                </c:pt>
                <c:pt idx="54">
                  <c:v>4.2737033630124862E-4</c:v>
                </c:pt>
                <c:pt idx="55">
                  <c:v>3.3669641319002548E-4</c:v>
                </c:pt>
                <c:pt idx="56">
                  <c:v>7.165731336378384E-4</c:v>
                </c:pt>
                <c:pt idx="57">
                  <c:v>6.2589921052661531E-4</c:v>
                </c:pt>
                <c:pt idx="58">
                  <c:v>5.3522528741539223E-4</c:v>
                </c:pt>
                <c:pt idx="59">
                  <c:v>4.4455136430416914E-4</c:v>
                </c:pt>
                <c:pt idx="60">
                  <c:v>7.3375416164075903E-4</c:v>
                </c:pt>
                <c:pt idx="61">
                  <c:v>6.4308023852953594E-4</c:v>
                </c:pt>
                <c:pt idx="62">
                  <c:v>5.5240631541831275E-4</c:v>
                </c:pt>
                <c:pt idx="63">
                  <c:v>7.5093518964367944E-4</c:v>
                </c:pt>
                <c:pt idx="64">
                  <c:v>6.6026126653245636E-4</c:v>
                </c:pt>
                <c:pt idx="65">
                  <c:v>7.6811621764659996E-4</c:v>
                </c:pt>
              </c:numCache>
            </c:numRef>
          </c:yVal>
          <c:smooth val="0"/>
          <c:extLst>
            <c:ext xmlns:c16="http://schemas.microsoft.com/office/drawing/2014/chart" uri="{C3380CC4-5D6E-409C-BE32-E72D297353CC}">
              <c16:uniqueId val="{00000000-8D55-483D-87A4-E95E771B06AD}"/>
            </c:ext>
          </c:extLst>
        </c:ser>
        <c:dLbls>
          <c:showLegendKey val="0"/>
          <c:showVal val="0"/>
          <c:showCatName val="0"/>
          <c:showSerName val="0"/>
          <c:showPercent val="0"/>
          <c:showBubbleSize val="0"/>
        </c:dLbls>
        <c:axId val="96258304"/>
        <c:axId val="87852544"/>
      </c:scatterChart>
      <c:valAx>
        <c:axId val="96258304"/>
        <c:scaling>
          <c:orientation val="minMax"/>
        </c:scaling>
        <c:delete val="0"/>
        <c:axPos val="b"/>
        <c:numFmt formatCode="0.00%" sourceLinked="1"/>
        <c:majorTickMark val="out"/>
        <c:minorTickMark val="none"/>
        <c:tickLblPos val="nextTo"/>
        <c:crossAx val="87852544"/>
        <c:crosses val="autoZero"/>
        <c:crossBetween val="midCat"/>
      </c:valAx>
      <c:valAx>
        <c:axId val="87852544"/>
        <c:scaling>
          <c:orientation val="minMax"/>
        </c:scaling>
        <c:delete val="0"/>
        <c:axPos val="l"/>
        <c:majorGridlines/>
        <c:numFmt formatCode="0.00%" sourceLinked="1"/>
        <c:majorTickMark val="out"/>
        <c:minorTickMark val="none"/>
        <c:tickLblPos val="nextTo"/>
        <c:crossAx val="96258304"/>
        <c:crosses val="autoZero"/>
        <c:crossBetween val="midCat"/>
      </c:valAx>
    </c:plotArea>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31973873829446"/>
          <c:y val="3.2882035578885971E-2"/>
          <c:w val="0.79635110329371672"/>
          <c:h val="0.88793963254593178"/>
        </c:manualLayout>
      </c:layout>
      <c:scatterChart>
        <c:scatterStyle val="lineMarker"/>
        <c:varyColors val="0"/>
        <c:ser>
          <c:idx val="0"/>
          <c:order val="0"/>
          <c:spPr>
            <a:ln w="19050">
              <a:noFill/>
            </a:ln>
          </c:spPr>
          <c:xVal>
            <c:numRef>
              <c:f>'2&amp;3 asset Portfolio'!$BA$61:$BA$126</c:f>
              <c:numCache>
                <c:formatCode>0.00%</c:formatCode>
                <c:ptCount val="66"/>
                <c:pt idx="0">
                  <c:v>1.5252913618770173E-3</c:v>
                </c:pt>
                <c:pt idx="1">
                  <c:v>2.3944786862315527E-3</c:v>
                </c:pt>
                <c:pt idx="2">
                  <c:v>3.868561664727896E-3</c:v>
                </c:pt>
                <c:pt idx="3">
                  <c:v>5.4793464266800936E-3</c:v>
                </c:pt>
                <c:pt idx="4">
                  <c:v>7.1348393049967219E-3</c:v>
                </c:pt>
                <c:pt idx="5">
                  <c:v>8.8098724898527814E-3</c:v>
                </c:pt>
                <c:pt idx="6">
                  <c:v>1.0495094158776669E-2</c:v>
                </c:pt>
                <c:pt idx="7">
                  <c:v>1.218627819518724E-2</c:v>
                </c:pt>
                <c:pt idx="8">
                  <c:v>1.3881245543328898E-2</c:v>
                </c:pt>
                <c:pt idx="9">
                  <c:v>1.5578761380567629E-2</c:v>
                </c:pt>
                <c:pt idx="10">
                  <c:v>1.7278074580401804E-2</c:v>
                </c:pt>
                <c:pt idx="11">
                  <c:v>1.9041579153321962E-3</c:v>
                </c:pt>
                <c:pt idx="12">
                  <c:v>2.6691915461059226E-3</c:v>
                </c:pt>
                <c:pt idx="13">
                  <c:v>4.0556844536858323E-3</c:v>
                </c:pt>
                <c:pt idx="14">
                  <c:v>5.6211916886652353E-3</c:v>
                </c:pt>
                <c:pt idx="15">
                  <c:v>7.2506718549630866E-3</c:v>
                </c:pt>
                <c:pt idx="16">
                  <c:v>8.9090917287214608E-3</c:v>
                </c:pt>
                <c:pt idx="17">
                  <c:v>1.0582854777798708E-2</c:v>
                </c:pt>
                <c:pt idx="18">
                  <c:v>1.226568146496416E-2</c:v>
                </c:pt>
                <c:pt idx="19">
                  <c:v>1.3954293070117823E-2</c:v>
                </c:pt>
                <c:pt idx="20">
                  <c:v>1.5646816772375647E-2</c:v>
                </c:pt>
                <c:pt idx="21">
                  <c:v>3.1351457190343908E-3</c:v>
                </c:pt>
                <c:pt idx="22">
                  <c:v>3.6632849364936484E-3</c:v>
                </c:pt>
                <c:pt idx="23">
                  <c:v>4.7786400897208642E-3</c:v>
                </c:pt>
                <c:pt idx="24">
                  <c:v>6.1706055151028848E-3</c:v>
                </c:pt>
                <c:pt idx="25">
                  <c:v>7.690420695497315E-3</c:v>
                </c:pt>
                <c:pt idx="26">
                  <c:v>9.2754512159373258E-3</c:v>
                </c:pt>
                <c:pt idx="27">
                  <c:v>1.0897277035090811E-2</c:v>
                </c:pt>
                <c:pt idx="28">
                  <c:v>1.2541631673533813E-2</c:v>
                </c:pt>
                <c:pt idx="29">
                  <c:v>1.4200691181222134E-2</c:v>
                </c:pt>
                <c:pt idx="30">
                  <c:v>4.5756395922088178E-3</c:v>
                </c:pt>
                <c:pt idx="31">
                  <c:v>4.9617282500385908E-3</c:v>
                </c:pt>
                <c:pt idx="32">
                  <c:v>5.8417671565595382E-3</c:v>
                </c:pt>
                <c:pt idx="33">
                  <c:v>7.032706913448687E-3</c:v>
                </c:pt>
                <c:pt idx="34">
                  <c:v>8.4033871911429123E-3</c:v>
                </c:pt>
                <c:pt idx="35">
                  <c:v>9.8792759235100374E-3</c:v>
                </c:pt>
                <c:pt idx="36">
                  <c:v>1.141965393504593E-2</c:v>
                </c:pt>
                <c:pt idx="37">
                  <c:v>1.3001620128059407E-2</c:v>
                </c:pt>
                <c:pt idx="38">
                  <c:v>6.0784730287424902E-3</c:v>
                </c:pt>
                <c:pt idx="39">
                  <c:v>6.3813678481711563E-3</c:v>
                </c:pt>
                <c:pt idx="40">
                  <c:v>7.0937369278103206E-3</c:v>
                </c:pt>
                <c:pt idx="41">
                  <c:v>8.1083647132496189E-3</c:v>
                </c:pt>
                <c:pt idx="42">
                  <c:v>9.3271260193024032E-3</c:v>
                </c:pt>
                <c:pt idx="43">
                  <c:v>1.0680365535486546E-2</c:v>
                </c:pt>
                <c:pt idx="44">
                  <c:v>1.2123133377887677E-2</c:v>
                </c:pt>
                <c:pt idx="45">
                  <c:v>7.6067870175036915E-3</c:v>
                </c:pt>
                <c:pt idx="46">
                  <c:v>7.8567793455884914E-3</c:v>
                </c:pt>
                <c:pt idx="47">
                  <c:v>8.4510343376212656E-3</c:v>
                </c:pt>
                <c:pt idx="48">
                  <c:v>9.3239588051870961E-3</c:v>
                </c:pt>
                <c:pt idx="49">
                  <c:v>1.0405655239377426E-2</c:v>
                </c:pt>
                <c:pt idx="50">
                  <c:v>1.163805571629232E-2</c:v>
                </c:pt>
                <c:pt idx="51">
                  <c:v>9.1478194551120936E-3</c:v>
                </c:pt>
                <c:pt idx="52">
                  <c:v>9.3616304905721984E-3</c:v>
                </c:pt>
                <c:pt idx="53">
                  <c:v>9.8703027732425386E-3</c:v>
                </c:pt>
                <c:pt idx="54">
                  <c:v>1.063159700909192E-2</c:v>
                </c:pt>
                <c:pt idx="55">
                  <c:v>1.1595863910324649E-2</c:v>
                </c:pt>
                <c:pt idx="56">
                  <c:v>1.0696074537985593E-2</c:v>
                </c:pt>
                <c:pt idx="57">
                  <c:v>1.0883716593329137E-2</c:v>
                </c:pt>
                <c:pt idx="58">
                  <c:v>1.1328273918848223E-2</c:v>
                </c:pt>
                <c:pt idx="59">
                  <c:v>1.2001229929127692E-2</c:v>
                </c:pt>
                <c:pt idx="60">
                  <c:v>1.224881373628124E-2</c:v>
                </c:pt>
                <c:pt idx="61">
                  <c:v>1.2416701092116086E-2</c:v>
                </c:pt>
                <c:pt idx="62">
                  <c:v>1.2811741521377418E-2</c:v>
                </c:pt>
                <c:pt idx="63">
                  <c:v>1.3804524006833123E-2</c:v>
                </c:pt>
                <c:pt idx="64">
                  <c:v>1.3956993330340076E-2</c:v>
                </c:pt>
                <c:pt idx="65">
                  <c:v>1.5362302752175658E-2</c:v>
                </c:pt>
              </c:numCache>
            </c:numRef>
          </c:xVal>
          <c:yVal>
            <c:numRef>
              <c:f>'2&amp;3 asset Portfolio'!$AY$61:$AY$126</c:f>
              <c:numCache>
                <c:formatCode>0.00%</c:formatCode>
                <c:ptCount val="66"/>
                <c:pt idx="0">
                  <c:v>8.7513812360539068E-5</c:v>
                </c:pt>
                <c:pt idx="1">
                  <c:v>4.7719101775001555E-5</c:v>
                </c:pt>
                <c:pt idx="2">
                  <c:v>7.9243911894640284E-6</c:v>
                </c:pt>
                <c:pt idx="3">
                  <c:v>-3.1870319396073478E-5</c:v>
                </c:pt>
                <c:pt idx="4">
                  <c:v>-7.1665029981610997E-5</c:v>
                </c:pt>
                <c:pt idx="5">
                  <c:v>-1.1145974056714852E-4</c:v>
                </c:pt>
                <c:pt idx="6">
                  <c:v>-1.5125445115268604E-4</c:v>
                </c:pt>
                <c:pt idx="7">
                  <c:v>-1.9104916173822353E-4</c:v>
                </c:pt>
                <c:pt idx="8">
                  <c:v>-2.3084387232376108E-4</c:v>
                </c:pt>
                <c:pt idx="9">
                  <c:v>-2.706385829092986E-4</c:v>
                </c:pt>
                <c:pt idx="10">
                  <c:v>-3.1043329349483617E-4</c:v>
                </c:pt>
                <c:pt idx="11">
                  <c:v>1.5557405288914517E-4</c:v>
                </c:pt>
                <c:pt idx="12">
                  <c:v>1.1577934230360765E-4</c:v>
                </c:pt>
                <c:pt idx="13">
                  <c:v>7.5984631718070117E-5</c:v>
                </c:pt>
                <c:pt idx="14">
                  <c:v>3.6189921132532624E-5</c:v>
                </c:pt>
                <c:pt idx="15">
                  <c:v>-3.6047894530049089E-6</c:v>
                </c:pt>
                <c:pt idx="16">
                  <c:v>-4.3399500038542415E-5</c:v>
                </c:pt>
                <c:pt idx="17">
                  <c:v>-8.3194210624079921E-5</c:v>
                </c:pt>
                <c:pt idx="18">
                  <c:v>-1.2298892120961744E-4</c:v>
                </c:pt>
                <c:pt idx="19">
                  <c:v>-1.6278363179515499E-4</c:v>
                </c:pt>
                <c:pt idx="20">
                  <c:v>-2.0257834238069253E-4</c:v>
                </c:pt>
                <c:pt idx="21">
                  <c:v>2.2363429341775126E-4</c:v>
                </c:pt>
                <c:pt idx="22">
                  <c:v>1.8383958283221377E-4</c:v>
                </c:pt>
                <c:pt idx="23">
                  <c:v>1.4404487224667622E-4</c:v>
                </c:pt>
                <c:pt idx="24">
                  <c:v>1.0425016166113871E-4</c:v>
                </c:pt>
                <c:pt idx="25">
                  <c:v>6.4455451075601206E-5</c:v>
                </c:pt>
                <c:pt idx="26">
                  <c:v>2.4660740490063687E-5</c:v>
                </c:pt>
                <c:pt idx="27">
                  <c:v>-1.5133970095473833E-5</c:v>
                </c:pt>
                <c:pt idx="28">
                  <c:v>-5.4928680681011379E-5</c:v>
                </c:pt>
                <c:pt idx="29">
                  <c:v>-9.4723391266548953E-5</c:v>
                </c:pt>
                <c:pt idx="30">
                  <c:v>2.9169453394635729E-4</c:v>
                </c:pt>
                <c:pt idx="31">
                  <c:v>2.5189982336081977E-4</c:v>
                </c:pt>
                <c:pt idx="32">
                  <c:v>2.1210511277528231E-4</c:v>
                </c:pt>
                <c:pt idx="33">
                  <c:v>1.7231040218974479E-4</c:v>
                </c:pt>
                <c:pt idx="34">
                  <c:v>1.3251569160420724E-4</c:v>
                </c:pt>
                <c:pt idx="35">
                  <c:v>9.2720981018669748E-5</c:v>
                </c:pt>
                <c:pt idx="36">
                  <c:v>5.2926270433132229E-5</c:v>
                </c:pt>
                <c:pt idx="37">
                  <c:v>1.3131559847594682E-5</c:v>
                </c:pt>
                <c:pt idx="38">
                  <c:v>3.5975477447496343E-4</c:v>
                </c:pt>
                <c:pt idx="39">
                  <c:v>3.1996006388942591E-4</c:v>
                </c:pt>
                <c:pt idx="40">
                  <c:v>2.8016535330388845E-4</c:v>
                </c:pt>
                <c:pt idx="41">
                  <c:v>2.4037064271835088E-4</c:v>
                </c:pt>
                <c:pt idx="42">
                  <c:v>2.0057593213281338E-4</c:v>
                </c:pt>
                <c:pt idx="43">
                  <c:v>1.6078122154727584E-4</c:v>
                </c:pt>
                <c:pt idx="44">
                  <c:v>1.2098651096173832E-4</c:v>
                </c:pt>
                <c:pt idx="45">
                  <c:v>4.2781501500356952E-4</c:v>
                </c:pt>
                <c:pt idx="46">
                  <c:v>3.8802030441803195E-4</c:v>
                </c:pt>
                <c:pt idx="47">
                  <c:v>3.4822559383249448E-4</c:v>
                </c:pt>
                <c:pt idx="48">
                  <c:v>3.0843088324695696E-4</c:v>
                </c:pt>
                <c:pt idx="49">
                  <c:v>2.6863617266141939E-4</c:v>
                </c:pt>
                <c:pt idx="50">
                  <c:v>2.288414620758819E-4</c:v>
                </c:pt>
                <c:pt idx="51">
                  <c:v>4.9587525553217561E-4</c:v>
                </c:pt>
                <c:pt idx="52">
                  <c:v>4.5608054494663804E-4</c:v>
                </c:pt>
                <c:pt idx="53">
                  <c:v>4.1628583436110057E-4</c:v>
                </c:pt>
                <c:pt idx="54">
                  <c:v>3.76491123775563E-4</c:v>
                </c:pt>
                <c:pt idx="55">
                  <c:v>3.3669641319002548E-4</c:v>
                </c:pt>
                <c:pt idx="56">
                  <c:v>5.6393549606078175E-4</c:v>
                </c:pt>
                <c:pt idx="57">
                  <c:v>5.2414078547524407E-4</c:v>
                </c:pt>
                <c:pt idx="58">
                  <c:v>4.8434607488970661E-4</c:v>
                </c:pt>
                <c:pt idx="59">
                  <c:v>4.4455136430416914E-4</c:v>
                </c:pt>
                <c:pt idx="60">
                  <c:v>6.3199573658938779E-4</c:v>
                </c:pt>
                <c:pt idx="61">
                  <c:v>5.9220102600385032E-4</c:v>
                </c:pt>
                <c:pt idx="62">
                  <c:v>5.5240631541831275E-4</c:v>
                </c:pt>
                <c:pt idx="63">
                  <c:v>7.0005597711799382E-4</c:v>
                </c:pt>
                <c:pt idx="64">
                  <c:v>6.6026126653245636E-4</c:v>
                </c:pt>
                <c:pt idx="65">
                  <c:v>7.6811621764659996E-4</c:v>
                </c:pt>
              </c:numCache>
            </c:numRef>
          </c:yVal>
          <c:smooth val="0"/>
          <c:extLst>
            <c:ext xmlns:c16="http://schemas.microsoft.com/office/drawing/2014/chart" uri="{C3380CC4-5D6E-409C-BE32-E72D297353CC}">
              <c16:uniqueId val="{00000000-CEEF-4578-8886-8F7BE9D80B7D}"/>
            </c:ext>
          </c:extLst>
        </c:ser>
        <c:dLbls>
          <c:showLegendKey val="0"/>
          <c:showVal val="0"/>
          <c:showCatName val="0"/>
          <c:showSerName val="0"/>
          <c:showPercent val="0"/>
          <c:showBubbleSize val="0"/>
        </c:dLbls>
        <c:axId val="60156160"/>
        <c:axId val="60153856"/>
      </c:scatterChart>
      <c:valAx>
        <c:axId val="60156160"/>
        <c:scaling>
          <c:orientation val="minMax"/>
        </c:scaling>
        <c:delete val="0"/>
        <c:axPos val="b"/>
        <c:numFmt formatCode="0.00%" sourceLinked="1"/>
        <c:majorTickMark val="out"/>
        <c:minorTickMark val="none"/>
        <c:tickLblPos val="nextTo"/>
        <c:crossAx val="60153856"/>
        <c:crosses val="autoZero"/>
        <c:crossBetween val="midCat"/>
      </c:valAx>
      <c:valAx>
        <c:axId val="60153856"/>
        <c:scaling>
          <c:orientation val="minMax"/>
        </c:scaling>
        <c:delete val="0"/>
        <c:axPos val="l"/>
        <c:majorGridlines/>
        <c:numFmt formatCode="0.00%" sourceLinked="1"/>
        <c:majorTickMark val="out"/>
        <c:minorTickMark val="none"/>
        <c:tickLblPos val="nextTo"/>
        <c:crossAx val="60156160"/>
        <c:crosses val="autoZero"/>
        <c:crossBetween val="midCat"/>
      </c:valAx>
    </c:plotArea>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24</xdr:col>
      <xdr:colOff>104775</xdr:colOff>
      <xdr:row>10</xdr:row>
      <xdr:rowOff>95250</xdr:rowOff>
    </xdr:from>
    <xdr:to>
      <xdr:col>27</xdr:col>
      <xdr:colOff>1178615</xdr:colOff>
      <xdr:row>12</xdr:row>
      <xdr:rowOff>9525</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blip>
        <a:srcRect/>
        <a:stretch>
          <a:fillRect/>
        </a:stretch>
      </xdr:blipFill>
      <xdr:spPr bwMode="auto">
        <a:xfrm>
          <a:off x="14801850" y="2133600"/>
          <a:ext cx="4493315" cy="295275"/>
        </a:xfrm>
        <a:prstGeom prst="rect">
          <a:avLst/>
        </a:prstGeom>
        <a:noFill/>
      </xdr:spPr>
    </xdr:pic>
    <xdr:clientData/>
  </xdr:twoCellAnchor>
  <xdr:twoCellAnchor editAs="oneCell">
    <xdr:from>
      <xdr:col>23</xdr:col>
      <xdr:colOff>583406</xdr:colOff>
      <xdr:row>41</xdr:row>
      <xdr:rowOff>135731</xdr:rowOff>
    </xdr:from>
    <xdr:to>
      <xdr:col>29</xdr:col>
      <xdr:colOff>31823</xdr:colOff>
      <xdr:row>43</xdr:row>
      <xdr:rowOff>40481</xdr:rowOff>
    </xdr:to>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18395156" y="8243887"/>
          <a:ext cx="5603948" cy="285750"/>
        </a:xfrm>
        <a:prstGeom prst="rect">
          <a:avLst/>
        </a:prstGeom>
        <a:noFill/>
      </xdr:spPr>
    </xdr:pic>
    <xdr:clientData/>
  </xdr:twoCellAnchor>
  <xdr:twoCellAnchor>
    <xdr:from>
      <xdr:col>20</xdr:col>
      <xdr:colOff>709083</xdr:colOff>
      <xdr:row>61</xdr:row>
      <xdr:rowOff>83344</xdr:rowOff>
    </xdr:from>
    <xdr:to>
      <xdr:col>26</xdr:col>
      <xdr:colOff>119062</xdr:colOff>
      <xdr:row>75</xdr:row>
      <xdr:rowOff>137583</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254000</xdr:colOff>
      <xdr:row>61</xdr:row>
      <xdr:rowOff>95250</xdr:rowOff>
    </xdr:from>
    <xdr:to>
      <xdr:col>31</xdr:col>
      <xdr:colOff>0</xdr:colOff>
      <xdr:row>75</xdr:row>
      <xdr:rowOff>169333</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321468</xdr:colOff>
      <xdr:row>86</xdr:row>
      <xdr:rowOff>42862</xdr:rowOff>
    </xdr:from>
    <xdr:to>
      <xdr:col>25</xdr:col>
      <xdr:colOff>966787</xdr:colOff>
      <xdr:row>100</xdr:row>
      <xdr:rowOff>119062</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214312</xdr:colOff>
      <xdr:row>86</xdr:row>
      <xdr:rowOff>83344</xdr:rowOff>
    </xdr:from>
    <xdr:to>
      <xdr:col>31</xdr:col>
      <xdr:colOff>59531</xdr:colOff>
      <xdr:row>101</xdr:row>
      <xdr:rowOff>0</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0.40509</cdr:x>
      <cdr:y>0.92438</cdr:y>
    </cdr:from>
    <cdr:to>
      <cdr:x>0.68112</cdr:x>
      <cdr:y>1</cdr:y>
    </cdr:to>
    <cdr:pic>
      <cdr:nvPicPr>
        <cdr:cNvPr id="3" name="chart">
          <a:extLst xmlns:a="http://schemas.openxmlformats.org/drawingml/2006/main">
            <a:ext uri="{FF2B5EF4-FFF2-40B4-BE49-F238E27FC236}">
              <a16:creationId xmlns:a16="http://schemas.microsoft.com/office/drawing/2014/main" id="{11D71085-3C4F-4245-A7FD-78180115971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852083" y="2603500"/>
          <a:ext cx="1261981" cy="207282"/>
        </a:xfrm>
        <a:prstGeom xmlns:a="http://schemas.openxmlformats.org/drawingml/2006/main" prst="rect">
          <a:avLst/>
        </a:prstGeom>
      </cdr:spPr>
    </cdr:pic>
  </cdr:relSizeAnchor>
  <cdr:relSizeAnchor xmlns:cdr="http://schemas.openxmlformats.org/drawingml/2006/chartDrawing">
    <cdr:from>
      <cdr:x>0.00016</cdr:x>
      <cdr:y>0.27387</cdr:y>
    </cdr:from>
    <cdr:to>
      <cdr:x>0.04549</cdr:x>
      <cdr:y>0.68978</cdr:y>
    </cdr:to>
    <cdr:pic>
      <cdr:nvPicPr>
        <cdr:cNvPr id="4" name="chart">
          <a:extLst xmlns:a="http://schemas.openxmlformats.org/drawingml/2006/main">
            <a:ext uri="{FF2B5EF4-FFF2-40B4-BE49-F238E27FC236}">
              <a16:creationId xmlns:a16="http://schemas.microsoft.com/office/drawing/2014/main" id="{86A46CF0-6F70-43C6-8F14-3C11E21E162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rot="16200000">
          <a:off x="-465665" y="1217083"/>
          <a:ext cx="1140051" cy="207282"/>
        </a:xfrm>
        <a:prstGeom xmlns:a="http://schemas.openxmlformats.org/drawingml/2006/main" prst="rect">
          <a:avLst/>
        </a:prstGeom>
      </cdr:spPr>
    </cdr:pic>
  </cdr:relSizeAnchor>
</c:userShapes>
</file>

<file path=xl/drawings/drawing3.xml><?xml version="1.0" encoding="utf-8"?>
<c:userShapes xmlns:c="http://schemas.openxmlformats.org/drawingml/2006/chart">
  <cdr:relSizeAnchor xmlns:cdr="http://schemas.openxmlformats.org/drawingml/2006/chartDrawing">
    <cdr:from>
      <cdr:x>0.33565</cdr:x>
      <cdr:y>0.02703</cdr:y>
    </cdr:from>
    <cdr:to>
      <cdr:x>0.67968</cdr:x>
      <cdr:y>0.1538</cdr:y>
    </cdr:to>
    <cdr:pic>
      <cdr:nvPicPr>
        <cdr:cNvPr id="3" name="chart">
          <a:extLst xmlns:a="http://schemas.openxmlformats.org/drawingml/2006/main">
            <a:ext uri="{FF2B5EF4-FFF2-40B4-BE49-F238E27FC236}">
              <a16:creationId xmlns:a16="http://schemas.microsoft.com/office/drawing/2014/main" id="{5D555676-6343-4A6F-9017-D6C7240B816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534584" y="74084"/>
          <a:ext cx="1572904" cy="347502"/>
        </a:xfrm>
        <a:prstGeom xmlns:a="http://schemas.openxmlformats.org/drawingml/2006/main" prst="rect">
          <a:avLst/>
        </a:prstGeom>
      </cdr:spPr>
    </cdr:pic>
  </cdr:relSizeAnchor>
  <cdr:relSizeAnchor xmlns:cdr="http://schemas.openxmlformats.org/drawingml/2006/chartDrawing">
    <cdr:from>
      <cdr:x>0.36806</cdr:x>
      <cdr:y>0.91892</cdr:y>
    </cdr:from>
    <cdr:to>
      <cdr:x>0.64408</cdr:x>
      <cdr:y>0.9946</cdr:y>
    </cdr:to>
    <cdr:pic>
      <cdr:nvPicPr>
        <cdr:cNvPr id="4" name="chart">
          <a:extLst xmlns:a="http://schemas.openxmlformats.org/drawingml/2006/main">
            <a:ext uri="{FF2B5EF4-FFF2-40B4-BE49-F238E27FC236}">
              <a16:creationId xmlns:a16="http://schemas.microsoft.com/office/drawing/2014/main" id="{191616A2-093F-4508-9AD2-CCA1E70CA14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1682750" y="2518833"/>
          <a:ext cx="1261981" cy="207442"/>
        </a:xfrm>
        <a:prstGeom xmlns:a="http://schemas.openxmlformats.org/drawingml/2006/main" prst="rect">
          <a:avLst/>
        </a:prstGeom>
      </cdr:spPr>
    </cdr:pic>
  </cdr:relSizeAnchor>
  <cdr:relSizeAnchor xmlns:cdr="http://schemas.openxmlformats.org/drawingml/2006/chartDrawing">
    <cdr:from>
      <cdr:x>0</cdr:x>
      <cdr:y>0.27799</cdr:y>
    </cdr:from>
    <cdr:to>
      <cdr:x>0.04534</cdr:x>
      <cdr:y>0.69423</cdr:y>
    </cdr:to>
    <cdr:pic>
      <cdr:nvPicPr>
        <cdr:cNvPr id="5" name="chart">
          <a:extLst xmlns:a="http://schemas.openxmlformats.org/drawingml/2006/main">
            <a:ext uri="{FF2B5EF4-FFF2-40B4-BE49-F238E27FC236}">
              <a16:creationId xmlns:a16="http://schemas.microsoft.com/office/drawing/2014/main" id="{D3B1E243-FE30-4FDB-9C9F-5FD4774AD29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rot="16200000">
          <a:off x="-466825" y="1228825"/>
          <a:ext cx="1140931" cy="207282"/>
        </a:xfrm>
        <a:prstGeom xmlns:a="http://schemas.openxmlformats.org/drawingml/2006/main" prst="rect">
          <a:avLst/>
        </a:prstGeom>
      </cdr:spPr>
    </cdr:pic>
  </cdr:relSizeAnchor>
</c:userShapes>
</file>

<file path=xl/drawings/drawing4.xml><?xml version="1.0" encoding="utf-8"?>
<c:userShapes xmlns:c="http://schemas.openxmlformats.org/drawingml/2006/chart">
  <cdr:relSizeAnchor xmlns:cdr="http://schemas.openxmlformats.org/drawingml/2006/chartDrawing">
    <cdr:from>
      <cdr:x>0.34186</cdr:x>
      <cdr:y>0</cdr:y>
    </cdr:from>
    <cdr:to>
      <cdr:x>0.68661</cdr:x>
      <cdr:y>0.12668</cdr:y>
    </cdr:to>
    <cdr:pic>
      <cdr:nvPicPr>
        <cdr:cNvPr id="2" name="chart">
          <a:extLst xmlns:a="http://schemas.openxmlformats.org/drawingml/2006/main">
            <a:ext uri="{FF2B5EF4-FFF2-40B4-BE49-F238E27FC236}">
              <a16:creationId xmlns:a16="http://schemas.microsoft.com/office/drawing/2014/main" id="{C487C90D-4659-4546-8B7B-18523157999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559718" y="0"/>
          <a:ext cx="1572904" cy="347502"/>
        </a:xfrm>
        <a:prstGeom xmlns:a="http://schemas.openxmlformats.org/drawingml/2006/main" prst="rect">
          <a:avLst/>
        </a:prstGeom>
      </cdr:spPr>
    </cdr:pic>
  </cdr:relSizeAnchor>
  <cdr:relSizeAnchor xmlns:cdr="http://schemas.openxmlformats.org/drawingml/2006/chartDrawing">
    <cdr:from>
      <cdr:x>0.38622</cdr:x>
      <cdr:y>0.92438</cdr:y>
    </cdr:from>
    <cdr:to>
      <cdr:x>0.66282</cdr:x>
      <cdr:y>1</cdr:y>
    </cdr:to>
    <cdr:pic>
      <cdr:nvPicPr>
        <cdr:cNvPr id="3" name="chart">
          <a:extLst xmlns:a="http://schemas.openxmlformats.org/drawingml/2006/main">
            <a:ext uri="{FF2B5EF4-FFF2-40B4-BE49-F238E27FC236}">
              <a16:creationId xmlns:a16="http://schemas.microsoft.com/office/drawing/2014/main" id="{6527CE67-90C2-43FA-8530-AD8011FD534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1762125" y="2595563"/>
          <a:ext cx="1261981" cy="207442"/>
        </a:xfrm>
        <a:prstGeom xmlns:a="http://schemas.openxmlformats.org/drawingml/2006/main" prst="rect">
          <a:avLst/>
        </a:prstGeom>
      </cdr:spPr>
    </cdr:pic>
  </cdr:relSizeAnchor>
  <cdr:relSizeAnchor xmlns:cdr="http://schemas.openxmlformats.org/drawingml/2006/chartDrawing">
    <cdr:from>
      <cdr:x>0</cdr:x>
      <cdr:y>0.3342</cdr:y>
    </cdr:from>
    <cdr:to>
      <cdr:x>0.04543</cdr:x>
      <cdr:y>0.75011</cdr:y>
    </cdr:to>
    <cdr:pic>
      <cdr:nvPicPr>
        <cdr:cNvPr id="4" name="chart">
          <a:extLst xmlns:a="http://schemas.openxmlformats.org/drawingml/2006/main">
            <a:ext uri="{FF2B5EF4-FFF2-40B4-BE49-F238E27FC236}">
              <a16:creationId xmlns:a16="http://schemas.microsoft.com/office/drawing/2014/main" id="{96C6A3EF-A3B5-45F1-A166-FA674E53FD3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rot="16200000">
          <a:off x="-466825" y="1383606"/>
          <a:ext cx="1140931" cy="207282"/>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0.32881</cdr:x>
      <cdr:y>0.01736</cdr:y>
    </cdr:from>
    <cdr:to>
      <cdr:x>0.6455</cdr:x>
      <cdr:y>0.14404</cdr:y>
    </cdr:to>
    <cdr:pic>
      <cdr:nvPicPr>
        <cdr:cNvPr id="2" name="chart">
          <a:extLst xmlns:a="http://schemas.openxmlformats.org/drawingml/2006/main">
            <a:ext uri="{FF2B5EF4-FFF2-40B4-BE49-F238E27FC236}">
              <a16:creationId xmlns:a16="http://schemas.microsoft.com/office/drawing/2014/main" id="{92ADD521-8FFD-4E14-838B-B20A6C28E32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500187" y="47625"/>
          <a:ext cx="1444877" cy="347502"/>
        </a:xfrm>
        <a:prstGeom xmlns:a="http://schemas.openxmlformats.org/drawingml/2006/main" prst="rect">
          <a:avLst/>
        </a:prstGeom>
      </cdr:spPr>
    </cdr:pic>
  </cdr:relSizeAnchor>
  <cdr:relSizeAnchor xmlns:cdr="http://schemas.openxmlformats.org/drawingml/2006/chartDrawing">
    <cdr:from>
      <cdr:x>0.41232</cdr:x>
      <cdr:y>0.92438</cdr:y>
    </cdr:from>
    <cdr:to>
      <cdr:x>0.68949</cdr:x>
      <cdr:y>1</cdr:y>
    </cdr:to>
    <cdr:pic>
      <cdr:nvPicPr>
        <cdr:cNvPr id="3" name="chart">
          <a:extLst xmlns:a="http://schemas.openxmlformats.org/drawingml/2006/main">
            <a:ext uri="{FF2B5EF4-FFF2-40B4-BE49-F238E27FC236}">
              <a16:creationId xmlns:a16="http://schemas.microsoft.com/office/drawing/2014/main" id="{BBDEB693-F2D5-45FE-B9D8-C4F65917BF3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1881187" y="2559844"/>
          <a:ext cx="1264615" cy="207442"/>
        </a:xfrm>
        <a:prstGeom xmlns:a="http://schemas.openxmlformats.org/drawingml/2006/main" prst="rect">
          <a:avLst/>
        </a:prstGeom>
      </cdr:spPr>
    </cdr:pic>
  </cdr:relSizeAnchor>
  <cdr:relSizeAnchor xmlns:cdr="http://schemas.openxmlformats.org/drawingml/2006/chartDrawing">
    <cdr:from>
      <cdr:x>0</cdr:x>
      <cdr:y>0.2908</cdr:y>
    </cdr:from>
    <cdr:to>
      <cdr:x>0.04553</cdr:x>
      <cdr:y>0.70671</cdr:y>
    </cdr:to>
    <cdr:pic>
      <cdr:nvPicPr>
        <cdr:cNvPr id="4" name="chart">
          <a:extLst xmlns:a="http://schemas.openxmlformats.org/drawingml/2006/main">
            <a:ext uri="{FF2B5EF4-FFF2-40B4-BE49-F238E27FC236}">
              <a16:creationId xmlns:a16="http://schemas.microsoft.com/office/drawing/2014/main" id="{25034FF2-B744-4F3C-89A1-EC264980717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rot="16200000">
          <a:off x="-466608" y="1264326"/>
          <a:ext cx="1140931" cy="207715"/>
        </a:xfrm>
        <a:prstGeom xmlns:a="http://schemas.openxmlformats.org/drawingml/2006/main" prst="rect">
          <a:avLst/>
        </a:prstGeom>
      </cdr:spPr>
    </cdr:pic>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54"/>
  <sheetViews>
    <sheetView tabSelected="1" workbookViewId="0">
      <selection activeCell="J3" sqref="J3:T22"/>
    </sheetView>
  </sheetViews>
  <sheetFormatPr defaultRowHeight="15" x14ac:dyDescent="0.25"/>
  <cols>
    <col min="1" max="1" width="10.7109375" bestFit="1" customWidth="1"/>
    <col min="2" max="2" width="10.85546875" customWidth="1"/>
    <col min="8" max="9" width="14" customWidth="1"/>
  </cols>
  <sheetData>
    <row r="1" spans="1:20" x14ac:dyDescent="0.25">
      <c r="A1" t="s">
        <v>0</v>
      </c>
      <c r="B1" s="1" t="s">
        <v>18</v>
      </c>
      <c r="C1" s="1" t="s">
        <v>15</v>
      </c>
      <c r="D1" s="1" t="s">
        <v>19</v>
      </c>
      <c r="E1" s="1" t="s">
        <v>16</v>
      </c>
      <c r="F1" s="1" t="s">
        <v>17</v>
      </c>
      <c r="G1" s="35" t="s">
        <v>20</v>
      </c>
      <c r="H1" s="1" t="s">
        <v>22</v>
      </c>
      <c r="I1" s="1" t="s">
        <v>69</v>
      </c>
    </row>
    <row r="2" spans="1:20" x14ac:dyDescent="0.25">
      <c r="A2" s="2">
        <v>42767</v>
      </c>
      <c r="B2">
        <v>36.849997999999999</v>
      </c>
      <c r="C2">
        <v>13.3</v>
      </c>
      <c r="D2">
        <v>111.709999</v>
      </c>
      <c r="E2">
        <v>12.54</v>
      </c>
      <c r="F2">
        <v>159.66999799999999</v>
      </c>
      <c r="G2">
        <v>11.66</v>
      </c>
      <c r="H2">
        <v>707</v>
      </c>
      <c r="I2">
        <v>2279.5500489999999</v>
      </c>
      <c r="J2" s="36" t="s">
        <v>21</v>
      </c>
      <c r="K2" s="36"/>
      <c r="L2" s="36"/>
      <c r="M2" s="36"/>
      <c r="N2" s="36"/>
      <c r="O2" s="36"/>
      <c r="P2" s="36"/>
      <c r="Q2" s="36"/>
      <c r="R2" s="36"/>
      <c r="S2" s="36"/>
      <c r="T2" s="36"/>
    </row>
    <row r="3" spans="1:20" x14ac:dyDescent="0.25">
      <c r="A3" s="2">
        <v>42768</v>
      </c>
      <c r="B3">
        <v>36.099997999999999</v>
      </c>
      <c r="C3">
        <v>13.2</v>
      </c>
      <c r="D3">
        <v>112.040001</v>
      </c>
      <c r="E3">
        <v>13</v>
      </c>
      <c r="F3">
        <v>159.58000200000001</v>
      </c>
      <c r="G3">
        <v>11.67</v>
      </c>
      <c r="H3">
        <v>702</v>
      </c>
      <c r="I3">
        <v>2280.8500979999999</v>
      </c>
      <c r="J3" s="36"/>
      <c r="K3" s="36"/>
      <c r="L3" s="36"/>
      <c r="M3" s="36"/>
      <c r="N3" s="36"/>
      <c r="O3" s="36"/>
      <c r="P3" s="36"/>
      <c r="Q3" s="36"/>
      <c r="R3" s="36"/>
      <c r="S3" s="36"/>
      <c r="T3" s="36"/>
    </row>
    <row r="4" spans="1:20" x14ac:dyDescent="0.25">
      <c r="A4" s="2">
        <v>42769</v>
      </c>
      <c r="B4">
        <v>34.909999999999997</v>
      </c>
      <c r="C4">
        <v>13.05</v>
      </c>
      <c r="D4">
        <v>112.69000200000001</v>
      </c>
      <c r="E4">
        <v>13.03</v>
      </c>
      <c r="F4">
        <v>167.529999</v>
      </c>
      <c r="G4">
        <v>11.67</v>
      </c>
      <c r="H4">
        <v>693</v>
      </c>
      <c r="I4">
        <v>2297.419922</v>
      </c>
      <c r="J4" s="36"/>
      <c r="K4" s="36"/>
      <c r="L4" s="36"/>
      <c r="M4" s="36"/>
      <c r="N4" s="36"/>
      <c r="O4" s="36"/>
      <c r="P4" s="36"/>
      <c r="Q4" s="36"/>
      <c r="R4" s="36"/>
      <c r="S4" s="36"/>
      <c r="T4" s="36"/>
    </row>
    <row r="5" spans="1:20" x14ac:dyDescent="0.25">
      <c r="A5" s="2">
        <v>42772</v>
      </c>
      <c r="B5">
        <v>34.689999</v>
      </c>
      <c r="C5">
        <v>13.2</v>
      </c>
      <c r="D5">
        <v>112.69000200000001</v>
      </c>
      <c r="E5">
        <v>13.34</v>
      </c>
      <c r="F5">
        <v>166.58000200000001</v>
      </c>
      <c r="G5">
        <v>11.69</v>
      </c>
      <c r="H5">
        <v>696.5</v>
      </c>
      <c r="I5">
        <v>2292.5600589999999</v>
      </c>
      <c r="J5" s="36"/>
      <c r="K5" s="36"/>
      <c r="L5" s="36"/>
      <c r="M5" s="36"/>
      <c r="N5" s="36"/>
      <c r="O5" s="36"/>
      <c r="P5" s="36"/>
      <c r="Q5" s="36"/>
      <c r="R5" s="36"/>
      <c r="S5" s="36"/>
      <c r="T5" s="36"/>
    </row>
    <row r="6" spans="1:20" x14ac:dyDescent="0.25">
      <c r="A6" s="2">
        <v>42773</v>
      </c>
      <c r="B6">
        <v>34.409999999999997</v>
      </c>
      <c r="C6">
        <v>13.4</v>
      </c>
      <c r="D6">
        <v>112.550003</v>
      </c>
      <c r="E6">
        <v>13.14</v>
      </c>
      <c r="F6">
        <v>166.820007</v>
      </c>
      <c r="G6">
        <v>11.7</v>
      </c>
      <c r="H6">
        <v>709</v>
      </c>
      <c r="I6">
        <v>2293.080078</v>
      </c>
      <c r="J6" s="36"/>
      <c r="K6" s="36"/>
      <c r="L6" s="36"/>
      <c r="M6" s="36"/>
      <c r="N6" s="36"/>
      <c r="O6" s="36"/>
      <c r="P6" s="36"/>
      <c r="Q6" s="36"/>
      <c r="R6" s="36"/>
      <c r="S6" s="36"/>
      <c r="T6" s="36"/>
    </row>
    <row r="7" spans="1:20" x14ac:dyDescent="0.25">
      <c r="A7" s="2">
        <v>42774</v>
      </c>
      <c r="B7">
        <v>33.700001</v>
      </c>
      <c r="C7">
        <v>13.25</v>
      </c>
      <c r="D7">
        <v>112.989998</v>
      </c>
      <c r="E7">
        <v>13.52</v>
      </c>
      <c r="F7">
        <v>168.11999499999999</v>
      </c>
      <c r="G7">
        <v>11.72</v>
      </c>
      <c r="H7">
        <v>728</v>
      </c>
      <c r="I7">
        <v>2294.669922</v>
      </c>
      <c r="J7" s="36"/>
      <c r="K7" s="36"/>
      <c r="L7" s="36"/>
      <c r="M7" s="36"/>
      <c r="N7" s="36"/>
      <c r="O7" s="36"/>
      <c r="P7" s="36"/>
      <c r="Q7" s="36"/>
      <c r="R7" s="36"/>
      <c r="S7" s="36"/>
      <c r="T7" s="36"/>
    </row>
    <row r="8" spans="1:20" x14ac:dyDescent="0.25">
      <c r="A8" s="2">
        <v>42775</v>
      </c>
      <c r="B8">
        <v>33.900002000000001</v>
      </c>
      <c r="C8">
        <v>13.5</v>
      </c>
      <c r="D8">
        <v>112.839996</v>
      </c>
      <c r="E8">
        <v>13.14</v>
      </c>
      <c r="F8">
        <v>167.470001</v>
      </c>
      <c r="G8">
        <v>11.7</v>
      </c>
      <c r="H8">
        <v>716.5</v>
      </c>
      <c r="I8">
        <v>2307.8701169999999</v>
      </c>
      <c r="J8" s="36"/>
      <c r="K8" s="36"/>
      <c r="L8" s="36"/>
      <c r="M8" s="36"/>
      <c r="N8" s="36"/>
      <c r="O8" s="36"/>
      <c r="P8" s="36"/>
      <c r="Q8" s="36"/>
      <c r="R8" s="36"/>
      <c r="S8" s="36"/>
      <c r="T8" s="36"/>
    </row>
    <row r="9" spans="1:20" x14ac:dyDescent="0.25">
      <c r="A9" s="2">
        <v>42776</v>
      </c>
      <c r="B9">
        <v>34.470001000000003</v>
      </c>
      <c r="C9">
        <v>14</v>
      </c>
      <c r="D9">
        <v>113.010002</v>
      </c>
      <c r="E9">
        <v>13.39</v>
      </c>
      <c r="F9">
        <v>167.88999899999999</v>
      </c>
      <c r="G9">
        <v>11.69</v>
      </c>
      <c r="H9">
        <v>722</v>
      </c>
      <c r="I9">
        <v>2316.1000979999999</v>
      </c>
      <c r="J9" s="36"/>
      <c r="K9" s="36"/>
      <c r="L9" s="36"/>
      <c r="M9" s="36"/>
      <c r="N9" s="36"/>
      <c r="O9" s="36"/>
      <c r="P9" s="36"/>
      <c r="Q9" s="36"/>
      <c r="R9" s="36"/>
      <c r="S9" s="36"/>
      <c r="T9" s="36"/>
    </row>
    <row r="10" spans="1:20" x14ac:dyDescent="0.25">
      <c r="A10" s="2">
        <v>42779</v>
      </c>
      <c r="B10">
        <v>34.990001999999997</v>
      </c>
      <c r="C10">
        <v>14.05</v>
      </c>
      <c r="D10">
        <v>113.129997</v>
      </c>
      <c r="E10">
        <v>13.18</v>
      </c>
      <c r="F10">
        <v>167.66000399999999</v>
      </c>
      <c r="G10">
        <v>11.68</v>
      </c>
      <c r="H10">
        <v>710</v>
      </c>
      <c r="I10">
        <v>2328.25</v>
      </c>
      <c r="J10" s="36"/>
      <c r="K10" s="36"/>
      <c r="L10" s="36"/>
      <c r="M10" s="36"/>
      <c r="N10" s="36"/>
      <c r="O10" s="36"/>
      <c r="P10" s="36"/>
      <c r="Q10" s="36"/>
      <c r="R10" s="36"/>
      <c r="S10" s="36"/>
      <c r="T10" s="36"/>
    </row>
    <row r="11" spans="1:20" x14ac:dyDescent="0.25">
      <c r="A11" s="2">
        <v>42780</v>
      </c>
      <c r="B11">
        <v>35.18</v>
      </c>
      <c r="C11">
        <v>14.75</v>
      </c>
      <c r="D11">
        <v>113.010002</v>
      </c>
      <c r="E11">
        <v>13.17</v>
      </c>
      <c r="F11">
        <v>168.050003</v>
      </c>
      <c r="G11">
        <v>11.66</v>
      </c>
      <c r="H11">
        <v>698</v>
      </c>
      <c r="I11">
        <v>2337.580078</v>
      </c>
      <c r="J11" s="36"/>
      <c r="K11" s="36"/>
      <c r="L11" s="36"/>
      <c r="M11" s="36"/>
      <c r="N11" s="36"/>
      <c r="O11" s="36"/>
      <c r="P11" s="36"/>
      <c r="Q11" s="36"/>
      <c r="R11" s="36"/>
      <c r="S11" s="36"/>
      <c r="T11" s="36"/>
    </row>
    <row r="12" spans="1:20" x14ac:dyDescent="0.25">
      <c r="A12" s="2">
        <v>42781</v>
      </c>
      <c r="B12">
        <v>35.509998000000003</v>
      </c>
      <c r="C12">
        <v>14.8</v>
      </c>
      <c r="D12">
        <v>112.980003</v>
      </c>
      <c r="E12">
        <v>13.22</v>
      </c>
      <c r="F12">
        <v>171.78999300000001</v>
      </c>
      <c r="G12">
        <v>11.63</v>
      </c>
      <c r="H12">
        <v>696.5</v>
      </c>
      <c r="I12">
        <v>2349.25</v>
      </c>
      <c r="J12" s="36"/>
      <c r="K12" s="36"/>
      <c r="L12" s="36"/>
      <c r="M12" s="36"/>
      <c r="N12" s="36"/>
      <c r="O12" s="36"/>
      <c r="P12" s="36"/>
      <c r="Q12" s="36"/>
      <c r="R12" s="36"/>
      <c r="S12" s="36"/>
      <c r="T12" s="36"/>
    </row>
    <row r="13" spans="1:20" x14ac:dyDescent="0.25">
      <c r="A13" s="2">
        <v>42782</v>
      </c>
      <c r="B13">
        <v>35.490001999999997</v>
      </c>
      <c r="C13">
        <v>14.45</v>
      </c>
      <c r="D13">
        <v>112.91999800000001</v>
      </c>
      <c r="E13">
        <v>13.29</v>
      </c>
      <c r="F13">
        <v>172.11000100000001</v>
      </c>
      <c r="G13">
        <v>11.65</v>
      </c>
      <c r="H13">
        <v>696</v>
      </c>
      <c r="I13">
        <v>2347.219971</v>
      </c>
      <c r="J13" s="36"/>
      <c r="K13" s="36"/>
      <c r="L13" s="36"/>
      <c r="M13" s="36"/>
      <c r="N13" s="36"/>
      <c r="O13" s="36"/>
      <c r="P13" s="36"/>
      <c r="Q13" s="36"/>
      <c r="R13" s="36"/>
      <c r="S13" s="36"/>
      <c r="T13" s="36"/>
    </row>
    <row r="14" spans="1:20" x14ac:dyDescent="0.25">
      <c r="A14" s="2">
        <v>42783</v>
      </c>
      <c r="B14">
        <v>34.919998</v>
      </c>
      <c r="C14">
        <v>14.5</v>
      </c>
      <c r="D14">
        <v>112.949997</v>
      </c>
      <c r="E14">
        <v>12.9</v>
      </c>
      <c r="F14">
        <v>173.28999300000001</v>
      </c>
      <c r="G14">
        <v>11.67</v>
      </c>
      <c r="H14">
        <v>715</v>
      </c>
      <c r="I14">
        <v>2351.1599120000001</v>
      </c>
      <c r="J14" s="36"/>
      <c r="K14" s="36"/>
      <c r="L14" s="36"/>
      <c r="M14" s="36"/>
      <c r="N14" s="36"/>
      <c r="O14" s="36"/>
      <c r="P14" s="36"/>
      <c r="Q14" s="36"/>
      <c r="R14" s="36"/>
      <c r="S14" s="36"/>
      <c r="T14" s="36"/>
    </row>
    <row r="15" spans="1:20" x14ac:dyDescent="0.25">
      <c r="A15" s="2">
        <v>42787</v>
      </c>
      <c r="B15">
        <v>35.299999</v>
      </c>
      <c r="C15">
        <v>14.85</v>
      </c>
      <c r="D15">
        <v>113.120003</v>
      </c>
      <c r="E15">
        <v>12.54</v>
      </c>
      <c r="F15">
        <v>173.13999899999999</v>
      </c>
      <c r="G15">
        <v>11.67</v>
      </c>
      <c r="H15">
        <v>716</v>
      </c>
      <c r="I15">
        <v>2365.3798830000001</v>
      </c>
      <c r="J15" s="36"/>
      <c r="K15" s="36"/>
      <c r="L15" s="36"/>
      <c r="M15" s="36"/>
      <c r="N15" s="36"/>
      <c r="O15" s="36"/>
      <c r="P15" s="36"/>
      <c r="Q15" s="36"/>
      <c r="R15" s="36"/>
      <c r="S15" s="36"/>
      <c r="T15" s="36"/>
    </row>
    <row r="16" spans="1:20" x14ac:dyDescent="0.25">
      <c r="A16" s="2">
        <v>42788</v>
      </c>
      <c r="B16">
        <v>34.32</v>
      </c>
      <c r="C16">
        <v>14.95</v>
      </c>
      <c r="D16">
        <v>113.279999</v>
      </c>
      <c r="E16">
        <v>11.81</v>
      </c>
      <c r="F16">
        <v>172.61000100000001</v>
      </c>
      <c r="G16">
        <v>11.68</v>
      </c>
      <c r="H16">
        <v>704.5</v>
      </c>
      <c r="I16">
        <v>2362.820068</v>
      </c>
      <c r="J16" s="36"/>
      <c r="K16" s="36"/>
      <c r="L16" s="36"/>
      <c r="M16" s="36"/>
      <c r="N16" s="36"/>
      <c r="O16" s="36"/>
      <c r="P16" s="36"/>
      <c r="Q16" s="36"/>
      <c r="R16" s="36"/>
      <c r="S16" s="36"/>
      <c r="T16" s="36"/>
    </row>
    <row r="17" spans="1:20" x14ac:dyDescent="0.25">
      <c r="A17" s="2">
        <v>42789</v>
      </c>
      <c r="B17">
        <v>33.759998000000003</v>
      </c>
      <c r="C17">
        <v>15</v>
      </c>
      <c r="D17">
        <v>113.610001</v>
      </c>
      <c r="E17">
        <v>11.83</v>
      </c>
      <c r="F17">
        <v>174.009995</v>
      </c>
      <c r="G17">
        <v>11.7</v>
      </c>
      <c r="H17">
        <v>709.5</v>
      </c>
      <c r="I17">
        <v>2363.8100589999999</v>
      </c>
      <c r="J17" s="36"/>
      <c r="K17" s="36"/>
      <c r="L17" s="36"/>
      <c r="M17" s="36"/>
      <c r="N17" s="36"/>
      <c r="O17" s="36"/>
      <c r="P17" s="36"/>
      <c r="Q17" s="36"/>
      <c r="R17" s="36"/>
      <c r="S17" s="36"/>
      <c r="T17" s="36"/>
    </row>
    <row r="18" spans="1:20" x14ac:dyDescent="0.25">
      <c r="A18" s="2">
        <v>42790</v>
      </c>
      <c r="B18">
        <v>32.669998</v>
      </c>
      <c r="C18">
        <v>14.8</v>
      </c>
      <c r="D18">
        <v>113.83000199999999</v>
      </c>
      <c r="E18">
        <v>11.59</v>
      </c>
      <c r="F18">
        <v>174.55999800000001</v>
      </c>
      <c r="G18">
        <v>11.73</v>
      </c>
      <c r="H18">
        <v>731</v>
      </c>
      <c r="I18">
        <v>2367.3400879999999</v>
      </c>
      <c r="J18" s="36"/>
      <c r="K18" s="36"/>
      <c r="L18" s="36"/>
      <c r="M18" s="36"/>
      <c r="N18" s="36"/>
      <c r="O18" s="36"/>
      <c r="P18" s="36"/>
      <c r="Q18" s="36"/>
      <c r="R18" s="36"/>
      <c r="S18" s="36"/>
      <c r="T18" s="36"/>
    </row>
    <row r="19" spans="1:20" x14ac:dyDescent="0.25">
      <c r="A19" s="2">
        <v>42793</v>
      </c>
      <c r="B19">
        <v>33.139999000000003</v>
      </c>
      <c r="C19">
        <v>14.5</v>
      </c>
      <c r="D19">
        <v>113.55999799999999</v>
      </c>
      <c r="E19">
        <v>10.99</v>
      </c>
      <c r="F19">
        <v>176.13000500000001</v>
      </c>
      <c r="G19">
        <v>11.73</v>
      </c>
      <c r="H19">
        <v>708</v>
      </c>
      <c r="I19">
        <v>2369.75</v>
      </c>
      <c r="J19" s="36"/>
      <c r="K19" s="36"/>
      <c r="L19" s="36"/>
      <c r="M19" s="36"/>
      <c r="N19" s="36"/>
      <c r="O19" s="36"/>
      <c r="P19" s="36"/>
      <c r="Q19" s="36"/>
      <c r="R19" s="36"/>
      <c r="S19" s="36"/>
      <c r="T19" s="36"/>
    </row>
    <row r="20" spans="1:20" x14ac:dyDescent="0.25">
      <c r="A20" s="2">
        <v>42794</v>
      </c>
      <c r="B20">
        <v>32.490001999999997</v>
      </c>
      <c r="C20">
        <v>14.35</v>
      </c>
      <c r="D20">
        <v>113.55999799999999</v>
      </c>
      <c r="E20">
        <v>11.02</v>
      </c>
      <c r="F20">
        <v>176.529999</v>
      </c>
      <c r="G20">
        <v>11.73</v>
      </c>
      <c r="H20">
        <v>691</v>
      </c>
      <c r="I20">
        <v>2363.639893</v>
      </c>
      <c r="J20" s="36"/>
      <c r="K20" s="36"/>
      <c r="L20" s="36"/>
      <c r="M20" s="36"/>
      <c r="N20" s="36"/>
      <c r="O20" s="36"/>
      <c r="P20" s="36"/>
      <c r="Q20" s="36"/>
      <c r="R20" s="36"/>
      <c r="S20" s="36"/>
      <c r="T20" s="36"/>
    </row>
    <row r="21" spans="1:20" x14ac:dyDescent="0.25">
      <c r="A21" s="2">
        <v>42795</v>
      </c>
      <c r="B21">
        <v>33.639999000000003</v>
      </c>
      <c r="C21">
        <v>14.4</v>
      </c>
      <c r="D21">
        <v>113.160004</v>
      </c>
      <c r="E21">
        <v>11.08</v>
      </c>
      <c r="F21">
        <v>178.240005</v>
      </c>
      <c r="G21">
        <v>11.68</v>
      </c>
      <c r="H21">
        <v>679</v>
      </c>
      <c r="I21">
        <v>2395.959961</v>
      </c>
      <c r="J21" s="36"/>
      <c r="K21" s="36"/>
      <c r="L21" s="36"/>
      <c r="M21" s="36"/>
      <c r="N21" s="36"/>
      <c r="O21" s="36"/>
      <c r="P21" s="36"/>
      <c r="Q21" s="36"/>
      <c r="R21" s="36"/>
      <c r="S21" s="36"/>
      <c r="T21" s="36"/>
    </row>
    <row r="22" spans="1:20" x14ac:dyDescent="0.25">
      <c r="A22" s="2">
        <v>42796</v>
      </c>
      <c r="B22">
        <v>32.939999</v>
      </c>
      <c r="C22">
        <v>14.25</v>
      </c>
      <c r="D22">
        <v>112.629997</v>
      </c>
      <c r="E22">
        <v>10.57</v>
      </c>
      <c r="F22">
        <v>178.070007</v>
      </c>
      <c r="G22">
        <v>11.66</v>
      </c>
      <c r="H22">
        <v>675.5</v>
      </c>
      <c r="I22">
        <v>2381.919922</v>
      </c>
      <c r="J22" s="36"/>
      <c r="K22" s="36"/>
      <c r="L22" s="36"/>
      <c r="M22" s="36"/>
      <c r="N22" s="36"/>
      <c r="O22" s="36"/>
      <c r="P22" s="36"/>
      <c r="Q22" s="36"/>
      <c r="R22" s="36"/>
      <c r="S22" s="36"/>
      <c r="T22" s="36"/>
    </row>
    <row r="23" spans="1:20" x14ac:dyDescent="0.25">
      <c r="A23" s="2">
        <v>42797</v>
      </c>
      <c r="B23">
        <v>33.840000000000003</v>
      </c>
      <c r="C23">
        <v>14.7</v>
      </c>
      <c r="D23">
        <v>113.150002</v>
      </c>
      <c r="E23">
        <v>10.6</v>
      </c>
      <c r="F23">
        <v>180.199997</v>
      </c>
      <c r="G23">
        <v>11.65</v>
      </c>
      <c r="H23">
        <v>661</v>
      </c>
      <c r="I23">
        <v>2383.1201169999999</v>
      </c>
      <c r="L23" t="s">
        <v>23</v>
      </c>
    </row>
    <row r="24" spans="1:20" x14ac:dyDescent="0.25">
      <c r="A24" s="2">
        <v>42800</v>
      </c>
      <c r="B24">
        <v>33.060001</v>
      </c>
      <c r="C24">
        <v>14.3</v>
      </c>
      <c r="D24">
        <v>113.110001</v>
      </c>
      <c r="E24">
        <v>10.220000000000001</v>
      </c>
      <c r="F24">
        <v>179.46000699999999</v>
      </c>
      <c r="G24">
        <v>11.65</v>
      </c>
      <c r="H24">
        <v>652</v>
      </c>
      <c r="I24">
        <v>2375.3100589999999</v>
      </c>
      <c r="M24" t="s">
        <v>66</v>
      </c>
    </row>
    <row r="25" spans="1:20" x14ac:dyDescent="0.25">
      <c r="A25" s="2">
        <v>42801</v>
      </c>
      <c r="B25">
        <v>32.840000000000003</v>
      </c>
      <c r="C25">
        <v>14.1</v>
      </c>
      <c r="D25">
        <v>113.029999</v>
      </c>
      <c r="E25">
        <v>10.14</v>
      </c>
      <c r="F25">
        <v>177.38000500000001</v>
      </c>
      <c r="G25">
        <v>11.65</v>
      </c>
      <c r="H25">
        <v>643</v>
      </c>
      <c r="I25">
        <v>2368.389893</v>
      </c>
      <c r="M25" t="s">
        <v>67</v>
      </c>
    </row>
    <row r="26" spans="1:20" s="11" customFormat="1" x14ac:dyDescent="0.25">
      <c r="A26" s="22">
        <v>42802</v>
      </c>
      <c r="B26" s="11">
        <v>31.23</v>
      </c>
      <c r="C26" s="11">
        <v>12.85</v>
      </c>
      <c r="D26" s="11">
        <v>112.150002</v>
      </c>
      <c r="E26" s="11">
        <v>10.039999999999999</v>
      </c>
      <c r="F26" s="11">
        <v>177.779999</v>
      </c>
      <c r="G26" s="11">
        <v>11.62</v>
      </c>
      <c r="H26" s="11">
        <v>643</v>
      </c>
      <c r="I26">
        <v>2362.9799800000001</v>
      </c>
    </row>
    <row r="27" spans="1:20" x14ac:dyDescent="0.25">
      <c r="A27" s="2">
        <v>42803</v>
      </c>
      <c r="B27">
        <v>30.690000999999999</v>
      </c>
      <c r="C27">
        <v>12.25</v>
      </c>
      <c r="D27">
        <v>111.449997</v>
      </c>
      <c r="E27">
        <v>9.74</v>
      </c>
      <c r="F27">
        <v>178.91999799999999</v>
      </c>
      <c r="G27">
        <v>11.62</v>
      </c>
      <c r="H27">
        <v>661</v>
      </c>
      <c r="I27">
        <v>2364.8701169999999</v>
      </c>
      <c r="J27" s="31"/>
    </row>
    <row r="28" spans="1:20" x14ac:dyDescent="0.25">
      <c r="A28" s="2">
        <v>42804</v>
      </c>
      <c r="B28">
        <v>30.68</v>
      </c>
      <c r="C28">
        <v>11.65</v>
      </c>
      <c r="D28">
        <v>111.91999800000001</v>
      </c>
      <c r="E28">
        <v>10.01</v>
      </c>
      <c r="F28">
        <v>181.44000199999999</v>
      </c>
      <c r="G28">
        <v>11.62</v>
      </c>
      <c r="H28">
        <v>661.5</v>
      </c>
      <c r="I28">
        <v>2372.6000979999999</v>
      </c>
    </row>
    <row r="29" spans="1:20" x14ac:dyDescent="0.25">
      <c r="A29" s="2">
        <v>42807</v>
      </c>
      <c r="B29">
        <v>31.32</v>
      </c>
      <c r="C29">
        <v>11.65</v>
      </c>
      <c r="D29">
        <v>111.739998</v>
      </c>
      <c r="E29">
        <v>10.039999999999999</v>
      </c>
      <c r="F29">
        <v>181.050003</v>
      </c>
      <c r="G29">
        <v>11.61</v>
      </c>
      <c r="H29">
        <v>662.5</v>
      </c>
      <c r="I29">
        <v>2373.469971</v>
      </c>
    </row>
    <row r="30" spans="1:20" x14ac:dyDescent="0.25">
      <c r="A30" s="2">
        <v>42808</v>
      </c>
      <c r="B30">
        <v>31.120000999999998</v>
      </c>
      <c r="C30">
        <v>11.8</v>
      </c>
      <c r="D30">
        <v>111.400002</v>
      </c>
      <c r="E30">
        <v>9.84</v>
      </c>
      <c r="F30">
        <v>180.11999499999999</v>
      </c>
      <c r="G30">
        <v>11.61</v>
      </c>
      <c r="H30">
        <v>675</v>
      </c>
      <c r="I30">
        <v>2365.4499510000001</v>
      </c>
    </row>
    <row r="31" spans="1:20" x14ac:dyDescent="0.25">
      <c r="A31" s="2">
        <v>42809</v>
      </c>
      <c r="B31">
        <v>32.700001</v>
      </c>
      <c r="C31">
        <v>11.75</v>
      </c>
      <c r="D31">
        <v>112.91999800000001</v>
      </c>
      <c r="E31">
        <v>10.79</v>
      </c>
      <c r="F31">
        <v>182.60000600000001</v>
      </c>
      <c r="G31">
        <v>11.64</v>
      </c>
      <c r="H31">
        <v>687</v>
      </c>
      <c r="I31">
        <v>2385.26001</v>
      </c>
    </row>
    <row r="32" spans="1:20" x14ac:dyDescent="0.25">
      <c r="A32" s="2">
        <v>42810</v>
      </c>
      <c r="B32">
        <v>32.700001</v>
      </c>
      <c r="C32">
        <v>11.65</v>
      </c>
      <c r="D32">
        <v>112.58000199999999</v>
      </c>
      <c r="E32">
        <v>10.84</v>
      </c>
      <c r="F32">
        <v>180.11000100000001</v>
      </c>
      <c r="G32">
        <v>11.64</v>
      </c>
      <c r="H32">
        <v>720</v>
      </c>
      <c r="I32">
        <v>2381.3798830000001</v>
      </c>
    </row>
    <row r="33" spans="1:9" x14ac:dyDescent="0.25">
      <c r="A33" s="2">
        <v>42811</v>
      </c>
      <c r="B33">
        <v>32.970001000000003</v>
      </c>
      <c r="C33">
        <v>11.5</v>
      </c>
      <c r="D33">
        <v>113.040001</v>
      </c>
      <c r="E33">
        <v>10.81</v>
      </c>
      <c r="F33">
        <v>168.61000100000001</v>
      </c>
      <c r="G33">
        <v>11.66</v>
      </c>
      <c r="H33">
        <v>720</v>
      </c>
      <c r="I33">
        <v>2378.25</v>
      </c>
    </row>
    <row r="34" spans="1:9" x14ac:dyDescent="0.25">
      <c r="A34" s="2">
        <v>42814</v>
      </c>
      <c r="B34">
        <v>33.110000999999997</v>
      </c>
      <c r="C34">
        <v>11.45</v>
      </c>
      <c r="D34">
        <v>113.279999</v>
      </c>
      <c r="E34">
        <v>11.09</v>
      </c>
      <c r="F34">
        <v>169.240005</v>
      </c>
      <c r="G34">
        <v>11.67</v>
      </c>
      <c r="H34">
        <v>714</v>
      </c>
      <c r="I34">
        <v>2373.469971</v>
      </c>
    </row>
    <row r="35" spans="1:9" x14ac:dyDescent="0.25">
      <c r="A35" s="2">
        <v>42815</v>
      </c>
      <c r="B35">
        <v>31.780000999999999</v>
      </c>
      <c r="C35">
        <v>11.1</v>
      </c>
      <c r="D35">
        <v>113.290001</v>
      </c>
      <c r="E35">
        <v>11.3</v>
      </c>
      <c r="F35">
        <v>166.85000600000001</v>
      </c>
      <c r="G35">
        <v>11.7</v>
      </c>
      <c r="H35">
        <v>723</v>
      </c>
      <c r="I35">
        <v>2344.0200199999999</v>
      </c>
    </row>
    <row r="36" spans="1:9" x14ac:dyDescent="0.25">
      <c r="A36" s="2">
        <v>42816</v>
      </c>
      <c r="B36">
        <v>31.85</v>
      </c>
      <c r="C36">
        <v>11.2</v>
      </c>
      <c r="D36">
        <v>113.400002</v>
      </c>
      <c r="E36">
        <v>11.07</v>
      </c>
      <c r="F36">
        <v>167.449997</v>
      </c>
      <c r="G36">
        <v>11.72</v>
      </c>
      <c r="H36">
        <v>750</v>
      </c>
      <c r="I36">
        <v>2348.4499510000001</v>
      </c>
    </row>
    <row r="37" spans="1:9" x14ac:dyDescent="0.25">
      <c r="A37" s="2">
        <v>42817</v>
      </c>
      <c r="B37">
        <v>31.610001</v>
      </c>
      <c r="C37">
        <v>11.2</v>
      </c>
      <c r="D37">
        <v>113.57</v>
      </c>
      <c r="E37">
        <v>11.04</v>
      </c>
      <c r="F37">
        <v>166.03999300000001</v>
      </c>
      <c r="G37">
        <v>11.73</v>
      </c>
      <c r="H37">
        <v>739</v>
      </c>
      <c r="I37">
        <v>2345.959961</v>
      </c>
    </row>
    <row r="38" spans="1:9" x14ac:dyDescent="0.25">
      <c r="A38" s="2">
        <v>42818</v>
      </c>
      <c r="B38">
        <v>31.24</v>
      </c>
      <c r="C38">
        <v>11.15</v>
      </c>
      <c r="D38">
        <v>113.739998</v>
      </c>
      <c r="E38">
        <v>11.1</v>
      </c>
      <c r="F38">
        <v>165.740005</v>
      </c>
      <c r="G38">
        <v>11.73</v>
      </c>
      <c r="H38">
        <v>738.5</v>
      </c>
      <c r="I38">
        <v>2343.9799800000001</v>
      </c>
    </row>
    <row r="39" spans="1:9" x14ac:dyDescent="0.25">
      <c r="A39" s="2">
        <v>42821</v>
      </c>
      <c r="B39">
        <v>30.629999000000002</v>
      </c>
      <c r="C39">
        <v>11.55</v>
      </c>
      <c r="D39">
        <v>113.730003</v>
      </c>
      <c r="E39">
        <v>11.39</v>
      </c>
      <c r="F39">
        <v>164.91000399999999</v>
      </c>
      <c r="G39">
        <v>11.75</v>
      </c>
      <c r="H39">
        <v>742.5</v>
      </c>
      <c r="I39">
        <v>2341.5900879999999</v>
      </c>
    </row>
    <row r="40" spans="1:9" x14ac:dyDescent="0.25">
      <c r="A40" s="2">
        <v>42822</v>
      </c>
      <c r="B40">
        <v>31.200001</v>
      </c>
      <c r="C40">
        <v>11.3</v>
      </c>
      <c r="D40">
        <v>113.69000200000001</v>
      </c>
      <c r="E40">
        <v>11.05</v>
      </c>
      <c r="F40">
        <v>164.71000699999999</v>
      </c>
      <c r="G40">
        <v>11.77</v>
      </c>
      <c r="H40">
        <v>747</v>
      </c>
      <c r="I40">
        <v>2358.570068</v>
      </c>
    </row>
    <row r="41" spans="1:9" x14ac:dyDescent="0.25">
      <c r="A41" s="2">
        <v>42823</v>
      </c>
      <c r="B41">
        <v>31.629999000000002</v>
      </c>
      <c r="C41">
        <v>11.3</v>
      </c>
      <c r="D41">
        <v>114.05999799999999</v>
      </c>
      <c r="E41">
        <v>11.12</v>
      </c>
      <c r="F41">
        <v>163.05999800000001</v>
      </c>
      <c r="G41">
        <v>11.75</v>
      </c>
      <c r="H41">
        <v>695</v>
      </c>
      <c r="I41">
        <v>2361.1298830000001</v>
      </c>
    </row>
    <row r="42" spans="1:9" x14ac:dyDescent="0.25">
      <c r="A42" s="2">
        <v>42824</v>
      </c>
      <c r="B42">
        <v>31.709999</v>
      </c>
      <c r="C42">
        <v>11.4</v>
      </c>
      <c r="D42">
        <v>113.860001</v>
      </c>
      <c r="E42">
        <v>10.62</v>
      </c>
      <c r="F42">
        <v>164.38000500000001</v>
      </c>
      <c r="G42">
        <v>11.74</v>
      </c>
      <c r="H42">
        <v>704</v>
      </c>
      <c r="I42">
        <v>2368.0600589999999</v>
      </c>
    </row>
    <row r="43" spans="1:9" x14ac:dyDescent="0.25">
      <c r="A43" s="2">
        <v>42825</v>
      </c>
      <c r="B43">
        <v>31.15</v>
      </c>
      <c r="C43">
        <v>11.5</v>
      </c>
      <c r="D43">
        <v>113.699997</v>
      </c>
      <c r="E43">
        <v>10.77</v>
      </c>
      <c r="F43">
        <v>164.070007</v>
      </c>
      <c r="G43">
        <v>11.74</v>
      </c>
      <c r="H43">
        <v>698.5</v>
      </c>
      <c r="I43">
        <v>2362.719971</v>
      </c>
    </row>
    <row r="44" spans="1:9" x14ac:dyDescent="0.25">
      <c r="A44" s="2">
        <v>42828</v>
      </c>
      <c r="B44">
        <v>31.18</v>
      </c>
      <c r="C44">
        <v>11.35</v>
      </c>
      <c r="D44">
        <v>113.57</v>
      </c>
      <c r="E44">
        <v>11.38</v>
      </c>
      <c r="F44">
        <v>163.88999899999999</v>
      </c>
      <c r="G44">
        <v>11.75</v>
      </c>
      <c r="H44">
        <v>709.5</v>
      </c>
      <c r="I44">
        <v>2358.8400879999999</v>
      </c>
    </row>
    <row r="45" spans="1:9" x14ac:dyDescent="0.25">
      <c r="A45" s="2">
        <v>42829</v>
      </c>
      <c r="B45">
        <v>31.65</v>
      </c>
      <c r="C45">
        <v>11.45</v>
      </c>
      <c r="D45">
        <v>113.360001</v>
      </c>
      <c r="E45">
        <v>11.65</v>
      </c>
      <c r="F45">
        <v>164.36000100000001</v>
      </c>
      <c r="G45">
        <v>11.76</v>
      </c>
      <c r="H45">
        <v>716</v>
      </c>
      <c r="I45">
        <v>2360.1599120000001</v>
      </c>
    </row>
    <row r="46" spans="1:9" x14ac:dyDescent="0.25">
      <c r="A46" s="2">
        <v>42830</v>
      </c>
      <c r="B46">
        <v>31.870000999999998</v>
      </c>
      <c r="C46">
        <v>11.4</v>
      </c>
      <c r="D46">
        <v>113.779999</v>
      </c>
      <c r="E46">
        <v>11.85</v>
      </c>
      <c r="F46">
        <v>162.240005</v>
      </c>
      <c r="G46">
        <v>11.77</v>
      </c>
      <c r="H46">
        <v>713</v>
      </c>
      <c r="I46">
        <v>2352.9499510000001</v>
      </c>
    </row>
    <row r="47" spans="1:9" x14ac:dyDescent="0.25">
      <c r="A47" s="2">
        <v>42831</v>
      </c>
      <c r="B47">
        <v>31.91</v>
      </c>
      <c r="C47">
        <v>11.6</v>
      </c>
      <c r="D47">
        <v>113.720001</v>
      </c>
      <c r="E47">
        <v>11.85</v>
      </c>
      <c r="F47">
        <v>162.25</v>
      </c>
      <c r="G47">
        <v>11.77</v>
      </c>
      <c r="H47">
        <v>726</v>
      </c>
      <c r="I47">
        <v>2357.48999</v>
      </c>
    </row>
    <row r="48" spans="1:9" x14ac:dyDescent="0.25">
      <c r="A48" s="2">
        <v>42832</v>
      </c>
      <c r="B48">
        <v>31.85</v>
      </c>
      <c r="C48">
        <v>11</v>
      </c>
      <c r="D48">
        <v>113.650002</v>
      </c>
      <c r="E48">
        <v>11.94</v>
      </c>
      <c r="F48">
        <v>163.38000500000001</v>
      </c>
      <c r="G48">
        <v>11.79</v>
      </c>
      <c r="H48">
        <v>745</v>
      </c>
      <c r="I48">
        <v>2355.540039</v>
      </c>
    </row>
    <row r="49" spans="1:9" x14ac:dyDescent="0.25">
      <c r="A49" s="2">
        <v>42835</v>
      </c>
      <c r="B49">
        <v>32.970001000000003</v>
      </c>
      <c r="C49">
        <v>10.6</v>
      </c>
      <c r="D49">
        <v>113.639999</v>
      </c>
      <c r="E49">
        <v>12.14</v>
      </c>
      <c r="F49">
        <v>162.78999300000001</v>
      </c>
      <c r="G49">
        <v>11.79</v>
      </c>
      <c r="H49">
        <v>743</v>
      </c>
      <c r="I49">
        <v>2357.1599120000001</v>
      </c>
    </row>
    <row r="50" spans="1:9" x14ac:dyDescent="0.25">
      <c r="A50" s="2">
        <v>42836</v>
      </c>
      <c r="B50">
        <v>33.32</v>
      </c>
      <c r="C50">
        <v>10.6</v>
      </c>
      <c r="D50">
        <v>113.83000199999999</v>
      </c>
      <c r="E50">
        <v>12.51</v>
      </c>
      <c r="F50">
        <v>163.11000100000001</v>
      </c>
      <c r="G50">
        <v>11.81</v>
      </c>
      <c r="H50">
        <v>767.5</v>
      </c>
      <c r="I50">
        <v>2353.780029</v>
      </c>
    </row>
    <row r="51" spans="1:9" x14ac:dyDescent="0.25">
      <c r="A51" s="2">
        <v>42837</v>
      </c>
      <c r="B51">
        <v>31.9</v>
      </c>
      <c r="C51">
        <v>10.45</v>
      </c>
      <c r="D51">
        <v>114.160004</v>
      </c>
      <c r="E51">
        <v>12.84</v>
      </c>
      <c r="F51">
        <v>163.050003</v>
      </c>
      <c r="G51">
        <v>11.82</v>
      </c>
      <c r="H51">
        <v>758</v>
      </c>
      <c r="I51">
        <v>2344.929932</v>
      </c>
    </row>
    <row r="52" spans="1:9" s="11" customFormat="1" x14ac:dyDescent="0.25">
      <c r="A52" s="22">
        <v>42838</v>
      </c>
      <c r="B52" s="11">
        <v>31.5</v>
      </c>
      <c r="C52" s="11">
        <v>9.75</v>
      </c>
      <c r="D52" s="11">
        <v>114.110001</v>
      </c>
      <c r="E52" s="11">
        <v>12.99</v>
      </c>
      <c r="F52" s="11">
        <v>161.61000100000001</v>
      </c>
      <c r="G52" s="11">
        <v>11.84</v>
      </c>
      <c r="H52" s="11">
        <v>769</v>
      </c>
      <c r="I52">
        <v>2328.9499510000001</v>
      </c>
    </row>
    <row r="53" spans="1:9" s="11" customFormat="1" x14ac:dyDescent="0.25">
      <c r="A53" s="22">
        <v>42842</v>
      </c>
      <c r="B53" s="11">
        <v>31.629999000000002</v>
      </c>
      <c r="C53" s="11">
        <v>9.85</v>
      </c>
      <c r="D53" s="11">
        <v>114.290001</v>
      </c>
      <c r="E53" s="11">
        <v>12.93</v>
      </c>
      <c r="F53" s="11">
        <v>162.11000100000001</v>
      </c>
      <c r="G53" s="11">
        <v>11.85</v>
      </c>
      <c r="H53" s="11">
        <v>800</v>
      </c>
      <c r="I53">
        <v>2349.01001</v>
      </c>
    </row>
    <row r="54" spans="1:9" s="11" customFormat="1" x14ac:dyDescent="0.25">
      <c r="A54" s="22">
        <v>42843</v>
      </c>
      <c r="B54" s="11">
        <v>30.83</v>
      </c>
      <c r="C54" s="11">
        <v>10.199999999999999</v>
      </c>
      <c r="D54" s="11">
        <v>114.5</v>
      </c>
      <c r="E54" s="11">
        <v>13.06</v>
      </c>
      <c r="F54" s="11">
        <v>161.25</v>
      </c>
      <c r="G54" s="11">
        <v>11.88</v>
      </c>
      <c r="H54" s="11">
        <v>767</v>
      </c>
      <c r="I54">
        <v>2342.1899410000001</v>
      </c>
    </row>
    <row r="55" spans="1:9" s="11" customFormat="1" x14ac:dyDescent="0.25">
      <c r="A55" s="22">
        <v>42844</v>
      </c>
      <c r="B55" s="11">
        <v>30.610001</v>
      </c>
      <c r="C55" s="11">
        <v>10.5</v>
      </c>
      <c r="D55" s="11">
        <v>114.16999800000001</v>
      </c>
      <c r="E55" s="11">
        <v>12.65</v>
      </c>
      <c r="F55" s="11">
        <v>161.259995</v>
      </c>
      <c r="G55" s="11">
        <v>11.88</v>
      </c>
      <c r="H55" s="11">
        <v>758</v>
      </c>
      <c r="I55">
        <v>2338.169922</v>
      </c>
    </row>
    <row r="56" spans="1:9" s="11" customFormat="1" x14ac:dyDescent="0.25">
      <c r="A56" s="22">
        <v>42845</v>
      </c>
      <c r="B56" s="11">
        <v>31.08</v>
      </c>
      <c r="C56" s="11">
        <v>10.65</v>
      </c>
      <c r="D56" s="11">
        <v>114.25</v>
      </c>
      <c r="E56" s="11">
        <v>12.51</v>
      </c>
      <c r="F56" s="11">
        <v>162.03999300000001</v>
      </c>
      <c r="G56" s="11">
        <v>11.86</v>
      </c>
      <c r="H56" s="11">
        <v>753</v>
      </c>
      <c r="I56">
        <v>2355.8400879999999</v>
      </c>
    </row>
    <row r="57" spans="1:9" s="11" customFormat="1" x14ac:dyDescent="0.25">
      <c r="A57" s="22">
        <v>42846</v>
      </c>
      <c r="B57" s="11">
        <v>30.75</v>
      </c>
      <c r="C57" s="11">
        <v>10.5</v>
      </c>
      <c r="D57" s="11">
        <v>114.540001</v>
      </c>
      <c r="E57" s="11">
        <v>12.43</v>
      </c>
      <c r="F57" s="11">
        <v>160.41000399999999</v>
      </c>
      <c r="G57" s="11">
        <v>11.86</v>
      </c>
      <c r="H57" s="11">
        <v>740</v>
      </c>
      <c r="I57">
        <v>2348.6899410000001</v>
      </c>
    </row>
    <row r="58" spans="1:9" s="11" customFormat="1" x14ac:dyDescent="0.25">
      <c r="A58" s="22">
        <v>42849</v>
      </c>
      <c r="B58" s="11">
        <v>31.280000999999999</v>
      </c>
      <c r="C58" s="11">
        <v>10.7</v>
      </c>
      <c r="D58" s="11">
        <v>114.889999</v>
      </c>
      <c r="E58" s="11">
        <v>11.72</v>
      </c>
      <c r="F58" s="11">
        <v>163.13999899999999</v>
      </c>
      <c r="G58" s="11">
        <v>11.83</v>
      </c>
      <c r="H58" s="11">
        <v>723</v>
      </c>
      <c r="I58">
        <v>2374.1499020000001</v>
      </c>
    </row>
    <row r="59" spans="1:9" s="11" customFormat="1" x14ac:dyDescent="0.25">
      <c r="A59" s="22">
        <v>42850</v>
      </c>
      <c r="B59" s="11">
        <v>31.41</v>
      </c>
      <c r="C59" s="11">
        <v>10.6</v>
      </c>
      <c r="D59" s="11">
        <v>114.599998</v>
      </c>
      <c r="E59" s="11">
        <v>11.58</v>
      </c>
      <c r="F59" s="11">
        <v>164.699997</v>
      </c>
      <c r="G59" s="11">
        <v>11.81</v>
      </c>
      <c r="H59" s="11">
        <v>725</v>
      </c>
      <c r="I59">
        <v>2388.610107</v>
      </c>
    </row>
    <row r="60" spans="1:9" s="11" customFormat="1" x14ac:dyDescent="0.25">
      <c r="A60" s="22">
        <v>42851</v>
      </c>
      <c r="B60" s="11">
        <v>31.26</v>
      </c>
      <c r="C60" s="11">
        <v>10.8</v>
      </c>
      <c r="D60" s="11">
        <v>114.58000199999999</v>
      </c>
      <c r="E60" s="11">
        <v>11.43</v>
      </c>
      <c r="F60" s="11">
        <v>164.61000100000001</v>
      </c>
      <c r="G60" s="11">
        <v>11.8</v>
      </c>
      <c r="H60" s="11">
        <v>749.5</v>
      </c>
      <c r="I60">
        <v>2387.4499510000001</v>
      </c>
    </row>
    <row r="61" spans="1:9" s="11" customFormat="1" x14ac:dyDescent="0.25">
      <c r="A61" s="22">
        <v>42852</v>
      </c>
      <c r="B61" s="11">
        <v>30.219999000000001</v>
      </c>
      <c r="C61" s="11">
        <v>10.55</v>
      </c>
      <c r="D61" s="11">
        <v>114.839996</v>
      </c>
      <c r="E61" s="11">
        <v>11.23</v>
      </c>
      <c r="F61" s="11">
        <v>162.720001</v>
      </c>
      <c r="G61" s="11">
        <v>11.81</v>
      </c>
      <c r="H61" s="11">
        <v>749</v>
      </c>
      <c r="I61">
        <v>2388.7700199999999</v>
      </c>
    </row>
    <row r="62" spans="1:9" s="11" customFormat="1" x14ac:dyDescent="0.25">
      <c r="A62" s="22">
        <v>42853</v>
      </c>
      <c r="B62" s="11">
        <v>30.73</v>
      </c>
      <c r="C62" s="11">
        <v>11</v>
      </c>
      <c r="D62" s="11">
        <v>115.199997</v>
      </c>
      <c r="E62" s="11">
        <v>11.43</v>
      </c>
      <c r="F62" s="11">
        <v>163.320007</v>
      </c>
      <c r="G62" s="11">
        <v>11.8</v>
      </c>
      <c r="H62" s="11">
        <v>754</v>
      </c>
      <c r="I62">
        <v>2384.1999510000001</v>
      </c>
    </row>
    <row r="63" spans="1:9" s="11" customFormat="1" x14ac:dyDescent="0.25">
      <c r="A63" s="22">
        <v>42856</v>
      </c>
      <c r="B63" s="11">
        <v>30.889999</v>
      </c>
      <c r="C63" s="11">
        <v>11</v>
      </c>
      <c r="D63" s="11">
        <v>114.599998</v>
      </c>
      <c r="E63" s="11">
        <v>11.05</v>
      </c>
      <c r="F63" s="11">
        <v>162.60000600000001</v>
      </c>
      <c r="G63" s="11">
        <v>11.78</v>
      </c>
      <c r="H63" s="11">
        <v>754</v>
      </c>
      <c r="I63">
        <v>2388.330078</v>
      </c>
    </row>
    <row r="64" spans="1:9" s="11" customFormat="1" x14ac:dyDescent="0.25">
      <c r="A64" s="22">
        <v>42857</v>
      </c>
      <c r="B64" s="11">
        <v>30.5</v>
      </c>
      <c r="C64" s="11">
        <v>10.55</v>
      </c>
      <c r="D64" s="11">
        <v>115.010002</v>
      </c>
      <c r="E64" s="11">
        <v>11.37</v>
      </c>
      <c r="F64" s="11">
        <v>163.490005</v>
      </c>
      <c r="G64" s="11">
        <v>11.78</v>
      </c>
      <c r="H64" s="11">
        <v>740</v>
      </c>
      <c r="I64">
        <v>2391.169922</v>
      </c>
    </row>
    <row r="65" spans="1:9" x14ac:dyDescent="0.25">
      <c r="A65" s="2">
        <v>42858</v>
      </c>
      <c r="B65">
        <v>29.58</v>
      </c>
      <c r="C65">
        <v>10.3</v>
      </c>
      <c r="D65">
        <v>114.870003</v>
      </c>
      <c r="E65">
        <v>11.32</v>
      </c>
      <c r="F65">
        <v>163.80999800000001</v>
      </c>
      <c r="G65">
        <v>11.81</v>
      </c>
      <c r="H65">
        <v>730.5</v>
      </c>
      <c r="I65">
        <v>2388.1298830000001</v>
      </c>
    </row>
    <row r="66" spans="1:9" x14ac:dyDescent="0.25">
      <c r="A66" s="2">
        <v>42859</v>
      </c>
      <c r="B66">
        <v>29.120000999999998</v>
      </c>
      <c r="C66">
        <v>9.9499999999999993</v>
      </c>
      <c r="D66">
        <v>114.349998</v>
      </c>
      <c r="E66">
        <v>10.84</v>
      </c>
      <c r="F66">
        <v>164.28999300000001</v>
      </c>
      <c r="G66">
        <v>11.8</v>
      </c>
      <c r="H66">
        <v>728.5</v>
      </c>
      <c r="I66">
        <v>2389.5200199999999</v>
      </c>
    </row>
    <row r="67" spans="1:9" x14ac:dyDescent="0.25">
      <c r="A67" s="2">
        <v>42860</v>
      </c>
      <c r="B67">
        <v>29.84</v>
      </c>
      <c r="C67">
        <v>10.050000000000001</v>
      </c>
      <c r="D67">
        <v>114.470001</v>
      </c>
      <c r="E67">
        <v>11.19</v>
      </c>
      <c r="F67">
        <v>163.80999800000001</v>
      </c>
      <c r="G67">
        <v>11.8</v>
      </c>
      <c r="H67">
        <v>744</v>
      </c>
      <c r="I67">
        <v>2399.290039</v>
      </c>
    </row>
    <row r="68" spans="1:9" x14ac:dyDescent="0.25">
      <c r="A68" s="2">
        <v>42863</v>
      </c>
      <c r="B68">
        <v>29.450001</v>
      </c>
      <c r="C68">
        <v>10.55</v>
      </c>
      <c r="D68">
        <v>114.160004</v>
      </c>
      <c r="E68">
        <v>10.86</v>
      </c>
      <c r="F68">
        <v>163.029999</v>
      </c>
      <c r="G68">
        <v>11.8</v>
      </c>
      <c r="H68">
        <v>744</v>
      </c>
      <c r="I68">
        <v>2399.3798830000001</v>
      </c>
    </row>
    <row r="69" spans="1:9" x14ac:dyDescent="0.25">
      <c r="A69" s="2">
        <v>42864</v>
      </c>
      <c r="B69">
        <v>29.879999000000002</v>
      </c>
      <c r="C69">
        <v>10.75</v>
      </c>
      <c r="D69">
        <v>114.050003</v>
      </c>
      <c r="E69">
        <v>10.6</v>
      </c>
      <c r="F69">
        <v>163.220001</v>
      </c>
      <c r="G69">
        <v>11.79</v>
      </c>
      <c r="H69">
        <v>744</v>
      </c>
      <c r="I69">
        <v>2396.919922</v>
      </c>
    </row>
    <row r="70" spans="1:9" x14ac:dyDescent="0.25">
      <c r="A70" s="2">
        <v>42865</v>
      </c>
      <c r="B70">
        <v>30.360001</v>
      </c>
      <c r="C70">
        <v>9.85</v>
      </c>
      <c r="D70">
        <v>114.379997</v>
      </c>
      <c r="E70">
        <v>10.93</v>
      </c>
      <c r="F70">
        <v>160.509995</v>
      </c>
      <c r="G70">
        <v>11.81</v>
      </c>
      <c r="H70">
        <v>747.5</v>
      </c>
      <c r="I70">
        <v>2399.6298830000001</v>
      </c>
    </row>
    <row r="71" spans="1:9" x14ac:dyDescent="0.25">
      <c r="A71" s="2">
        <v>42866</v>
      </c>
      <c r="B71">
        <v>30.440000999999999</v>
      </c>
      <c r="C71">
        <v>9.9499999999999993</v>
      </c>
      <c r="D71">
        <v>114.57</v>
      </c>
      <c r="E71">
        <v>11.26</v>
      </c>
      <c r="F71">
        <v>160.08000200000001</v>
      </c>
      <c r="G71">
        <v>11.81</v>
      </c>
      <c r="H71">
        <v>755.5</v>
      </c>
      <c r="I71">
        <v>2394.4399410000001</v>
      </c>
    </row>
    <row r="72" spans="1:9" x14ac:dyDescent="0.25">
      <c r="A72" s="2">
        <v>42867</v>
      </c>
      <c r="B72">
        <v>30.33</v>
      </c>
      <c r="C72">
        <v>9.85</v>
      </c>
      <c r="D72">
        <v>114.970001</v>
      </c>
      <c r="E72">
        <v>11.31</v>
      </c>
      <c r="F72">
        <v>160.220001</v>
      </c>
      <c r="G72">
        <v>11.83</v>
      </c>
      <c r="H72">
        <v>758</v>
      </c>
      <c r="I72">
        <v>2390.8999020000001</v>
      </c>
    </row>
    <row r="73" spans="1:9" x14ac:dyDescent="0.25">
      <c r="A73" s="2">
        <v>42870</v>
      </c>
      <c r="B73">
        <v>30.889999</v>
      </c>
      <c r="C73">
        <v>9.8000000000000007</v>
      </c>
      <c r="D73">
        <v>115.05999799999999</v>
      </c>
      <c r="E73">
        <v>11.24</v>
      </c>
      <c r="F73">
        <v>159.970001</v>
      </c>
      <c r="G73">
        <v>11.83</v>
      </c>
      <c r="H73">
        <v>749.5</v>
      </c>
      <c r="I73">
        <v>2402.320068</v>
      </c>
    </row>
    <row r="74" spans="1:9" x14ac:dyDescent="0.25">
      <c r="A74" s="2">
        <v>42871</v>
      </c>
      <c r="B74">
        <v>31.27</v>
      </c>
      <c r="C74">
        <v>9.75</v>
      </c>
      <c r="D74">
        <v>115.08000199999999</v>
      </c>
      <c r="E74">
        <v>11.23</v>
      </c>
      <c r="F74">
        <v>159.990005</v>
      </c>
      <c r="G74">
        <v>11.85</v>
      </c>
      <c r="H74">
        <v>755</v>
      </c>
      <c r="I74">
        <v>2400.669922</v>
      </c>
    </row>
    <row r="75" spans="1:9" x14ac:dyDescent="0.25">
      <c r="A75" s="2">
        <v>42872</v>
      </c>
      <c r="B75">
        <v>30.77</v>
      </c>
      <c r="C75">
        <v>9.4</v>
      </c>
      <c r="D75">
        <v>115.07</v>
      </c>
      <c r="E75">
        <v>11.69</v>
      </c>
      <c r="F75">
        <v>157.05999800000001</v>
      </c>
      <c r="G75">
        <v>11.89</v>
      </c>
      <c r="H75">
        <v>775</v>
      </c>
      <c r="I75">
        <v>2357.030029</v>
      </c>
    </row>
    <row r="76" spans="1:9" x14ac:dyDescent="0.25">
      <c r="A76" s="2">
        <v>42873</v>
      </c>
      <c r="B76">
        <v>31.15</v>
      </c>
      <c r="C76">
        <v>9.1999999999999993</v>
      </c>
      <c r="D76">
        <v>114.480003</v>
      </c>
      <c r="E76">
        <v>11.3</v>
      </c>
      <c r="F76">
        <v>157.96000699999999</v>
      </c>
      <c r="G76">
        <v>11.9</v>
      </c>
      <c r="H76">
        <v>786.5</v>
      </c>
      <c r="I76">
        <v>2365.719971</v>
      </c>
    </row>
    <row r="77" spans="1:9" x14ac:dyDescent="0.25">
      <c r="A77" s="2">
        <v>42874</v>
      </c>
      <c r="B77">
        <v>31.790001</v>
      </c>
      <c r="C77">
        <v>9.9</v>
      </c>
      <c r="D77">
        <v>114.91999800000001</v>
      </c>
      <c r="E77">
        <v>11.59</v>
      </c>
      <c r="F77">
        <v>156.509995</v>
      </c>
      <c r="G77">
        <v>11.9</v>
      </c>
      <c r="H77">
        <v>778</v>
      </c>
      <c r="I77">
        <v>2381.7299800000001</v>
      </c>
    </row>
    <row r="78" spans="1:9" x14ac:dyDescent="0.25">
      <c r="A78" s="2">
        <v>42877</v>
      </c>
      <c r="B78">
        <v>31.879999000000002</v>
      </c>
      <c r="C78">
        <v>9.5</v>
      </c>
      <c r="D78">
        <v>114.870003</v>
      </c>
      <c r="E78">
        <v>11.81</v>
      </c>
      <c r="F78">
        <v>153.020004</v>
      </c>
      <c r="G78">
        <v>11.91</v>
      </c>
      <c r="H78">
        <v>780.5</v>
      </c>
      <c r="I78">
        <v>2394.0200199999999</v>
      </c>
    </row>
    <row r="79" spans="1:9" x14ac:dyDescent="0.25">
      <c r="A79" s="2">
        <v>42878</v>
      </c>
      <c r="B79">
        <v>31.48</v>
      </c>
      <c r="C79">
        <v>9.5500000000000007</v>
      </c>
      <c r="D79">
        <v>114.94000200000001</v>
      </c>
      <c r="E79">
        <v>11.84</v>
      </c>
      <c r="F79">
        <v>154.070007</v>
      </c>
      <c r="G79">
        <v>11.93</v>
      </c>
      <c r="H79">
        <v>753.5</v>
      </c>
      <c r="I79">
        <v>2398.419922</v>
      </c>
    </row>
    <row r="80" spans="1:9" x14ac:dyDescent="0.25">
      <c r="A80" s="2">
        <v>42879</v>
      </c>
      <c r="B80">
        <v>31.459999</v>
      </c>
      <c r="C80">
        <v>9.85</v>
      </c>
      <c r="D80">
        <v>115.379997</v>
      </c>
      <c r="E80">
        <v>11.85</v>
      </c>
      <c r="F80">
        <v>154.60000600000001</v>
      </c>
      <c r="G80">
        <v>11.93</v>
      </c>
      <c r="H80">
        <v>754.5</v>
      </c>
      <c r="I80">
        <v>2404.389893</v>
      </c>
    </row>
    <row r="81" spans="1:9" x14ac:dyDescent="0.25">
      <c r="A81" s="2">
        <v>42880</v>
      </c>
      <c r="B81">
        <v>31.280000999999999</v>
      </c>
      <c r="C81">
        <v>9.5500000000000007</v>
      </c>
      <c r="D81">
        <v>115.290001</v>
      </c>
      <c r="E81">
        <v>11.38</v>
      </c>
      <c r="F81">
        <v>155.429993</v>
      </c>
      <c r="G81">
        <v>11.94</v>
      </c>
      <c r="H81">
        <v>748</v>
      </c>
      <c r="I81">
        <v>2415.070068</v>
      </c>
    </row>
    <row r="82" spans="1:9" x14ac:dyDescent="0.25">
      <c r="A82" s="2">
        <v>42881</v>
      </c>
      <c r="B82">
        <v>30.9</v>
      </c>
      <c r="C82">
        <v>9.6999999999999993</v>
      </c>
      <c r="D82">
        <v>115.489998</v>
      </c>
      <c r="E82">
        <v>11.64</v>
      </c>
      <c r="F82">
        <v>155.009995</v>
      </c>
      <c r="G82">
        <v>11.95</v>
      </c>
      <c r="H82">
        <v>751</v>
      </c>
      <c r="I82">
        <v>2415.820068</v>
      </c>
    </row>
    <row r="83" spans="1:9" x14ac:dyDescent="0.25">
      <c r="A83" s="2">
        <v>42885</v>
      </c>
      <c r="B83">
        <v>31.049999</v>
      </c>
      <c r="C83">
        <v>9.4</v>
      </c>
      <c r="D83">
        <v>115.550003</v>
      </c>
      <c r="E83">
        <v>11.33</v>
      </c>
      <c r="F83">
        <v>153.85000600000001</v>
      </c>
      <c r="G83">
        <v>11.96</v>
      </c>
      <c r="H83">
        <v>731</v>
      </c>
      <c r="I83">
        <v>2412.9099120000001</v>
      </c>
    </row>
    <row r="84" spans="1:9" x14ac:dyDescent="0.25">
      <c r="A84" s="2">
        <v>42886</v>
      </c>
      <c r="B84">
        <v>30.299999</v>
      </c>
      <c r="C84">
        <v>9.25</v>
      </c>
      <c r="D84">
        <v>115.629997</v>
      </c>
      <c r="E84">
        <v>11.39</v>
      </c>
      <c r="F84">
        <v>155.240005</v>
      </c>
      <c r="G84">
        <v>11.98</v>
      </c>
      <c r="H84">
        <v>741.5</v>
      </c>
      <c r="I84">
        <v>2411.8000489999999</v>
      </c>
    </row>
    <row r="85" spans="1:9" x14ac:dyDescent="0.25">
      <c r="A85" s="2">
        <v>42887</v>
      </c>
      <c r="B85">
        <v>30.549999</v>
      </c>
      <c r="C85">
        <v>10</v>
      </c>
      <c r="D85">
        <v>115.379997</v>
      </c>
      <c r="E85">
        <v>11.31</v>
      </c>
      <c r="F85">
        <v>156.240005</v>
      </c>
      <c r="G85">
        <v>11.98</v>
      </c>
      <c r="H85">
        <v>718</v>
      </c>
      <c r="I85">
        <v>2430.0600589999999</v>
      </c>
    </row>
    <row r="86" spans="1:9" x14ac:dyDescent="0.25">
      <c r="A86" s="2">
        <v>42888</v>
      </c>
      <c r="B86">
        <v>30.639999</v>
      </c>
      <c r="C86">
        <v>9.9499999999999993</v>
      </c>
      <c r="D86">
        <v>116.010002</v>
      </c>
      <c r="E86">
        <v>11.16</v>
      </c>
      <c r="F86">
        <v>159.14999399999999</v>
      </c>
      <c r="G86">
        <v>12.01</v>
      </c>
      <c r="H86">
        <v>729</v>
      </c>
      <c r="I86">
        <v>2439.070068</v>
      </c>
    </row>
    <row r="87" spans="1:9" x14ac:dyDescent="0.25">
      <c r="A87" s="2">
        <v>42891</v>
      </c>
      <c r="B87">
        <v>30.18</v>
      </c>
      <c r="C87">
        <v>9.9499999999999993</v>
      </c>
      <c r="D87">
        <v>115.80999799999999</v>
      </c>
      <c r="E87">
        <v>11.52</v>
      </c>
      <c r="F87">
        <v>160.220001</v>
      </c>
      <c r="G87">
        <v>12.01</v>
      </c>
      <c r="H87">
        <v>719.5</v>
      </c>
      <c r="I87">
        <v>2436.1000979999999</v>
      </c>
    </row>
    <row r="88" spans="1:9" x14ac:dyDescent="0.25">
      <c r="A88" s="2">
        <v>42892</v>
      </c>
      <c r="B88">
        <v>30.549999</v>
      </c>
      <c r="C88">
        <v>9.9499999999999993</v>
      </c>
      <c r="D88">
        <v>116.050003</v>
      </c>
      <c r="E88">
        <v>12.39</v>
      </c>
      <c r="F88">
        <v>159.529999</v>
      </c>
      <c r="G88">
        <v>12.03</v>
      </c>
      <c r="H88">
        <v>744</v>
      </c>
      <c r="I88">
        <v>2429.330078</v>
      </c>
    </row>
    <row r="89" spans="1:9" x14ac:dyDescent="0.25">
      <c r="A89" s="2">
        <v>42893</v>
      </c>
      <c r="B89">
        <v>30.34</v>
      </c>
      <c r="C89">
        <v>9.75</v>
      </c>
      <c r="D89">
        <v>115.949997</v>
      </c>
      <c r="E89">
        <v>12.14</v>
      </c>
      <c r="F89">
        <v>161.66000399999999</v>
      </c>
      <c r="G89">
        <v>12.03</v>
      </c>
      <c r="H89">
        <v>739</v>
      </c>
      <c r="I89">
        <v>2433.139893</v>
      </c>
    </row>
    <row r="90" spans="1:9" x14ac:dyDescent="0.25">
      <c r="A90" s="2">
        <v>42894</v>
      </c>
      <c r="B90">
        <v>30.82</v>
      </c>
      <c r="C90">
        <v>10.1</v>
      </c>
      <c r="D90">
        <v>115.779999</v>
      </c>
      <c r="E90">
        <v>12.16</v>
      </c>
      <c r="F90">
        <v>162.64999399999999</v>
      </c>
      <c r="G90">
        <v>12.01</v>
      </c>
      <c r="H90">
        <v>726</v>
      </c>
      <c r="I90">
        <v>2433.790039</v>
      </c>
    </row>
    <row r="91" spans="1:9" x14ac:dyDescent="0.25">
      <c r="A91" s="2">
        <v>42895</v>
      </c>
      <c r="B91">
        <v>30.690000999999999</v>
      </c>
      <c r="C91">
        <v>10.050000000000001</v>
      </c>
      <c r="D91">
        <v>115.529999</v>
      </c>
      <c r="E91">
        <v>11.95</v>
      </c>
      <c r="F91">
        <v>164.05999800000001</v>
      </c>
      <c r="G91">
        <v>12</v>
      </c>
      <c r="H91">
        <v>717</v>
      </c>
      <c r="I91">
        <v>2431.7700199999999</v>
      </c>
    </row>
    <row r="92" spans="1:9" x14ac:dyDescent="0.25">
      <c r="A92" s="2">
        <v>42898</v>
      </c>
      <c r="B92">
        <v>30.360001</v>
      </c>
      <c r="C92">
        <v>9.85</v>
      </c>
      <c r="D92">
        <v>115.519997</v>
      </c>
      <c r="E92">
        <v>11.49</v>
      </c>
      <c r="F92">
        <v>164.88000500000001</v>
      </c>
      <c r="G92">
        <v>11.99</v>
      </c>
      <c r="H92">
        <v>717</v>
      </c>
      <c r="I92">
        <v>2429.389893</v>
      </c>
    </row>
    <row r="93" spans="1:9" x14ac:dyDescent="0.25">
      <c r="A93" s="2">
        <v>42899</v>
      </c>
      <c r="B93">
        <v>30.68</v>
      </c>
      <c r="C93">
        <v>9.4499999999999993</v>
      </c>
      <c r="D93">
        <v>115.699997</v>
      </c>
      <c r="E93">
        <v>11.4</v>
      </c>
      <c r="F93">
        <v>164.429993</v>
      </c>
      <c r="G93">
        <v>11.99</v>
      </c>
      <c r="H93">
        <v>697.5</v>
      </c>
      <c r="I93">
        <v>2440.3500979999999</v>
      </c>
    </row>
    <row r="94" spans="1:9" x14ac:dyDescent="0.25">
      <c r="A94" s="2">
        <v>42900</v>
      </c>
      <c r="B94">
        <v>30.110001</v>
      </c>
      <c r="C94">
        <v>9.65</v>
      </c>
      <c r="D94">
        <v>115.949997</v>
      </c>
      <c r="E94">
        <v>11.06</v>
      </c>
      <c r="F94">
        <v>165.10000600000001</v>
      </c>
      <c r="G94">
        <v>12.01</v>
      </c>
      <c r="H94">
        <v>703</v>
      </c>
      <c r="I94">
        <v>2437.919922</v>
      </c>
    </row>
    <row r="95" spans="1:9" x14ac:dyDescent="0.25">
      <c r="A95" s="2">
        <v>42901</v>
      </c>
      <c r="B95">
        <v>29.65</v>
      </c>
      <c r="C95">
        <v>9.35</v>
      </c>
      <c r="D95">
        <v>115.58000199999999</v>
      </c>
      <c r="E95">
        <v>10.63</v>
      </c>
      <c r="F95">
        <v>164.11000100000001</v>
      </c>
      <c r="G95">
        <v>11.99</v>
      </c>
      <c r="H95">
        <v>681</v>
      </c>
      <c r="I95">
        <v>2432.459961</v>
      </c>
    </row>
    <row r="96" spans="1:9" x14ac:dyDescent="0.25">
      <c r="A96" s="2">
        <v>42902</v>
      </c>
      <c r="B96">
        <v>29.85</v>
      </c>
      <c r="C96">
        <v>9.3000000000000007</v>
      </c>
      <c r="D96">
        <v>115.57</v>
      </c>
      <c r="E96">
        <v>10.3</v>
      </c>
      <c r="F96">
        <v>162.41999799999999</v>
      </c>
      <c r="G96">
        <v>12</v>
      </c>
      <c r="H96">
        <v>689</v>
      </c>
      <c r="I96">
        <v>2433.1499020000001</v>
      </c>
    </row>
    <row r="97" spans="1:9" x14ac:dyDescent="0.25">
      <c r="A97" s="2">
        <v>42905</v>
      </c>
      <c r="B97">
        <v>29.969999000000001</v>
      </c>
      <c r="C97">
        <v>9.35</v>
      </c>
      <c r="D97">
        <v>115.449997</v>
      </c>
      <c r="E97">
        <v>10.09</v>
      </c>
      <c r="F97">
        <v>165.08999600000001</v>
      </c>
      <c r="G97">
        <v>12</v>
      </c>
      <c r="H97">
        <v>671.5</v>
      </c>
      <c r="I97">
        <v>2453.459961</v>
      </c>
    </row>
    <row r="98" spans="1:9" x14ac:dyDescent="0.25">
      <c r="A98" s="2">
        <v>42906</v>
      </c>
      <c r="B98">
        <v>28.940000999999999</v>
      </c>
      <c r="C98">
        <v>8.9499999999999993</v>
      </c>
      <c r="D98">
        <v>114.910004</v>
      </c>
      <c r="E98">
        <v>9.9600000000000009</v>
      </c>
      <c r="F98">
        <v>166.28999300000001</v>
      </c>
      <c r="G98">
        <v>11.99</v>
      </c>
      <c r="H98">
        <v>682.5</v>
      </c>
      <c r="I98">
        <v>2437.030029</v>
      </c>
    </row>
    <row r="99" spans="1:9" x14ac:dyDescent="0.25">
      <c r="A99" s="2">
        <v>42907</v>
      </c>
      <c r="B99">
        <v>28.969999000000001</v>
      </c>
      <c r="C99">
        <v>8.85</v>
      </c>
      <c r="D99">
        <v>114.66999800000001</v>
      </c>
      <c r="E99">
        <v>10.16</v>
      </c>
      <c r="F99">
        <v>171.35000600000001</v>
      </c>
      <c r="G99">
        <v>12</v>
      </c>
      <c r="H99">
        <v>678</v>
      </c>
      <c r="I99">
        <v>2435.610107</v>
      </c>
    </row>
    <row r="100" spans="1:9" x14ac:dyDescent="0.25">
      <c r="A100" s="2">
        <v>42908</v>
      </c>
      <c r="B100">
        <v>29.219999000000001</v>
      </c>
      <c r="C100">
        <v>9</v>
      </c>
      <c r="D100">
        <v>114.91999800000001</v>
      </c>
      <c r="E100">
        <v>10.48</v>
      </c>
      <c r="F100">
        <v>173.820007</v>
      </c>
      <c r="G100">
        <v>12</v>
      </c>
      <c r="H100">
        <v>684.5</v>
      </c>
      <c r="I100">
        <v>2434.5</v>
      </c>
    </row>
    <row r="101" spans="1:9" x14ac:dyDescent="0.25">
      <c r="A101" s="2">
        <v>42909</v>
      </c>
      <c r="B101">
        <v>29.43</v>
      </c>
      <c r="C101">
        <v>9.0500000000000007</v>
      </c>
      <c r="D101">
        <v>115.300003</v>
      </c>
      <c r="E101">
        <v>10.59</v>
      </c>
      <c r="F101">
        <v>172.5</v>
      </c>
      <c r="G101">
        <v>12</v>
      </c>
      <c r="H101">
        <v>705</v>
      </c>
      <c r="I101">
        <v>2438.3000489999999</v>
      </c>
    </row>
    <row r="102" spans="1:9" x14ac:dyDescent="0.25">
      <c r="A102" s="2">
        <v>42912</v>
      </c>
      <c r="B102">
        <v>29.33</v>
      </c>
      <c r="C102">
        <v>9.3000000000000007</v>
      </c>
      <c r="D102">
        <v>115.510002</v>
      </c>
      <c r="E102">
        <v>10.5</v>
      </c>
      <c r="F102">
        <v>173.66999799999999</v>
      </c>
      <c r="G102">
        <v>12.01</v>
      </c>
      <c r="H102">
        <v>683.5</v>
      </c>
      <c r="I102">
        <v>2439.070068</v>
      </c>
    </row>
    <row r="103" spans="1:9" x14ac:dyDescent="0.25">
      <c r="A103" s="2">
        <v>42913</v>
      </c>
      <c r="B103">
        <v>29.75</v>
      </c>
      <c r="C103">
        <v>9.0500000000000007</v>
      </c>
      <c r="D103">
        <v>114.910004</v>
      </c>
      <c r="E103">
        <v>10.42</v>
      </c>
      <c r="F103">
        <v>170.85000600000001</v>
      </c>
      <c r="G103">
        <v>11.99</v>
      </c>
      <c r="H103">
        <v>676</v>
      </c>
      <c r="I103">
        <v>2419.3798830000001</v>
      </c>
    </row>
    <row r="104" spans="1:9" x14ac:dyDescent="0.25">
      <c r="A104" s="2">
        <v>42914</v>
      </c>
      <c r="B104">
        <v>30.75</v>
      </c>
      <c r="C104">
        <v>9.35</v>
      </c>
      <c r="D104">
        <v>115.040001</v>
      </c>
      <c r="E104">
        <v>10.11</v>
      </c>
      <c r="F104">
        <v>174.070007</v>
      </c>
      <c r="G104">
        <v>11.96</v>
      </c>
      <c r="H104">
        <v>679.5</v>
      </c>
      <c r="I104">
        <v>2440.6899410000001</v>
      </c>
    </row>
    <row r="105" spans="1:9" x14ac:dyDescent="0.25">
      <c r="A105" s="2">
        <v>42915</v>
      </c>
      <c r="B105">
        <v>30.91</v>
      </c>
      <c r="C105">
        <v>9.1999999999999993</v>
      </c>
      <c r="D105">
        <v>114.5</v>
      </c>
      <c r="E105">
        <v>9.76</v>
      </c>
      <c r="F105">
        <v>172.58999600000001</v>
      </c>
      <c r="G105">
        <v>11.93</v>
      </c>
      <c r="H105">
        <v>666</v>
      </c>
      <c r="I105">
        <v>2419.6999510000001</v>
      </c>
    </row>
    <row r="106" spans="1:9" x14ac:dyDescent="0.25">
      <c r="A106" s="2">
        <v>42916</v>
      </c>
      <c r="B106">
        <v>30.76</v>
      </c>
      <c r="C106">
        <v>9.1</v>
      </c>
      <c r="D106">
        <v>114.360001</v>
      </c>
      <c r="E106">
        <v>9.7200000000000006</v>
      </c>
      <c r="F106">
        <v>172.229996</v>
      </c>
      <c r="G106">
        <v>11.93</v>
      </c>
      <c r="H106">
        <v>667</v>
      </c>
      <c r="I106">
        <v>2423.4099120000001</v>
      </c>
    </row>
    <row r="107" spans="1:9" x14ac:dyDescent="0.25">
      <c r="A107" s="2">
        <v>42919</v>
      </c>
      <c r="B107">
        <v>31.34</v>
      </c>
      <c r="C107">
        <v>9.4</v>
      </c>
      <c r="D107">
        <v>113.550003</v>
      </c>
      <c r="E107">
        <v>9.4700000000000006</v>
      </c>
      <c r="F107">
        <v>172.800003</v>
      </c>
      <c r="G107">
        <v>11.92</v>
      </c>
      <c r="H107">
        <v>667</v>
      </c>
      <c r="I107">
        <v>2429.01001</v>
      </c>
    </row>
    <row r="108" spans="1:9" x14ac:dyDescent="0.25">
      <c r="A108" s="2">
        <v>42921</v>
      </c>
      <c r="B108">
        <v>31.51</v>
      </c>
      <c r="C108">
        <v>9.1</v>
      </c>
      <c r="D108">
        <v>113.449997</v>
      </c>
      <c r="E108">
        <v>9.84</v>
      </c>
      <c r="F108">
        <v>174.259995</v>
      </c>
      <c r="G108">
        <v>11.92</v>
      </c>
      <c r="H108">
        <v>680</v>
      </c>
      <c r="I108">
        <v>2432.540039</v>
      </c>
    </row>
    <row r="109" spans="1:9" x14ac:dyDescent="0.25">
      <c r="A109" s="2">
        <v>42922</v>
      </c>
      <c r="B109">
        <v>32.090000000000003</v>
      </c>
      <c r="C109">
        <v>8.8000000000000007</v>
      </c>
      <c r="D109">
        <v>112.83000199999999</v>
      </c>
      <c r="E109">
        <v>9.76</v>
      </c>
      <c r="F109">
        <v>171.720001</v>
      </c>
      <c r="G109">
        <v>11.91</v>
      </c>
      <c r="H109">
        <v>674</v>
      </c>
      <c r="I109">
        <v>2409.75</v>
      </c>
    </row>
    <row r="110" spans="1:9" x14ac:dyDescent="0.25">
      <c r="A110" s="2">
        <v>42923</v>
      </c>
      <c r="B110">
        <v>32.279998999999997</v>
      </c>
      <c r="C110">
        <v>8.85</v>
      </c>
      <c r="D110">
        <v>112.900002</v>
      </c>
      <c r="E110">
        <v>9.51</v>
      </c>
      <c r="F110">
        <v>171.429993</v>
      </c>
      <c r="G110">
        <v>11.9</v>
      </c>
      <c r="H110">
        <v>668.5</v>
      </c>
      <c r="I110">
        <v>2425.179932</v>
      </c>
    </row>
    <row r="111" spans="1:9" x14ac:dyDescent="0.25">
      <c r="A111" s="2">
        <v>42926</v>
      </c>
      <c r="B111">
        <v>32.580002</v>
      </c>
      <c r="C111">
        <v>9.1</v>
      </c>
      <c r="D111">
        <v>113.400002</v>
      </c>
      <c r="E111">
        <v>9.81</v>
      </c>
      <c r="F111">
        <v>172.199997</v>
      </c>
      <c r="G111">
        <v>11.9</v>
      </c>
      <c r="H111">
        <v>673.5</v>
      </c>
      <c r="I111">
        <v>2427.429932</v>
      </c>
    </row>
    <row r="112" spans="1:9" x14ac:dyDescent="0.25">
      <c r="A112" s="2">
        <v>42927</v>
      </c>
      <c r="B112">
        <v>32.990001999999997</v>
      </c>
      <c r="C112">
        <v>9.1999999999999993</v>
      </c>
      <c r="D112">
        <v>113.510002</v>
      </c>
      <c r="E112">
        <v>9.8800000000000008</v>
      </c>
      <c r="F112">
        <v>173.320007</v>
      </c>
      <c r="G112">
        <v>11.9</v>
      </c>
      <c r="H112">
        <v>680</v>
      </c>
      <c r="I112">
        <v>2425.530029</v>
      </c>
    </row>
    <row r="113" spans="1:9" x14ac:dyDescent="0.25">
      <c r="A113" s="2">
        <v>42928</v>
      </c>
      <c r="B113">
        <v>33.32</v>
      </c>
      <c r="C113">
        <v>9.15</v>
      </c>
      <c r="D113">
        <v>114.18</v>
      </c>
      <c r="E113">
        <v>10.02</v>
      </c>
      <c r="F113">
        <v>173.270004</v>
      </c>
      <c r="G113">
        <v>11.92</v>
      </c>
      <c r="H113">
        <v>673</v>
      </c>
      <c r="I113">
        <v>2443.25</v>
      </c>
    </row>
    <row r="114" spans="1:9" x14ac:dyDescent="0.25">
      <c r="A114" s="2">
        <v>42929</v>
      </c>
      <c r="B114">
        <v>33.560001</v>
      </c>
      <c r="C114">
        <v>9.15</v>
      </c>
      <c r="D114">
        <v>114.19000200000001</v>
      </c>
      <c r="E114">
        <v>9.8000000000000007</v>
      </c>
      <c r="F114">
        <v>175.03999300000001</v>
      </c>
      <c r="G114">
        <v>11.93</v>
      </c>
      <c r="H114">
        <v>682.5</v>
      </c>
      <c r="I114">
        <v>2447.830078</v>
      </c>
    </row>
    <row r="115" spans="1:9" x14ac:dyDescent="0.25">
      <c r="A115" s="2">
        <v>42930</v>
      </c>
      <c r="B115">
        <v>34.259998000000003</v>
      </c>
      <c r="C115">
        <v>9.25</v>
      </c>
      <c r="D115">
        <v>114.480003</v>
      </c>
      <c r="E115">
        <v>9.81</v>
      </c>
      <c r="F115">
        <v>177.13000500000001</v>
      </c>
      <c r="G115">
        <v>11.95</v>
      </c>
      <c r="H115">
        <v>691.5</v>
      </c>
      <c r="I115">
        <v>2459.2700199999999</v>
      </c>
    </row>
    <row r="116" spans="1:9" x14ac:dyDescent="0.25">
      <c r="A116" s="2">
        <v>42933</v>
      </c>
      <c r="B116">
        <v>34.490001999999997</v>
      </c>
      <c r="C116">
        <v>9.35</v>
      </c>
      <c r="D116">
        <v>114.519997</v>
      </c>
      <c r="E116">
        <v>9.74</v>
      </c>
      <c r="F116">
        <v>177.39999399999999</v>
      </c>
      <c r="G116">
        <v>11.96</v>
      </c>
      <c r="H116">
        <v>703</v>
      </c>
      <c r="I116">
        <v>2459.139893</v>
      </c>
    </row>
    <row r="117" spans="1:9" x14ac:dyDescent="0.25">
      <c r="A117" s="2">
        <v>42934</v>
      </c>
      <c r="B117">
        <v>34.279998999999997</v>
      </c>
      <c r="C117">
        <v>9.1999999999999993</v>
      </c>
      <c r="D117">
        <v>114.849998</v>
      </c>
      <c r="E117">
        <v>9.8000000000000007</v>
      </c>
      <c r="F117">
        <v>177.479996</v>
      </c>
      <c r="G117">
        <v>11.99</v>
      </c>
      <c r="H117">
        <v>710</v>
      </c>
      <c r="I117">
        <v>2460.610107</v>
      </c>
    </row>
    <row r="118" spans="1:9" x14ac:dyDescent="0.25">
      <c r="A118" s="2">
        <v>42935</v>
      </c>
      <c r="B118">
        <v>34.619999</v>
      </c>
      <c r="C118">
        <v>9.3000000000000007</v>
      </c>
      <c r="D118">
        <v>114.980003</v>
      </c>
      <c r="E118">
        <v>9.66</v>
      </c>
      <c r="F118">
        <v>179.179993</v>
      </c>
      <c r="G118">
        <v>12</v>
      </c>
      <c r="H118">
        <v>693</v>
      </c>
      <c r="I118">
        <v>2473.830078</v>
      </c>
    </row>
    <row r="119" spans="1:9" x14ac:dyDescent="0.25">
      <c r="A119" s="2">
        <v>42936</v>
      </c>
      <c r="B119">
        <v>34.169998</v>
      </c>
      <c r="C119">
        <v>9.3000000000000007</v>
      </c>
      <c r="D119">
        <v>115.019997</v>
      </c>
      <c r="E119">
        <v>9.5500000000000007</v>
      </c>
      <c r="F119">
        <v>179.320007</v>
      </c>
      <c r="G119">
        <v>12.01</v>
      </c>
      <c r="H119">
        <v>695.5</v>
      </c>
      <c r="I119">
        <v>2473.4499510000001</v>
      </c>
    </row>
    <row r="120" spans="1:9" x14ac:dyDescent="0.25">
      <c r="A120" s="2">
        <v>42937</v>
      </c>
      <c r="B120">
        <v>33.889999000000003</v>
      </c>
      <c r="C120">
        <v>9.5</v>
      </c>
      <c r="D120">
        <v>115.290001</v>
      </c>
      <c r="E120">
        <v>9.68</v>
      </c>
      <c r="F120">
        <v>180.21000699999999</v>
      </c>
      <c r="G120">
        <v>12.02</v>
      </c>
      <c r="H120">
        <v>691.5</v>
      </c>
      <c r="I120">
        <v>2472.540039</v>
      </c>
    </row>
    <row r="121" spans="1:9" x14ac:dyDescent="0.25">
      <c r="A121" s="2">
        <v>42940</v>
      </c>
      <c r="B121">
        <v>33.909999999999997</v>
      </c>
      <c r="C121">
        <v>9.3000000000000007</v>
      </c>
      <c r="D121">
        <v>115.05999799999999</v>
      </c>
      <c r="E121">
        <v>9.4499999999999993</v>
      </c>
      <c r="F121">
        <v>181.05999800000001</v>
      </c>
      <c r="G121">
        <v>12.02</v>
      </c>
      <c r="H121">
        <v>691.5</v>
      </c>
      <c r="I121">
        <v>2469.9099120000001</v>
      </c>
    </row>
    <row r="122" spans="1:9" x14ac:dyDescent="0.25">
      <c r="A122" s="2">
        <v>42941</v>
      </c>
      <c r="B122">
        <v>35.099997999999999</v>
      </c>
      <c r="C122">
        <v>9.6</v>
      </c>
      <c r="D122">
        <v>114.720001</v>
      </c>
      <c r="E122">
        <v>9.58</v>
      </c>
      <c r="F122">
        <v>180.88999899999999</v>
      </c>
      <c r="G122">
        <v>12</v>
      </c>
      <c r="H122">
        <v>708.5</v>
      </c>
      <c r="I122">
        <v>2477.1298830000001</v>
      </c>
    </row>
    <row r="123" spans="1:9" x14ac:dyDescent="0.25">
      <c r="A123" s="2">
        <v>42942</v>
      </c>
      <c r="B123">
        <v>35.619999</v>
      </c>
      <c r="C123">
        <v>9.6</v>
      </c>
      <c r="D123">
        <v>115.339996</v>
      </c>
      <c r="E123">
        <v>9.86</v>
      </c>
      <c r="F123">
        <v>175.88999899999999</v>
      </c>
      <c r="G123">
        <v>12</v>
      </c>
      <c r="H123">
        <v>710</v>
      </c>
      <c r="I123">
        <v>2477.830078</v>
      </c>
    </row>
    <row r="124" spans="1:9" x14ac:dyDescent="0.25">
      <c r="A124" s="2">
        <v>42943</v>
      </c>
      <c r="B124">
        <v>35.540000999999997</v>
      </c>
      <c r="C124">
        <v>9.4499999999999993</v>
      </c>
      <c r="D124">
        <v>115.16999800000001</v>
      </c>
      <c r="E124">
        <v>9.74</v>
      </c>
      <c r="F124">
        <v>172.14999399999999</v>
      </c>
      <c r="G124">
        <v>12</v>
      </c>
      <c r="H124">
        <v>716.5</v>
      </c>
      <c r="I124">
        <v>2475.419922</v>
      </c>
    </row>
    <row r="125" spans="1:9" x14ac:dyDescent="0.25">
      <c r="A125" s="2">
        <v>42944</v>
      </c>
      <c r="B125">
        <v>35.889999000000003</v>
      </c>
      <c r="C125">
        <v>9.25</v>
      </c>
      <c r="D125">
        <v>115.16999800000001</v>
      </c>
      <c r="E125">
        <v>10.130000000000001</v>
      </c>
      <c r="F125">
        <v>174.53999300000001</v>
      </c>
      <c r="G125">
        <v>12</v>
      </c>
      <c r="H125">
        <v>708.5</v>
      </c>
      <c r="I125">
        <v>2472.1000979999999</v>
      </c>
    </row>
    <row r="126" spans="1:9" x14ac:dyDescent="0.25">
      <c r="A126" s="2">
        <v>42947</v>
      </c>
      <c r="B126">
        <v>36.409999999999997</v>
      </c>
      <c r="C126">
        <v>9.5</v>
      </c>
      <c r="D126">
        <v>115.260002</v>
      </c>
      <c r="E126">
        <v>10.02</v>
      </c>
      <c r="F126">
        <v>174.509995</v>
      </c>
      <c r="G126">
        <v>12</v>
      </c>
      <c r="H126">
        <v>732</v>
      </c>
      <c r="I126">
        <v>2470.3000489999999</v>
      </c>
    </row>
    <row r="127" spans="1:9" x14ac:dyDescent="0.25">
      <c r="A127" s="2">
        <v>42948</v>
      </c>
      <c r="B127">
        <v>36.150002000000001</v>
      </c>
      <c r="C127">
        <v>9.4</v>
      </c>
      <c r="D127">
        <v>114.94000200000001</v>
      </c>
      <c r="E127">
        <v>9.9499999999999993</v>
      </c>
      <c r="F127">
        <v>174.13000500000001</v>
      </c>
      <c r="G127">
        <v>12</v>
      </c>
      <c r="H127">
        <v>725</v>
      </c>
      <c r="I127">
        <v>2476.3500979999999</v>
      </c>
    </row>
    <row r="128" spans="1:9" x14ac:dyDescent="0.25">
      <c r="A128" s="2">
        <v>42949</v>
      </c>
      <c r="B128">
        <v>35.880001</v>
      </c>
      <c r="C128">
        <v>9.1999999999999993</v>
      </c>
      <c r="D128">
        <v>115.099998</v>
      </c>
      <c r="E128">
        <v>9.58</v>
      </c>
      <c r="F128">
        <v>174.46000699999999</v>
      </c>
      <c r="G128">
        <v>12.01</v>
      </c>
      <c r="H128">
        <v>729.90002400000003</v>
      </c>
      <c r="I128">
        <v>2477.570068</v>
      </c>
    </row>
    <row r="129" spans="1:9" x14ac:dyDescent="0.25">
      <c r="A129" s="2">
        <v>42950</v>
      </c>
      <c r="B129">
        <v>35.610000999999997</v>
      </c>
      <c r="C129">
        <v>9.25</v>
      </c>
      <c r="D129">
        <v>115.5</v>
      </c>
      <c r="E129">
        <v>9.34</v>
      </c>
      <c r="F129">
        <v>174.179993</v>
      </c>
      <c r="G129">
        <v>12.03</v>
      </c>
      <c r="H129">
        <v>736.09997599999997</v>
      </c>
      <c r="I129">
        <v>2472.1599120000001</v>
      </c>
    </row>
    <row r="130" spans="1:9" x14ac:dyDescent="0.25">
      <c r="A130" s="2">
        <v>42951</v>
      </c>
      <c r="B130">
        <v>35.869999</v>
      </c>
      <c r="C130">
        <v>9.1999999999999993</v>
      </c>
      <c r="D130">
        <v>115.230003</v>
      </c>
      <c r="E130">
        <v>9.14</v>
      </c>
      <c r="F130">
        <v>173.85000600000001</v>
      </c>
      <c r="G130">
        <v>12.03</v>
      </c>
      <c r="H130">
        <v>704</v>
      </c>
      <c r="I130">
        <v>2476.830078</v>
      </c>
    </row>
    <row r="131" spans="1:9" x14ac:dyDescent="0.25">
      <c r="A131" s="2">
        <v>42954</v>
      </c>
      <c r="B131">
        <v>36.590000000000003</v>
      </c>
      <c r="C131">
        <v>9.3000000000000007</v>
      </c>
      <c r="D131">
        <v>115.44000200000001</v>
      </c>
      <c r="E131">
        <v>9.1</v>
      </c>
      <c r="F131">
        <v>174.58000200000001</v>
      </c>
      <c r="G131">
        <v>12.03</v>
      </c>
      <c r="H131">
        <v>708</v>
      </c>
      <c r="I131">
        <v>2480.9099120000001</v>
      </c>
    </row>
    <row r="132" spans="1:9" x14ac:dyDescent="0.25">
      <c r="A132" s="2">
        <v>42955</v>
      </c>
      <c r="B132">
        <v>36.18</v>
      </c>
      <c r="C132">
        <v>9.1999999999999993</v>
      </c>
      <c r="D132">
        <v>115.199997</v>
      </c>
      <c r="E132">
        <v>9.19</v>
      </c>
      <c r="F132">
        <v>173.69000199999999</v>
      </c>
      <c r="G132">
        <v>12.02</v>
      </c>
      <c r="H132">
        <v>704.20001200000002</v>
      </c>
      <c r="I132">
        <v>2474.919922</v>
      </c>
    </row>
    <row r="133" spans="1:9" x14ac:dyDescent="0.25">
      <c r="A133" s="2">
        <v>42956</v>
      </c>
      <c r="B133">
        <v>36.139999000000003</v>
      </c>
      <c r="C133">
        <v>9.1999999999999993</v>
      </c>
      <c r="D133">
        <v>115.239998</v>
      </c>
      <c r="E133">
        <v>9.23</v>
      </c>
      <c r="F133">
        <v>173.550003</v>
      </c>
      <c r="G133">
        <v>12.04</v>
      </c>
      <c r="H133">
        <v>731.79998799999998</v>
      </c>
      <c r="I133">
        <v>2474.0200199999999</v>
      </c>
    </row>
    <row r="134" spans="1:9" x14ac:dyDescent="0.25">
      <c r="A134" s="2">
        <v>42957</v>
      </c>
      <c r="B134">
        <v>35.409999999999997</v>
      </c>
      <c r="C134">
        <v>8.25</v>
      </c>
      <c r="D134">
        <v>114.760002</v>
      </c>
      <c r="E134">
        <v>9.58</v>
      </c>
      <c r="F134">
        <v>169.11000100000001</v>
      </c>
      <c r="G134">
        <v>12.07</v>
      </c>
      <c r="H134">
        <v>734</v>
      </c>
      <c r="I134">
        <v>2438.209961</v>
      </c>
    </row>
    <row r="135" spans="1:9" x14ac:dyDescent="0.25">
      <c r="A135" s="2">
        <v>42958</v>
      </c>
      <c r="B135">
        <v>35.029998999999997</v>
      </c>
      <c r="C135">
        <v>7.95</v>
      </c>
      <c r="D135">
        <v>114.970001</v>
      </c>
      <c r="E135">
        <v>9.7100000000000009</v>
      </c>
      <c r="F135">
        <v>169.429993</v>
      </c>
      <c r="G135">
        <v>12.08</v>
      </c>
      <c r="H135">
        <v>737</v>
      </c>
      <c r="I135">
        <v>2441.320068</v>
      </c>
    </row>
    <row r="136" spans="1:9" x14ac:dyDescent="0.25">
      <c r="A136" s="2">
        <v>42961</v>
      </c>
      <c r="B136">
        <v>35.220001000000003</v>
      </c>
      <c r="C136">
        <v>7.75</v>
      </c>
      <c r="D136">
        <v>115.230003</v>
      </c>
      <c r="E136">
        <v>9.77</v>
      </c>
      <c r="F136">
        <v>171.66999799999999</v>
      </c>
      <c r="G136">
        <v>12.08</v>
      </c>
      <c r="H136">
        <v>727.09997599999997</v>
      </c>
      <c r="I136">
        <v>2465.8400879999999</v>
      </c>
    </row>
    <row r="137" spans="1:9" x14ac:dyDescent="0.25">
      <c r="A137" s="2">
        <v>42962</v>
      </c>
      <c r="B137">
        <v>34.790000999999997</v>
      </c>
      <c r="C137">
        <v>7.5</v>
      </c>
      <c r="D137">
        <v>115.260002</v>
      </c>
      <c r="E137">
        <v>9.67</v>
      </c>
      <c r="F137">
        <v>170.03999300000001</v>
      </c>
      <c r="G137">
        <v>12.06</v>
      </c>
      <c r="H137">
        <v>704.09997599999997</v>
      </c>
      <c r="I137">
        <v>2464.610107</v>
      </c>
    </row>
    <row r="138" spans="1:9" x14ac:dyDescent="0.25">
      <c r="A138" s="2">
        <v>42963</v>
      </c>
      <c r="B138">
        <v>35.650002000000001</v>
      </c>
      <c r="C138">
        <v>7.4</v>
      </c>
      <c r="D138">
        <v>115.360001</v>
      </c>
      <c r="E138">
        <v>9.84</v>
      </c>
      <c r="F138">
        <v>171.38999899999999</v>
      </c>
      <c r="G138">
        <v>12.06</v>
      </c>
      <c r="H138">
        <v>698.29998799999998</v>
      </c>
      <c r="I138">
        <v>2468.110107</v>
      </c>
    </row>
    <row r="139" spans="1:9" x14ac:dyDescent="0.25">
      <c r="A139" s="2">
        <v>42964</v>
      </c>
      <c r="B139">
        <v>34.979999999999997</v>
      </c>
      <c r="C139">
        <v>6.75</v>
      </c>
      <c r="D139">
        <v>115.260002</v>
      </c>
      <c r="E139">
        <v>9.83</v>
      </c>
      <c r="F139">
        <v>167.80999800000001</v>
      </c>
      <c r="G139">
        <v>12.06</v>
      </c>
      <c r="H139">
        <v>713.70001200000002</v>
      </c>
      <c r="I139">
        <v>2430.01001</v>
      </c>
    </row>
    <row r="140" spans="1:9" x14ac:dyDescent="0.25">
      <c r="A140" s="2">
        <v>42965</v>
      </c>
      <c r="B140">
        <v>34.950001</v>
      </c>
      <c r="C140">
        <v>6.95</v>
      </c>
      <c r="D140">
        <v>115.550003</v>
      </c>
      <c r="E140">
        <v>9.82</v>
      </c>
      <c r="F140">
        <v>167.28999300000001</v>
      </c>
      <c r="G140">
        <v>12.07</v>
      </c>
      <c r="H140">
        <v>708.79998799999998</v>
      </c>
      <c r="I140">
        <v>2425.5500489999999</v>
      </c>
    </row>
    <row r="141" spans="1:9" x14ac:dyDescent="0.25">
      <c r="A141" s="2">
        <v>42968</v>
      </c>
      <c r="B141">
        <v>35.419998</v>
      </c>
      <c r="C141">
        <v>7.35</v>
      </c>
      <c r="D141">
        <v>115.660004</v>
      </c>
      <c r="E141">
        <v>9.81</v>
      </c>
      <c r="F141">
        <v>168.16000399999999</v>
      </c>
      <c r="G141">
        <v>12.07</v>
      </c>
      <c r="H141">
        <v>710.59997599999997</v>
      </c>
      <c r="I141">
        <v>2428.3701169999999</v>
      </c>
    </row>
    <row r="142" spans="1:9" x14ac:dyDescent="0.25">
      <c r="A142" s="2">
        <v>42969</v>
      </c>
      <c r="B142">
        <v>35.959999000000003</v>
      </c>
      <c r="C142">
        <v>7.3</v>
      </c>
      <c r="D142">
        <v>115.699997</v>
      </c>
      <c r="E142">
        <v>9.16</v>
      </c>
      <c r="F142">
        <v>170.070007</v>
      </c>
      <c r="G142">
        <v>12.07</v>
      </c>
      <c r="H142">
        <v>701.5</v>
      </c>
      <c r="I142">
        <v>2452.51001</v>
      </c>
    </row>
    <row r="143" spans="1:9" x14ac:dyDescent="0.25">
      <c r="A143" s="2">
        <v>42970</v>
      </c>
      <c r="B143">
        <v>36.349997999999999</v>
      </c>
      <c r="C143">
        <v>7.65</v>
      </c>
      <c r="D143">
        <v>115.949997</v>
      </c>
      <c r="E143">
        <v>9.1300000000000008</v>
      </c>
      <c r="F143">
        <v>169</v>
      </c>
      <c r="G143">
        <v>12.09</v>
      </c>
      <c r="H143">
        <v>712.09997599999997</v>
      </c>
      <c r="I143">
        <v>2444.040039</v>
      </c>
    </row>
    <row r="144" spans="1:9" x14ac:dyDescent="0.25">
      <c r="A144" s="2">
        <v>42971</v>
      </c>
      <c r="B144">
        <v>36.380001</v>
      </c>
      <c r="C144">
        <v>7.25</v>
      </c>
      <c r="D144">
        <v>116.07</v>
      </c>
      <c r="E144">
        <v>9.06</v>
      </c>
      <c r="F144">
        <v>169.949997</v>
      </c>
      <c r="G144">
        <v>12.09</v>
      </c>
      <c r="H144">
        <v>725.79998799999998</v>
      </c>
      <c r="I144">
        <v>2438.969971</v>
      </c>
    </row>
    <row r="145" spans="1:9" x14ac:dyDescent="0.25">
      <c r="A145" s="2">
        <v>42972</v>
      </c>
      <c r="B145">
        <v>37.189999</v>
      </c>
      <c r="C145">
        <v>7.4</v>
      </c>
      <c r="D145">
        <v>116.379997</v>
      </c>
      <c r="E145">
        <v>8.94</v>
      </c>
      <c r="F145">
        <v>169.740005</v>
      </c>
      <c r="G145">
        <v>12.09</v>
      </c>
      <c r="H145">
        <v>714</v>
      </c>
      <c r="I145">
        <v>2443.0500489999999</v>
      </c>
    </row>
    <row r="146" spans="1:9" x14ac:dyDescent="0.25">
      <c r="A146" s="2">
        <v>42975</v>
      </c>
      <c r="B146">
        <v>37.490001999999997</v>
      </c>
      <c r="C146">
        <v>7.25</v>
      </c>
      <c r="D146">
        <v>116.199997</v>
      </c>
      <c r="E146">
        <v>9.48</v>
      </c>
      <c r="F146">
        <v>171.779999</v>
      </c>
      <c r="G146">
        <v>12.1</v>
      </c>
      <c r="H146">
        <v>724</v>
      </c>
      <c r="I146">
        <v>2444.23999</v>
      </c>
    </row>
    <row r="147" spans="1:9" x14ac:dyDescent="0.25">
      <c r="A147" s="2">
        <v>42976</v>
      </c>
      <c r="B147">
        <v>37.639999000000003</v>
      </c>
      <c r="C147">
        <v>7.5</v>
      </c>
      <c r="D147">
        <v>116.269997</v>
      </c>
      <c r="E147">
        <v>9.85</v>
      </c>
      <c r="F147">
        <v>172.229996</v>
      </c>
      <c r="G147">
        <v>12.13</v>
      </c>
      <c r="H147">
        <v>737.5</v>
      </c>
      <c r="I147">
        <v>2446.3000489999999</v>
      </c>
    </row>
    <row r="148" spans="1:9" x14ac:dyDescent="0.25">
      <c r="A148" s="2">
        <v>42977</v>
      </c>
      <c r="B148">
        <v>37.540000999999997</v>
      </c>
      <c r="C148">
        <v>7.5</v>
      </c>
      <c r="D148">
        <v>116.650002</v>
      </c>
      <c r="E148">
        <v>9.92</v>
      </c>
      <c r="F148">
        <v>173.64999399999999</v>
      </c>
      <c r="G148">
        <v>12.14</v>
      </c>
      <c r="H148">
        <v>713</v>
      </c>
      <c r="I148">
        <v>2457.5900879999999</v>
      </c>
    </row>
    <row r="149" spans="1:9" x14ac:dyDescent="0.25">
      <c r="A149" s="2">
        <v>42978</v>
      </c>
      <c r="B149">
        <v>38.130001</v>
      </c>
      <c r="C149">
        <v>7.75</v>
      </c>
      <c r="D149">
        <v>117.089996</v>
      </c>
      <c r="E149">
        <v>10.14</v>
      </c>
      <c r="F149">
        <v>177.770004</v>
      </c>
      <c r="G149">
        <v>12.15</v>
      </c>
      <c r="H149">
        <v>674.40002400000003</v>
      </c>
      <c r="I149">
        <v>2471.6499020000001</v>
      </c>
    </row>
    <row r="150" spans="1:9" x14ac:dyDescent="0.25">
      <c r="A150" s="2">
        <v>42979</v>
      </c>
      <c r="B150">
        <v>38.75</v>
      </c>
      <c r="C150">
        <v>7.8</v>
      </c>
      <c r="D150">
        <v>116.529999</v>
      </c>
      <c r="E150">
        <v>10.14</v>
      </c>
      <c r="F150">
        <v>178.71000699999999</v>
      </c>
      <c r="G150">
        <v>12.15</v>
      </c>
      <c r="H150">
        <v>653.09997599999997</v>
      </c>
      <c r="I150">
        <v>2476.5500489999999</v>
      </c>
    </row>
    <row r="151" spans="1:9" x14ac:dyDescent="0.25">
      <c r="A151" s="2">
        <v>42983</v>
      </c>
      <c r="B151">
        <v>38.700001</v>
      </c>
      <c r="C151">
        <v>7.6</v>
      </c>
      <c r="D151">
        <v>116.91999800000001</v>
      </c>
      <c r="E151">
        <v>10.4</v>
      </c>
      <c r="F151">
        <v>176.740005</v>
      </c>
      <c r="G151">
        <v>12.17</v>
      </c>
      <c r="H151">
        <v>672.5</v>
      </c>
      <c r="I151">
        <v>2457.8500979999999</v>
      </c>
    </row>
    <row r="152" spans="1:9" x14ac:dyDescent="0.25">
      <c r="A152" s="2">
        <v>42984</v>
      </c>
      <c r="B152">
        <v>39.040000999999997</v>
      </c>
      <c r="C152">
        <v>7.6</v>
      </c>
      <c r="D152">
        <v>116.699997</v>
      </c>
      <c r="E152">
        <v>10.28</v>
      </c>
      <c r="F152">
        <v>178.38000500000001</v>
      </c>
      <c r="G152">
        <v>12.17</v>
      </c>
      <c r="H152">
        <v>670.90002400000003</v>
      </c>
      <c r="I152">
        <v>2465.540039</v>
      </c>
    </row>
    <row r="153" spans="1:9" x14ac:dyDescent="0.25">
      <c r="A153" s="2">
        <v>42985</v>
      </c>
      <c r="B153">
        <v>38.599997999999999</v>
      </c>
      <c r="C153">
        <v>7.6</v>
      </c>
      <c r="D153">
        <v>117.150002</v>
      </c>
      <c r="E153">
        <v>10.78</v>
      </c>
      <c r="F153">
        <v>180.71000699999999</v>
      </c>
      <c r="G153">
        <v>12.19</v>
      </c>
      <c r="H153">
        <v>676.29998799999998</v>
      </c>
      <c r="I153">
        <v>2465.1000979999999</v>
      </c>
    </row>
    <row r="154" spans="1:9" x14ac:dyDescent="0.25">
      <c r="A154" s="2">
        <v>42986</v>
      </c>
      <c r="B154">
        <v>37.380001</v>
      </c>
      <c r="C154">
        <v>7.3</v>
      </c>
      <c r="D154">
        <v>117.260002</v>
      </c>
      <c r="E154">
        <v>10.61</v>
      </c>
      <c r="F154">
        <v>180.63999899999999</v>
      </c>
      <c r="G154">
        <v>12.19</v>
      </c>
      <c r="H154">
        <v>672.79998799999998</v>
      </c>
      <c r="I154">
        <v>2461.429932</v>
      </c>
    </row>
    <row r="155" spans="1:9" x14ac:dyDescent="0.25">
      <c r="A155" s="2">
        <v>42989</v>
      </c>
      <c r="B155">
        <v>37.849997999999999</v>
      </c>
      <c r="C155">
        <v>7.3</v>
      </c>
      <c r="D155">
        <v>117.05999799999999</v>
      </c>
      <c r="E155">
        <v>9.7899999999999991</v>
      </c>
      <c r="F155">
        <v>186.490005</v>
      </c>
      <c r="G155">
        <v>12.18</v>
      </c>
      <c r="H155">
        <v>657.59997599999997</v>
      </c>
      <c r="I155">
        <v>2488.110107</v>
      </c>
    </row>
    <row r="156" spans="1:9" x14ac:dyDescent="0.25">
      <c r="A156" s="2">
        <v>42990</v>
      </c>
      <c r="B156">
        <v>38.310001</v>
      </c>
      <c r="C156">
        <v>7.5</v>
      </c>
      <c r="D156">
        <v>116.82</v>
      </c>
      <c r="E156">
        <v>9.7799999999999994</v>
      </c>
      <c r="F156">
        <v>191</v>
      </c>
      <c r="G156">
        <v>12.15</v>
      </c>
      <c r="H156">
        <v>659</v>
      </c>
      <c r="I156">
        <v>2496.4799800000001</v>
      </c>
    </row>
    <row r="157" spans="1:9" x14ac:dyDescent="0.25">
      <c r="A157" s="2">
        <v>42991</v>
      </c>
      <c r="B157">
        <v>37.529998999999997</v>
      </c>
      <c r="C157">
        <v>7.8</v>
      </c>
      <c r="D157">
        <v>116.82</v>
      </c>
      <c r="E157">
        <v>9.48</v>
      </c>
      <c r="F157">
        <v>189.699997</v>
      </c>
      <c r="G157">
        <v>12.15</v>
      </c>
      <c r="H157">
        <v>648.59997599999997</v>
      </c>
      <c r="I157">
        <v>2498.3701169999999</v>
      </c>
    </row>
    <row r="158" spans="1:9" x14ac:dyDescent="0.25">
      <c r="A158" s="2">
        <v>42992</v>
      </c>
      <c r="B158">
        <v>36.869999</v>
      </c>
      <c r="C158">
        <v>7.7</v>
      </c>
      <c r="D158">
        <v>116.900002</v>
      </c>
      <c r="E158">
        <v>9.77</v>
      </c>
      <c r="F158">
        <v>189.44000199999999</v>
      </c>
      <c r="G158">
        <v>12.15</v>
      </c>
      <c r="H158">
        <v>634.40002400000003</v>
      </c>
      <c r="I158">
        <v>2495.6201169999999</v>
      </c>
    </row>
    <row r="159" spans="1:9" x14ac:dyDescent="0.25">
      <c r="A159" s="2">
        <v>42993</v>
      </c>
      <c r="B159">
        <v>36.209999000000003</v>
      </c>
      <c r="C159">
        <v>8.4499999999999993</v>
      </c>
      <c r="D159">
        <v>117.05999799999999</v>
      </c>
      <c r="E159">
        <v>9.94</v>
      </c>
      <c r="F159">
        <v>187.470001</v>
      </c>
      <c r="G159">
        <v>12.15</v>
      </c>
      <c r="H159">
        <v>650.90002400000003</v>
      </c>
      <c r="I159">
        <v>2500.2299800000001</v>
      </c>
    </row>
    <row r="160" spans="1:9" x14ac:dyDescent="0.25">
      <c r="A160" s="2">
        <v>42996</v>
      </c>
      <c r="B160">
        <v>36.520000000000003</v>
      </c>
      <c r="C160">
        <v>8.15</v>
      </c>
      <c r="D160">
        <v>116.83000199999999</v>
      </c>
      <c r="E160">
        <v>9.5</v>
      </c>
      <c r="F160">
        <v>186.470001</v>
      </c>
      <c r="G160">
        <v>12.14</v>
      </c>
      <c r="H160">
        <v>639</v>
      </c>
      <c r="I160">
        <v>2503.8701169999999</v>
      </c>
    </row>
    <row r="161" spans="1:9" x14ac:dyDescent="0.25">
      <c r="A161" s="2">
        <v>42997</v>
      </c>
      <c r="B161">
        <v>36.590000000000003</v>
      </c>
      <c r="C161">
        <v>8</v>
      </c>
      <c r="D161">
        <v>116.660004</v>
      </c>
      <c r="E161">
        <v>9.5</v>
      </c>
      <c r="F161">
        <v>186.320007</v>
      </c>
      <c r="G161">
        <v>12.14</v>
      </c>
      <c r="H161">
        <v>642.40002400000003</v>
      </c>
      <c r="I161">
        <v>2506.6499020000001</v>
      </c>
    </row>
    <row r="162" spans="1:9" x14ac:dyDescent="0.25">
      <c r="A162" s="2">
        <v>42998</v>
      </c>
      <c r="B162">
        <v>36.509998000000003</v>
      </c>
      <c r="C162">
        <v>8</v>
      </c>
      <c r="D162">
        <v>115.910004</v>
      </c>
      <c r="E162">
        <v>9.32</v>
      </c>
      <c r="F162">
        <v>188.16999799999999</v>
      </c>
      <c r="G162">
        <v>12.13</v>
      </c>
      <c r="H162">
        <v>637.40002400000003</v>
      </c>
      <c r="I162">
        <v>2508.23999</v>
      </c>
    </row>
    <row r="163" spans="1:9" x14ac:dyDescent="0.25">
      <c r="A163" s="2">
        <v>42999</v>
      </c>
      <c r="B163">
        <v>36.389999000000003</v>
      </c>
      <c r="C163">
        <v>7.65</v>
      </c>
      <c r="D163">
        <v>116.239998</v>
      </c>
      <c r="E163">
        <v>9.19</v>
      </c>
      <c r="F163">
        <v>186.63999899999999</v>
      </c>
      <c r="G163">
        <v>12.13</v>
      </c>
      <c r="H163">
        <v>630.90002400000003</v>
      </c>
      <c r="I163">
        <v>2500.6000979999999</v>
      </c>
    </row>
    <row r="164" spans="1:9" x14ac:dyDescent="0.25">
      <c r="A164" s="2">
        <v>43000</v>
      </c>
      <c r="B164">
        <v>36.360000999999997</v>
      </c>
      <c r="C164">
        <v>7.75</v>
      </c>
      <c r="D164">
        <v>116.44000200000001</v>
      </c>
      <c r="E164">
        <v>9.4700000000000006</v>
      </c>
      <c r="F164">
        <v>185.759995</v>
      </c>
      <c r="G164">
        <v>12.14</v>
      </c>
      <c r="H164">
        <v>640</v>
      </c>
      <c r="I164">
        <v>2502.219971</v>
      </c>
    </row>
    <row r="165" spans="1:9" x14ac:dyDescent="0.25">
      <c r="A165" s="2">
        <v>43003</v>
      </c>
      <c r="B165">
        <v>36</v>
      </c>
      <c r="C165">
        <v>7.45</v>
      </c>
      <c r="D165">
        <v>116.33000199999999</v>
      </c>
      <c r="E165">
        <v>9.64</v>
      </c>
      <c r="F165">
        <v>186.28999300000001</v>
      </c>
      <c r="G165">
        <v>12.14</v>
      </c>
      <c r="H165">
        <v>652.40002400000003</v>
      </c>
      <c r="I165">
        <v>2496.6599120000001</v>
      </c>
    </row>
    <row r="166" spans="1:9" x14ac:dyDescent="0.25">
      <c r="A166" s="2">
        <v>43004</v>
      </c>
      <c r="B166">
        <v>35.490001999999997</v>
      </c>
      <c r="C166">
        <v>7.7</v>
      </c>
      <c r="D166">
        <v>116.290001</v>
      </c>
      <c r="E166">
        <v>9.36</v>
      </c>
      <c r="F166">
        <v>185.60000600000001</v>
      </c>
      <c r="G166">
        <v>12.14</v>
      </c>
      <c r="H166">
        <v>659.5</v>
      </c>
      <c r="I166">
        <v>2496.8400879999999</v>
      </c>
    </row>
    <row r="167" spans="1:9" x14ac:dyDescent="0.25">
      <c r="A167" s="2">
        <v>43005</v>
      </c>
      <c r="B167">
        <v>35.490001999999997</v>
      </c>
      <c r="C167">
        <v>7.8</v>
      </c>
      <c r="D167">
        <v>115.800003</v>
      </c>
      <c r="E167">
        <v>9.31</v>
      </c>
      <c r="F167">
        <v>184.88000500000001</v>
      </c>
      <c r="G167">
        <v>12.11</v>
      </c>
      <c r="H167">
        <v>659</v>
      </c>
      <c r="I167">
        <v>2507.040039</v>
      </c>
    </row>
    <row r="168" spans="1:9" x14ac:dyDescent="0.25">
      <c r="A168" s="2">
        <v>43006</v>
      </c>
      <c r="B168">
        <v>35.400002000000001</v>
      </c>
      <c r="C168">
        <v>7.45</v>
      </c>
      <c r="D168">
        <v>116.040001</v>
      </c>
      <c r="E168">
        <v>9.3699999999999992</v>
      </c>
      <c r="F168">
        <v>185.46000699999999</v>
      </c>
      <c r="G168">
        <v>12.11</v>
      </c>
      <c r="H168">
        <v>647</v>
      </c>
      <c r="I168">
        <v>2510.0600589999999</v>
      </c>
    </row>
    <row r="169" spans="1:9" x14ac:dyDescent="0.25">
      <c r="A169" s="2">
        <v>43007</v>
      </c>
      <c r="B169">
        <v>35.450001</v>
      </c>
      <c r="C169">
        <v>7.35</v>
      </c>
      <c r="D169">
        <v>116.41999800000001</v>
      </c>
      <c r="E169">
        <v>9.2899999999999991</v>
      </c>
      <c r="F169">
        <v>186.449997</v>
      </c>
      <c r="G169">
        <v>12.12</v>
      </c>
      <c r="H169">
        <v>649.79998799999998</v>
      </c>
      <c r="I169">
        <v>2519.360107</v>
      </c>
    </row>
    <row r="170" spans="1:9" x14ac:dyDescent="0.25">
      <c r="A170" s="2">
        <v>43010</v>
      </c>
      <c r="B170">
        <v>35.700001</v>
      </c>
      <c r="C170">
        <v>7.1</v>
      </c>
      <c r="D170">
        <v>115.860001</v>
      </c>
      <c r="E170">
        <v>9.3000000000000007</v>
      </c>
      <c r="F170">
        <v>187.16999799999999</v>
      </c>
      <c r="G170">
        <v>12.12</v>
      </c>
      <c r="H170">
        <v>644.20001200000002</v>
      </c>
      <c r="I170">
        <v>2529.1201169999999</v>
      </c>
    </row>
    <row r="171" spans="1:9" x14ac:dyDescent="0.25">
      <c r="A171" s="2">
        <v>43011</v>
      </c>
      <c r="B171">
        <v>35.880001</v>
      </c>
      <c r="C171">
        <v>7</v>
      </c>
      <c r="D171">
        <v>115.83000199999999</v>
      </c>
      <c r="E171">
        <v>9.4700000000000006</v>
      </c>
      <c r="F171">
        <v>187.229996</v>
      </c>
      <c r="G171">
        <v>12.12</v>
      </c>
      <c r="H171">
        <v>651.40002400000003</v>
      </c>
      <c r="I171">
        <v>2534.580078</v>
      </c>
    </row>
    <row r="172" spans="1:9" x14ac:dyDescent="0.25">
      <c r="A172" s="2">
        <v>43012</v>
      </c>
      <c r="B172">
        <v>36.040000999999997</v>
      </c>
      <c r="C172">
        <v>7</v>
      </c>
      <c r="D172">
        <v>115.91999800000001</v>
      </c>
      <c r="E172">
        <v>9.5399999999999991</v>
      </c>
      <c r="F172">
        <v>188.58999600000001</v>
      </c>
      <c r="G172">
        <v>12.13</v>
      </c>
      <c r="H172">
        <v>657.5</v>
      </c>
      <c r="I172">
        <v>2537.73999</v>
      </c>
    </row>
    <row r="173" spans="1:9" x14ac:dyDescent="0.25">
      <c r="A173" s="2">
        <v>43013</v>
      </c>
      <c r="B173">
        <v>36.07</v>
      </c>
      <c r="C173">
        <v>7.05</v>
      </c>
      <c r="D173">
        <v>115.980003</v>
      </c>
      <c r="E173">
        <v>9.51</v>
      </c>
      <c r="F173">
        <v>186.85000600000001</v>
      </c>
      <c r="G173">
        <v>12.14</v>
      </c>
      <c r="H173">
        <v>661.59997599999997</v>
      </c>
      <c r="I173">
        <v>2552.070068</v>
      </c>
    </row>
    <row r="174" spans="1:9" x14ac:dyDescent="0.25">
      <c r="A174" s="2">
        <v>43014</v>
      </c>
      <c r="B174">
        <v>36.169998</v>
      </c>
      <c r="C174">
        <v>7.15</v>
      </c>
      <c r="D174">
        <v>115.69000200000001</v>
      </c>
      <c r="E174">
        <v>9.56</v>
      </c>
      <c r="F174">
        <v>185.820007</v>
      </c>
      <c r="G174">
        <v>12.13</v>
      </c>
      <c r="H174">
        <v>650</v>
      </c>
      <c r="I174">
        <v>2549.330078</v>
      </c>
    </row>
    <row r="175" spans="1:9" x14ac:dyDescent="0.25">
      <c r="A175" s="2">
        <v>43017</v>
      </c>
      <c r="B175">
        <v>36.130001</v>
      </c>
      <c r="C175">
        <v>6.95</v>
      </c>
      <c r="D175">
        <v>115.529999</v>
      </c>
      <c r="E175">
        <v>9.66</v>
      </c>
      <c r="F175">
        <v>185.46000699999999</v>
      </c>
      <c r="G175">
        <v>12.13</v>
      </c>
      <c r="H175">
        <v>656</v>
      </c>
      <c r="I175">
        <v>2544.7299800000001</v>
      </c>
    </row>
    <row r="176" spans="1:9" x14ac:dyDescent="0.25">
      <c r="A176" s="2">
        <v>43018</v>
      </c>
      <c r="B176">
        <v>36.770000000000003</v>
      </c>
      <c r="C176">
        <v>7</v>
      </c>
      <c r="D176">
        <v>115.739998</v>
      </c>
      <c r="E176">
        <v>9.43</v>
      </c>
      <c r="F176">
        <v>185.78999300000001</v>
      </c>
      <c r="G176">
        <v>12.14</v>
      </c>
      <c r="H176">
        <v>660.5</v>
      </c>
      <c r="I176">
        <v>2550.639893</v>
      </c>
    </row>
    <row r="177" spans="1:9" x14ac:dyDescent="0.25">
      <c r="A177" s="2">
        <v>43019</v>
      </c>
      <c r="B177">
        <v>36.159999999999997</v>
      </c>
      <c r="C177">
        <v>6.9</v>
      </c>
      <c r="D177">
        <v>115.870003</v>
      </c>
      <c r="E177">
        <v>9.49</v>
      </c>
      <c r="F177">
        <v>184.14999399999999</v>
      </c>
      <c r="G177">
        <v>12.15</v>
      </c>
      <c r="H177">
        <v>668.29998799999998</v>
      </c>
      <c r="I177">
        <v>2555.23999</v>
      </c>
    </row>
    <row r="178" spans="1:9" x14ac:dyDescent="0.25">
      <c r="A178" s="2">
        <v>43020</v>
      </c>
      <c r="B178">
        <v>36.299999</v>
      </c>
      <c r="C178">
        <v>6.75</v>
      </c>
      <c r="D178">
        <v>116.089996</v>
      </c>
      <c r="E178">
        <v>9.44</v>
      </c>
      <c r="F178">
        <v>182.759995</v>
      </c>
      <c r="G178">
        <v>12.16</v>
      </c>
      <c r="H178">
        <v>678.29998799999998</v>
      </c>
      <c r="I178">
        <v>2550.929932</v>
      </c>
    </row>
    <row r="179" spans="1:9" x14ac:dyDescent="0.25">
      <c r="A179" s="2">
        <v>43021</v>
      </c>
      <c r="B179">
        <v>37.299999</v>
      </c>
      <c r="C179">
        <v>6.65</v>
      </c>
      <c r="D179">
        <v>116.41999800000001</v>
      </c>
      <c r="E179">
        <v>9.4499999999999993</v>
      </c>
      <c r="F179">
        <v>183.009995</v>
      </c>
      <c r="G179">
        <v>12.18</v>
      </c>
      <c r="H179">
        <v>680.5</v>
      </c>
      <c r="I179">
        <v>2553.169922</v>
      </c>
    </row>
    <row r="180" spans="1:9" x14ac:dyDescent="0.25">
      <c r="A180" s="2">
        <v>43024</v>
      </c>
      <c r="B180">
        <v>37.759998000000003</v>
      </c>
      <c r="C180">
        <v>6.55</v>
      </c>
      <c r="D180">
        <v>116.209999</v>
      </c>
      <c r="E180">
        <v>9.5500000000000007</v>
      </c>
      <c r="F180">
        <v>181.89999399999999</v>
      </c>
      <c r="G180">
        <v>12.18</v>
      </c>
      <c r="H180">
        <v>682.5</v>
      </c>
      <c r="I180">
        <v>2557.639893</v>
      </c>
    </row>
    <row r="181" spans="1:9" x14ac:dyDescent="0.25">
      <c r="A181" s="2">
        <v>43025</v>
      </c>
      <c r="B181">
        <v>37.549999</v>
      </c>
      <c r="C181">
        <v>6.5</v>
      </c>
      <c r="D181">
        <v>116.269997</v>
      </c>
      <c r="E181">
        <v>9.36</v>
      </c>
      <c r="F181">
        <v>186.19000199999999</v>
      </c>
      <c r="G181">
        <v>12.21</v>
      </c>
      <c r="H181">
        <v>677.5</v>
      </c>
      <c r="I181">
        <v>2559.360107</v>
      </c>
    </row>
    <row r="182" spans="1:9" x14ac:dyDescent="0.25">
      <c r="A182" s="2">
        <v>43026</v>
      </c>
      <c r="B182">
        <v>36.990001999999997</v>
      </c>
      <c r="C182">
        <v>6.3</v>
      </c>
      <c r="D182">
        <v>116.290001</v>
      </c>
      <c r="E182">
        <v>9.2799999999999994</v>
      </c>
      <c r="F182">
        <v>186.279999</v>
      </c>
      <c r="G182">
        <v>12.2</v>
      </c>
      <c r="H182">
        <v>688</v>
      </c>
      <c r="I182">
        <v>2561.26001</v>
      </c>
    </row>
    <row r="183" spans="1:9" x14ac:dyDescent="0.25">
      <c r="A183" s="2">
        <v>43027</v>
      </c>
      <c r="B183">
        <v>36.720001000000003</v>
      </c>
      <c r="C183">
        <v>6.3</v>
      </c>
      <c r="D183">
        <v>116.41999800000001</v>
      </c>
      <c r="E183">
        <v>9.4700000000000006</v>
      </c>
      <c r="F183">
        <v>184.11999499999999</v>
      </c>
      <c r="G183">
        <v>12.2</v>
      </c>
      <c r="H183">
        <v>689.29998799999998</v>
      </c>
      <c r="I183">
        <v>2562.1000979999999</v>
      </c>
    </row>
    <row r="184" spans="1:9" x14ac:dyDescent="0.25">
      <c r="A184" s="2">
        <v>43028</v>
      </c>
      <c r="B184">
        <v>36.470001000000003</v>
      </c>
      <c r="C184">
        <v>6.4</v>
      </c>
      <c r="D184">
        <v>116.040001</v>
      </c>
      <c r="E184">
        <v>9.5</v>
      </c>
      <c r="F184">
        <v>182.96000699999999</v>
      </c>
      <c r="G184">
        <v>12.18</v>
      </c>
      <c r="H184">
        <v>685.59997599999997</v>
      </c>
      <c r="I184">
        <v>2575.209961</v>
      </c>
    </row>
    <row r="185" spans="1:9" x14ac:dyDescent="0.25">
      <c r="A185" s="2">
        <v>43031</v>
      </c>
      <c r="B185">
        <v>36.43</v>
      </c>
      <c r="C185">
        <v>6.25</v>
      </c>
      <c r="D185">
        <v>115.94000200000001</v>
      </c>
      <c r="E185">
        <v>9.69</v>
      </c>
      <c r="F185">
        <v>180.529999</v>
      </c>
      <c r="G185">
        <v>12.18</v>
      </c>
      <c r="H185">
        <v>687.90002400000003</v>
      </c>
      <c r="I185">
        <v>2564.9799800000001</v>
      </c>
    </row>
    <row r="186" spans="1:9" x14ac:dyDescent="0.25">
      <c r="A186" s="2">
        <v>43032</v>
      </c>
      <c r="B186">
        <v>36.630001</v>
      </c>
      <c r="C186">
        <v>6.25</v>
      </c>
      <c r="D186">
        <v>115.790001</v>
      </c>
      <c r="E186">
        <v>9.41</v>
      </c>
      <c r="F186">
        <v>180.36999499999999</v>
      </c>
      <c r="G186">
        <v>12.17</v>
      </c>
      <c r="H186">
        <v>688.59997599999997</v>
      </c>
      <c r="I186">
        <v>2569.1298830000001</v>
      </c>
    </row>
    <row r="187" spans="1:9" x14ac:dyDescent="0.25">
      <c r="A187" s="2">
        <v>43033</v>
      </c>
      <c r="B187">
        <v>35.919998</v>
      </c>
      <c r="C187">
        <v>5.75</v>
      </c>
      <c r="D187">
        <v>115.589996</v>
      </c>
      <c r="E187">
        <v>9.56</v>
      </c>
      <c r="F187">
        <v>177.5</v>
      </c>
      <c r="G187">
        <v>12.13</v>
      </c>
      <c r="H187">
        <v>681.40002400000003</v>
      </c>
      <c r="I187">
        <v>2557.1499020000001</v>
      </c>
    </row>
    <row r="188" spans="1:9" x14ac:dyDescent="0.25">
      <c r="A188" s="2">
        <v>43034</v>
      </c>
      <c r="B188">
        <v>36.119999</v>
      </c>
      <c r="C188">
        <v>5.55</v>
      </c>
      <c r="D188">
        <v>115.25</v>
      </c>
      <c r="E188">
        <v>9.42</v>
      </c>
      <c r="F188">
        <v>176.520004</v>
      </c>
      <c r="G188">
        <v>12.12</v>
      </c>
      <c r="H188">
        <v>678.70001200000002</v>
      </c>
      <c r="I188">
        <v>2560.3999020000001</v>
      </c>
    </row>
    <row r="189" spans="1:9" x14ac:dyDescent="0.25">
      <c r="A189" s="2">
        <v>43035</v>
      </c>
      <c r="B189">
        <v>35.970001000000003</v>
      </c>
      <c r="C189">
        <v>5.45</v>
      </c>
      <c r="D189">
        <v>115.800003</v>
      </c>
      <c r="E189">
        <v>9.44</v>
      </c>
      <c r="F189">
        <v>175.279999</v>
      </c>
      <c r="G189">
        <v>12.12</v>
      </c>
      <c r="H189">
        <v>674.59997599999997</v>
      </c>
      <c r="I189">
        <v>2581.070068</v>
      </c>
    </row>
    <row r="190" spans="1:9" x14ac:dyDescent="0.25">
      <c r="A190" s="2">
        <v>43038</v>
      </c>
      <c r="B190">
        <v>36.020000000000003</v>
      </c>
      <c r="C190">
        <v>5.25</v>
      </c>
      <c r="D190">
        <v>116.139999</v>
      </c>
      <c r="E190">
        <v>9.5399999999999991</v>
      </c>
      <c r="F190">
        <v>174.58999600000001</v>
      </c>
      <c r="G190">
        <v>12.13</v>
      </c>
      <c r="H190">
        <v>674.70001200000002</v>
      </c>
      <c r="I190">
        <v>2572.830078</v>
      </c>
    </row>
    <row r="191" spans="1:9" x14ac:dyDescent="0.25">
      <c r="A191" s="2">
        <v>43039</v>
      </c>
      <c r="B191">
        <v>36.32</v>
      </c>
      <c r="C191">
        <v>5.35</v>
      </c>
      <c r="D191">
        <v>116.25</v>
      </c>
      <c r="E191">
        <v>9.3000000000000007</v>
      </c>
      <c r="F191">
        <v>175.220001</v>
      </c>
      <c r="G191">
        <v>12.13</v>
      </c>
      <c r="H191">
        <v>675.59997599999997</v>
      </c>
      <c r="I191">
        <v>2575.26001</v>
      </c>
    </row>
    <row r="192" spans="1:9" x14ac:dyDescent="0.25">
      <c r="A192" s="2">
        <v>43040</v>
      </c>
      <c r="B192">
        <v>37.139999000000003</v>
      </c>
      <c r="C192">
        <v>5.15</v>
      </c>
      <c r="D192">
        <v>115.83000199999999</v>
      </c>
      <c r="E192">
        <v>9.39</v>
      </c>
      <c r="F192">
        <v>175.41999799999999</v>
      </c>
      <c r="G192">
        <v>12.13</v>
      </c>
      <c r="H192">
        <v>693</v>
      </c>
      <c r="I192">
        <v>2579.360107</v>
      </c>
    </row>
    <row r="193" spans="1:9" x14ac:dyDescent="0.25">
      <c r="A193" s="2">
        <v>43041</v>
      </c>
      <c r="B193">
        <v>37.860000999999997</v>
      </c>
      <c r="C193">
        <v>5.05</v>
      </c>
      <c r="D193">
        <v>116.150002</v>
      </c>
      <c r="E193">
        <v>9.39</v>
      </c>
      <c r="F193">
        <v>172.41000399999999</v>
      </c>
      <c r="G193">
        <v>12.14</v>
      </c>
      <c r="H193">
        <v>691.29998799999998</v>
      </c>
      <c r="I193">
        <v>2579.8500979999999</v>
      </c>
    </row>
    <row r="194" spans="1:9" x14ac:dyDescent="0.25">
      <c r="A194" s="2">
        <v>43042</v>
      </c>
      <c r="B194">
        <v>37.259998000000003</v>
      </c>
      <c r="C194">
        <v>5.0999999999999996</v>
      </c>
      <c r="D194">
        <v>115.41999800000001</v>
      </c>
      <c r="E194">
        <v>9.24</v>
      </c>
      <c r="F194">
        <v>173.44000199999999</v>
      </c>
      <c r="G194">
        <v>12.16</v>
      </c>
      <c r="H194">
        <v>687.40002400000003</v>
      </c>
      <c r="I194">
        <v>2587.8400879999999</v>
      </c>
    </row>
    <row r="195" spans="1:9" x14ac:dyDescent="0.25">
      <c r="A195" s="2">
        <v>43045</v>
      </c>
      <c r="B195">
        <v>38.639999000000003</v>
      </c>
      <c r="C195">
        <v>5.2</v>
      </c>
      <c r="D195">
        <v>115.260002</v>
      </c>
      <c r="E195">
        <v>9.4700000000000006</v>
      </c>
      <c r="F195">
        <v>170.800003</v>
      </c>
      <c r="G195">
        <v>12.19</v>
      </c>
      <c r="H195">
        <v>689.09997599999997</v>
      </c>
      <c r="I195">
        <v>2591.1298830000001</v>
      </c>
    </row>
    <row r="196" spans="1:9" x14ac:dyDescent="0.25">
      <c r="A196" s="2">
        <v>43046</v>
      </c>
      <c r="B196">
        <v>38.369999</v>
      </c>
      <c r="C196">
        <v>5.2</v>
      </c>
      <c r="D196">
        <v>114.650002</v>
      </c>
      <c r="E196">
        <v>9.67</v>
      </c>
      <c r="F196">
        <v>173.479996</v>
      </c>
      <c r="G196">
        <v>12.23</v>
      </c>
      <c r="H196">
        <v>693.5</v>
      </c>
      <c r="I196">
        <v>2590.639893</v>
      </c>
    </row>
    <row r="197" spans="1:9" x14ac:dyDescent="0.25">
      <c r="A197" s="2">
        <v>43047</v>
      </c>
      <c r="B197">
        <v>38.849997999999999</v>
      </c>
      <c r="C197">
        <v>5.2</v>
      </c>
      <c r="D197">
        <v>114.599998</v>
      </c>
      <c r="E197">
        <v>9.7799999999999994</v>
      </c>
      <c r="F197">
        <v>173.58000200000001</v>
      </c>
      <c r="G197">
        <v>12.24</v>
      </c>
      <c r="H197">
        <v>692.09997599999997</v>
      </c>
      <c r="I197">
        <v>2594.3798830000001</v>
      </c>
    </row>
    <row r="198" spans="1:9" x14ac:dyDescent="0.25">
      <c r="A198" s="2">
        <v>43048</v>
      </c>
      <c r="B198">
        <v>37.729999999999997</v>
      </c>
      <c r="C198">
        <v>3.7</v>
      </c>
      <c r="D198">
        <v>114.360001</v>
      </c>
      <c r="E198">
        <v>9.77</v>
      </c>
      <c r="F198">
        <v>174</v>
      </c>
      <c r="G198">
        <v>12.22</v>
      </c>
      <c r="H198">
        <v>695</v>
      </c>
      <c r="I198">
        <v>2584.6201169999999</v>
      </c>
    </row>
    <row r="199" spans="1:9" x14ac:dyDescent="0.25">
      <c r="A199" s="2">
        <v>43049</v>
      </c>
      <c r="B199">
        <v>37.619999</v>
      </c>
      <c r="C199">
        <v>3.75</v>
      </c>
      <c r="D199">
        <v>114.449997</v>
      </c>
      <c r="E199">
        <v>9.67</v>
      </c>
      <c r="F199">
        <v>172.35000600000001</v>
      </c>
      <c r="G199">
        <v>12.19</v>
      </c>
      <c r="H199">
        <v>700</v>
      </c>
      <c r="I199">
        <v>2582.3000489999999</v>
      </c>
    </row>
    <row r="200" spans="1:9" x14ac:dyDescent="0.25">
      <c r="A200" s="2">
        <v>43052</v>
      </c>
      <c r="B200">
        <v>37.369999</v>
      </c>
      <c r="C200">
        <v>3.6</v>
      </c>
      <c r="D200">
        <v>114.58000199999999</v>
      </c>
      <c r="E200">
        <v>9.73</v>
      </c>
      <c r="F200">
        <v>171.5</v>
      </c>
      <c r="G200">
        <v>12.19</v>
      </c>
      <c r="H200">
        <v>715</v>
      </c>
      <c r="I200">
        <v>2584.8400879999999</v>
      </c>
    </row>
    <row r="201" spans="1:9" x14ac:dyDescent="0.25">
      <c r="A201" s="2">
        <v>43053</v>
      </c>
      <c r="B201">
        <v>36.5</v>
      </c>
      <c r="C201">
        <v>3.35</v>
      </c>
      <c r="D201">
        <v>114.489998</v>
      </c>
      <c r="E201">
        <v>9.69</v>
      </c>
      <c r="F201">
        <v>170.13000500000001</v>
      </c>
      <c r="G201">
        <v>12.18</v>
      </c>
      <c r="H201">
        <v>705</v>
      </c>
      <c r="I201">
        <v>2578.8701169999999</v>
      </c>
    </row>
    <row r="202" spans="1:9" x14ac:dyDescent="0.25">
      <c r="A202" s="2">
        <v>43054</v>
      </c>
      <c r="B202">
        <v>35.939999</v>
      </c>
      <c r="C202">
        <v>3.4</v>
      </c>
      <c r="D202">
        <v>114.57</v>
      </c>
      <c r="E202">
        <v>9.74</v>
      </c>
      <c r="F202">
        <v>169.38000500000001</v>
      </c>
      <c r="G202">
        <v>12.19</v>
      </c>
      <c r="H202">
        <v>690</v>
      </c>
      <c r="I202">
        <v>2564.6201169999999</v>
      </c>
    </row>
    <row r="203" spans="1:9" x14ac:dyDescent="0.25">
      <c r="A203" s="2">
        <v>43055</v>
      </c>
      <c r="B203">
        <v>36.029998999999997</v>
      </c>
      <c r="C203">
        <v>3.75</v>
      </c>
      <c r="D203">
        <v>115.029999</v>
      </c>
      <c r="E203">
        <v>9.85</v>
      </c>
      <c r="F203">
        <v>170.770004</v>
      </c>
      <c r="G203">
        <v>12.18</v>
      </c>
      <c r="H203">
        <v>685.5</v>
      </c>
      <c r="I203">
        <v>2585.639893</v>
      </c>
    </row>
    <row r="204" spans="1:9" x14ac:dyDescent="0.25">
      <c r="A204" s="2">
        <v>43056</v>
      </c>
      <c r="B204">
        <v>36.169998</v>
      </c>
      <c r="C204">
        <v>3.45</v>
      </c>
      <c r="D204">
        <v>115.239998</v>
      </c>
      <c r="E204">
        <v>9.99</v>
      </c>
      <c r="F204">
        <v>170</v>
      </c>
      <c r="G204">
        <v>12.18</v>
      </c>
      <c r="H204">
        <v>695</v>
      </c>
      <c r="I204">
        <v>2578.8500979999999</v>
      </c>
    </row>
    <row r="205" spans="1:9" x14ac:dyDescent="0.25">
      <c r="A205" s="2">
        <v>43059</v>
      </c>
      <c r="B205">
        <v>36.220001000000003</v>
      </c>
      <c r="C205">
        <v>3.35</v>
      </c>
      <c r="D205">
        <v>115.209999</v>
      </c>
      <c r="E205">
        <v>9.82</v>
      </c>
      <c r="F205">
        <v>168.78999300000001</v>
      </c>
      <c r="G205">
        <v>12.18</v>
      </c>
      <c r="H205">
        <v>694.09997599999997</v>
      </c>
      <c r="I205">
        <v>2582.139893</v>
      </c>
    </row>
    <row r="206" spans="1:9" x14ac:dyDescent="0.25">
      <c r="A206" s="2">
        <v>43060</v>
      </c>
      <c r="B206">
        <v>36.790000999999997</v>
      </c>
      <c r="C206">
        <v>3.65</v>
      </c>
      <c r="D206">
        <v>115.370003</v>
      </c>
      <c r="E206">
        <v>9.83</v>
      </c>
      <c r="F206">
        <v>169.83999600000001</v>
      </c>
      <c r="G206">
        <v>12.16</v>
      </c>
      <c r="H206">
        <v>725.90002400000003</v>
      </c>
      <c r="I206">
        <v>2599.030029</v>
      </c>
    </row>
    <row r="207" spans="1:9" x14ac:dyDescent="0.25">
      <c r="A207" s="2">
        <v>43061</v>
      </c>
      <c r="B207">
        <v>37.270000000000003</v>
      </c>
      <c r="C207">
        <v>3.5</v>
      </c>
      <c r="D207">
        <v>115.860001</v>
      </c>
      <c r="E207">
        <v>10.18</v>
      </c>
      <c r="F207">
        <v>169.96000699999999</v>
      </c>
      <c r="G207">
        <v>12.13</v>
      </c>
      <c r="H207">
        <v>716</v>
      </c>
      <c r="I207">
        <v>2597.080078</v>
      </c>
    </row>
    <row r="208" spans="1:9" x14ac:dyDescent="0.25">
      <c r="A208" s="2">
        <v>43063</v>
      </c>
      <c r="B208">
        <v>37.68</v>
      </c>
      <c r="C208">
        <v>3.55</v>
      </c>
      <c r="D208">
        <v>115.82</v>
      </c>
      <c r="E208">
        <v>10.17</v>
      </c>
      <c r="F208">
        <v>170.11999499999999</v>
      </c>
      <c r="G208">
        <v>12.13</v>
      </c>
      <c r="H208">
        <v>717.79998799999998</v>
      </c>
      <c r="I208">
        <v>2602.419922</v>
      </c>
    </row>
    <row r="209" spans="1:9" x14ac:dyDescent="0.25">
      <c r="A209" s="2">
        <v>43066</v>
      </c>
      <c r="B209">
        <v>37.080002</v>
      </c>
      <c r="C209">
        <v>3.35</v>
      </c>
      <c r="D209">
        <v>115.870003</v>
      </c>
      <c r="E209">
        <v>10.52</v>
      </c>
      <c r="F209">
        <v>169.71000699999999</v>
      </c>
      <c r="G209">
        <v>12.11</v>
      </c>
      <c r="H209">
        <v>716.90002400000003</v>
      </c>
      <c r="I209">
        <v>2601.419922</v>
      </c>
    </row>
    <row r="210" spans="1:9" x14ac:dyDescent="0.25">
      <c r="A210" s="2">
        <v>43067</v>
      </c>
      <c r="B210">
        <v>36.979999999999997</v>
      </c>
      <c r="C210">
        <v>3.35</v>
      </c>
      <c r="D210">
        <v>116.029999</v>
      </c>
      <c r="E210">
        <v>10.48</v>
      </c>
      <c r="F210">
        <v>170.259995</v>
      </c>
      <c r="G210">
        <v>12.09</v>
      </c>
      <c r="H210">
        <v>711.70001200000002</v>
      </c>
      <c r="I210">
        <v>2627.040039</v>
      </c>
    </row>
    <row r="211" spans="1:9" x14ac:dyDescent="0.25">
      <c r="A211" s="2">
        <v>43068</v>
      </c>
      <c r="B211">
        <v>36.32</v>
      </c>
      <c r="C211">
        <v>3.4</v>
      </c>
      <c r="D211">
        <v>115.610001</v>
      </c>
      <c r="E211">
        <v>10.41</v>
      </c>
      <c r="F211">
        <v>172.229996</v>
      </c>
      <c r="G211">
        <v>12.06</v>
      </c>
      <c r="H211">
        <v>708.09997599999997</v>
      </c>
      <c r="I211">
        <v>2626.070068</v>
      </c>
    </row>
    <row r="212" spans="1:9" x14ac:dyDescent="0.25">
      <c r="A212" s="2">
        <v>43069</v>
      </c>
      <c r="B212">
        <v>36.369999</v>
      </c>
      <c r="C212">
        <v>3.3</v>
      </c>
      <c r="D212">
        <v>115.489998</v>
      </c>
      <c r="E212">
        <v>10.45</v>
      </c>
      <c r="F212">
        <v>175.66000399999999</v>
      </c>
      <c r="G212">
        <v>12.09</v>
      </c>
      <c r="H212">
        <v>703.79998799999998</v>
      </c>
      <c r="I212">
        <v>2647.580078</v>
      </c>
    </row>
    <row r="213" spans="1:9" x14ac:dyDescent="0.25">
      <c r="A213" s="2">
        <v>43070</v>
      </c>
      <c r="B213">
        <v>36.669998</v>
      </c>
      <c r="C213">
        <v>3.15</v>
      </c>
      <c r="D213">
        <v>115.41999800000001</v>
      </c>
      <c r="E213">
        <v>10.35</v>
      </c>
      <c r="F213">
        <v>177.199997</v>
      </c>
      <c r="G213">
        <v>12.15</v>
      </c>
      <c r="H213">
        <v>704.79998799999998</v>
      </c>
      <c r="I213">
        <v>2642.219971</v>
      </c>
    </row>
    <row r="214" spans="1:9" x14ac:dyDescent="0.25">
      <c r="A214" s="2">
        <v>43073</v>
      </c>
      <c r="B214">
        <v>36.700001</v>
      </c>
      <c r="C214">
        <v>3.55</v>
      </c>
      <c r="D214">
        <v>115.489998</v>
      </c>
      <c r="E214">
        <v>9.9</v>
      </c>
      <c r="F214">
        <v>178.69000199999999</v>
      </c>
      <c r="G214">
        <v>12.17</v>
      </c>
      <c r="H214">
        <v>690.40002400000003</v>
      </c>
      <c r="I214">
        <v>2639.4399410000001</v>
      </c>
    </row>
    <row r="215" spans="1:9" x14ac:dyDescent="0.25">
      <c r="A215" s="2">
        <v>43074</v>
      </c>
      <c r="B215">
        <v>36.020000000000003</v>
      </c>
      <c r="C215">
        <v>3.5</v>
      </c>
      <c r="D215">
        <v>115.650002</v>
      </c>
      <c r="E215">
        <v>9.75</v>
      </c>
      <c r="F215">
        <v>178.66999799999999</v>
      </c>
      <c r="G215">
        <v>12.21</v>
      </c>
      <c r="H215">
        <v>672</v>
      </c>
      <c r="I215">
        <v>2629.570068</v>
      </c>
    </row>
    <row r="216" spans="1:9" x14ac:dyDescent="0.25">
      <c r="A216" s="2">
        <v>43075</v>
      </c>
      <c r="B216">
        <v>35.909999999999997</v>
      </c>
      <c r="C216">
        <v>3.3</v>
      </c>
      <c r="D216">
        <v>115.75</v>
      </c>
      <c r="E216">
        <v>9.14</v>
      </c>
      <c r="F216">
        <v>176.220001</v>
      </c>
      <c r="G216">
        <v>12.29</v>
      </c>
      <c r="H216">
        <v>665.90002400000003</v>
      </c>
      <c r="I216">
        <v>2629.2700199999999</v>
      </c>
    </row>
    <row r="217" spans="1:9" x14ac:dyDescent="0.25">
      <c r="A217" s="2">
        <v>43076</v>
      </c>
      <c r="B217">
        <v>35.810001</v>
      </c>
      <c r="C217">
        <v>3.35</v>
      </c>
      <c r="D217">
        <v>115.510002</v>
      </c>
      <c r="E217">
        <v>9.23</v>
      </c>
      <c r="F217">
        <v>173.96000699999999</v>
      </c>
      <c r="G217">
        <v>12.28</v>
      </c>
      <c r="H217">
        <v>668.20001200000002</v>
      </c>
      <c r="I217">
        <v>2636.9799800000001</v>
      </c>
    </row>
    <row r="218" spans="1:9" x14ac:dyDescent="0.25">
      <c r="A218" s="2">
        <v>43077</v>
      </c>
      <c r="B218">
        <v>35.959999000000003</v>
      </c>
      <c r="C218">
        <v>3.3</v>
      </c>
      <c r="D218">
        <v>115.529999</v>
      </c>
      <c r="E218">
        <v>9.16</v>
      </c>
      <c r="F218">
        <v>175.41000399999999</v>
      </c>
      <c r="G218">
        <v>12.22</v>
      </c>
      <c r="H218">
        <v>670.79998799999998</v>
      </c>
      <c r="I218">
        <v>2651.5</v>
      </c>
    </row>
    <row r="219" spans="1:9" x14ac:dyDescent="0.25">
      <c r="A219" s="2">
        <v>43080</v>
      </c>
      <c r="B219">
        <v>36.639999000000003</v>
      </c>
      <c r="C219">
        <v>3.3</v>
      </c>
      <c r="D219">
        <v>115.470001</v>
      </c>
      <c r="E219">
        <v>9.09</v>
      </c>
      <c r="F219">
        <v>176.83000200000001</v>
      </c>
      <c r="G219">
        <v>12.17</v>
      </c>
      <c r="H219">
        <v>689.70001200000002</v>
      </c>
      <c r="I219">
        <v>2659.98999</v>
      </c>
    </row>
    <row r="220" spans="1:9" x14ac:dyDescent="0.25">
      <c r="A220" s="2">
        <v>43081</v>
      </c>
      <c r="B220">
        <v>36.810001</v>
      </c>
      <c r="C220">
        <v>3.35</v>
      </c>
      <c r="D220">
        <v>115.510002</v>
      </c>
      <c r="E220">
        <v>8.98</v>
      </c>
      <c r="F220">
        <v>176.259995</v>
      </c>
      <c r="G220">
        <v>12.15</v>
      </c>
      <c r="H220">
        <v>668</v>
      </c>
      <c r="I220">
        <v>2664.110107</v>
      </c>
    </row>
    <row r="221" spans="1:9" x14ac:dyDescent="0.25">
      <c r="A221" s="2">
        <v>43082</v>
      </c>
      <c r="B221">
        <v>37.310001</v>
      </c>
      <c r="C221">
        <v>3.3</v>
      </c>
      <c r="D221">
        <v>115.839996</v>
      </c>
      <c r="E221">
        <v>9.43</v>
      </c>
      <c r="F221">
        <v>177.38000500000001</v>
      </c>
      <c r="G221">
        <v>12.12</v>
      </c>
      <c r="H221">
        <v>660.09997599999997</v>
      </c>
      <c r="I221">
        <v>2662.8500979999999</v>
      </c>
    </row>
    <row r="222" spans="1:9" x14ac:dyDescent="0.25">
      <c r="A222" s="2">
        <v>43083</v>
      </c>
      <c r="B222">
        <v>37.139999000000003</v>
      </c>
      <c r="C222">
        <v>3.35</v>
      </c>
      <c r="D222">
        <v>115.900002</v>
      </c>
      <c r="E222">
        <v>9.16</v>
      </c>
      <c r="F222">
        <v>174.91999799999999</v>
      </c>
      <c r="G222">
        <v>12.14</v>
      </c>
      <c r="H222">
        <v>673.90002400000003</v>
      </c>
      <c r="I222">
        <v>2652.01001</v>
      </c>
    </row>
    <row r="223" spans="1:9" x14ac:dyDescent="0.25">
      <c r="A223" s="2">
        <v>43084</v>
      </c>
      <c r="B223">
        <v>37.840000000000003</v>
      </c>
      <c r="C223">
        <v>3.35</v>
      </c>
      <c r="D223">
        <v>116.050003</v>
      </c>
      <c r="E223">
        <v>9.26</v>
      </c>
      <c r="F223">
        <v>177.03999300000001</v>
      </c>
      <c r="G223">
        <v>12.14</v>
      </c>
      <c r="H223">
        <v>678.90002400000003</v>
      </c>
      <c r="I223">
        <v>2675.8100589999999</v>
      </c>
    </row>
    <row r="224" spans="1:9" x14ac:dyDescent="0.25">
      <c r="A224" s="2">
        <v>43087</v>
      </c>
      <c r="B224">
        <v>38.419998</v>
      </c>
      <c r="C224">
        <v>3.35</v>
      </c>
      <c r="D224">
        <v>116.16999800000001</v>
      </c>
      <c r="E224">
        <v>9.41</v>
      </c>
      <c r="F224">
        <v>176.13999899999999</v>
      </c>
      <c r="G224">
        <v>12.11</v>
      </c>
      <c r="H224">
        <v>685.40002400000003</v>
      </c>
      <c r="I224">
        <v>2690.1599120000001</v>
      </c>
    </row>
    <row r="225" spans="1:9" x14ac:dyDescent="0.25">
      <c r="A225" s="2">
        <v>43088</v>
      </c>
      <c r="B225">
        <v>37.950001</v>
      </c>
      <c r="C225">
        <v>3.5</v>
      </c>
      <c r="D225">
        <v>115.91999800000001</v>
      </c>
      <c r="E225">
        <v>9.25</v>
      </c>
      <c r="F225">
        <v>176.86999499999999</v>
      </c>
      <c r="G225">
        <v>12.07</v>
      </c>
      <c r="H225">
        <v>688.59997599999997</v>
      </c>
      <c r="I225">
        <v>2681.469971</v>
      </c>
    </row>
    <row r="226" spans="1:9" x14ac:dyDescent="0.25">
      <c r="A226" s="2">
        <v>43089</v>
      </c>
      <c r="B226">
        <v>38.610000999999997</v>
      </c>
      <c r="C226">
        <v>3.45</v>
      </c>
      <c r="D226">
        <v>115.739998</v>
      </c>
      <c r="E226">
        <v>9.6199999999999992</v>
      </c>
      <c r="F226">
        <v>177.11000100000001</v>
      </c>
      <c r="G226">
        <v>12.04</v>
      </c>
      <c r="H226">
        <v>695</v>
      </c>
      <c r="I226">
        <v>2679.25</v>
      </c>
    </row>
    <row r="227" spans="1:9" x14ac:dyDescent="0.25">
      <c r="A227" s="2">
        <v>43090</v>
      </c>
      <c r="B227">
        <v>39.490001999999997</v>
      </c>
      <c r="C227">
        <v>3.35</v>
      </c>
      <c r="D227">
        <v>115.360001</v>
      </c>
      <c r="E227">
        <v>9.6300000000000008</v>
      </c>
      <c r="F227">
        <v>176.679993</v>
      </c>
      <c r="G227">
        <v>12.05</v>
      </c>
      <c r="H227">
        <v>697.5</v>
      </c>
      <c r="I227">
        <v>2684.570068</v>
      </c>
    </row>
    <row r="228" spans="1:9" x14ac:dyDescent="0.25">
      <c r="A228" s="2">
        <v>43091</v>
      </c>
      <c r="B228">
        <v>39.380001</v>
      </c>
      <c r="C228">
        <v>3.35</v>
      </c>
      <c r="D228">
        <v>115.739998</v>
      </c>
      <c r="E228">
        <v>9.81</v>
      </c>
      <c r="F228">
        <v>176.41999799999999</v>
      </c>
      <c r="G228">
        <v>12.07</v>
      </c>
      <c r="H228">
        <v>691.79998799999998</v>
      </c>
      <c r="I228">
        <v>2683.3400879999999</v>
      </c>
    </row>
    <row r="229" spans="1:9" x14ac:dyDescent="0.25">
      <c r="A229" s="2">
        <v>43095</v>
      </c>
      <c r="B229">
        <v>39.689999</v>
      </c>
      <c r="C229">
        <v>3.25</v>
      </c>
      <c r="D229">
        <v>115.800003</v>
      </c>
      <c r="E229">
        <v>10.029999999999999</v>
      </c>
      <c r="F229">
        <v>176.08999600000001</v>
      </c>
      <c r="G229">
        <v>12.1</v>
      </c>
      <c r="H229">
        <v>688.29998799999998</v>
      </c>
      <c r="I229">
        <v>2680.5</v>
      </c>
    </row>
    <row r="230" spans="1:9" x14ac:dyDescent="0.25">
      <c r="A230" s="2">
        <v>43096</v>
      </c>
      <c r="B230">
        <v>39.950001</v>
      </c>
      <c r="C230">
        <v>3.15</v>
      </c>
      <c r="D230">
        <v>115.910004</v>
      </c>
      <c r="E230">
        <v>10.130000000000001</v>
      </c>
      <c r="F230">
        <v>176.21000699999999</v>
      </c>
      <c r="G230">
        <v>12.13</v>
      </c>
      <c r="H230">
        <v>710</v>
      </c>
      <c r="I230">
        <v>2682.6201169999999</v>
      </c>
    </row>
    <row r="231" spans="1:9" x14ac:dyDescent="0.25">
      <c r="A231" s="2">
        <v>43097</v>
      </c>
      <c r="B231">
        <v>40.529998999999997</v>
      </c>
      <c r="C231">
        <v>3.1</v>
      </c>
      <c r="D231">
        <v>115.949997</v>
      </c>
      <c r="E231">
        <v>10.23</v>
      </c>
      <c r="F231">
        <v>175.25</v>
      </c>
      <c r="G231">
        <v>12.14</v>
      </c>
      <c r="H231">
        <v>703.59997599999997</v>
      </c>
      <c r="I231">
        <v>2687.540039</v>
      </c>
    </row>
    <row r="232" spans="1:9" x14ac:dyDescent="0.25">
      <c r="A232" s="2">
        <v>43098</v>
      </c>
      <c r="B232">
        <v>40.299999</v>
      </c>
      <c r="C232">
        <v>3.1</v>
      </c>
      <c r="D232">
        <v>116.099998</v>
      </c>
      <c r="E232">
        <v>10.19</v>
      </c>
      <c r="F232">
        <v>173.89999399999999</v>
      </c>
      <c r="G232">
        <v>12.15</v>
      </c>
      <c r="H232">
        <v>706.59997599999997</v>
      </c>
      <c r="I232">
        <v>2673.610107</v>
      </c>
    </row>
    <row r="233" spans="1:9" x14ac:dyDescent="0.25">
      <c r="A233" s="2">
        <v>43102</v>
      </c>
      <c r="B233">
        <v>41.66</v>
      </c>
      <c r="C233">
        <v>3.15</v>
      </c>
      <c r="D233">
        <v>116.400002</v>
      </c>
      <c r="E233">
        <v>10.52</v>
      </c>
      <c r="F233">
        <v>177</v>
      </c>
      <c r="G233">
        <v>12.15</v>
      </c>
      <c r="H233">
        <v>706.6</v>
      </c>
      <c r="I233">
        <v>2695.8100589999999</v>
      </c>
    </row>
    <row r="234" spans="1:9" x14ac:dyDescent="0.25">
      <c r="A234" s="2">
        <v>43103</v>
      </c>
      <c r="B234">
        <v>42</v>
      </c>
      <c r="C234">
        <v>3.05</v>
      </c>
      <c r="D234">
        <v>116.349998</v>
      </c>
      <c r="E234">
        <v>10.6</v>
      </c>
      <c r="F234">
        <v>180.33999600000001</v>
      </c>
      <c r="G234">
        <v>12.16</v>
      </c>
      <c r="H234">
        <v>718.90002400000003</v>
      </c>
      <c r="I234">
        <v>2713.0600589999999</v>
      </c>
    </row>
    <row r="235" spans="1:9" x14ac:dyDescent="0.25">
      <c r="A235" s="2">
        <v>43104</v>
      </c>
      <c r="B235">
        <v>42.150002000000001</v>
      </c>
      <c r="C235">
        <v>3.05</v>
      </c>
      <c r="D235">
        <v>116.650002</v>
      </c>
      <c r="E235">
        <v>10.61</v>
      </c>
      <c r="F235">
        <v>179.58000200000001</v>
      </c>
      <c r="G235">
        <v>12.15</v>
      </c>
      <c r="H235">
        <v>715</v>
      </c>
      <c r="I235">
        <v>2723.98999</v>
      </c>
    </row>
    <row r="236" spans="1:9" x14ac:dyDescent="0.25">
      <c r="A236" s="2">
        <v>43105</v>
      </c>
      <c r="B236">
        <v>42.48</v>
      </c>
      <c r="C236">
        <v>3.15</v>
      </c>
      <c r="D236">
        <v>116.720001</v>
      </c>
      <c r="E236">
        <v>10.67</v>
      </c>
      <c r="F236">
        <v>180.64999399999999</v>
      </c>
      <c r="G236">
        <v>12.14</v>
      </c>
      <c r="H236">
        <v>720</v>
      </c>
      <c r="I236">
        <v>2743.1499020000001</v>
      </c>
    </row>
    <row r="237" spans="1:9" x14ac:dyDescent="0.25">
      <c r="A237" s="2">
        <v>43108</v>
      </c>
      <c r="B237">
        <v>43.18</v>
      </c>
      <c r="C237">
        <v>3.1</v>
      </c>
      <c r="D237">
        <v>116.510002</v>
      </c>
      <c r="E237">
        <v>10.56</v>
      </c>
      <c r="F237">
        <v>180.60000600000001</v>
      </c>
      <c r="G237">
        <v>12.14</v>
      </c>
      <c r="H237">
        <v>720</v>
      </c>
      <c r="I237">
        <v>2747.709961</v>
      </c>
    </row>
    <row r="238" spans="1:9" x14ac:dyDescent="0.25">
      <c r="A238" s="2">
        <v>43109</v>
      </c>
      <c r="B238">
        <v>43.279998999999997</v>
      </c>
      <c r="C238">
        <v>6.8</v>
      </c>
      <c r="D238">
        <v>116.150002</v>
      </c>
      <c r="E238">
        <v>10.43</v>
      </c>
      <c r="F238">
        <v>183.38000500000001</v>
      </c>
      <c r="G238">
        <v>12.12</v>
      </c>
      <c r="H238">
        <v>702.09997599999997</v>
      </c>
      <c r="I238">
        <v>2751.290039</v>
      </c>
    </row>
    <row r="239" spans="1:9" x14ac:dyDescent="0.25">
      <c r="A239" s="2">
        <v>43110</v>
      </c>
      <c r="B239">
        <v>43.220001000000003</v>
      </c>
      <c r="C239">
        <v>10.7</v>
      </c>
      <c r="D239">
        <v>115.80999799999999</v>
      </c>
      <c r="E239">
        <v>10.67</v>
      </c>
      <c r="F239">
        <v>182.86000100000001</v>
      </c>
      <c r="G239">
        <v>12.07</v>
      </c>
      <c r="H239">
        <v>711</v>
      </c>
      <c r="I239">
        <v>2748.2299800000001</v>
      </c>
    </row>
    <row r="240" spans="1:9" x14ac:dyDescent="0.25">
      <c r="A240" s="2">
        <v>43111</v>
      </c>
      <c r="B240">
        <v>44.25</v>
      </c>
      <c r="C240">
        <v>8.4</v>
      </c>
      <c r="D240">
        <v>115.959999</v>
      </c>
      <c r="E240">
        <v>10.63</v>
      </c>
      <c r="F240">
        <v>181.96000699999999</v>
      </c>
      <c r="G240">
        <v>12.07</v>
      </c>
      <c r="H240">
        <v>709.09997599999997</v>
      </c>
      <c r="I240">
        <v>2767.5600589999999</v>
      </c>
    </row>
    <row r="241" spans="1:9" x14ac:dyDescent="0.25">
      <c r="A241" s="2">
        <v>43112</v>
      </c>
      <c r="B241">
        <v>45.279998999999997</v>
      </c>
      <c r="C241">
        <v>9.1999999999999993</v>
      </c>
      <c r="D241">
        <v>116.129997</v>
      </c>
      <c r="E241">
        <v>11.07</v>
      </c>
      <c r="F241">
        <v>185.03999300000001</v>
      </c>
      <c r="G241">
        <v>12.07</v>
      </c>
      <c r="H241">
        <v>709.20001200000002</v>
      </c>
      <c r="I241">
        <v>2786.23999</v>
      </c>
    </row>
    <row r="242" spans="1:9" x14ac:dyDescent="0.25">
      <c r="A242" s="2">
        <v>43116</v>
      </c>
      <c r="B242">
        <v>44.169998</v>
      </c>
      <c r="C242">
        <v>8.5</v>
      </c>
      <c r="D242">
        <v>116.139999</v>
      </c>
      <c r="E242">
        <v>11.12</v>
      </c>
      <c r="F242">
        <v>185.53999300000001</v>
      </c>
      <c r="G242">
        <v>12.08</v>
      </c>
      <c r="H242">
        <v>715.90002400000003</v>
      </c>
      <c r="I242">
        <v>2776.419922</v>
      </c>
    </row>
    <row r="243" spans="1:9" x14ac:dyDescent="0.25">
      <c r="A243" s="2">
        <v>43117</v>
      </c>
      <c r="B243">
        <v>44.389999000000003</v>
      </c>
      <c r="C243">
        <v>9.4499999999999993</v>
      </c>
      <c r="D243">
        <v>116.16999800000001</v>
      </c>
      <c r="E243">
        <v>11.04</v>
      </c>
      <c r="F243">
        <v>188.009995</v>
      </c>
      <c r="G243">
        <v>12.08</v>
      </c>
      <c r="H243">
        <v>696.90002400000003</v>
      </c>
      <c r="I243">
        <v>2802.5600589999999</v>
      </c>
    </row>
    <row r="244" spans="1:9" x14ac:dyDescent="0.25">
      <c r="A244" s="2">
        <v>43118</v>
      </c>
      <c r="B244">
        <v>44.419998</v>
      </c>
      <c r="C244">
        <v>10.15</v>
      </c>
      <c r="D244">
        <v>115.900002</v>
      </c>
      <c r="E244">
        <v>10.85</v>
      </c>
      <c r="F244">
        <v>187.58999600000001</v>
      </c>
      <c r="G244">
        <v>12.07</v>
      </c>
      <c r="H244">
        <v>685.5</v>
      </c>
      <c r="I244">
        <v>2798.030029</v>
      </c>
    </row>
    <row r="245" spans="1:9" x14ac:dyDescent="0.25">
      <c r="A245" s="2">
        <v>43119</v>
      </c>
      <c r="B245">
        <v>44.68</v>
      </c>
      <c r="C245">
        <v>10</v>
      </c>
      <c r="D245">
        <v>115.57</v>
      </c>
      <c r="E245">
        <v>10.91</v>
      </c>
      <c r="F245">
        <v>189.279999</v>
      </c>
      <c r="G245">
        <v>12.06</v>
      </c>
      <c r="H245">
        <v>680.90002400000003</v>
      </c>
      <c r="I245">
        <v>2810.3000489999999</v>
      </c>
    </row>
    <row r="246" spans="1:9" x14ac:dyDescent="0.25">
      <c r="A246" s="2">
        <v>43122</v>
      </c>
      <c r="B246">
        <v>44.66</v>
      </c>
      <c r="C246">
        <v>11.55</v>
      </c>
      <c r="D246">
        <v>115.589996</v>
      </c>
      <c r="E246">
        <v>11</v>
      </c>
      <c r="F246">
        <v>192.33000200000001</v>
      </c>
      <c r="G246">
        <v>12.05</v>
      </c>
      <c r="H246">
        <v>691</v>
      </c>
      <c r="I246">
        <v>2832.969971</v>
      </c>
    </row>
    <row r="247" spans="1:9" x14ac:dyDescent="0.25">
      <c r="A247" s="2">
        <v>43123</v>
      </c>
      <c r="B247">
        <v>44.049999</v>
      </c>
      <c r="C247">
        <v>10.85</v>
      </c>
      <c r="D247">
        <v>115.80999799999999</v>
      </c>
      <c r="E247">
        <v>11.29</v>
      </c>
      <c r="F247">
        <v>191.990005</v>
      </c>
      <c r="G247">
        <v>12.05</v>
      </c>
      <c r="H247">
        <v>696.59997599999997</v>
      </c>
      <c r="I247">
        <v>2839.1298830000001</v>
      </c>
    </row>
    <row r="248" spans="1:9" x14ac:dyDescent="0.25">
      <c r="A248" s="2">
        <v>43124</v>
      </c>
      <c r="B248">
        <v>44.52</v>
      </c>
      <c r="C248">
        <v>10.1</v>
      </c>
      <c r="D248">
        <v>115.639999</v>
      </c>
      <c r="E248">
        <v>11.68</v>
      </c>
      <c r="F248">
        <v>190.63000500000001</v>
      </c>
      <c r="G248">
        <v>12.02</v>
      </c>
      <c r="H248">
        <v>684.29998799999998</v>
      </c>
      <c r="I248">
        <v>2837.540039</v>
      </c>
    </row>
    <row r="249" spans="1:9" x14ac:dyDescent="0.25">
      <c r="A249" s="2">
        <v>43125</v>
      </c>
      <c r="B249">
        <v>43.959999000000003</v>
      </c>
      <c r="C249">
        <v>9.5</v>
      </c>
      <c r="D249">
        <v>115.800003</v>
      </c>
      <c r="E249">
        <v>11.73</v>
      </c>
      <c r="F249">
        <v>190.08000200000001</v>
      </c>
      <c r="G249">
        <v>12.02</v>
      </c>
      <c r="H249">
        <v>676.20001200000002</v>
      </c>
      <c r="I249">
        <v>2839.25</v>
      </c>
    </row>
    <row r="250" spans="1:9" x14ac:dyDescent="0.25">
      <c r="A250" s="2">
        <v>43126</v>
      </c>
      <c r="B250">
        <v>44.779998999999997</v>
      </c>
      <c r="C250">
        <v>9.4</v>
      </c>
      <c r="D250">
        <v>116.019997</v>
      </c>
      <c r="E250">
        <v>11.7</v>
      </c>
      <c r="F250">
        <v>196.009995</v>
      </c>
      <c r="G250">
        <v>12</v>
      </c>
      <c r="H250">
        <v>677</v>
      </c>
      <c r="I250">
        <v>2872.8701169999999</v>
      </c>
    </row>
    <row r="251" spans="1:9" x14ac:dyDescent="0.25">
      <c r="A251" s="2">
        <v>43129</v>
      </c>
      <c r="B251">
        <v>44.799999</v>
      </c>
      <c r="C251">
        <v>9.6</v>
      </c>
      <c r="D251">
        <v>115.389999</v>
      </c>
      <c r="E251">
        <v>11.24</v>
      </c>
      <c r="F251">
        <v>198</v>
      </c>
      <c r="G251">
        <v>11.97</v>
      </c>
      <c r="H251">
        <v>673.5</v>
      </c>
      <c r="I251">
        <v>2853.530029</v>
      </c>
    </row>
    <row r="252" spans="1:9" x14ac:dyDescent="0.25">
      <c r="A252" s="2">
        <v>43130</v>
      </c>
      <c r="B252">
        <v>44.279998999999997</v>
      </c>
      <c r="C252">
        <v>9.15</v>
      </c>
      <c r="D252">
        <v>115.19000200000001</v>
      </c>
      <c r="E252">
        <v>11.12</v>
      </c>
      <c r="F252">
        <v>191.270004</v>
      </c>
      <c r="G252">
        <v>11.94</v>
      </c>
      <c r="H252">
        <v>661.59997599999997</v>
      </c>
      <c r="I252">
        <v>2822.429932</v>
      </c>
    </row>
    <row r="253" spans="1:9" x14ac:dyDescent="0.25">
      <c r="A253" s="2">
        <v>43131</v>
      </c>
      <c r="B253">
        <v>44.52</v>
      </c>
      <c r="C253">
        <v>7.95</v>
      </c>
      <c r="D253">
        <v>115.360001</v>
      </c>
      <c r="E253">
        <v>11.28</v>
      </c>
      <c r="F253">
        <v>186.050003</v>
      </c>
      <c r="G253">
        <v>11.94</v>
      </c>
      <c r="H253">
        <v>665.70001200000002</v>
      </c>
      <c r="I253">
        <v>2823.8100589999999</v>
      </c>
    </row>
    <row r="254" spans="1:9" x14ac:dyDescent="0.25">
      <c r="A254" s="2">
        <v>43132</v>
      </c>
      <c r="B254">
        <v>44.720001000000003</v>
      </c>
      <c r="C254">
        <v>6.95</v>
      </c>
      <c r="D254">
        <v>115</v>
      </c>
      <c r="E254">
        <v>11.24</v>
      </c>
      <c r="F254">
        <v>185.55999800000001</v>
      </c>
      <c r="G254">
        <v>11.92</v>
      </c>
      <c r="H254">
        <v>653.79998799999998</v>
      </c>
      <c r="I254">
        <v>2821.9799800000001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A253"/>
  <sheetViews>
    <sheetView topLeftCell="N76" zoomScale="80" zoomScaleNormal="80" workbookViewId="0">
      <selection activeCell="AC86" sqref="AC86"/>
    </sheetView>
  </sheetViews>
  <sheetFormatPr defaultRowHeight="15" x14ac:dyDescent="0.25"/>
  <cols>
    <col min="1" max="1" width="12.140625" bestFit="1" customWidth="1"/>
    <col min="2" max="2" width="11.5703125" customWidth="1"/>
    <col min="8" max="9" width="13.140625" customWidth="1"/>
    <col min="12" max="12" width="12.5703125" bestFit="1" customWidth="1"/>
    <col min="13" max="13" width="10.7109375" customWidth="1"/>
    <col min="14" max="14" width="12" bestFit="1" customWidth="1"/>
    <col min="15" max="16" width="12.7109375" bestFit="1" customWidth="1"/>
    <col min="17" max="17" width="12.140625" bestFit="1" customWidth="1"/>
    <col min="18" max="18" width="12.7109375" bestFit="1" customWidth="1"/>
    <col min="19" max="19" width="13.5703125" bestFit="1" customWidth="1"/>
    <col min="20" max="20" width="18.42578125" customWidth="1"/>
    <col min="21" max="23" width="12" customWidth="1"/>
    <col min="25" max="25" width="13.7109375" customWidth="1"/>
    <col min="26" max="26" width="15.5703125" customWidth="1"/>
    <col min="27" max="27" width="22" customWidth="1"/>
    <col min="28" max="28" width="19.7109375" customWidth="1"/>
    <col min="29" max="29" width="12.28515625" customWidth="1"/>
    <col min="35" max="35" width="11.42578125" bestFit="1" customWidth="1"/>
    <col min="36" max="37" width="10.7109375" bestFit="1" customWidth="1"/>
    <col min="43" max="43" width="9.42578125" bestFit="1" customWidth="1"/>
    <col min="44" max="45" width="9.28515625" bestFit="1" customWidth="1"/>
    <col min="51" max="51" width="9.42578125" bestFit="1" customWidth="1"/>
    <col min="52" max="53" width="9.28515625" bestFit="1" customWidth="1"/>
  </cols>
  <sheetData>
    <row r="1" spans="1:29" x14ac:dyDescent="0.25">
      <c r="A1" s="3" t="s">
        <v>1</v>
      </c>
      <c r="B1" s="3" t="str">
        <f>'Stock Data'!B1</f>
        <v>BBL (ADR)</v>
      </c>
      <c r="C1" s="3" t="str">
        <f>'Stock Data'!C1</f>
        <v>KODK</v>
      </c>
      <c r="D1" s="3" t="str">
        <f>'Stock Data'!D1</f>
        <v>EMB(ETF)</v>
      </c>
      <c r="E1" s="3" t="str">
        <f>'Stock Data'!E1</f>
        <v>AU</v>
      </c>
      <c r="F1" s="3" t="str">
        <f>'Stock Data'!F1</f>
        <v>AMGN</v>
      </c>
      <c r="G1" s="3" t="str">
        <f>'Stock Data'!G1</f>
        <v>VNJTX</v>
      </c>
      <c r="H1" s="3" t="str">
        <f>'Stock Data'!H1</f>
        <v>POLY.ME(RUB)</v>
      </c>
      <c r="I1" s="3" t="s">
        <v>69</v>
      </c>
      <c r="J1" s="4" t="s">
        <v>2</v>
      </c>
      <c r="K1" s="5">
        <f>COUNT(B2:B253)</f>
        <v>252</v>
      </c>
      <c r="M1" s="6"/>
      <c r="N1" s="6" t="str">
        <f t="shared" ref="N1:T1" si="0">B1</f>
        <v>BBL (ADR)</v>
      </c>
      <c r="O1" s="6" t="str">
        <f t="shared" si="0"/>
        <v>KODK</v>
      </c>
      <c r="P1" s="6" t="str">
        <f t="shared" si="0"/>
        <v>EMB(ETF)</v>
      </c>
      <c r="Q1" s="6" t="str">
        <f t="shared" si="0"/>
        <v>AU</v>
      </c>
      <c r="R1" s="6" t="str">
        <f t="shared" si="0"/>
        <v>AMGN</v>
      </c>
      <c r="S1" s="6" t="str">
        <f t="shared" si="0"/>
        <v>VNJTX</v>
      </c>
      <c r="T1" s="6" t="str">
        <f t="shared" si="0"/>
        <v>POLY.ME(RUB)</v>
      </c>
      <c r="U1" s="20" t="s">
        <v>69</v>
      </c>
      <c r="Y1" s="7" t="s">
        <v>3</v>
      </c>
      <c r="AA1" t="s">
        <v>4</v>
      </c>
    </row>
    <row r="2" spans="1:29" x14ac:dyDescent="0.25">
      <c r="A2" s="2">
        <v>42768</v>
      </c>
      <c r="B2">
        <f>LN('Stock Data'!B3/'Stock Data'!B2)</f>
        <v>-2.0562754424088354E-2</v>
      </c>
      <c r="C2">
        <f>LN('Stock Data'!C3/'Stock Data'!C2)</f>
        <v>-7.5472056353829663E-3</v>
      </c>
      <c r="D2">
        <f>LN('Stock Data'!D3/'Stock Data'!D2)</f>
        <v>2.9497406862847211E-3</v>
      </c>
      <c r="E2">
        <f>LN('Stock Data'!E3/'Stock Data'!E2)</f>
        <v>3.6025822256762249E-2</v>
      </c>
      <c r="F2">
        <f>LN('Stock Data'!F3/'Stock Data'!F2)</f>
        <v>-5.6379641274164076E-4</v>
      </c>
      <c r="G2">
        <f>LN('Stock Data'!G3/'Stock Data'!G2)</f>
        <v>8.5726537611836699E-4</v>
      </c>
      <c r="H2">
        <f>LN('Stock Data'!H3/'Stock Data'!H2)</f>
        <v>-7.0972618707616586E-3</v>
      </c>
      <c r="I2">
        <f>LN('Stock Data'!I3/'Stock Data'!I2)</f>
        <v>5.7014691400356185E-4</v>
      </c>
      <c r="L2" s="19"/>
      <c r="M2" t="s">
        <v>5</v>
      </c>
      <c r="N2" s="38">
        <f>AVERAGE(B2:B253)</f>
        <v>7.6811621764659996E-4</v>
      </c>
      <c r="O2" s="38">
        <f>AVERAGE(C2:C253)</f>
        <v>-2.5754856176627267E-3</v>
      </c>
      <c r="P2" s="38">
        <f t="shared" ref="P2:U2" si="1">AVERAGE(D2:D253)</f>
        <v>1.1518218147715315E-4</v>
      </c>
      <c r="Q2" s="38">
        <f>AVERAGE(E2:E253)</f>
        <v>-4.3430432833027317E-4</v>
      </c>
      <c r="R2" s="38">
        <f t="shared" si="1"/>
        <v>5.9630593761739474E-4</v>
      </c>
      <c r="S2" s="38">
        <f t="shared" si="1"/>
        <v>8.7513812360539068E-5</v>
      </c>
      <c r="T2" s="38">
        <f t="shared" si="1"/>
        <v>-3.1043329349483617E-4</v>
      </c>
      <c r="U2" s="38">
        <f t="shared" si="1"/>
        <v>8.4706620073417033E-4</v>
      </c>
      <c r="X2" s="48" t="s">
        <v>55</v>
      </c>
      <c r="Y2" t="s">
        <v>6</v>
      </c>
      <c r="Z2">
        <v>0.5</v>
      </c>
      <c r="AA2">
        <f>Z2^2</f>
        <v>0.25</v>
      </c>
      <c r="AB2">
        <v>0.8</v>
      </c>
      <c r="AC2" s="33">
        <f>AB2^2</f>
        <v>0.64000000000000012</v>
      </c>
    </row>
    <row r="3" spans="1:29" x14ac:dyDescent="0.25">
      <c r="A3" s="2">
        <v>42769</v>
      </c>
      <c r="B3">
        <f>LN('Stock Data'!B4/'Stock Data'!B3)</f>
        <v>-3.3519488820227095E-2</v>
      </c>
      <c r="C3">
        <f>LN('Stock Data'!C4/'Stock Data'!C3)</f>
        <v>-1.1428695823622631E-2</v>
      </c>
      <c r="D3">
        <f>LN('Stock Data'!D4/'Stock Data'!D3)</f>
        <v>5.7847443947699247E-3</v>
      </c>
      <c r="E3">
        <f>LN('Stock Data'!E4/'Stock Data'!E3)</f>
        <v>2.30503367521705E-3</v>
      </c>
      <c r="F3">
        <f>LN('Stock Data'!F4/'Stock Data'!F3)</f>
        <v>4.8617057323327162E-2</v>
      </c>
      <c r="G3">
        <f>LN('Stock Data'!G4/'Stock Data'!G3)</f>
        <v>0</v>
      </c>
      <c r="H3">
        <f>LN('Stock Data'!H4/'Stock Data'!H3)</f>
        <v>-1.2903404835907841E-2</v>
      </c>
      <c r="I3">
        <f>LN('Stock Data'!I4/'Stock Data'!I3)</f>
        <v>7.23849675825126E-3</v>
      </c>
      <c r="M3" t="s">
        <v>7</v>
      </c>
      <c r="N3" s="41">
        <f>VAR(B2:B253)</f>
        <v>2.3600034584950381E-4</v>
      </c>
      <c r="O3" s="41">
        <f t="shared" ref="O3:U3" si="2">VAR(C2:C253)</f>
        <v>5.3282642981436158E-3</v>
      </c>
      <c r="P3" s="41">
        <f t="shared" si="2"/>
        <v>7.1759212781397897E-6</v>
      </c>
      <c r="Q3" s="41">
        <f t="shared" si="2"/>
        <v>5.8542911466165923E-4</v>
      </c>
      <c r="R3" s="41">
        <f t="shared" si="2"/>
        <v>1.2457360154613398E-4</v>
      </c>
      <c r="S3" s="41">
        <f t="shared" si="2"/>
        <v>2.3265137386166461E-6</v>
      </c>
      <c r="T3" s="41">
        <f t="shared" si="2"/>
        <v>2.9853186120592698E-4</v>
      </c>
      <c r="U3" s="41">
        <f t="shared" si="2"/>
        <v>1.9196356403401458E-5</v>
      </c>
      <c r="X3" s="48"/>
      <c r="Y3" t="s">
        <v>8</v>
      </c>
      <c r="Z3">
        <f>1-Z2</f>
        <v>0.5</v>
      </c>
      <c r="AA3">
        <f>Z3^2</f>
        <v>0.25</v>
      </c>
      <c r="AB3">
        <v>0.2</v>
      </c>
      <c r="AC3" s="33">
        <f>AB3^2</f>
        <v>4.0000000000000008E-2</v>
      </c>
    </row>
    <row r="4" spans="1:29" x14ac:dyDescent="0.25">
      <c r="A4" s="2">
        <v>42772</v>
      </c>
      <c r="B4">
        <f>LN('Stock Data'!B5/'Stock Data'!B4)</f>
        <v>-6.3218889620378213E-3</v>
      </c>
      <c r="C4">
        <f>LN('Stock Data'!C5/'Stock Data'!C4)</f>
        <v>1.1428695823622629E-2</v>
      </c>
      <c r="D4">
        <f>LN('Stock Data'!D5/'Stock Data'!D4)</f>
        <v>0</v>
      </c>
      <c r="E4">
        <f>LN('Stock Data'!E5/'Stock Data'!E4)</f>
        <v>2.3512649350724044E-2</v>
      </c>
      <c r="F4">
        <f>LN('Stock Data'!F5/'Stock Data'!F4)</f>
        <v>-5.6867472229231468E-3</v>
      </c>
      <c r="G4">
        <f>LN('Stock Data'!G5/'Stock Data'!G4)</f>
        <v>1.7123291855122972E-3</v>
      </c>
      <c r="H4">
        <f>LN('Stock Data'!H5/'Stock Data'!H4)</f>
        <v>5.037794029957081E-3</v>
      </c>
      <c r="I4">
        <f>LN('Stock Data'!I5/'Stock Data'!I4)</f>
        <v>-2.1175973909143666E-3</v>
      </c>
      <c r="M4" t="s">
        <v>9</v>
      </c>
      <c r="N4" s="38">
        <f>SQRT(N3)</f>
        <v>1.5362302752175658E-2</v>
      </c>
      <c r="O4" s="38">
        <f t="shared" ref="O4:U4" si="3">SQRT(O3)</f>
        <v>7.2994960772258907E-2</v>
      </c>
      <c r="P4" s="38">
        <f t="shared" si="3"/>
        <v>2.6787910105381101E-3</v>
      </c>
      <c r="Q4" s="38">
        <f t="shared" si="3"/>
        <v>2.4195642472595334E-2</v>
      </c>
      <c r="R4" s="38">
        <f t="shared" si="3"/>
        <v>1.1161254479050909E-2</v>
      </c>
      <c r="S4" s="38">
        <f t="shared" si="3"/>
        <v>1.5252913618770173E-3</v>
      </c>
      <c r="T4" s="38">
        <f t="shared" si="3"/>
        <v>1.7278074580401804E-2</v>
      </c>
      <c r="U4" s="38">
        <f t="shared" si="3"/>
        <v>4.3813646736378222E-3</v>
      </c>
      <c r="Z4" s="23" t="s">
        <v>45</v>
      </c>
      <c r="AA4" s="23" t="s">
        <v>46</v>
      </c>
      <c r="AB4" s="23" t="s">
        <v>47</v>
      </c>
      <c r="AC4" s="23" t="s">
        <v>48</v>
      </c>
    </row>
    <row r="5" spans="1:29" x14ac:dyDescent="0.25">
      <c r="A5" s="2">
        <v>42773</v>
      </c>
      <c r="B5">
        <f>LN('Stock Data'!B6/'Stock Data'!B5)</f>
        <v>-8.1042123455177823E-3</v>
      </c>
      <c r="C5">
        <f>LN('Stock Data'!C6/'Stock Data'!C5)</f>
        <v>1.5037877364540502E-2</v>
      </c>
      <c r="D5">
        <f>LN('Stock Data'!D6/'Stock Data'!D5)</f>
        <v>-1.24310970450061E-3</v>
      </c>
      <c r="E5">
        <f>LN('Stock Data'!E6/'Stock Data'!E5)</f>
        <v>-1.5106027431013153E-2</v>
      </c>
      <c r="F5">
        <f>LN('Stock Data'!F6/'Stock Data'!F5)</f>
        <v>1.439742261422749E-3</v>
      </c>
      <c r="G5">
        <f>LN('Stock Data'!G6/'Stock Data'!G5)</f>
        <v>8.5506631973347649E-4</v>
      </c>
      <c r="H5">
        <f>LN('Stock Data'!H6/'Stock Data'!H5)</f>
        <v>1.7787733312267202E-2</v>
      </c>
      <c r="I5">
        <f>LN('Stock Data'!I6/'Stock Data'!I5)</f>
        <v>2.2680323213039314E-4</v>
      </c>
      <c r="Y5" s="8"/>
      <c r="Z5" s="8" t="s">
        <v>24</v>
      </c>
      <c r="AA5" s="8" t="s">
        <v>25</v>
      </c>
      <c r="AB5" s="8" t="s">
        <v>26</v>
      </c>
      <c r="AC5" s="8" t="s">
        <v>27</v>
      </c>
    </row>
    <row r="6" spans="1:29" ht="18" x14ac:dyDescent="0.35">
      <c r="A6" s="2">
        <v>42774</v>
      </c>
      <c r="B6">
        <f>LN('Stock Data'!B7/'Stock Data'!B6)</f>
        <v>-2.0849352777482767E-2</v>
      </c>
      <c r="C6">
        <f>LN('Stock Data'!C7/'Stock Data'!C6)</f>
        <v>-1.1257154524634447E-2</v>
      </c>
      <c r="D6">
        <f>LN('Stock Data'!D7/'Stock Data'!D6)</f>
        <v>3.9017075129123462E-3</v>
      </c>
      <c r="E6">
        <f>LN('Stock Data'!E7/'Stock Data'!E6)</f>
        <v>2.8509057558353524E-2</v>
      </c>
      <c r="F6">
        <f>LN('Stock Data'!F7/'Stock Data'!F6)</f>
        <v>7.7625516213936652E-3</v>
      </c>
      <c r="G6">
        <f>LN('Stock Data'!G7/'Stock Data'!G6)</f>
        <v>1.7079423451563376E-3</v>
      </c>
      <c r="H6">
        <f>LN('Stock Data'!H7/'Stock Data'!H6)</f>
        <v>2.6445521664558429E-2</v>
      </c>
      <c r="I6">
        <f>LN('Stock Data'!I7/'Stock Data'!I6)</f>
        <v>6.9308225759549607E-4</v>
      </c>
      <c r="Y6" s="29" t="s">
        <v>10</v>
      </c>
      <c r="Z6" s="27">
        <f>(Z2*Q2)+(Z3*P2)</f>
        <v>-1.5956107342656001E-4</v>
      </c>
      <c r="AA6" s="27">
        <f>T2*Z2+O2*Z3</f>
        <v>-1.4429594555787815E-3</v>
      </c>
      <c r="AB6" s="27">
        <f>N2*Z2+R2*Z3</f>
        <v>6.8221107763199735E-4</v>
      </c>
      <c r="AC6" s="27">
        <f>N2*Z2+S2*Z3</f>
        <v>4.2781501500356952E-4</v>
      </c>
    </row>
    <row r="7" spans="1:29" ht="18.75" x14ac:dyDescent="0.35">
      <c r="A7" s="2">
        <v>42775</v>
      </c>
      <c r="B7">
        <f>LN('Stock Data'!B8/'Stock Data'!B7)</f>
        <v>5.9172063515469699E-3</v>
      </c>
      <c r="C7">
        <f>LN('Stock Data'!C8/'Stock Data'!C7)</f>
        <v>1.8692133012152546E-2</v>
      </c>
      <c r="D7">
        <f>LN('Stock Data'!D8/'Stock Data'!D7)</f>
        <v>-1.3284508351009234E-3</v>
      </c>
      <c r="E7">
        <f>LN('Stock Data'!E8/'Stock Data'!E7)</f>
        <v>-2.8509057558353555E-2</v>
      </c>
      <c r="F7">
        <f>LN('Stock Data'!F8/'Stock Data'!F7)</f>
        <v>-3.8737436786484701E-3</v>
      </c>
      <c r="G7">
        <f>LN('Stock Data'!G8/'Stock Data'!G7)</f>
        <v>-1.7079423451562587E-3</v>
      </c>
      <c r="H7">
        <f>LN('Stock Data'!H8/'Stock Data'!H7)</f>
        <v>-1.5922800928459484E-2</v>
      </c>
      <c r="I7">
        <f>LN('Stock Data'!I8/'Stock Data'!I7)</f>
        <v>5.7360636002423832E-3</v>
      </c>
      <c r="M7" s="6" t="s">
        <v>11</v>
      </c>
      <c r="N7" s="6"/>
      <c r="O7" s="6"/>
      <c r="P7" s="6"/>
      <c r="Q7" s="6"/>
      <c r="R7" s="6"/>
      <c r="Y7" s="28" t="s">
        <v>12</v>
      </c>
      <c r="Z7" s="27">
        <f>($AA$2*Q3)+($AA$3*P3)+(2*$Z$2*$Z$3*P27*Q4*P4)</f>
        <v>1.5920775992628772E-4</v>
      </c>
      <c r="AA7" s="27">
        <f>($AA$2*T3)+($AA$3*O3)+(2*$Z$2*$Z$3*O30*T4*O4)</f>
        <v>1.3685042854629642E-3</v>
      </c>
      <c r="AB7" s="27">
        <f>($AA$2*N3)+($AA$3*R3)+(2*$Z$2*$Z$3*N28*N4*R4)</f>
        <v>1.0047131499195616E-4</v>
      </c>
      <c r="AC7" s="27">
        <f>($AA$2*N3)+($AA$3*S3)+(2*$Z$2*$Z$3*N29*N4*S4)</f>
        <v>5.7856362091545708E-5</v>
      </c>
    </row>
    <row r="8" spans="1:29" ht="18.75" thickBot="1" x14ac:dyDescent="0.4">
      <c r="A8" s="2">
        <v>42776</v>
      </c>
      <c r="B8">
        <f>LN('Stock Data'!B9/'Stock Data'!B8)</f>
        <v>1.6674336156054684E-2</v>
      </c>
      <c r="C8">
        <f>LN('Stock Data'!C9/'Stock Data'!C8)</f>
        <v>3.6367644170874791E-2</v>
      </c>
      <c r="D8">
        <f>LN('Stock Data'!D9/'Stock Data'!D8)</f>
        <v>1.5054773842357839E-3</v>
      </c>
      <c r="E8">
        <f>LN('Stock Data'!E9/'Stock Data'!E8)</f>
        <v>1.884714664661671E-2</v>
      </c>
      <c r="F8">
        <f>LN('Stock Data'!F9/'Stock Data'!F8)</f>
        <v>2.5047603744201862E-3</v>
      </c>
      <c r="G8">
        <f>LN('Stock Data'!G9/'Stock Data'!G8)</f>
        <v>-8.5506631973338747E-4</v>
      </c>
      <c r="H8">
        <f>LN('Stock Data'!H9/'Stock Data'!H8)</f>
        <v>7.6468916245997099E-3</v>
      </c>
      <c r="I8">
        <f>LN('Stock Data'!I9/'Stock Data'!I8)</f>
        <v>3.5597070516704093E-3</v>
      </c>
      <c r="Y8" s="28" t="s">
        <v>13</v>
      </c>
      <c r="Z8" s="27">
        <f>SQRT(Z7)</f>
        <v>1.2617755740474917E-2</v>
      </c>
      <c r="AA8" s="27">
        <f t="shared" ref="AA8:AC8" si="4">SQRT(AA7)</f>
        <v>3.6993300548382596E-2</v>
      </c>
      <c r="AB8" s="27">
        <f t="shared" si="4"/>
        <v>1.0023538047613535E-2</v>
      </c>
      <c r="AC8" s="27">
        <f t="shared" si="4"/>
        <v>7.606336969366116E-3</v>
      </c>
    </row>
    <row r="9" spans="1:29" x14ac:dyDescent="0.25">
      <c r="A9" s="2">
        <v>42779</v>
      </c>
      <c r="B9">
        <f>LN('Stock Data'!B10/'Stock Data'!B9)</f>
        <v>1.4972953999275573E-2</v>
      </c>
      <c r="C9">
        <f>LN('Stock Data'!C10/'Stock Data'!C9)</f>
        <v>3.5650661644961446E-3</v>
      </c>
      <c r="D9">
        <f>LN('Stock Data'!D10/'Stock Data'!D9)</f>
        <v>1.0612453506019684E-3</v>
      </c>
      <c r="E9">
        <f>LN('Stock Data'!E10/'Stock Data'!E9)</f>
        <v>-1.5807630628719996E-2</v>
      </c>
      <c r="F9">
        <f>LN('Stock Data'!F10/'Stock Data'!F9)</f>
        <v>-1.3708540245073804E-3</v>
      </c>
      <c r="G9">
        <f>LN('Stock Data'!G10/'Stock Data'!G9)</f>
        <v>-8.5579808389602062E-4</v>
      </c>
      <c r="H9">
        <f>LN('Stock Data'!H10/'Stock Data'!H9)</f>
        <v>-1.6760168857465077E-2</v>
      </c>
      <c r="I9">
        <f>LN('Stock Data'!I10/'Stock Data'!I9)</f>
        <v>5.2321334355937893E-3</v>
      </c>
      <c r="M9" s="18"/>
      <c r="N9" s="44" t="s">
        <v>18</v>
      </c>
      <c r="O9" s="44" t="s">
        <v>15</v>
      </c>
      <c r="P9" s="44" t="s">
        <v>19</v>
      </c>
      <c r="Q9" s="44" t="s">
        <v>16</v>
      </c>
      <c r="R9" s="44" t="s">
        <v>17</v>
      </c>
      <c r="S9" s="44" t="s">
        <v>20</v>
      </c>
      <c r="T9" s="44" t="s">
        <v>22</v>
      </c>
      <c r="U9" s="44" t="s">
        <v>69</v>
      </c>
    </row>
    <row r="10" spans="1:29" x14ac:dyDescent="0.25">
      <c r="A10" s="2">
        <v>42780</v>
      </c>
      <c r="B10">
        <f>LN('Stock Data'!B11/'Stock Data'!B10)</f>
        <v>5.4153757706289331E-3</v>
      </c>
      <c r="C10">
        <f>LN('Stock Data'!C11/'Stock Data'!C10)</f>
        <v>4.8620687006073908E-2</v>
      </c>
      <c r="D10">
        <f>LN('Stock Data'!D11/'Stock Data'!D10)</f>
        <v>-1.0612453506020241E-3</v>
      </c>
      <c r="E10">
        <f>LN('Stock Data'!E11/'Stock Data'!E10)</f>
        <v>-7.5901331917148634E-4</v>
      </c>
      <c r="F10">
        <f>LN('Stock Data'!F11/'Stock Data'!F10)</f>
        <v>2.323428955425966E-3</v>
      </c>
      <c r="G10">
        <f>LN('Stock Data'!G11/'Stock Data'!G10)</f>
        <v>-1.7137964777346304E-3</v>
      </c>
      <c r="H10">
        <f>LN('Stock Data'!H11/'Stock Data'!H10)</f>
        <v>-1.704586727298861E-2</v>
      </c>
      <c r="I10">
        <f>LN('Stock Data'!I11/'Stock Data'!I10)</f>
        <v>3.9993271421984809E-3</v>
      </c>
      <c r="M10" s="15" t="s">
        <v>18</v>
      </c>
      <c r="N10" s="45">
        <f>COVAR($B$2:$B$253,B2:B253)</f>
        <v>2.3506383654057708E-4</v>
      </c>
      <c r="O10" s="45">
        <f>COVAR($B$2:$B$253,C2:C253)</f>
        <v>1.4380920284222851E-4</v>
      </c>
      <c r="P10" s="45">
        <f t="shared" ref="P10:U10" si="5">COVAR($B$2:$B$253,D2:D253)</f>
        <v>5.2349898595734189E-6</v>
      </c>
      <c r="Q10" s="45">
        <f t="shared" si="5"/>
        <v>4.5836883192868645E-5</v>
      </c>
      <c r="R10" s="45">
        <f t="shared" si="5"/>
        <v>2.0573689396069234E-5</v>
      </c>
      <c r="S10" s="45">
        <f t="shared" si="5"/>
        <v>-3.4370123347348146E-6</v>
      </c>
      <c r="T10" s="45">
        <f t="shared" si="5"/>
        <v>3.6225781833332376E-6</v>
      </c>
      <c r="U10" s="45">
        <f t="shared" si="5"/>
        <v>3.006233375446883E-5</v>
      </c>
    </row>
    <row r="11" spans="1:29" x14ac:dyDescent="0.25">
      <c r="A11" s="2">
        <v>42781</v>
      </c>
      <c r="B11">
        <f>LN('Stock Data'!B12/'Stock Data'!B11)</f>
        <v>9.3365513234201312E-3</v>
      </c>
      <c r="C11">
        <f>LN('Stock Data'!C12/'Stock Data'!C11)</f>
        <v>3.3840979842404942E-3</v>
      </c>
      <c r="D11">
        <f>LN('Stock Data'!D12/'Stock Data'!D11)</f>
        <v>-2.6548961912022117E-4</v>
      </c>
      <c r="E11">
        <f>LN('Stock Data'!E12/'Stock Data'!E11)</f>
        <v>3.7893186683505132E-3</v>
      </c>
      <c r="F11">
        <f>LN('Stock Data'!F12/'Stock Data'!F11)</f>
        <v>2.2011187867984758E-2</v>
      </c>
      <c r="G11">
        <f>LN('Stock Data'!G12/'Stock Data'!G11)</f>
        <v>-2.5762143917732521E-3</v>
      </c>
      <c r="H11">
        <f>LN('Stock Data'!H12/'Stock Data'!H11)</f>
        <v>-2.151309542512133E-3</v>
      </c>
      <c r="I11">
        <f>LN('Stock Data'!I12/'Stock Data'!I11)</f>
        <v>4.9798887192087238E-3</v>
      </c>
      <c r="M11" s="15" t="s">
        <v>15</v>
      </c>
      <c r="N11" s="45">
        <f>COVAR($C$2:$C$253,B2:B253)</f>
        <v>1.4380920284222851E-4</v>
      </c>
      <c r="O11" s="45">
        <f t="shared" ref="O11:U11" si="6">COVAR($C$2:$C$253,C2:C253)</f>
        <v>5.3071203921986011E-3</v>
      </c>
      <c r="P11" s="45">
        <f t="shared" si="6"/>
        <v>-2.1758004955154231E-6</v>
      </c>
      <c r="Q11" s="45">
        <f t="shared" si="6"/>
        <v>-5.8823778005386402E-5</v>
      </c>
      <c r="R11" s="45">
        <f t="shared" si="6"/>
        <v>1.5012927034547554E-4</v>
      </c>
      <c r="S11" s="45">
        <f t="shared" si="6"/>
        <v>-1.5018359077965684E-5</v>
      </c>
      <c r="T11" s="45">
        <f t="shared" si="6"/>
        <v>-7.6086375777617319E-5</v>
      </c>
      <c r="U11" s="45">
        <f t="shared" si="6"/>
        <v>5.2654895206515383E-5</v>
      </c>
    </row>
    <row r="12" spans="1:29" x14ac:dyDescent="0.25">
      <c r="A12" s="2">
        <v>42782</v>
      </c>
      <c r="B12">
        <f>LN('Stock Data'!B13/'Stock Data'!B12)</f>
        <v>-5.6326762052637323E-4</v>
      </c>
      <c r="C12">
        <f>LN('Stock Data'!C13/'Stock Data'!C12)</f>
        <v>-2.3932766211628362E-2</v>
      </c>
      <c r="D12">
        <f>LN('Stock Data'!D13/'Stock Data'!D12)</f>
        <v>-5.3125277685377051E-4</v>
      </c>
      <c r="E12">
        <f>LN('Stock Data'!E13/'Stock Data'!E12)</f>
        <v>5.2810383016135649E-3</v>
      </c>
      <c r="F12">
        <f>LN('Stock Data'!F13/'Stock Data'!F12)</f>
        <v>1.861053201197882E-3</v>
      </c>
      <c r="G12">
        <f>LN('Stock Data'!G13/'Stock Data'!G12)</f>
        <v>1.7182134811365036E-3</v>
      </c>
      <c r="H12">
        <f>LN('Stock Data'!H13/'Stock Data'!H12)</f>
        <v>-7.1813288544077909E-4</v>
      </c>
      <c r="I12">
        <f>LN('Stock Data'!I13/'Stock Data'!I12)</f>
        <v>-8.6449147507085061E-4</v>
      </c>
      <c r="M12" s="15" t="s">
        <v>19</v>
      </c>
      <c r="N12" s="46">
        <f>COVAR($D$2:$D$253,B2:B253)</f>
        <v>5.2349898595734189E-6</v>
      </c>
      <c r="O12" s="46">
        <f t="shared" ref="O12:U12" si="7">COVAR($D$2:$D$253,C2:C253)</f>
        <v>-2.1758004955154231E-6</v>
      </c>
      <c r="P12" s="46">
        <f t="shared" si="7"/>
        <v>7.1474454000519366E-6</v>
      </c>
      <c r="Q12" s="46">
        <f t="shared" si="7"/>
        <v>2.2025251875204985E-5</v>
      </c>
      <c r="R12" s="46">
        <f t="shared" si="7"/>
        <v>8.2891181209039651E-7</v>
      </c>
      <c r="S12" s="46">
        <f t="shared" si="7"/>
        <v>1.280810475355582E-6</v>
      </c>
      <c r="T12" s="46">
        <f t="shared" si="7"/>
        <v>1.6511515150998473E-6</v>
      </c>
      <c r="U12" s="46">
        <f t="shared" si="7"/>
        <v>2.3630085700311382E-6</v>
      </c>
    </row>
    <row r="13" spans="1:29" x14ac:dyDescent="0.25">
      <c r="A13" s="2">
        <v>42783</v>
      </c>
      <c r="B13">
        <f>LN('Stock Data'!B14/'Stock Data'!B13)</f>
        <v>-1.6191349314674797E-2</v>
      </c>
      <c r="C13">
        <f>LN('Stock Data'!C14/'Stock Data'!C13)</f>
        <v>3.4542348680876036E-3</v>
      </c>
      <c r="D13">
        <f>LN('Stock Data'!D14/'Stock Data'!D13)</f>
        <v>2.6563067995281697E-4</v>
      </c>
      <c r="E13">
        <f>LN('Stock Data'!E14/'Stock Data'!E13)</f>
        <v>-2.9784561357527425E-2</v>
      </c>
      <c r="F13">
        <f>LN('Stock Data'!F14/'Stock Data'!F13)</f>
        <v>6.8326381653120794E-3</v>
      </c>
      <c r="G13">
        <f>LN('Stock Data'!G14/'Stock Data'!G13)</f>
        <v>1.715266286754946E-3</v>
      </c>
      <c r="H13">
        <f>LN('Stock Data'!H14/'Stock Data'!H13)</f>
        <v>2.6932882359588069E-2</v>
      </c>
      <c r="I13">
        <f>LN('Stock Data'!I14/'Stock Data'!I13)</f>
        <v>1.6771491542383855E-3</v>
      </c>
      <c r="M13" s="15" t="s">
        <v>16</v>
      </c>
      <c r="N13" s="46">
        <f>COVAR($E$2:$E$253,B2:B253)</f>
        <v>4.5836883192868645E-5</v>
      </c>
      <c r="O13" s="46">
        <f t="shared" ref="O13:U13" si="8">COVAR($E$2:$E$253,C2:C253)</f>
        <v>-5.8823778005386402E-5</v>
      </c>
      <c r="P13" s="46">
        <f t="shared" si="8"/>
        <v>2.2025251875204985E-5</v>
      </c>
      <c r="Q13" s="46">
        <f t="shared" si="8"/>
        <v>5.8310598325427151E-4</v>
      </c>
      <c r="R13" s="46">
        <f t="shared" si="8"/>
        <v>-1.6485923938211677E-5</v>
      </c>
      <c r="S13" s="46">
        <f t="shared" si="8"/>
        <v>4.5174675308043934E-6</v>
      </c>
      <c r="T13" s="46">
        <f t="shared" si="8"/>
        <v>8.8318420238829646E-5</v>
      </c>
      <c r="U13" s="46">
        <f t="shared" si="8"/>
        <v>-1.1084216314247114E-5</v>
      </c>
    </row>
    <row r="14" spans="1:29" x14ac:dyDescent="0.25">
      <c r="A14" s="2">
        <v>42787</v>
      </c>
      <c r="B14">
        <f>LN('Stock Data'!B15/'Stock Data'!B14)</f>
        <v>1.0823261913007582E-2</v>
      </c>
      <c r="C14">
        <f>LN('Stock Data'!C15/'Stock Data'!C14)</f>
        <v>2.3851215822179847E-2</v>
      </c>
      <c r="D14">
        <f>LN('Stock Data'!D15/'Stock Data'!D14)</f>
        <v>1.5040123151844184E-3</v>
      </c>
      <c r="E14">
        <f>LN('Stock Data'!E15/'Stock Data'!E14)</f>
        <v>-2.8303776162851936E-2</v>
      </c>
      <c r="F14">
        <f>LN('Stock Data'!F15/'Stock Data'!F14)</f>
        <v>-8.6594124548444599E-4</v>
      </c>
      <c r="G14">
        <f>LN('Stock Data'!G15/'Stock Data'!G14)</f>
        <v>0</v>
      </c>
      <c r="H14">
        <f>LN('Stock Data'!H15/'Stock Data'!H14)</f>
        <v>1.3976242666379351E-3</v>
      </c>
      <c r="I14">
        <f>LN('Stock Data'!I15/'Stock Data'!I14)</f>
        <v>6.0298501458571517E-3</v>
      </c>
      <c r="M14" s="15" t="s">
        <v>17</v>
      </c>
      <c r="N14" s="46">
        <f>COVAR($F$2:$F$253,B2:B253)</f>
        <v>2.0573689396069234E-5</v>
      </c>
      <c r="O14" s="46">
        <f t="shared" ref="O14:U14" si="9">COVAR($F$2:$F$253,C2:C253)</f>
        <v>1.5012927034547554E-4</v>
      </c>
      <c r="P14" s="46">
        <f t="shared" si="9"/>
        <v>8.2891181209039651E-7</v>
      </c>
      <c r="Q14" s="46">
        <f t="shared" si="9"/>
        <v>-1.6485923938211677E-5</v>
      </c>
      <c r="R14" s="46">
        <f t="shared" si="9"/>
        <v>1.2407926185745881E-4</v>
      </c>
      <c r="S14" s="46">
        <f t="shared" si="9"/>
        <v>-1.352424216740257E-6</v>
      </c>
      <c r="T14" s="46">
        <f t="shared" si="9"/>
        <v>-1.3225347113834651E-5</v>
      </c>
      <c r="U14" s="46">
        <f t="shared" si="9"/>
        <v>2.3961369692723056E-5</v>
      </c>
    </row>
    <row r="15" spans="1:29" x14ac:dyDescent="0.25">
      <c r="A15" s="2">
        <v>42788</v>
      </c>
      <c r="B15">
        <f>LN('Stock Data'!B16/'Stock Data'!B15)</f>
        <v>-2.8154660990877191E-2</v>
      </c>
      <c r="C15">
        <f>LN('Stock Data'!C16/'Stock Data'!C15)</f>
        <v>6.7114345879867778E-3</v>
      </c>
      <c r="D15">
        <f>LN('Stock Data'!D16/'Stock Data'!D15)</f>
        <v>1.4133924489544917E-3</v>
      </c>
      <c r="E15">
        <f>LN('Stock Data'!E16/'Stock Data'!E15)</f>
        <v>-5.9976904995503573E-2</v>
      </c>
      <c r="F15">
        <f>LN('Stock Data'!F16/'Stock Data'!F15)</f>
        <v>-3.0657898199497281E-3</v>
      </c>
      <c r="G15">
        <f>LN('Stock Data'!G16/'Stock Data'!G15)</f>
        <v>8.5653110161642795E-4</v>
      </c>
      <c r="H15">
        <f>LN('Stock Data'!H16/'Stock Data'!H15)</f>
        <v>-1.619183562191074E-2</v>
      </c>
      <c r="I15">
        <f>LN('Stock Data'!I16/'Stock Data'!I15)</f>
        <v>-1.0827863781683815E-3</v>
      </c>
      <c r="M15" s="15" t="s">
        <v>20</v>
      </c>
      <c r="N15" s="46">
        <f>COVAR($G$2:$G$253,B2:B253)</f>
        <v>-3.4370123347348146E-6</v>
      </c>
      <c r="O15" s="46">
        <f t="shared" ref="O15:U15" si="10">COVAR($G$2:$G$253,C2:C253)</f>
        <v>-1.5018359077965684E-5</v>
      </c>
      <c r="P15" s="46">
        <f t="shared" si="10"/>
        <v>1.280810475355582E-6</v>
      </c>
      <c r="Q15" s="46">
        <f t="shared" si="10"/>
        <v>4.5174675308043934E-6</v>
      </c>
      <c r="R15" s="46">
        <f t="shared" si="10"/>
        <v>-1.352424216740257E-6</v>
      </c>
      <c r="S15" s="46">
        <f t="shared" si="10"/>
        <v>2.3172815412411834E-6</v>
      </c>
      <c r="T15" s="46">
        <f t="shared" si="10"/>
        <v>4.7985191026579514E-6</v>
      </c>
      <c r="U15" s="46">
        <f t="shared" si="10"/>
        <v>-1.1727949095077087E-6</v>
      </c>
    </row>
    <row r="16" spans="1:29" x14ac:dyDescent="0.25">
      <c r="A16" s="2">
        <v>42789</v>
      </c>
      <c r="B16">
        <f>LN('Stock Data'!B17/'Stock Data'!B16)</f>
        <v>-1.6451664133713031E-2</v>
      </c>
      <c r="C16">
        <f>LN('Stock Data'!C17/'Stock Data'!C16)</f>
        <v>3.3389012655146303E-3</v>
      </c>
      <c r="D16">
        <f>LN('Stock Data'!D17/'Stock Data'!D16)</f>
        <v>2.9089182661291026E-3</v>
      </c>
      <c r="E16">
        <f>LN('Stock Data'!E17/'Stock Data'!E16)</f>
        <v>1.6920477810245234E-3</v>
      </c>
      <c r="F16">
        <f>LN('Stock Data'!F17/'Stock Data'!F16)</f>
        <v>8.0780199015008051E-3</v>
      </c>
      <c r="G16">
        <f>LN('Stock Data'!G17/'Stock Data'!G16)</f>
        <v>1.7108644036293876E-3</v>
      </c>
      <c r="H16">
        <f>LN('Stock Data'!H17/'Stock Data'!H16)</f>
        <v>7.0721652613625332E-3</v>
      </c>
      <c r="I16">
        <f>LN('Stock Data'!I17/'Stock Data'!I16)</f>
        <v>4.188992952173622E-4</v>
      </c>
      <c r="M16" s="15" t="s">
        <v>22</v>
      </c>
      <c r="N16" s="46">
        <f>COVAR($H$2:$H$253,B2:B253)</f>
        <v>3.6225781833332376E-6</v>
      </c>
      <c r="O16" s="46">
        <f t="shared" ref="O16:U16" si="11">COVAR($H$2:$H$253,C2:C253)</f>
        <v>-7.6086375777617319E-5</v>
      </c>
      <c r="P16" s="46">
        <f t="shared" si="11"/>
        <v>1.6511515150998473E-6</v>
      </c>
      <c r="Q16" s="46">
        <f t="shared" si="11"/>
        <v>8.8318420238829646E-5</v>
      </c>
      <c r="R16" s="46">
        <f t="shared" si="11"/>
        <v>-1.3225347113834651E-5</v>
      </c>
      <c r="S16" s="46">
        <f t="shared" si="11"/>
        <v>4.7985191026579514E-6</v>
      </c>
      <c r="T16" s="46">
        <f t="shared" si="11"/>
        <v>2.9734721096304645E-4</v>
      </c>
      <c r="U16" s="46">
        <f t="shared" si="11"/>
        <v>-8.3126919080231188E-6</v>
      </c>
      <c r="Y16" t="s">
        <v>77</v>
      </c>
      <c r="AC16" s="32" t="str">
        <f>AB5</f>
        <v>BBL,AMGN</v>
      </c>
    </row>
    <row r="17" spans="1:30" ht="15.75" thickBot="1" x14ac:dyDescent="0.3">
      <c r="A17" s="2">
        <v>42790</v>
      </c>
      <c r="B17">
        <f>LN('Stock Data'!B18/'Stock Data'!B17)</f>
        <v>-3.2819446091314673E-2</v>
      </c>
      <c r="C17">
        <f>LN('Stock Data'!C18/'Stock Data'!C17)</f>
        <v>-1.3423020332140661E-2</v>
      </c>
      <c r="D17">
        <f>LN('Stock Data'!D18/'Stock Data'!D17)</f>
        <v>1.9345855233304831E-3</v>
      </c>
      <c r="E17">
        <f>LN('Stock Data'!E18/'Stock Data'!E17)</f>
        <v>-2.0496020638635124E-2</v>
      </c>
      <c r="F17">
        <f>LN('Stock Data'!F18/'Stock Data'!F17)</f>
        <v>3.1557705338763529E-3</v>
      </c>
      <c r="G17">
        <f>LN('Stock Data'!G18/'Stock Data'!G17)</f>
        <v>2.5608208616736505E-3</v>
      </c>
      <c r="H17">
        <f>LN('Stock Data'!H18/'Stock Data'!H17)</f>
        <v>2.9852963149681128E-2</v>
      </c>
      <c r="I17">
        <f>LN('Stock Data'!I18/'Stock Data'!I17)</f>
        <v>1.4922501063708675E-3</v>
      </c>
      <c r="M17" s="16" t="s">
        <v>69</v>
      </c>
      <c r="N17" s="47">
        <f>COVAR($I$2:$I$253,B2:B253)</f>
        <v>3.006233375446883E-5</v>
      </c>
      <c r="O17" s="47">
        <f t="shared" ref="O17:U17" si="12">COVAR($I$2:$I$253,C2:C253)</f>
        <v>5.2654895206515383E-5</v>
      </c>
      <c r="P17" s="47">
        <f t="shared" si="12"/>
        <v>2.3630085700311382E-6</v>
      </c>
      <c r="Q17" s="47">
        <f t="shared" si="12"/>
        <v>-1.1084216314247114E-5</v>
      </c>
      <c r="R17" s="47">
        <f t="shared" si="12"/>
        <v>2.3961369692723056E-5</v>
      </c>
      <c r="S17" s="47">
        <f t="shared" si="12"/>
        <v>-1.1727949095077087E-6</v>
      </c>
      <c r="T17" s="47">
        <f t="shared" si="12"/>
        <v>-8.3126919080231188E-6</v>
      </c>
      <c r="U17" s="47">
        <f t="shared" si="12"/>
        <v>1.9120180385927634E-5</v>
      </c>
      <c r="Y17" t="s">
        <v>78</v>
      </c>
      <c r="AC17" s="32" t="str">
        <f>AC5</f>
        <v>BBL,VNJTX</v>
      </c>
    </row>
    <row r="18" spans="1:30" x14ac:dyDescent="0.25">
      <c r="A18" s="2">
        <v>42793</v>
      </c>
      <c r="B18">
        <f>LN('Stock Data'!B19/'Stock Data'!B18)</f>
        <v>1.4283817428667489E-2</v>
      </c>
      <c r="C18">
        <f>LN('Stock Data'!C19/'Stock Data'!C18)</f>
        <v>-2.0478531343540676E-2</v>
      </c>
      <c r="D18">
        <f>LN('Stock Data'!D19/'Stock Data'!D18)</f>
        <v>-2.3748109142506086E-3</v>
      </c>
      <c r="E18">
        <f>LN('Stock Data'!E19/'Stock Data'!E18)</f>
        <v>-5.3156888936130312E-2</v>
      </c>
      <c r="F18">
        <f>LN('Stock Data'!F19/'Stock Data'!F18)</f>
        <v>8.9538765049442734E-3</v>
      </c>
      <c r="G18">
        <f>LN('Stock Data'!G19/'Stock Data'!G18)</f>
        <v>0</v>
      </c>
      <c r="H18">
        <f>LN('Stock Data'!H19/'Stock Data'!H18)</f>
        <v>-3.1969366056058698E-2</v>
      </c>
      <c r="I18">
        <f>LN('Stock Data'!I19/'Stock Data'!I18)</f>
        <v>1.0174652215321359E-3</v>
      </c>
    </row>
    <row r="19" spans="1:30" x14ac:dyDescent="0.25">
      <c r="A19" s="2">
        <v>42794</v>
      </c>
      <c r="B19">
        <f>LN('Stock Data'!B20/'Stock Data'!B19)</f>
        <v>-1.9808570584992202E-2</v>
      </c>
      <c r="C19">
        <f>LN('Stock Data'!C20/'Stock Data'!C19)</f>
        <v>-1.0398707220898622E-2</v>
      </c>
      <c r="D19">
        <f>LN('Stock Data'!D20/'Stock Data'!D19)</f>
        <v>0</v>
      </c>
      <c r="E19">
        <f>LN('Stock Data'!E20/'Stock Data'!E19)</f>
        <v>2.7260353092384017E-3</v>
      </c>
      <c r="F19">
        <f>LN('Stock Data'!F20/'Stock Data'!F19)</f>
        <v>2.2684408041057547E-3</v>
      </c>
      <c r="G19">
        <f>LN('Stock Data'!G20/'Stock Data'!G19)</f>
        <v>0</v>
      </c>
      <c r="H19">
        <f>LN('Stock Data'!H20/'Stock Data'!H19)</f>
        <v>-2.4304269926049837E-2</v>
      </c>
      <c r="I19">
        <f>LN('Stock Data'!I20/'Stock Data'!I19)</f>
        <v>-2.581705936709556E-3</v>
      </c>
      <c r="Y19" t="s">
        <v>29</v>
      </c>
    </row>
    <row r="20" spans="1:30" x14ac:dyDescent="0.25">
      <c r="A20" s="2">
        <v>42795</v>
      </c>
      <c r="B20">
        <f>LN('Stock Data'!B21/'Stock Data'!B20)</f>
        <v>3.4783394139821636E-2</v>
      </c>
      <c r="C20">
        <f>LN('Stock Data'!C21/'Stock Data'!C20)</f>
        <v>3.4782643763247925E-3</v>
      </c>
      <c r="D20">
        <f>LN('Stock Data'!D21/'Stock Data'!D20)</f>
        <v>-3.5285322113897287E-3</v>
      </c>
      <c r="E20">
        <f>LN('Stock Data'!E21/'Stock Data'!E20)</f>
        <v>5.4298775943694604E-3</v>
      </c>
      <c r="F20">
        <f>LN('Stock Data'!F21/'Stock Data'!F20)</f>
        <v>9.6401568545511924E-3</v>
      </c>
      <c r="G20">
        <f>LN('Stock Data'!G21/'Stock Data'!G20)</f>
        <v>-4.2716852653032064E-3</v>
      </c>
      <c r="H20">
        <f>LN('Stock Data'!H21/'Stock Data'!H20)</f>
        <v>-1.7518696208973745E-2</v>
      </c>
      <c r="I20">
        <f>LN('Stock Data'!I21/'Stock Data'!I20)</f>
        <v>1.3581210931325458E-2</v>
      </c>
      <c r="X20" s="48" t="s">
        <v>56</v>
      </c>
      <c r="Z20" s="24" t="s">
        <v>32</v>
      </c>
      <c r="AA20" s="24" t="s">
        <v>33</v>
      </c>
      <c r="AB20" s="24" t="s">
        <v>34</v>
      </c>
      <c r="AC20" s="25" t="s">
        <v>35</v>
      </c>
      <c r="AD20" s="23"/>
    </row>
    <row r="21" spans="1:30" x14ac:dyDescent="0.25">
      <c r="A21" s="2">
        <v>42796</v>
      </c>
      <c r="B21">
        <f>LN('Stock Data'!B22/'Stock Data'!B21)</f>
        <v>-2.1028110986964173E-2</v>
      </c>
      <c r="C21">
        <f>LN('Stock Data'!C22/'Stock Data'!C21)</f>
        <v>-1.0471299867295478E-2</v>
      </c>
      <c r="D21">
        <f>LN('Stock Data'!D22/'Stock Data'!D21)</f>
        <v>-4.6946983578279406E-3</v>
      </c>
      <c r="E21">
        <f>LN('Stock Data'!E22/'Stock Data'!E21)</f>
        <v>-4.7121881436991475E-2</v>
      </c>
      <c r="F21">
        <f>LN('Stock Data'!F22/'Stock Data'!F21)</f>
        <v>-9.5421406737752987E-4</v>
      </c>
      <c r="G21">
        <f>LN('Stock Data'!G22/'Stock Data'!G21)</f>
        <v>-1.7137964777346304E-3</v>
      </c>
      <c r="H21">
        <f>LN('Stock Data'!H22/'Stock Data'!H21)</f>
        <v>-5.1679701584425612E-3</v>
      </c>
      <c r="I21">
        <f>LN('Stock Data'!I22/'Stock Data'!I21)</f>
        <v>-5.8771169457121526E-3</v>
      </c>
      <c r="M21" s="6" t="s">
        <v>14</v>
      </c>
      <c r="N21" s="6"/>
      <c r="O21" s="6"/>
      <c r="P21" s="6"/>
      <c r="Q21" s="6"/>
      <c r="R21" s="6"/>
      <c r="X21" s="48"/>
      <c r="Y21" s="8"/>
      <c r="Z21" s="8" t="s">
        <v>24</v>
      </c>
      <c r="AA21" s="8" t="s">
        <v>25</v>
      </c>
      <c r="AB21" s="8" t="s">
        <v>26</v>
      </c>
      <c r="AC21" s="8" t="s">
        <v>27</v>
      </c>
    </row>
    <row r="22" spans="1:30" ht="15.75" thickBot="1" x14ac:dyDescent="0.3">
      <c r="A22" s="2">
        <v>42797</v>
      </c>
      <c r="B22">
        <f>LN('Stock Data'!B23/'Stock Data'!B22)</f>
        <v>2.695584034675582E-2</v>
      </c>
      <c r="C22">
        <f>LN('Stock Data'!C23/'Stock Data'!C22)</f>
        <v>3.1090587070030967E-2</v>
      </c>
      <c r="D22">
        <f>LN('Stock Data'!D23/'Stock Data'!D22)</f>
        <v>4.6063063314806755E-3</v>
      </c>
      <c r="E22">
        <f>LN('Stock Data'!E23/'Stock Data'!E22)</f>
        <v>2.8342012358751134E-3</v>
      </c>
      <c r="F22">
        <f>LN('Stock Data'!F23/'Stock Data'!F22)</f>
        <v>1.1890557802462773E-2</v>
      </c>
      <c r="G22">
        <f>LN('Stock Data'!G23/'Stock Data'!G22)</f>
        <v>-8.5800091063670714E-4</v>
      </c>
      <c r="H22">
        <f>LN('Stock Data'!H23/'Stock Data'!H22)</f>
        <v>-2.1699317548567309E-2</v>
      </c>
      <c r="I22">
        <f>LN('Stock Data'!I23/'Stock Data'!I22)</f>
        <v>5.0375023737784424E-4</v>
      </c>
      <c r="Y22" s="26" t="str">
        <f>Y6</f>
        <v>returnp</v>
      </c>
      <c r="Z22" s="27">
        <f>(AB2*P2)+(AB3*Q2)</f>
        <v>5.2848795156678816E-6</v>
      </c>
      <c r="AA22" s="27">
        <f>T2*AB2+O2*AB3</f>
        <v>-7.6344375832841432E-4</v>
      </c>
      <c r="AB22" s="27">
        <f>N2*AB2+R2*AB3</f>
        <v>7.3375416164075903E-4</v>
      </c>
      <c r="AC22" s="27">
        <f>N2*AB2+S2*AB3</f>
        <v>6.3199573658938779E-4</v>
      </c>
    </row>
    <row r="23" spans="1:30" x14ac:dyDescent="0.25">
      <c r="A23" s="2">
        <v>42800</v>
      </c>
      <c r="B23">
        <f>LN('Stock Data'!B24/'Stock Data'!B23)</f>
        <v>-2.3319412097111081E-2</v>
      </c>
      <c r="C23">
        <f>LN('Stock Data'!C24/'Stock Data'!C23)</f>
        <v>-2.7587956518828938E-2</v>
      </c>
      <c r="D23">
        <f>LN('Stock Data'!D24/'Stock Data'!D23)</f>
        <v>-3.5358437095707723E-4</v>
      </c>
      <c r="E23">
        <f>LN('Stock Data'!E24/'Stock Data'!E23)</f>
        <v>-3.6507416342462962E-2</v>
      </c>
      <c r="F23">
        <f>LN('Stock Data'!F24/'Stock Data'!F23)</f>
        <v>-4.1149476502512538E-3</v>
      </c>
      <c r="G23">
        <f>LN('Stock Data'!G24/'Stock Data'!G23)</f>
        <v>0</v>
      </c>
      <c r="H23">
        <f>LN('Stock Data'!H24/'Stock Data'!H23)</f>
        <v>-1.3709277925033356E-2</v>
      </c>
      <c r="I23">
        <f>LN('Stock Data'!I24/'Stock Data'!I23)</f>
        <v>-3.2826225138571038E-3</v>
      </c>
      <c r="M23" s="14"/>
      <c r="N23" s="14" t="s">
        <v>18</v>
      </c>
      <c r="O23" s="14" t="s">
        <v>15</v>
      </c>
      <c r="P23" s="14" t="s">
        <v>19</v>
      </c>
      <c r="Q23" s="14" t="s">
        <v>16</v>
      </c>
      <c r="R23" s="14" t="s">
        <v>17</v>
      </c>
      <c r="S23" s="14" t="s">
        <v>20</v>
      </c>
      <c r="T23" s="14" t="s">
        <v>22</v>
      </c>
      <c r="U23" s="14" t="s">
        <v>69</v>
      </c>
      <c r="Y23" s="28" t="s">
        <v>30</v>
      </c>
      <c r="Z23" s="27">
        <f>($AC$2*P3)+($AC$3*Q3)+(2*$AB$2*$AB$3*P27*Q4*P4)</f>
        <v>3.5085914806932138E-5</v>
      </c>
      <c r="AA23" s="27">
        <f>($AC$2*T3)+($AC$3*O3)+(2*$AB$2*$AB$3*O30*T4*O4)</f>
        <v>3.7974632029790824E-4</v>
      </c>
      <c r="AB23" s="27">
        <f>($AC$2*N3)+($AC$3*R3)+(2*$AB$2*$AB$3*N28*N4*R4)</f>
        <v>1.6263297541707771E-4</v>
      </c>
      <c r="AC23" s="27">
        <f>($AC$2*N3)+($AC$3*S3)+(2*$AB$2*$AB$3*N29*N4*S4)</f>
        <v>1.5002905609771711E-4</v>
      </c>
    </row>
    <row r="24" spans="1:30" x14ac:dyDescent="0.25">
      <c r="A24" s="2">
        <v>42801</v>
      </c>
      <c r="B24">
        <f>LN('Stock Data'!B25/'Stock Data'!B24)</f>
        <v>-6.6768380566839917E-3</v>
      </c>
      <c r="C24">
        <f>LN('Stock Data'!C25/'Stock Data'!C24)</f>
        <v>-1.4084739881739085E-2</v>
      </c>
      <c r="D24">
        <f>LN('Stock Data'!D25/'Stock Data'!D24)</f>
        <v>-7.0754402880989777E-4</v>
      </c>
      <c r="E24">
        <f>LN('Stock Data'!E25/'Stock Data'!E24)</f>
        <v>-7.8585866125212706E-3</v>
      </c>
      <c r="F24">
        <f>LN('Stock Data'!F25/'Stock Data'!F24)</f>
        <v>-1.1658028739440664E-2</v>
      </c>
      <c r="G24">
        <f>LN('Stock Data'!G25/'Stock Data'!G24)</f>
        <v>0</v>
      </c>
      <c r="H24">
        <f>LN('Stock Data'!H25/'Stock Data'!H24)</f>
        <v>-1.3899837689033597E-2</v>
      </c>
      <c r="I24">
        <f>LN('Stock Data'!I25/'Stock Data'!I24)</f>
        <v>-2.9176258949927506E-3</v>
      </c>
      <c r="M24" s="12" t="s">
        <v>18</v>
      </c>
      <c r="N24" s="17">
        <f>CORREL($B$2:$B$253,B2:B253)</f>
        <v>1.0000000000000002</v>
      </c>
      <c r="O24" s="17">
        <f t="shared" ref="O24:U24" si="13">CORREL($B$2:$B$253,C2:C253)</f>
        <v>0.12875505805291346</v>
      </c>
      <c r="P24" s="17">
        <f t="shared" si="13"/>
        <v>0.12771664794045154</v>
      </c>
      <c r="Q24" s="17">
        <f t="shared" si="13"/>
        <v>0.12380791787645325</v>
      </c>
      <c r="R24" s="17">
        <f t="shared" si="13"/>
        <v>0.1204674363492572</v>
      </c>
      <c r="S24" s="17">
        <f t="shared" si="13"/>
        <v>-0.1472647415638047</v>
      </c>
      <c r="T24" s="17">
        <f t="shared" si="13"/>
        <v>1.3702282672364622E-2</v>
      </c>
      <c r="U24" s="17">
        <f t="shared" si="13"/>
        <v>0.44841877651037948</v>
      </c>
      <c r="Y24" s="28" t="s">
        <v>31</v>
      </c>
      <c r="Z24" s="27">
        <f>SQRT(Z23)</f>
        <v>5.9233364590349025E-3</v>
      </c>
      <c r="AA24" s="27">
        <f t="shared" ref="AA24" si="14">SQRT(AA23)</f>
        <v>1.9487080856246997E-2</v>
      </c>
      <c r="AB24" s="27">
        <f t="shared" ref="AB24" si="15">SQRT(AB23)</f>
        <v>1.2752763442371137E-2</v>
      </c>
      <c r="AC24" s="27">
        <f t="shared" ref="AC24" si="16">SQRT(AC23)</f>
        <v>1.224863486669911E-2</v>
      </c>
    </row>
    <row r="25" spans="1:30" x14ac:dyDescent="0.25">
      <c r="A25" s="22">
        <v>42802</v>
      </c>
      <c r="B25">
        <f>LN('Stock Data'!B26/'Stock Data'!B25)</f>
        <v>-5.0268113289240378E-2</v>
      </c>
      <c r="C25">
        <f>LN('Stock Data'!C26/'Stock Data'!C25)</f>
        <v>-9.2830986042893748E-2</v>
      </c>
      <c r="D25">
        <f>LN('Stock Data'!D26/'Stock Data'!D25)</f>
        <v>-7.815982555954816E-3</v>
      </c>
      <c r="E25">
        <f>LN('Stock Data'!E26/'Stock Data'!E25)</f>
        <v>-9.9108838994541315E-3</v>
      </c>
      <c r="F25">
        <f>LN('Stock Data'!F26/'Stock Data'!F25)</f>
        <v>2.2524730522223498E-3</v>
      </c>
      <c r="G25">
        <f>LN('Stock Data'!G26/'Stock Data'!G25)</f>
        <v>-2.5784285879444763E-3</v>
      </c>
      <c r="H25">
        <f>LN('Stock Data'!H26/'Stock Data'!H25)</f>
        <v>0</v>
      </c>
      <c r="I25">
        <f>LN('Stock Data'!I26/'Stock Data'!I25)</f>
        <v>-2.2868283405635356E-3</v>
      </c>
      <c r="M25" s="12" t="s">
        <v>15</v>
      </c>
      <c r="N25" s="12">
        <f>CORREL($C$2:$C$253,B2:B253)</f>
        <v>0.12875505805291346</v>
      </c>
      <c r="O25" s="12">
        <f t="shared" ref="O25:U25" si="17">CORREL($C$2:$C$253,C2:C253)</f>
        <v>1</v>
      </c>
      <c r="P25" s="12">
        <f t="shared" si="17"/>
        <v>-1.1171569154605539E-2</v>
      </c>
      <c r="Q25" s="12">
        <f t="shared" si="17"/>
        <v>-3.3438723889468072E-2</v>
      </c>
      <c r="R25" s="12">
        <f t="shared" si="17"/>
        <v>0.18500620873062035</v>
      </c>
      <c r="S25" s="12">
        <f t="shared" si="17"/>
        <v>-0.13542648697755919</v>
      </c>
      <c r="T25" s="12">
        <f t="shared" si="17"/>
        <v>-6.0568315209526755E-2</v>
      </c>
      <c r="U25" s="12">
        <f t="shared" si="17"/>
        <v>0.16529636009138154</v>
      </c>
    </row>
    <row r="26" spans="1:30" x14ac:dyDescent="0.25">
      <c r="A26" s="2">
        <v>42803</v>
      </c>
      <c r="B26">
        <f>LN('Stock Data'!B27/'Stock Data'!B26)</f>
        <v>-1.7442270079439433E-2</v>
      </c>
      <c r="C26">
        <f>LN('Stock Data'!C27/'Stock Data'!C26)</f>
        <v>-4.7817874350492756E-2</v>
      </c>
      <c r="D26">
        <f>LN('Stock Data'!D27/'Stock Data'!D26)</f>
        <v>-6.2612458854990919E-3</v>
      </c>
      <c r="E26">
        <f>LN('Stock Data'!E27/'Stock Data'!E26)</f>
        <v>-3.0335996609139264E-2</v>
      </c>
      <c r="F26">
        <f>LN('Stock Data'!F27/'Stock Data'!F26)</f>
        <v>6.3919421978679775E-3</v>
      </c>
      <c r="G26">
        <f>LN('Stock Data'!G27/'Stock Data'!G26)</f>
        <v>0</v>
      </c>
      <c r="H26">
        <f>LN('Stock Data'!H27/'Stock Data'!H26)</f>
        <v>2.7609115614066804E-2</v>
      </c>
      <c r="I26">
        <f>LN('Stock Data'!I27/'Stock Data'!I26)</f>
        <v>7.9957573185312732E-4</v>
      </c>
      <c r="M26" s="12" t="s">
        <v>19</v>
      </c>
      <c r="N26" s="12">
        <f>CORREL($D$2:$D$253,B2:B253)</f>
        <v>0.12771664794045154</v>
      </c>
      <c r="O26" s="12">
        <f t="shared" ref="O26:U26" si="18">CORREL($D$2:$D$253,C2:C253)</f>
        <v>-1.1171569154605539E-2</v>
      </c>
      <c r="P26" s="12">
        <f t="shared" si="18"/>
        <v>1.0000000000000002</v>
      </c>
      <c r="Q26" s="12">
        <f t="shared" si="18"/>
        <v>0.34117068817910629</v>
      </c>
      <c r="R26" s="12">
        <f t="shared" si="18"/>
        <v>2.7834492325924606E-2</v>
      </c>
      <c r="S26" s="12">
        <f t="shared" si="18"/>
        <v>0.31471688683669408</v>
      </c>
      <c r="T26" s="12">
        <f t="shared" si="18"/>
        <v>3.5816205196654995E-2</v>
      </c>
      <c r="U26" s="12">
        <f t="shared" si="18"/>
        <v>0.20213609938635629</v>
      </c>
      <c r="Y26" t="s">
        <v>77</v>
      </c>
      <c r="AB26" s="8" t="str">
        <f>AB21</f>
        <v>BBL,AMGN</v>
      </c>
    </row>
    <row r="27" spans="1:30" x14ac:dyDescent="0.25">
      <c r="A27" s="2">
        <v>42804</v>
      </c>
      <c r="B27">
        <f>LN('Stock Data'!B28/'Stock Data'!B27)</f>
        <v>-3.2592471649237048E-4</v>
      </c>
      <c r="C27">
        <f>LN('Stock Data'!C28/'Stock Data'!C27)</f>
        <v>-5.0219756979026337E-2</v>
      </c>
      <c r="D27">
        <f>LN('Stock Data'!D28/'Stock Data'!D27)</f>
        <v>4.2082795733415657E-3</v>
      </c>
      <c r="E27">
        <f>LN('Stock Data'!E28/'Stock Data'!E27)</f>
        <v>2.7343475672685479E-2</v>
      </c>
      <c r="F27">
        <f>LN('Stock Data'!F28/'Stock Data'!F27)</f>
        <v>1.3986264175847675E-2</v>
      </c>
      <c r="G27">
        <f>LN('Stock Data'!G28/'Stock Data'!G27)</f>
        <v>0</v>
      </c>
      <c r="H27">
        <f>LN('Stock Data'!H28/'Stock Data'!H27)</f>
        <v>7.5614370332409647E-4</v>
      </c>
      <c r="I27">
        <f>LN('Stock Data'!I28/'Stock Data'!I27)</f>
        <v>3.2633399300272393E-3</v>
      </c>
      <c r="M27" s="12" t="s">
        <v>16</v>
      </c>
      <c r="N27" s="12">
        <f>CORREL($E$2:$E$253,B2:B253)</f>
        <v>0.12380791787645325</v>
      </c>
      <c r="O27" s="12">
        <f t="shared" ref="O27:U27" si="19">CORREL($E$2:$E$253,C2:C253)</f>
        <v>-3.3438723889468072E-2</v>
      </c>
      <c r="P27" s="12">
        <f t="shared" si="19"/>
        <v>0.34117068817910629</v>
      </c>
      <c r="Q27" s="12">
        <f t="shared" si="19"/>
        <v>1.0000000000000002</v>
      </c>
      <c r="R27" s="12">
        <f t="shared" si="19"/>
        <v>-6.1290045295665604E-2</v>
      </c>
      <c r="S27" s="12">
        <f t="shared" si="19"/>
        <v>0.12289434233166391</v>
      </c>
      <c r="T27" s="12">
        <f t="shared" si="19"/>
        <v>0.21210241267571106</v>
      </c>
      <c r="U27" s="12">
        <f t="shared" si="19"/>
        <v>-0.10497484720742467</v>
      </c>
      <c r="Y27" t="s">
        <v>78</v>
      </c>
      <c r="AB27" s="8" t="str">
        <f>Z21</f>
        <v>AU,EMB</v>
      </c>
    </row>
    <row r="28" spans="1:30" x14ac:dyDescent="0.25">
      <c r="A28" s="2">
        <v>42807</v>
      </c>
      <c r="B28">
        <f>LN('Stock Data'!B29/'Stock Data'!B28)</f>
        <v>2.0645894623546893E-2</v>
      </c>
      <c r="C28">
        <f>LN('Stock Data'!C29/'Stock Data'!C28)</f>
        <v>0</v>
      </c>
      <c r="D28">
        <f>LN('Stock Data'!D29/'Stock Data'!D28)</f>
        <v>-1.6095863550094256E-3</v>
      </c>
      <c r="E28">
        <f>LN('Stock Data'!E29/'Stock Data'!E28)</f>
        <v>2.9925209364539294E-3</v>
      </c>
      <c r="F28">
        <f>LN('Stock Data'!F29/'Stock Data'!F28)</f>
        <v>-2.151778780656474E-3</v>
      </c>
      <c r="G28">
        <f>LN('Stock Data'!G29/'Stock Data'!G28)</f>
        <v>-8.6095571396497172E-4</v>
      </c>
      <c r="H28">
        <f>LN('Stock Data'!H29/'Stock Data'!H28)</f>
        <v>1.5105743053668514E-3</v>
      </c>
      <c r="I28">
        <f>LN('Stock Data'!I29/'Stock Data'!I28)</f>
        <v>3.6656559936696162E-4</v>
      </c>
      <c r="M28" s="12" t="s">
        <v>17</v>
      </c>
      <c r="N28" s="12">
        <f>CORREL($F$2:$F$253,B2:B253)</f>
        <v>0.1204674363492572</v>
      </c>
      <c r="O28" s="12">
        <f t="shared" ref="O28:U28" si="20">CORREL($F$2:$F$253,C2:C253)</f>
        <v>0.18500620873062035</v>
      </c>
      <c r="P28" s="12">
        <f t="shared" si="20"/>
        <v>2.7834492325924606E-2</v>
      </c>
      <c r="Q28" s="12">
        <f t="shared" si="20"/>
        <v>-6.1290045295665604E-2</v>
      </c>
      <c r="R28" s="12">
        <f t="shared" si="20"/>
        <v>1</v>
      </c>
      <c r="S28" s="12">
        <f t="shared" si="20"/>
        <v>-7.9757941577296432E-2</v>
      </c>
      <c r="T28" s="12">
        <f t="shared" si="20"/>
        <v>-6.8853424326441273E-2</v>
      </c>
      <c r="U28" s="12">
        <f t="shared" si="20"/>
        <v>0.49194442876297839</v>
      </c>
      <c r="Y28" t="s">
        <v>37</v>
      </c>
    </row>
    <row r="29" spans="1:30" x14ac:dyDescent="0.25">
      <c r="A29" s="2">
        <v>42808</v>
      </c>
      <c r="B29">
        <f>LN('Stock Data'!B30/'Stock Data'!B29)</f>
        <v>-6.4061396787359511E-3</v>
      </c>
      <c r="C29">
        <f>LN('Stock Data'!C30/'Stock Data'!C29)</f>
        <v>1.2793351459909542E-2</v>
      </c>
      <c r="D29">
        <f>LN('Stock Data'!D30/'Stock Data'!D29)</f>
        <v>-3.0473806858042607E-3</v>
      </c>
      <c r="E29">
        <f>LN('Stock Data'!E30/'Stock Data'!E29)</f>
        <v>-2.0121403199421063E-2</v>
      </c>
      <c r="F29">
        <f>LN('Stock Data'!F30/'Stock Data'!F29)</f>
        <v>-5.149985107559465E-3</v>
      </c>
      <c r="G29">
        <f>LN('Stock Data'!G30/'Stock Data'!G29)</f>
        <v>0</v>
      </c>
      <c r="H29">
        <f>LN('Stock Data'!H30/'Stock Data'!H29)</f>
        <v>1.8692133012152546E-2</v>
      </c>
      <c r="I29">
        <f>LN('Stock Data'!I30/'Stock Data'!I29)</f>
        <v>-3.3847491786320912E-3</v>
      </c>
      <c r="M29" s="12" t="s">
        <v>20</v>
      </c>
      <c r="N29" s="12">
        <f>CORREL($G$2:$G$253,B2:B253)</f>
        <v>-0.1472647415638047</v>
      </c>
      <c r="O29" s="12">
        <f t="shared" ref="O29:U29" si="21">CORREL($G$2:$G$253,C2:C253)</f>
        <v>-0.13542648697755919</v>
      </c>
      <c r="P29" s="12">
        <f t="shared" si="21"/>
        <v>0.31471688683669408</v>
      </c>
      <c r="Q29" s="12">
        <f t="shared" si="21"/>
        <v>0.12289434233166391</v>
      </c>
      <c r="R29" s="12">
        <f t="shared" si="21"/>
        <v>-7.9757941577296432E-2</v>
      </c>
      <c r="S29" s="12">
        <f t="shared" si="21"/>
        <v>0.99999999999999978</v>
      </c>
      <c r="T29" s="12">
        <f t="shared" si="21"/>
        <v>0.18280408328073869</v>
      </c>
      <c r="U29" s="12">
        <f t="shared" si="21"/>
        <v>-0.17619220007643877</v>
      </c>
      <c r="Z29" t="s">
        <v>38</v>
      </c>
      <c r="AC29" s="34" t="s">
        <v>80</v>
      </c>
    </row>
    <row r="30" spans="1:30" x14ac:dyDescent="0.25">
      <c r="A30" s="2">
        <v>42809</v>
      </c>
      <c r="B30">
        <f>LN('Stock Data'!B31/'Stock Data'!B30)</f>
        <v>4.9524377040380638E-2</v>
      </c>
      <c r="C30">
        <f>LN('Stock Data'!C31/'Stock Data'!C30)</f>
        <v>-4.2462908814512078E-3</v>
      </c>
      <c r="D30">
        <f>LN('Stock Data'!D31/'Stock Data'!D30)</f>
        <v>1.3552240227129283E-2</v>
      </c>
      <c r="E30">
        <f>LN('Stock Data'!E31/'Stock Data'!E30)</f>
        <v>9.2164068205881147E-2</v>
      </c>
      <c r="F30">
        <f>LN('Stock Data'!F31/'Stock Data'!F30)</f>
        <v>1.3674733345476359E-2</v>
      </c>
      <c r="G30">
        <f>LN('Stock Data'!G31/'Stock Data'!G30)</f>
        <v>2.580646593491713E-3</v>
      </c>
      <c r="H30">
        <f>LN('Stock Data'!H31/'Stock Data'!H30)</f>
        <v>1.762160134981941E-2</v>
      </c>
      <c r="I30">
        <f>LN('Stock Data'!I31/'Stock Data'!I30)</f>
        <v>8.3398792956066378E-3</v>
      </c>
      <c r="M30" s="12" t="s">
        <v>22</v>
      </c>
      <c r="N30" s="12">
        <f>CORREL($H$2:$H$253,B2:B253)</f>
        <v>1.3702282672364622E-2</v>
      </c>
      <c r="O30" s="12">
        <f t="shared" ref="O30:U30" si="22">CORREL($H$2:$H$253,C2:C253)</f>
        <v>-6.0568315209526755E-2</v>
      </c>
      <c r="P30" s="12">
        <f t="shared" si="22"/>
        <v>3.5816205196654995E-2</v>
      </c>
      <c r="Q30" s="12">
        <f t="shared" si="22"/>
        <v>0.21210241267571106</v>
      </c>
      <c r="R30" s="12">
        <f t="shared" si="22"/>
        <v>-6.8853424326441273E-2</v>
      </c>
      <c r="S30" s="12">
        <f t="shared" si="22"/>
        <v>0.18280408328073869</v>
      </c>
      <c r="T30" s="12">
        <f t="shared" si="22"/>
        <v>1</v>
      </c>
      <c r="U30" s="12">
        <f t="shared" si="22"/>
        <v>-0.11024623258184681</v>
      </c>
      <c r="V30" s="12"/>
      <c r="Z30" t="s">
        <v>39</v>
      </c>
      <c r="AC30" s="34" t="s">
        <v>81</v>
      </c>
    </row>
    <row r="31" spans="1:30" ht="15.75" thickBot="1" x14ac:dyDescent="0.3">
      <c r="A31" s="2">
        <v>42810</v>
      </c>
      <c r="B31">
        <f>LN('Stock Data'!B32/'Stock Data'!B31)</f>
        <v>0</v>
      </c>
      <c r="C31">
        <f>LN('Stock Data'!C32/'Stock Data'!C31)</f>
        <v>-8.5470605784584083E-3</v>
      </c>
      <c r="D31">
        <f>LN('Stock Data'!D32/'Stock Data'!D31)</f>
        <v>-3.0154878726090868E-3</v>
      </c>
      <c r="E31">
        <f>LN('Stock Data'!E32/'Stock Data'!E31)</f>
        <v>4.6232167414570185E-3</v>
      </c>
      <c r="F31">
        <f>LN('Stock Data'!F32/'Stock Data'!F31)</f>
        <v>-1.3730220118446464E-2</v>
      </c>
      <c r="G31">
        <f>LN('Stock Data'!G32/'Stock Data'!G31)</f>
        <v>0</v>
      </c>
      <c r="H31">
        <f>LN('Stock Data'!H32/'Stock Data'!H31)</f>
        <v>4.6916919787751657E-2</v>
      </c>
      <c r="I31">
        <f>LN('Stock Data'!I32/'Stock Data'!I31)</f>
        <v>-1.6280348187074486E-3</v>
      </c>
      <c r="L31" s="10"/>
      <c r="M31" s="13" t="s">
        <v>69</v>
      </c>
      <c r="N31" s="30">
        <f>CORREL($I$2:$I$253,B2:B253)</f>
        <v>0.44841877651037948</v>
      </c>
      <c r="O31" s="30">
        <f t="shared" ref="O31:U31" si="23">CORREL($I$2:$I$253,C2:C253)</f>
        <v>0.16529636009138154</v>
      </c>
      <c r="P31" s="30">
        <f t="shared" si="23"/>
        <v>0.20213609938635629</v>
      </c>
      <c r="Q31" s="30">
        <f t="shared" si="23"/>
        <v>-0.10497484720742467</v>
      </c>
      <c r="R31" s="30">
        <f t="shared" si="23"/>
        <v>0.49194442876297839</v>
      </c>
      <c r="S31" s="30">
        <f t="shared" si="23"/>
        <v>-0.17619220007643877</v>
      </c>
      <c r="T31" s="30">
        <f t="shared" si="23"/>
        <v>-0.11024623258184681</v>
      </c>
      <c r="U31" s="30">
        <f t="shared" si="23"/>
        <v>1.0000000000000002</v>
      </c>
    </row>
    <row r="32" spans="1:30" x14ac:dyDescent="0.25">
      <c r="A32" s="2">
        <v>42811</v>
      </c>
      <c r="B32">
        <f>LN('Stock Data'!B33/'Stock Data'!B32)</f>
        <v>8.2229789299959749E-3</v>
      </c>
      <c r="C32">
        <f>LN('Stock Data'!C33/'Stock Data'!C32)</f>
        <v>-1.2959144642505228E-2</v>
      </c>
      <c r="D32">
        <f>LN('Stock Data'!D33/'Stock Data'!D32)</f>
        <v>4.0776494216729188E-3</v>
      </c>
      <c r="E32">
        <f>LN('Stock Data'!E33/'Stock Data'!E32)</f>
        <v>-2.7713643603831479E-3</v>
      </c>
      <c r="F32">
        <f>LN('Stock Data'!F33/'Stock Data'!F32)</f>
        <v>-6.5979419180393115E-2</v>
      </c>
      <c r="G32">
        <f>LN('Stock Data'!G33/'Stock Data'!G32)</f>
        <v>1.7167386190545491E-3</v>
      </c>
      <c r="H32">
        <f>LN('Stock Data'!H33/'Stock Data'!H32)</f>
        <v>0</v>
      </c>
      <c r="I32">
        <f>LN('Stock Data'!I33/'Stock Data'!I32)</f>
        <v>-1.3151793429673527E-3</v>
      </c>
    </row>
    <row r="33" spans="1:32" x14ac:dyDescent="0.25">
      <c r="A33" s="2">
        <v>42814</v>
      </c>
      <c r="B33">
        <f>LN('Stock Data'!B34/'Stock Data'!B33)</f>
        <v>4.2372943472672626E-3</v>
      </c>
      <c r="C33">
        <f>LN('Stock Data'!C34/'Stock Data'!C33)</f>
        <v>-4.3573053689558126E-3</v>
      </c>
      <c r="D33">
        <f>LN('Stock Data'!D34/'Stock Data'!D33)</f>
        <v>2.1208738950279629E-3</v>
      </c>
      <c r="E33">
        <f>LN('Stock Data'!E34/'Stock Data'!E33)</f>
        <v>2.5572169711158672E-2</v>
      </c>
      <c r="F33">
        <f>LN('Stock Data'!F34/'Stock Data'!F33)</f>
        <v>3.7294936749736772E-3</v>
      </c>
      <c r="G33">
        <f>LN('Stock Data'!G34/'Stock Data'!G33)</f>
        <v>8.5726537611836699E-4</v>
      </c>
      <c r="H33">
        <f>LN('Stock Data'!H34/'Stock Data'!H33)</f>
        <v>-8.3682496705165792E-3</v>
      </c>
      <c r="I33">
        <f>LN('Stock Data'!I34/'Stock Data'!I33)</f>
        <v>-2.0119159552997494E-3</v>
      </c>
      <c r="N33" t="s">
        <v>36</v>
      </c>
      <c r="R33" s="34" t="str">
        <f>S1</f>
        <v>VNJTX</v>
      </c>
      <c r="Y33" s="7" t="s">
        <v>3</v>
      </c>
      <c r="AA33" t="s">
        <v>4</v>
      </c>
    </row>
    <row r="34" spans="1:32" ht="15.75" thickBot="1" x14ac:dyDescent="0.3">
      <c r="A34" s="2">
        <v>42815</v>
      </c>
      <c r="B34">
        <f>LN('Stock Data'!B35/'Stock Data'!B34)</f>
        <v>-4.0998189186609781E-2</v>
      </c>
      <c r="C34">
        <f>LN('Stock Data'!C35/'Stock Data'!C34)</f>
        <v>-3.1044621681960163E-2</v>
      </c>
      <c r="D34">
        <f>LN('Stock Data'!D35/'Stock Data'!D34)</f>
        <v>8.8290594575596952E-5</v>
      </c>
      <c r="E34">
        <f>LN('Stock Data'!E35/'Stock Data'!E34)</f>
        <v>1.8758924356019394E-2</v>
      </c>
      <c r="F34">
        <f>LN('Stock Data'!F35/'Stock Data'!F34)</f>
        <v>-1.4222614237883395E-2</v>
      </c>
      <c r="G34">
        <f>LN('Stock Data'!G35/'Stock Data'!G34)</f>
        <v>2.5673955052457334E-3</v>
      </c>
      <c r="H34">
        <f>LN('Stock Data'!H35/'Stock Data'!H34)</f>
        <v>1.2526259819180256E-2</v>
      </c>
      <c r="I34">
        <f>LN('Stock Data'!I35/'Stock Data'!I34)</f>
        <v>-1.2485594515205749E-2</v>
      </c>
      <c r="N34" t="s">
        <v>28</v>
      </c>
      <c r="R34" s="13" t="s">
        <v>79</v>
      </c>
      <c r="X34" s="48" t="s">
        <v>57</v>
      </c>
      <c r="Y34" t="s">
        <v>6</v>
      </c>
      <c r="Z34">
        <v>0.33</v>
      </c>
      <c r="AA34">
        <f>Z34^2</f>
        <v>0.10890000000000001</v>
      </c>
      <c r="AB34" s="37">
        <v>0.6</v>
      </c>
      <c r="AC34" s="37">
        <v>0.36</v>
      </c>
    </row>
    <row r="35" spans="1:32" x14ac:dyDescent="0.25">
      <c r="A35" s="2">
        <v>42816</v>
      </c>
      <c r="B35">
        <f>LN('Stock Data'!B36/'Stock Data'!B35)</f>
        <v>2.2001894432719504E-3</v>
      </c>
      <c r="C35">
        <f>LN('Stock Data'!C36/'Stock Data'!C35)</f>
        <v>8.9686699827603161E-3</v>
      </c>
      <c r="D35">
        <f>LN('Stock Data'!D36/'Stock Data'!D35)</f>
        <v>9.7049721803421087E-4</v>
      </c>
      <c r="E35">
        <f>LN('Stock Data'!E36/'Stock Data'!E35)</f>
        <v>-2.0563978997749453E-2</v>
      </c>
      <c r="F35">
        <f>LN('Stock Data'!F36/'Stock Data'!F35)</f>
        <v>3.5895401665918302E-3</v>
      </c>
      <c r="G35">
        <f>LN('Stock Data'!G36/'Stock Data'!G35)</f>
        <v>1.7079423451563376E-3</v>
      </c>
      <c r="H35">
        <f>LN('Stock Data'!H36/'Stock Data'!H35)</f>
        <v>3.6663984371591525E-2</v>
      </c>
      <c r="I35">
        <f>LN('Stock Data'!I36/'Stock Data'!I35)</f>
        <v>1.8881025742991701E-3</v>
      </c>
      <c r="X35" s="48"/>
      <c r="Y35" t="s">
        <v>8</v>
      </c>
      <c r="Z35">
        <v>0.33</v>
      </c>
      <c r="AA35">
        <f>Z35^2</f>
        <v>0.10890000000000001</v>
      </c>
      <c r="AB35" s="37">
        <v>0.2</v>
      </c>
      <c r="AC35" s="37">
        <v>4.0000000000000008E-2</v>
      </c>
    </row>
    <row r="36" spans="1:32" x14ac:dyDescent="0.25">
      <c r="A36" s="2">
        <v>42817</v>
      </c>
      <c r="B36">
        <f>LN('Stock Data'!B37/'Stock Data'!B36)</f>
        <v>-7.5638241550881917E-3</v>
      </c>
      <c r="C36">
        <f>LN('Stock Data'!C37/'Stock Data'!C36)</f>
        <v>0</v>
      </c>
      <c r="D36">
        <f>LN('Stock Data'!D37/'Stock Data'!D36)</f>
        <v>1.4979779732189466E-3</v>
      </c>
      <c r="E36">
        <f>LN('Stock Data'!E37/'Stock Data'!E36)</f>
        <v>-2.7137058715963843E-3</v>
      </c>
      <c r="F36">
        <f>LN('Stock Data'!F37/'Stock Data'!F36)</f>
        <v>-8.456100298096474E-3</v>
      </c>
      <c r="G36">
        <f>LN('Stock Data'!G37/'Stock Data'!G36)</f>
        <v>8.5287851651760587E-4</v>
      </c>
      <c r="H36">
        <f>LN('Stock Data'!H37/'Stock Data'!H36)</f>
        <v>-1.4775285582154402E-2</v>
      </c>
      <c r="I36">
        <f>LN('Stock Data'!I37/'Stock Data'!I36)</f>
        <v>-1.0608320450020078E-3</v>
      </c>
      <c r="X36" s="48"/>
      <c r="Y36" t="s">
        <v>40</v>
      </c>
      <c r="Z36">
        <v>0.33</v>
      </c>
      <c r="AA36">
        <f>Z36^2</f>
        <v>0.10890000000000001</v>
      </c>
      <c r="AB36" s="37">
        <v>0.2</v>
      </c>
      <c r="AC36" s="37">
        <v>4.0000000000000008E-2</v>
      </c>
    </row>
    <row r="37" spans="1:32" x14ac:dyDescent="0.25">
      <c r="A37" s="2">
        <v>42818</v>
      </c>
      <c r="B37">
        <f>LN('Stock Data'!B38/'Stock Data'!B37)</f>
        <v>-1.1774232891599049E-2</v>
      </c>
      <c r="C37">
        <f>LN('Stock Data'!C38/'Stock Data'!C37)</f>
        <v>-4.4742803949209663E-3</v>
      </c>
      <c r="D37">
        <f>LN('Stock Data'!D38/'Stock Data'!D37)</f>
        <v>1.4957373911350725E-3</v>
      </c>
      <c r="E37">
        <f>LN('Stock Data'!E38/'Stock Data'!E37)</f>
        <v>5.4200674693393345E-3</v>
      </c>
      <c r="F37">
        <f>LN('Stock Data'!F38/'Stock Data'!F37)</f>
        <v>-1.8083554376926029E-3</v>
      </c>
      <c r="G37">
        <f>LN('Stock Data'!G38/'Stock Data'!G37)</f>
        <v>0</v>
      </c>
      <c r="H37">
        <f>LN('Stock Data'!H38/'Stock Data'!H37)</f>
        <v>-6.7681897676732819E-4</v>
      </c>
      <c r="I37">
        <f>LN('Stock Data'!I38/'Stock Data'!I37)</f>
        <v>-8.4435244056040287E-4</v>
      </c>
      <c r="Y37" s="8"/>
      <c r="Z37" s="8" t="s">
        <v>41</v>
      </c>
      <c r="AA37" s="8" t="s">
        <v>44</v>
      </c>
      <c r="AB37" s="8" t="s">
        <v>42</v>
      </c>
      <c r="AC37" s="8" t="s">
        <v>43</v>
      </c>
    </row>
    <row r="38" spans="1:32" ht="18" x14ac:dyDescent="0.35">
      <c r="A38" s="2">
        <v>42821</v>
      </c>
      <c r="B38">
        <f>LN('Stock Data'!B39/'Stock Data'!B38)</f>
        <v>-1.9719436774532771E-2</v>
      </c>
      <c r="C38">
        <f>LN('Stock Data'!C39/'Stock Data'!C38)</f>
        <v>3.5245939061674884E-2</v>
      </c>
      <c r="D38">
        <f>LN('Stock Data'!D39/'Stock Data'!D38)</f>
        <v>-8.7879720072953226E-5</v>
      </c>
      <c r="E38">
        <f>LN('Stock Data'!E39/'Stock Data'!E38)</f>
        <v>2.5790669140802493E-2</v>
      </c>
      <c r="F38">
        <f>LN('Stock Data'!F39/'Stock Data'!F38)</f>
        <v>-5.0204307922955861E-3</v>
      </c>
      <c r="G38">
        <f>LN('Stock Data'!G39/'Stock Data'!G38)</f>
        <v>1.7035779247838289E-3</v>
      </c>
      <c r="H38">
        <f>LN('Stock Data'!H39/'Stock Data'!H38)</f>
        <v>5.4017687054201532E-3</v>
      </c>
      <c r="I38">
        <f>LN('Stock Data'!I39/'Stock Data'!I38)</f>
        <v>-1.0201073391556828E-3</v>
      </c>
      <c r="Y38" s="29" t="s">
        <v>10</v>
      </c>
      <c r="Z38" s="27">
        <f>Z34*Q2+Z35*P2+Z36*R2</f>
        <v>9.1470650952210663E-5</v>
      </c>
      <c r="AA38" s="27">
        <f>Z34*T2+Z35*O2+Z36*S2</f>
        <v>-9.2347368260301791E-4</v>
      </c>
      <c r="AB38" s="27">
        <f>Z34*N2+Z35*R2+Z36*T2</f>
        <v>3.4781632438382235E-4</v>
      </c>
      <c r="AC38" s="27">
        <f>Z34*N2+Z35*S2+Z36*T2</f>
        <v>1.7991492304905994E-4</v>
      </c>
    </row>
    <row r="39" spans="1:32" ht="18.75" x14ac:dyDescent="0.35">
      <c r="A39" s="2">
        <v>42822</v>
      </c>
      <c r="B39">
        <f>LN('Stock Data'!B40/'Stock Data'!B39)</f>
        <v>1.8438238669765721E-2</v>
      </c>
      <c r="C39">
        <f>LN('Stock Data'!C40/'Stock Data'!C39)</f>
        <v>-2.1882711249507709E-2</v>
      </c>
      <c r="D39">
        <f>LN('Stock Data'!D40/'Stock Data'!D39)</f>
        <v>-3.5178084190530686E-4</v>
      </c>
      <c r="E39">
        <f>LN('Stock Data'!E40/'Stock Data'!E39)</f>
        <v>-3.0305349495328922E-2</v>
      </c>
      <c r="F39">
        <f>LN('Stock Data'!F40/'Stock Data'!F39)</f>
        <v>-1.2135005028119418E-3</v>
      </c>
      <c r="G39">
        <f>LN('Stock Data'!G40/'Stock Data'!G39)</f>
        <v>1.7006806820172508E-3</v>
      </c>
      <c r="H39">
        <f>LN('Stock Data'!H40/'Stock Data'!H39)</f>
        <v>6.0423144559626617E-3</v>
      </c>
      <c r="I39">
        <f>LN('Stock Data'!I40/'Stock Data'!I39)</f>
        <v>7.2253086305444176E-3</v>
      </c>
      <c r="Y39" s="28" t="s">
        <v>12</v>
      </c>
      <c r="Z39" s="27">
        <f>$AA$34*Q3+$AA$35*P3+$AA$36*R3+2*$Z$34*$Z$35*Q12+2*$Z$34*$Z$36*Q14+2*$Z$35*$Z$36*P14</f>
        <v>7.9487756239568532E-5</v>
      </c>
      <c r="AA39" s="27">
        <f>$AA$34*T3+$AA$35*O3+$AA$36*S3+2*$Z$34*$Z$35*T11+2*$Z$34*$Z$36*T15+2*$Z$35*$Z$36*S11</f>
        <v>5.9421396530831365E-4</v>
      </c>
      <c r="AB39" s="27">
        <f>$AA$34*N3+$AA$35*R3+$AA$36*T3+2*$Z$34*$Z$35*R10+2*$Z$34*$Z$36*T10+2*$Z$35*$Z$36*R16</f>
        <v>7.4166089034111078E-5</v>
      </c>
      <c r="AC39" s="27">
        <f>$AA$34*N3+$AA$35*S3+$AA$36*T3+2*$Z$34*$Z$35*S10+2*$Z$34*$Z$36*T10+2*$Z$35*$Z$36*S16</f>
        <v>5.9549448396855408E-5</v>
      </c>
    </row>
    <row r="40" spans="1:32" ht="18" x14ac:dyDescent="0.35">
      <c r="A40" s="2">
        <v>42823</v>
      </c>
      <c r="B40">
        <f>LN('Stock Data'!B41/'Stock Data'!B40)</f>
        <v>1.3687878835283954E-2</v>
      </c>
      <c r="C40">
        <f>LN('Stock Data'!C41/'Stock Data'!C40)</f>
        <v>0</v>
      </c>
      <c r="D40">
        <f>LN('Stock Data'!D41/'Stock Data'!D40)</f>
        <v>3.249144461049958E-3</v>
      </c>
      <c r="E40">
        <f>LN('Stock Data'!E41/'Stock Data'!E40)</f>
        <v>6.3148608586742518E-3</v>
      </c>
      <c r="F40">
        <f>LN('Stock Data'!F41/'Stock Data'!F40)</f>
        <v>-1.0068175324179999E-2</v>
      </c>
      <c r="G40">
        <f>LN('Stock Data'!G41/'Stock Data'!G40)</f>
        <v>-1.7006806820173311E-3</v>
      </c>
      <c r="H40">
        <f>LN('Stock Data'!H41/'Stock Data'!H40)</f>
        <v>-7.2153339568025152E-2</v>
      </c>
      <c r="I40">
        <f>LN('Stock Data'!I41/'Stock Data'!I40)</f>
        <v>1.0847364356112272E-3</v>
      </c>
      <c r="Y40" s="28" t="s">
        <v>13</v>
      </c>
      <c r="Z40" s="27">
        <f>SQRT(Z39)</f>
        <v>8.9155906276347473E-3</v>
      </c>
      <c r="AA40" s="27">
        <f t="shared" ref="AA40:AC40" si="24">SQRT(AA39)</f>
        <v>2.4376504370157624E-2</v>
      </c>
      <c r="AB40" s="27">
        <f t="shared" si="24"/>
        <v>8.6119735853119675E-3</v>
      </c>
      <c r="AC40" s="27">
        <f t="shared" si="24"/>
        <v>7.7168289080978983E-3</v>
      </c>
    </row>
    <row r="41" spans="1:32" x14ac:dyDescent="0.25">
      <c r="A41" s="2">
        <v>42824</v>
      </c>
      <c r="B41">
        <f>LN('Stock Data'!B42/'Stock Data'!B41)</f>
        <v>2.5260513124600865E-3</v>
      </c>
      <c r="C41">
        <f>LN('Stock Data'!C42/'Stock Data'!C41)</f>
        <v>8.8106296821549059E-3</v>
      </c>
      <c r="D41">
        <f>LN('Stock Data'!D42/'Stock Data'!D41)</f>
        <v>-1.7549758881103114E-3</v>
      </c>
      <c r="E41">
        <f>LN('Stock Data'!E42/'Stock Data'!E41)</f>
        <v>-4.60062730086436E-2</v>
      </c>
      <c r="F41">
        <f>LN('Stock Data'!F42/'Stock Data'!F41)</f>
        <v>8.0626321683383347E-3</v>
      </c>
      <c r="G41">
        <f>LN('Stock Data'!G42/'Stock Data'!G41)</f>
        <v>-8.5142619021751282E-4</v>
      </c>
      <c r="H41">
        <f>LN('Stock Data'!H42/'Stock Data'!H41)</f>
        <v>1.2866510593250276E-2</v>
      </c>
      <c r="I41">
        <f>LN('Stock Data'!I42/'Stock Data'!I41)</f>
        <v>2.9308110038477526E-3</v>
      </c>
    </row>
    <row r="42" spans="1:32" x14ac:dyDescent="0.25">
      <c r="A42" s="2">
        <v>42825</v>
      </c>
      <c r="B42">
        <f>LN('Stock Data'!B43/'Stock Data'!B42)</f>
        <v>-1.7817811781000188E-2</v>
      </c>
      <c r="C42">
        <f>LN('Stock Data'!C43/'Stock Data'!C42)</f>
        <v>8.7336799687546315E-3</v>
      </c>
      <c r="D42">
        <f>LN('Stock Data'!D43/'Stock Data'!D42)</f>
        <v>-1.4062579343857107E-3</v>
      </c>
      <c r="E42">
        <f>LN('Stock Data'!E43/'Stock Data'!E42)</f>
        <v>1.4025475354504458E-2</v>
      </c>
      <c r="F42">
        <f>LN('Stock Data'!F43/'Stock Data'!F42)</f>
        <v>-1.8876424461728657E-3</v>
      </c>
      <c r="G42">
        <f>LN('Stock Data'!G43/'Stock Data'!G42)</f>
        <v>0</v>
      </c>
      <c r="H42">
        <f>LN('Stock Data'!H43/'Stock Data'!H42)</f>
        <v>-7.8431774610258926E-3</v>
      </c>
      <c r="I42">
        <f>LN('Stock Data'!I43/'Stock Data'!I42)</f>
        <v>-2.2575939841710303E-3</v>
      </c>
    </row>
    <row r="43" spans="1:32" x14ac:dyDescent="0.25">
      <c r="A43" s="2">
        <v>42828</v>
      </c>
      <c r="B43">
        <f>LN('Stock Data'!B44/'Stock Data'!B43)</f>
        <v>9.6261839616841453E-4</v>
      </c>
      <c r="C43">
        <f>LN('Stock Data'!C44/'Stock Data'!C43)</f>
        <v>-1.3129291441792736E-2</v>
      </c>
      <c r="D43">
        <f>LN('Stock Data'!D44/'Stock Data'!D43)</f>
        <v>-1.1439874677108327E-3</v>
      </c>
      <c r="E43">
        <f>LN('Stock Data'!E44/'Stock Data'!E43)</f>
        <v>5.5092937529887837E-2</v>
      </c>
      <c r="F43">
        <f>LN('Stock Data'!F44/'Stock Data'!F43)</f>
        <v>-1.0977437174240594E-3</v>
      </c>
      <c r="G43">
        <f>LN('Stock Data'!G44/'Stock Data'!G43)</f>
        <v>8.5142619021752355E-4</v>
      </c>
      <c r="H43">
        <f>LN('Stock Data'!H44/'Stock Data'!H43)</f>
        <v>1.5625317903080815E-2</v>
      </c>
      <c r="I43">
        <f>LN('Stock Data'!I44/'Stock Data'!I43)</f>
        <v>-1.6434753872949851E-3</v>
      </c>
    </row>
    <row r="44" spans="1:32" x14ac:dyDescent="0.25">
      <c r="A44" s="2">
        <v>42829</v>
      </c>
      <c r="B44">
        <f>LN('Stock Data'!B45/'Stock Data'!B44)</f>
        <v>1.4961284960554698E-2</v>
      </c>
      <c r="C44">
        <f>LN('Stock Data'!C45/'Stock Data'!C44)</f>
        <v>8.7719860728370409E-3</v>
      </c>
      <c r="D44">
        <f>LN('Stock Data'!D45/'Stock Data'!D44)</f>
        <v>-1.850782699676166E-3</v>
      </c>
      <c r="E44">
        <f>LN('Stock Data'!E45/'Stock Data'!E44)</f>
        <v>2.3448751313524707E-2</v>
      </c>
      <c r="F44">
        <f>LN('Stock Data'!F45/'Stock Data'!F44)</f>
        <v>2.8636851253321283E-3</v>
      </c>
      <c r="G44">
        <f>LN('Stock Data'!G45/'Stock Data'!G44)</f>
        <v>8.5070188031282853E-4</v>
      </c>
      <c r="H44">
        <f>LN('Stock Data'!H45/'Stock Data'!H44)</f>
        <v>9.1196703605482213E-3</v>
      </c>
      <c r="I44">
        <f>LN('Stock Data'!I45/'Stock Data'!I44)</f>
        <v>5.5936598195100253E-4</v>
      </c>
    </row>
    <row r="45" spans="1:32" x14ac:dyDescent="0.25">
      <c r="A45" s="2">
        <v>42830</v>
      </c>
      <c r="B45">
        <f>LN('Stock Data'!B46/'Stock Data'!B45)</f>
        <v>6.9270112165302376E-3</v>
      </c>
      <c r="C45">
        <f>LN('Stock Data'!C46/'Stock Data'!C45)</f>
        <v>-4.3763745997987772E-3</v>
      </c>
      <c r="D45">
        <f>LN('Stock Data'!D46/'Stock Data'!D45)</f>
        <v>3.6981463297317435E-3</v>
      </c>
      <c r="E45">
        <f>LN('Stock Data'!E46/'Stock Data'!E45)</f>
        <v>1.7021687569430524E-2</v>
      </c>
      <c r="F45">
        <f>LN('Stock Data'!F46/'Stock Data'!F45)</f>
        <v>-1.2982398878056137E-2</v>
      </c>
      <c r="G45">
        <f>LN('Stock Data'!G46/'Stock Data'!G45)</f>
        <v>8.4997880170451618E-4</v>
      </c>
      <c r="H45">
        <f>LN('Stock Data'!H46/'Stock Data'!H45)</f>
        <v>-4.1987465463497161E-3</v>
      </c>
      <c r="I45">
        <f>LN('Stock Data'!I46/'Stock Data'!I45)</f>
        <v>-3.0595368382266273E-3</v>
      </c>
      <c r="Y45" t="s">
        <v>49</v>
      </c>
      <c r="AF45" s="34" t="s">
        <v>84</v>
      </c>
    </row>
    <row r="46" spans="1:32" x14ac:dyDescent="0.25">
      <c r="A46" s="2">
        <v>42831</v>
      </c>
      <c r="B46">
        <f>LN('Stock Data'!B47/'Stock Data'!B46)</f>
        <v>1.2542804834367012E-3</v>
      </c>
      <c r="C46">
        <f>LN('Stock Data'!C47/'Stock Data'!C46)</f>
        <v>1.739174271186902E-2</v>
      </c>
      <c r="D46">
        <f>LN('Stock Data'!D47/'Stock Data'!D46)</f>
        <v>-5.274549572835363E-4</v>
      </c>
      <c r="E46">
        <f>LN('Stock Data'!E47/'Stock Data'!E46)</f>
        <v>0</v>
      </c>
      <c r="F46">
        <f>LN('Stock Data'!F47/'Stock Data'!F46)</f>
        <v>6.1604362841110105E-5</v>
      </c>
      <c r="G46">
        <f>LN('Stock Data'!G47/'Stock Data'!G46)</f>
        <v>0</v>
      </c>
      <c r="H46">
        <f>LN('Stock Data'!H47/'Stock Data'!H46)</f>
        <v>1.8068594410500068E-2</v>
      </c>
      <c r="I46">
        <f>LN('Stock Data'!I47/'Stock Data'!I46)</f>
        <v>1.9276502673643437E-3</v>
      </c>
      <c r="Z46" s="9" t="s">
        <v>53</v>
      </c>
    </row>
    <row r="47" spans="1:32" x14ac:dyDescent="0.25">
      <c r="A47" s="2">
        <v>42832</v>
      </c>
      <c r="B47">
        <f>LN('Stock Data'!B48/'Stock Data'!B47)</f>
        <v>-1.8820582719797326E-3</v>
      </c>
      <c r="C47">
        <f>LN('Stock Data'!C48/'Stock Data'!C47)</f>
        <v>-5.3109825313948408E-2</v>
      </c>
      <c r="D47">
        <f>LN('Stock Data'!D48/'Stock Data'!D47)</f>
        <v>-6.1572767988661277E-4</v>
      </c>
      <c r="E47">
        <f>LN('Stock Data'!E48/'Stock Data'!E47)</f>
        <v>7.5662403833158766E-3</v>
      </c>
      <c r="F47">
        <f>LN('Stock Data'!F48/'Stock Data'!F47)</f>
        <v>6.9404509330244085E-3</v>
      </c>
      <c r="G47">
        <f>LN('Stock Data'!G48/'Stock Data'!G47)</f>
        <v>1.6977932770942702E-3</v>
      </c>
      <c r="H47">
        <f>LN('Stock Data'!H48/'Stock Data'!H47)</f>
        <v>2.5834203554763523E-2</v>
      </c>
      <c r="I47">
        <f>LN('Stock Data'!I48/'Stock Data'!I47)</f>
        <v>-8.2747239006095098E-4</v>
      </c>
      <c r="X47" s="48" t="s">
        <v>58</v>
      </c>
      <c r="Y47" t="s">
        <v>72</v>
      </c>
    </row>
    <row r="48" spans="1:32" x14ac:dyDescent="0.25">
      <c r="A48" s="2">
        <v>42835</v>
      </c>
      <c r="B48">
        <f>LN('Stock Data'!B49/'Stock Data'!B48)</f>
        <v>3.4560705396070486E-2</v>
      </c>
      <c r="C48">
        <f>LN('Stock Data'!C49/'Stock Data'!C48)</f>
        <v>-3.7041271680349097E-2</v>
      </c>
      <c r="D48">
        <f>LN('Stock Data'!D49/'Stock Data'!D48)</f>
        <v>-8.8019710171529221E-5</v>
      </c>
      <c r="E48">
        <f>LN('Stock Data'!E49/'Stock Data'!E48)</f>
        <v>1.6611677666896175E-2</v>
      </c>
      <c r="F48">
        <f>LN('Stock Data'!F49/'Stock Data'!F48)</f>
        <v>-3.6178228969905345E-3</v>
      </c>
      <c r="G48">
        <f>LN('Stock Data'!G49/'Stock Data'!G48)</f>
        <v>0</v>
      </c>
      <c r="H48">
        <f>LN('Stock Data'!H49/'Stock Data'!H48)</f>
        <v>-2.6881736618003024E-3</v>
      </c>
      <c r="I48">
        <f>LN('Stock Data'!I49/'Stock Data'!I48)</f>
        <v>6.8745011591528707E-4</v>
      </c>
      <c r="X48" s="48"/>
      <c r="Z48" t="s">
        <v>50</v>
      </c>
      <c r="AA48" t="s">
        <v>51</v>
      </c>
      <c r="AB48" t="s">
        <v>52</v>
      </c>
      <c r="AC48" t="s">
        <v>52</v>
      </c>
    </row>
    <row r="49" spans="1:53" x14ac:dyDescent="0.25">
      <c r="A49" s="2">
        <v>42836</v>
      </c>
      <c r="B49">
        <f>LN('Stock Data'!B50/'Stock Data'!B49)</f>
        <v>1.0559729884399131E-2</v>
      </c>
      <c r="C49">
        <f>LN('Stock Data'!C50/'Stock Data'!C49)</f>
        <v>0</v>
      </c>
      <c r="D49">
        <f>LN('Stock Data'!D50/'Stock Data'!D49)</f>
        <v>1.6705767209169737E-3</v>
      </c>
      <c r="E49">
        <f>LN('Stock Data'!E50/'Stock Data'!E49)</f>
        <v>3.0022538847467601E-2</v>
      </c>
      <c r="F49">
        <f>LN('Stock Data'!F50/'Stock Data'!F49)</f>
        <v>1.963842336537651E-3</v>
      </c>
      <c r="G49">
        <f>LN('Stock Data'!G50/'Stock Data'!G49)</f>
        <v>1.6949156599915041E-3</v>
      </c>
      <c r="H49">
        <f>LN('Stock Data'!H50/'Stock Data'!H49)</f>
        <v>3.2442434743593103E-2</v>
      </c>
      <c r="I49">
        <f>LN('Stock Data'!I50/'Stock Data'!I49)</f>
        <v>-1.4349083716841415E-3</v>
      </c>
      <c r="Y49" s="8"/>
      <c r="Z49" s="8" t="s">
        <v>41</v>
      </c>
      <c r="AA49" s="8" t="s">
        <v>44</v>
      </c>
      <c r="AB49" s="8" t="s">
        <v>42</v>
      </c>
      <c r="AC49" s="8" t="s">
        <v>43</v>
      </c>
    </row>
    <row r="50" spans="1:53" ht="18" x14ac:dyDescent="0.35">
      <c r="A50" s="2">
        <v>42837</v>
      </c>
      <c r="B50">
        <f>LN('Stock Data'!B51/'Stock Data'!B50)</f>
        <v>-4.3551807507843147E-2</v>
      </c>
      <c r="C50">
        <f>LN('Stock Data'!C51/'Stock Data'!C50)</f>
        <v>-1.4252022707201502E-2</v>
      </c>
      <c r="D50">
        <f>LN('Stock Data'!D51/'Stock Data'!D50)</f>
        <v>2.8948832999371784E-3</v>
      </c>
      <c r="E50">
        <f>LN('Stock Data'!E51/'Stock Data'!E50)</f>
        <v>2.6036973782995399E-2</v>
      </c>
      <c r="F50">
        <f>LN('Stock Data'!F51/'Stock Data'!F50)</f>
        <v>-3.6790532217892858E-4</v>
      </c>
      <c r="G50">
        <f>LN('Stock Data'!G51/'Stock Data'!G50)</f>
        <v>8.4638176868111724E-4</v>
      </c>
      <c r="H50">
        <f>LN('Stock Data'!H51/'Stock Data'!H50)</f>
        <v>-1.2455093818980523E-2</v>
      </c>
      <c r="I50">
        <f>LN('Stock Data'!I51/'Stock Data'!I50)</f>
        <v>-3.7670371396038606E-3</v>
      </c>
      <c r="Y50" s="29" t="s">
        <v>10</v>
      </c>
      <c r="Z50" s="27">
        <f>$AB$34*R2+$AB$35*P2+$AB$36*Q2</f>
        <v>2.9395913319981283E-4</v>
      </c>
      <c r="AA50" s="27">
        <f>$AB$34*S2+$AB$35*T2+$AB$36*O2</f>
        <v>-5.246754948151892E-4</v>
      </c>
      <c r="AB50" s="27">
        <f>$AB$34*N2+$AB$35*R2+$AB$36*T2</f>
        <v>5.180442594124717E-4</v>
      </c>
      <c r="AC50" s="27">
        <f>$AB$34*N2+$AB$35*S2+$AB$36*T2</f>
        <v>4.1628583436110057E-4</v>
      </c>
    </row>
    <row r="51" spans="1:53" ht="18.75" x14ac:dyDescent="0.35">
      <c r="A51" s="22">
        <v>42838</v>
      </c>
      <c r="B51">
        <f>LN('Stock Data'!B52/'Stock Data'!B51)</f>
        <v>-1.2618463959211462E-2</v>
      </c>
      <c r="C51">
        <f>LN('Stock Data'!C52/'Stock Data'!C51)</f>
        <v>-6.9334693401064101E-2</v>
      </c>
      <c r="D51">
        <f>LN('Stock Data'!D52/'Stock Data'!D51)</f>
        <v>-4.3810399706063329E-4</v>
      </c>
      <c r="E51">
        <f>LN('Stock Data'!E52/'Stock Data'!E51)</f>
        <v>1.1614532420693083E-2</v>
      </c>
      <c r="F51">
        <f>LN('Stock Data'!F52/'Stock Data'!F51)</f>
        <v>-8.8708890863039656E-3</v>
      </c>
      <c r="G51">
        <f>LN('Stock Data'!G52/'Stock Data'!G51)</f>
        <v>1.6906174779074521E-3</v>
      </c>
      <c r="H51">
        <f>LN('Stock Data'!H52/'Stock Data'!H51)</f>
        <v>1.4407583863272354E-2</v>
      </c>
      <c r="I51">
        <f>LN('Stock Data'!I52/'Stock Data'!I51)</f>
        <v>-6.8380205168596985E-3</v>
      </c>
      <c r="Y51" s="28" t="s">
        <v>12</v>
      </c>
      <c r="Z51" s="27">
        <f>$AC$34*R3+$AC$35*P3+$AC$36*Q3+2*$AB$34*$AB$35*P14+2*$AB$34*$AB$36*Q14+2*$AB$35*$AB$36*P13</f>
        <v>6.6555035233947489E-5</v>
      </c>
      <c r="AA51" s="27">
        <f>$AC$34*S3+$AC$35*T3+$AC$36*O3+2*$AB$34*$AB$35*S16+2*$AB$34*$AB$36*S11+2*$AB$35*$AB$36*O16</f>
        <v>2.1736971966360049E-4</v>
      </c>
      <c r="AB51" s="27">
        <f>$AC$34*N3+$AC$35*R3+$AC$36*T3+2*$AB$34*$AB$35*R10+2*$AB$34*$AB$36*T10+2*$AB$35*$AB$36*R16</f>
        <v>1.0663341946585363E-4</v>
      </c>
      <c r="AC51" s="27">
        <f>$AC$34*N3+$AC$35*S3+$AC$36*T3+2*$AB$34*$AB$35*S10+2*$AB$34*$AB$36*T10+2*$AB$35*$AB$36*T15</f>
        <v>9.7422876835479377E-5</v>
      </c>
    </row>
    <row r="52" spans="1:53" ht="18" x14ac:dyDescent="0.35">
      <c r="A52" s="22">
        <v>42842</v>
      </c>
      <c r="B52">
        <f>LN('Stock Data'!B53/'Stock Data'!B52)</f>
        <v>4.1184598704147582E-3</v>
      </c>
      <c r="C52">
        <f>LN('Stock Data'!C53/'Stock Data'!C52)</f>
        <v>1.0204170174241668E-2</v>
      </c>
      <c r="D52">
        <f>LN('Stock Data'!D53/'Stock Data'!D52)</f>
        <v>1.5761824491163034E-3</v>
      </c>
      <c r="E52">
        <f>LN('Stock Data'!E53/'Stock Data'!E52)</f>
        <v>-4.6296378987421049E-3</v>
      </c>
      <c r="F52">
        <f>LN('Stock Data'!F53/'Stock Data'!F52)</f>
        <v>3.0890917738448324E-3</v>
      </c>
      <c r="G52">
        <f>LN('Stock Data'!G53/'Stock Data'!G52)</f>
        <v>8.4423812528049082E-4</v>
      </c>
      <c r="H52">
        <f>LN('Stock Data'!H53/'Stock Data'!H52)</f>
        <v>3.9520758162283412E-2</v>
      </c>
      <c r="I52">
        <f>LN('Stock Data'!I53/'Stock Data'!I52)</f>
        <v>8.5764658646826294E-3</v>
      </c>
      <c r="Y52" s="28" t="s">
        <v>13</v>
      </c>
      <c r="Z52" s="27">
        <f>SQRT(Z51)</f>
        <v>8.1581269439711147E-3</v>
      </c>
      <c r="AA52" s="27">
        <f t="shared" ref="AA52:AC52" si="25">SQRT(AA51)</f>
        <v>1.4743463625064516E-2</v>
      </c>
      <c r="AB52" s="27">
        <f t="shared" si="25"/>
        <v>1.0326345891255707E-2</v>
      </c>
      <c r="AC52" s="27">
        <f t="shared" si="25"/>
        <v>9.8703027732425404E-3</v>
      </c>
    </row>
    <row r="53" spans="1:53" x14ac:dyDescent="0.25">
      <c r="A53" s="22">
        <v>42843</v>
      </c>
      <c r="B53">
        <f>LN('Stock Data'!B54/'Stock Data'!B53)</f>
        <v>-2.5617763803943185E-2</v>
      </c>
      <c r="C53">
        <f>LN('Stock Data'!C54/'Stock Data'!C53)</f>
        <v>3.4916265106227883E-2</v>
      </c>
      <c r="D53">
        <f>LN('Stock Data'!D54/'Stock Data'!D53)</f>
        <v>1.8357363351158005E-3</v>
      </c>
      <c r="E53">
        <f>LN('Stock Data'!E54/'Stock Data'!E53)</f>
        <v>1.0003931064519005E-2</v>
      </c>
      <c r="F53">
        <f>LN('Stock Data'!F54/'Stock Data'!F53)</f>
        <v>-5.3191676462508797E-3</v>
      </c>
      <c r="G53">
        <f>LN('Stock Data'!G54/'Stock Data'!G53)</f>
        <v>2.5284463533586906E-3</v>
      </c>
      <c r="H53">
        <f>LN('Stock Data'!H54/'Stock Data'!H53)</f>
        <v>-4.212492630067112E-2</v>
      </c>
      <c r="I53">
        <f>LN('Stock Data'!I54/'Stock Data'!I53)</f>
        <v>-2.907603119058052E-3</v>
      </c>
    </row>
    <row r="54" spans="1:53" x14ac:dyDescent="0.25">
      <c r="A54" s="22">
        <v>42844</v>
      </c>
      <c r="B54">
        <f>LN('Stock Data'!B55/'Stock Data'!B54)</f>
        <v>-7.1614562716759301E-3</v>
      </c>
      <c r="C54">
        <f>LN('Stock Data'!C55/'Stock Data'!C54)</f>
        <v>2.8987536873252406E-2</v>
      </c>
      <c r="D54">
        <f>LN('Stock Data'!D55/'Stock Data'!D54)</f>
        <v>-2.8862748237953591E-3</v>
      </c>
      <c r="E54">
        <f>LN('Stock Data'!E55/'Stock Data'!E54)</f>
        <v>-3.1896908674755753E-2</v>
      </c>
      <c r="F54">
        <f>LN('Stock Data'!F55/'Stock Data'!F54)</f>
        <v>6.1982575164545186E-5</v>
      </c>
      <c r="G54">
        <f>LN('Stock Data'!G55/'Stock Data'!G54)</f>
        <v>0</v>
      </c>
      <c r="H54">
        <f>LN('Stock Data'!H55/'Stock Data'!H54)</f>
        <v>-1.1803415724884489E-2</v>
      </c>
      <c r="I54">
        <f>LN('Stock Data'!I55/'Stock Data'!I54)</f>
        <v>-1.7178251699592046E-3</v>
      </c>
      <c r="Y54" t="s">
        <v>54</v>
      </c>
    </row>
    <row r="55" spans="1:53" x14ac:dyDescent="0.25">
      <c r="A55" s="22">
        <v>42845</v>
      </c>
      <c r="B55">
        <f>LN('Stock Data'!B56/'Stock Data'!B55)</f>
        <v>1.5237739873063566E-2</v>
      </c>
      <c r="C55">
        <f>LN('Stock Data'!C56/'Stock Data'!C55)</f>
        <v>1.4184634991956381E-2</v>
      </c>
      <c r="D55">
        <f>LN('Stock Data'!D56/'Stock Data'!D55)</f>
        <v>7.0048160381513968E-4</v>
      </c>
      <c r="E55">
        <f>LN('Stock Data'!E56/'Stock Data'!E55)</f>
        <v>-1.1128890694709518E-2</v>
      </c>
      <c r="F55">
        <f>LN('Stock Data'!F56/'Stock Data'!F55)</f>
        <v>4.8252368842324938E-3</v>
      </c>
      <c r="G55">
        <f>LN('Stock Data'!G56/'Stock Data'!G55)</f>
        <v>-1.6849203649196343E-3</v>
      </c>
      <c r="H55">
        <f>LN('Stock Data'!H56/'Stock Data'!H55)</f>
        <v>-6.6181578424781172E-3</v>
      </c>
      <c r="I55">
        <f>LN('Stock Data'!I56/'Stock Data'!I55)</f>
        <v>7.5288503559402323E-3</v>
      </c>
      <c r="Z55" t="s">
        <v>38</v>
      </c>
      <c r="AC55" s="34" t="s">
        <v>82</v>
      </c>
    </row>
    <row r="56" spans="1:53" x14ac:dyDescent="0.25">
      <c r="A56" s="22">
        <v>42846</v>
      </c>
      <c r="B56">
        <f>LN('Stock Data'!B57/'Stock Data'!B56)</f>
        <v>-1.0674531246919737E-2</v>
      </c>
      <c r="C56">
        <f>LN('Stock Data'!C57/'Stock Data'!C56)</f>
        <v>-1.4184634991956413E-2</v>
      </c>
      <c r="D56">
        <f>LN('Stock Data'!D57/'Stock Data'!D56)</f>
        <v>2.5350859219716157E-3</v>
      </c>
      <c r="E56">
        <f>LN('Stock Data'!E57/'Stock Data'!E56)</f>
        <v>-6.4154189562000245E-3</v>
      </c>
      <c r="F56">
        <f>LN('Stock Data'!F57/'Stock Data'!F56)</f>
        <v>-1.0110112570428128E-2</v>
      </c>
      <c r="G56">
        <f>LN('Stock Data'!G57/'Stock Data'!G56)</f>
        <v>0</v>
      </c>
      <c r="H56">
        <f>LN('Stock Data'!H57/'Stock Data'!H56)</f>
        <v>-1.7415041601678123E-2</v>
      </c>
      <c r="I56">
        <f>LN('Stock Data'!I57/'Stock Data'!I56)</f>
        <v>-3.039688326511295E-3</v>
      </c>
      <c r="Z56" t="s">
        <v>39</v>
      </c>
      <c r="AC56" s="34" t="s">
        <v>83</v>
      </c>
    </row>
    <row r="57" spans="1:53" x14ac:dyDescent="0.25">
      <c r="A57" s="22">
        <v>42849</v>
      </c>
      <c r="B57">
        <f>LN('Stock Data'!B58/'Stock Data'!B57)</f>
        <v>1.7088953393892391E-2</v>
      </c>
      <c r="C57">
        <f>LN('Stock Data'!C58/'Stock Data'!C57)</f>
        <v>1.8868484304382736E-2</v>
      </c>
      <c r="D57">
        <f>LN('Stock Data'!D58/'Stock Data'!D57)</f>
        <v>3.0510244650099761E-3</v>
      </c>
      <c r="E57">
        <f>LN('Stock Data'!E58/'Stock Data'!E57)</f>
        <v>-5.8816121373753166E-2</v>
      </c>
      <c r="F57">
        <f>LN('Stock Data'!F58/'Stock Data'!F57)</f>
        <v>1.6875659177878973E-2</v>
      </c>
      <c r="G57">
        <f>LN('Stock Data'!G58/'Stock Data'!G57)</f>
        <v>-2.5327155792839403E-3</v>
      </c>
      <c r="H57">
        <f>LN('Stock Data'!H58/'Stock Data'!H57)</f>
        <v>-2.3240964039450737E-2</v>
      </c>
      <c r="I57">
        <f>LN('Stock Data'!I58/'Stock Data'!I57)</f>
        <v>1.0781736616292011E-2</v>
      </c>
    </row>
    <row r="58" spans="1:53" x14ac:dyDescent="0.25">
      <c r="A58" s="22">
        <v>42850</v>
      </c>
      <c r="B58">
        <f>LN('Stock Data'!B59/'Stock Data'!B58)</f>
        <v>4.1473659041359129E-3</v>
      </c>
      <c r="C58">
        <f>LN('Stock Data'!C59/'Stock Data'!C58)</f>
        <v>-9.3897403498390316E-3</v>
      </c>
      <c r="D58">
        <f>LN('Stock Data'!D59/'Stock Data'!D58)</f>
        <v>-2.5273533326636132E-3</v>
      </c>
      <c r="E58">
        <f>LN('Stock Data'!E59/'Stock Data'!E58)</f>
        <v>-1.201731200401744E-2</v>
      </c>
      <c r="F58">
        <f>LN('Stock Data'!F59/'Stock Data'!F58)</f>
        <v>9.5168972259285986E-3</v>
      </c>
      <c r="G58">
        <f>LN('Stock Data'!G59/'Stock Data'!G58)</f>
        <v>-1.692047781024449E-3</v>
      </c>
      <c r="H58">
        <f>LN('Stock Data'!H59/'Stock Data'!H58)</f>
        <v>2.7624326959100796E-3</v>
      </c>
      <c r="I58">
        <f>LN('Stock Data'!I59/'Stock Data'!I58)</f>
        <v>6.0722141799202222E-3</v>
      </c>
    </row>
    <row r="59" spans="1:53" x14ac:dyDescent="0.25">
      <c r="A59" s="22">
        <v>42851</v>
      </c>
      <c r="B59">
        <f>LN('Stock Data'!B60/'Stock Data'!B59)</f>
        <v>-4.7869885572245805E-3</v>
      </c>
      <c r="C59">
        <f>LN('Stock Data'!C60/'Stock Data'!C59)</f>
        <v>1.8692133012152546E-2</v>
      </c>
      <c r="D59">
        <f>LN('Stock Data'!D60/'Stock Data'!D59)</f>
        <v>-1.7450039314726454E-4</v>
      </c>
      <c r="E59">
        <f>LN('Stock Data'!E60/'Stock Data'!E59)</f>
        <v>-1.3037994338129943E-2</v>
      </c>
      <c r="F59">
        <f>LN('Stock Data'!F60/'Stock Data'!F59)</f>
        <v>-5.465731546994122E-4</v>
      </c>
      <c r="G59">
        <f>LN('Stock Data'!G60/'Stock Data'!G59)</f>
        <v>-8.4709873765188664E-4</v>
      </c>
      <c r="H59">
        <f>LN('Stock Data'!H60/'Stock Data'!H59)</f>
        <v>3.3234662687977659E-2</v>
      </c>
      <c r="I59">
        <f>LN('Stock Data'!I60/'Stock Data'!I59)</f>
        <v>-4.8582137105885161E-4</v>
      </c>
      <c r="O59" s="42" t="s">
        <v>85</v>
      </c>
      <c r="P59" s="42" t="s">
        <v>86</v>
      </c>
      <c r="Q59" s="42" t="s">
        <v>87</v>
      </c>
      <c r="R59" s="42" t="s">
        <v>88</v>
      </c>
      <c r="S59" s="42" t="s">
        <v>30</v>
      </c>
      <c r="T59" s="42" t="s">
        <v>31</v>
      </c>
    </row>
    <row r="60" spans="1:53" x14ac:dyDescent="0.25">
      <c r="A60" s="22">
        <v>42852</v>
      </c>
      <c r="B60">
        <f>LN('Stock Data'!B61/'Stock Data'!B60)</f>
        <v>-3.3835401239406065E-2</v>
      </c>
      <c r="C60">
        <f>LN('Stock Data'!C61/'Stock Data'!C60)</f>
        <v>-2.3420274208098498E-2</v>
      </c>
      <c r="D60">
        <f>LN('Stock Data'!D61/'Stock Data'!D60)</f>
        <v>2.2665339863084774E-3</v>
      </c>
      <c r="E60">
        <f>LN('Stock Data'!E61/'Stock Data'!E60)</f>
        <v>-1.7652709056367382E-2</v>
      </c>
      <c r="F60">
        <f>LN('Stock Data'!F61/'Stock Data'!F60)</f>
        <v>-1.1548107368182984E-2</v>
      </c>
      <c r="G60">
        <f>LN('Stock Data'!G61/'Stock Data'!G60)</f>
        <v>8.4709873765190311E-4</v>
      </c>
      <c r="H60">
        <f>LN('Stock Data'!H61/'Stock Data'!H60)</f>
        <v>-6.6733402543296043E-4</v>
      </c>
      <c r="I60">
        <f>LN('Stock Data'!I61/'Stock Data'!I60)</f>
        <v>5.5276726852089401E-4</v>
      </c>
      <c r="O60" s="39">
        <v>0</v>
      </c>
      <c r="P60" s="39">
        <v>1</v>
      </c>
      <c r="Q60" s="39">
        <f>100%-O60-P60</f>
        <v>0</v>
      </c>
      <c r="R60" s="40">
        <f>O60*$Q$2+P60*$P$2+Q60*$R$2</f>
        <v>1.1518218147715315E-4</v>
      </c>
      <c r="S60" s="40">
        <f>(O60^2)*$Q$3+(P60^2)*$P$3+(Q60^2)*$R$3+2*O60*P60*$Q$12+2*O60*Q60*$Q$14+2*P60*Q60*$P$14</f>
        <v>7.1759212781397897E-6</v>
      </c>
      <c r="T60" s="40">
        <f>SQRT(S60)</f>
        <v>2.6787910105381101E-3</v>
      </c>
      <c r="X60" s="48" t="s">
        <v>59</v>
      </c>
      <c r="Y60" t="s">
        <v>60</v>
      </c>
      <c r="AF60" s="43" t="s">
        <v>85</v>
      </c>
      <c r="AG60" s="43" t="s">
        <v>86</v>
      </c>
      <c r="AH60" s="43" t="s">
        <v>87</v>
      </c>
      <c r="AI60" s="43" t="s">
        <v>88</v>
      </c>
      <c r="AJ60" s="43" t="s">
        <v>30</v>
      </c>
      <c r="AK60" s="43" t="s">
        <v>31</v>
      </c>
      <c r="AL60" s="43"/>
      <c r="AM60" s="43"/>
      <c r="AN60" s="43" t="s">
        <v>85</v>
      </c>
      <c r="AO60" s="43" t="s">
        <v>86</v>
      </c>
      <c r="AP60" s="43" t="s">
        <v>87</v>
      </c>
      <c r="AQ60" s="43" t="s">
        <v>88</v>
      </c>
      <c r="AR60" s="43" t="s">
        <v>30</v>
      </c>
      <c r="AS60" s="43" t="s">
        <v>31</v>
      </c>
      <c r="AT60" s="43"/>
      <c r="AU60" s="43"/>
      <c r="AV60" s="43" t="s">
        <v>85</v>
      </c>
      <c r="AW60" s="43" t="s">
        <v>86</v>
      </c>
      <c r="AX60" s="43" t="s">
        <v>87</v>
      </c>
      <c r="AY60" s="43" t="s">
        <v>88</v>
      </c>
      <c r="AZ60" s="43" t="s">
        <v>30</v>
      </c>
      <c r="BA60" s="43" t="s">
        <v>31</v>
      </c>
    </row>
    <row r="61" spans="1:53" x14ac:dyDescent="0.25">
      <c r="A61" s="22">
        <v>42853</v>
      </c>
      <c r="B61">
        <f>LN('Stock Data'!B62/'Stock Data'!B61)</f>
        <v>1.6735452388468665E-2</v>
      </c>
      <c r="C61">
        <f>LN('Stock Data'!C62/'Stock Data'!C61)</f>
        <v>4.1769412876294931E-2</v>
      </c>
      <c r="D61">
        <f>LN('Stock Data'!D62/'Stock Data'!D61)</f>
        <v>3.1299017983305935E-3</v>
      </c>
      <c r="E61">
        <f>LN('Stock Data'!E62/'Stock Data'!E61)</f>
        <v>1.7652709056367351E-2</v>
      </c>
      <c r="F61">
        <f>LN('Stock Data'!F62/'Stock Data'!F61)</f>
        <v>3.6805708662398682E-3</v>
      </c>
      <c r="G61">
        <f>LN('Stock Data'!G62/'Stock Data'!G61)</f>
        <v>-8.4709873765188664E-4</v>
      </c>
      <c r="H61">
        <f>LN('Stock Data'!H62/'Stock Data'!H61)</f>
        <v>6.6533844907366736E-3</v>
      </c>
      <c r="I61">
        <f>LN('Stock Data'!I62/'Stock Data'!I61)</f>
        <v>-1.9149797398098202E-3</v>
      </c>
      <c r="O61" s="39">
        <v>0</v>
      </c>
      <c r="P61" s="39">
        <v>0.9</v>
      </c>
      <c r="Q61" s="39">
        <f t="shared" ref="Q61:Q124" si="26">100%-O61-P61</f>
        <v>9.9999999999999978E-2</v>
      </c>
      <c r="R61" s="40">
        <f t="shared" ref="R61:R124" si="27">O61*$Q$2+P61*$P$2+Q61*$R$2</f>
        <v>1.6329455709117731E-4</v>
      </c>
      <c r="S61" s="40">
        <f t="shared" ref="S61:S124" si="28">(O61^2)*$Q$3+(P61^2)*$P$3+(Q61^2)*$R$3+2*O61*P61*$Q$12+2*O61*Q61*$Q$14+2*P61*Q61*$P$14</f>
        <v>7.2074363769308397E-6</v>
      </c>
      <c r="T61" s="40">
        <f t="shared" ref="T61:T124" si="29">SQRT(S61)</f>
        <v>2.6846669024165439E-3</v>
      </c>
      <c r="X61" s="48"/>
      <c r="AF61" s="39">
        <v>0</v>
      </c>
      <c r="AG61" s="39">
        <v>1</v>
      </c>
      <c r="AH61" s="39">
        <f>100%-AF61-AG61</f>
        <v>0</v>
      </c>
      <c r="AI61" s="40">
        <f>AF61*$T$2+AG61*$O$2+AH61*$S$2</f>
        <v>-2.5754856176627267E-3</v>
      </c>
      <c r="AJ61" s="40">
        <f>(AF61^2)*$T$3+(AG61^2)*$O$3+(AH61^2)*$S$3+2*AF61*AG61*$T$11+2*AF61*AH61*$T$15+2*AG61*AH61*$O$15</f>
        <v>5.3282642981436158E-3</v>
      </c>
      <c r="AK61" s="40">
        <f>SQRT(AJ61)</f>
        <v>7.2994960772258907E-2</v>
      </c>
      <c r="AN61" s="39">
        <v>0</v>
      </c>
      <c r="AO61" s="39">
        <v>1</v>
      </c>
      <c r="AP61" s="39">
        <f>100%-AN61-AO61</f>
        <v>0</v>
      </c>
      <c r="AQ61" s="40">
        <f>AN61*$N$2+AO61*$R$2+AP61*$T$2</f>
        <v>5.9630593761739474E-4</v>
      </c>
      <c r="AR61" s="40">
        <f>(AN61^2)*$N$3+(AO61^2)*$R$3+(AP61^2)*$T$3+2*AN61*AO61*$R$10+2*AN61*AP61*$T$10+2*AO61*AP61*$R$16</f>
        <v>1.2457360154613398E-4</v>
      </c>
      <c r="AS61" s="40">
        <f>SQRT(AR61)</f>
        <v>1.1161254479050909E-2</v>
      </c>
      <c r="AV61" s="39">
        <v>0</v>
      </c>
      <c r="AW61" s="39">
        <v>1</v>
      </c>
      <c r="AX61" s="39">
        <f>100%-AV61-AW61</f>
        <v>0</v>
      </c>
      <c r="AY61" s="40">
        <f>AV61*$N$2+AW61*$S$2+AX61*$T$2</f>
        <v>8.7513812360539068E-5</v>
      </c>
      <c r="AZ61" s="40">
        <f>(AV61^2)*$N$3+(AW61^2)*$S$3+(AX61^2)*$T$3+2*AV61*AW61*$S$10+2*AV61*AX61*$T$10+2*AW61*AX61*$S$16</f>
        <v>2.3265137386166461E-6</v>
      </c>
      <c r="BA61" s="40">
        <f>SQRT(AZ61)</f>
        <v>1.5252913618770173E-3</v>
      </c>
    </row>
    <row r="62" spans="1:53" x14ac:dyDescent="0.25">
      <c r="A62" s="22">
        <v>42856</v>
      </c>
      <c r="B62">
        <f>LN('Stock Data'!B63/'Stock Data'!B62)</f>
        <v>5.1930984151603368E-3</v>
      </c>
      <c r="C62">
        <f>LN('Stock Data'!C63/'Stock Data'!C62)</f>
        <v>0</v>
      </c>
      <c r="D62">
        <f>LN('Stock Data'!D63/'Stock Data'!D62)</f>
        <v>-5.2219353914917223E-3</v>
      </c>
      <c r="E62">
        <f>LN('Stock Data'!E63/'Stock Data'!E62)</f>
        <v>-3.3811049842957339E-2</v>
      </c>
      <c r="F62">
        <f>LN('Stock Data'!F63/'Stock Data'!F62)</f>
        <v>-4.4182752979371994E-3</v>
      </c>
      <c r="G62">
        <f>LN('Stock Data'!G63/'Stock Data'!G62)</f>
        <v>-1.6963532481785132E-3</v>
      </c>
      <c r="H62">
        <f>LN('Stock Data'!H63/'Stock Data'!H62)</f>
        <v>0</v>
      </c>
      <c r="I62">
        <f>LN('Stock Data'!I63/'Stock Data'!I62)</f>
        <v>1.7307918466451173E-3</v>
      </c>
      <c r="O62" s="39">
        <v>0</v>
      </c>
      <c r="P62" s="39">
        <v>0.8</v>
      </c>
      <c r="Q62" s="39">
        <f t="shared" si="26"/>
        <v>0.19999999999999996</v>
      </c>
      <c r="R62" s="40">
        <f t="shared" si="27"/>
        <v>2.1140693270520146E-4</v>
      </c>
      <c r="S62" s="40">
        <f t="shared" si="28"/>
        <v>9.8407854597237504E-6</v>
      </c>
      <c r="T62" s="40">
        <f t="shared" si="29"/>
        <v>3.1370026234805335E-3</v>
      </c>
      <c r="AF62" s="39">
        <v>0</v>
      </c>
      <c r="AG62" s="39">
        <v>0.9</v>
      </c>
      <c r="AH62" s="39">
        <f t="shared" ref="AH62:AH125" si="30">100%-AF62-AG62</f>
        <v>9.9999999999999978E-2</v>
      </c>
      <c r="AI62" s="40">
        <f t="shared" ref="AI62:AI125" si="31">AF62*$T$2+AG62*$O$2+AH62*$S$2</f>
        <v>-2.3091856746604001E-3</v>
      </c>
      <c r="AJ62" s="40">
        <f t="shared" ref="AJ62:AJ125" si="32">(AF62^2)*$T$3+(AG62^2)*$O$3+(AH62^2)*$S$3+2*AF62*AG62*$T$11+2*AF62*AH62*$T$15+2*AG62*AH62*$O$15</f>
        <v>4.3132140419996816E-3</v>
      </c>
      <c r="AK62" s="40">
        <f t="shared" ref="AK62:AK125" si="33">SQRT(AJ62)</f>
        <v>6.5675064080666729E-2</v>
      </c>
      <c r="AN62" s="39">
        <v>0</v>
      </c>
      <c r="AO62" s="39">
        <v>0.9</v>
      </c>
      <c r="AP62" s="39">
        <f t="shared" ref="AP62:AP125" si="34">100%-AN62-AO62</f>
        <v>9.9999999999999978E-2</v>
      </c>
      <c r="AQ62" s="40">
        <f t="shared" ref="AQ62:AQ125" si="35">AN62*$N$2+AO62*$R$2+AP62*$T$2</f>
        <v>5.0563201450617165E-4</v>
      </c>
      <c r="AR62" s="40">
        <f t="shared" ref="AR62:AR125" si="36">(AN62^2)*$N$3+(AO62^2)*$R$3+(AP62^2)*$T$3+2*AN62*AO62*$R$10+2*AN62*AP62*$T$10+2*AO62*AP62*$R$16</f>
        <v>1.0150937338393757E-4</v>
      </c>
      <c r="AS62" s="40">
        <f t="shared" ref="AS62:AS125" si="37">SQRT(AR62)</f>
        <v>1.0075186022299417E-2</v>
      </c>
      <c r="AV62" s="39">
        <v>0</v>
      </c>
      <c r="AW62" s="39">
        <v>0.9</v>
      </c>
      <c r="AX62" s="39">
        <f t="shared" ref="AX62:AX125" si="38">100%-AV62-AW62</f>
        <v>9.9999999999999978E-2</v>
      </c>
      <c r="AY62" s="40">
        <f t="shared" ref="AY62:AY125" si="39">AV62*$N$2+AW62*$S$2+AX62*$T$2</f>
        <v>4.7719101775001555E-5</v>
      </c>
      <c r="AZ62" s="40">
        <f t="shared" ref="AZ62:AZ125" si="40">(AV62^2)*$N$3+(AW62^2)*$S$3+(AX62^2)*$T$3+2*AV62*AW62*$S$10+2*AV62*AX62*$T$10+2*AW62*AX62*$S$16</f>
        <v>5.7335281788171824E-6</v>
      </c>
      <c r="BA62" s="40">
        <f t="shared" ref="BA62:BA125" si="41">SQRT(AZ62)</f>
        <v>2.3944786862315527E-3</v>
      </c>
    </row>
    <row r="63" spans="1:53" x14ac:dyDescent="0.25">
      <c r="A63" s="22">
        <v>42857</v>
      </c>
      <c r="B63">
        <f>LN('Stock Data'!B64/'Stock Data'!B63)</f>
        <v>-1.2705790944187586E-2</v>
      </c>
      <c r="C63">
        <f>LN('Stock Data'!C64/'Stock Data'!C63)</f>
        <v>-4.1769412876295028E-2</v>
      </c>
      <c r="D63">
        <f>LN('Stock Data'!D64/'Stock Data'!D63)</f>
        <v>3.5713116656499681E-3</v>
      </c>
      <c r="E63">
        <f>LN('Stock Data'!E64/'Stock Data'!E63)</f>
        <v>2.8547879798682747E-2</v>
      </c>
      <c r="F63">
        <f>LN('Stock Data'!F64/'Stock Data'!F63)</f>
        <v>5.458622956152263E-3</v>
      </c>
      <c r="G63">
        <f>LN('Stock Data'!G64/'Stock Data'!G63)</f>
        <v>0</v>
      </c>
      <c r="H63">
        <f>LN('Stock Data'!H64/'Stock Data'!H63)</f>
        <v>-1.8742181809740639E-2</v>
      </c>
      <c r="I63">
        <f>LN('Stock Data'!I64/'Stock Data'!I63)</f>
        <v>1.1883436904249129E-3</v>
      </c>
      <c r="O63" s="39">
        <v>0</v>
      </c>
      <c r="P63" s="39">
        <v>0.70000000000000007</v>
      </c>
      <c r="Q63" s="39">
        <f t="shared" si="26"/>
        <v>0.29999999999999993</v>
      </c>
      <c r="R63" s="40">
        <f t="shared" si="27"/>
        <v>2.5951930831922561E-4</v>
      </c>
      <c r="S63" s="40">
        <f t="shared" si="28"/>
        <v>1.5075968526518516E-5</v>
      </c>
      <c r="T63" s="40">
        <f t="shared" si="29"/>
        <v>3.8827784544728425E-3</v>
      </c>
      <c r="AF63" s="39">
        <v>0</v>
      </c>
      <c r="AG63" s="39">
        <v>0.8</v>
      </c>
      <c r="AH63" s="39">
        <f t="shared" si="30"/>
        <v>0.19999999999999996</v>
      </c>
      <c r="AI63" s="40">
        <f t="shared" si="31"/>
        <v>-2.0428857316580735E-3</v>
      </c>
      <c r="AJ63" s="40">
        <f t="shared" si="32"/>
        <v>3.4053763364565105E-3</v>
      </c>
      <c r="AK63" s="40">
        <f t="shared" si="33"/>
        <v>5.835560244275189E-2</v>
      </c>
      <c r="AN63" s="39">
        <v>0</v>
      </c>
      <c r="AO63" s="39">
        <v>0.8</v>
      </c>
      <c r="AP63" s="39">
        <f t="shared" si="34"/>
        <v>0.19999999999999996</v>
      </c>
      <c r="AQ63" s="40">
        <f t="shared" si="35"/>
        <v>4.1495809139494862E-4</v>
      </c>
      <c r="AR63" s="40">
        <f t="shared" si="36"/>
        <v>8.7436268361335738E-5</v>
      </c>
      <c r="AS63" s="40">
        <f t="shared" si="37"/>
        <v>9.3507362470201111E-3</v>
      </c>
      <c r="AV63" s="39">
        <v>0</v>
      </c>
      <c r="AW63" s="39">
        <v>0.8</v>
      </c>
      <c r="AX63" s="39">
        <f t="shared" si="38"/>
        <v>0.19999999999999996</v>
      </c>
      <c r="AY63" s="40">
        <f t="shared" si="39"/>
        <v>7.9243911894640284E-6</v>
      </c>
      <c r="AZ63" s="40">
        <f t="shared" si="40"/>
        <v>1.4965769353802271E-5</v>
      </c>
      <c r="BA63" s="40">
        <f t="shared" si="41"/>
        <v>3.868561664727896E-3</v>
      </c>
    </row>
    <row r="64" spans="1:53" x14ac:dyDescent="0.25">
      <c r="A64" s="2">
        <v>42858</v>
      </c>
      <c r="B64">
        <f>LN('Stock Data'!B65/'Stock Data'!B64)</f>
        <v>-3.0628226330712247E-2</v>
      </c>
      <c r="C64">
        <f>LN('Stock Data'!C65/'Stock Data'!C64)</f>
        <v>-2.3981964686485439E-2</v>
      </c>
      <c r="D64">
        <f>LN('Stock Data'!D65/'Stock Data'!D64)</f>
        <v>-1.2180182204901157E-3</v>
      </c>
      <c r="E64">
        <f>LN('Stock Data'!E65/'Stock Data'!E64)</f>
        <v>-4.4072349874077462E-3</v>
      </c>
      <c r="F64">
        <f>LN('Stock Data'!F65/'Stock Data'!F64)</f>
        <v>1.9553504370421752E-3</v>
      </c>
      <c r="G64">
        <f>LN('Stock Data'!G65/'Stock Data'!G64)</f>
        <v>2.5434519858303691E-3</v>
      </c>
      <c r="H64">
        <f>LN('Stock Data'!H65/'Stock Data'!H64)</f>
        <v>-1.29209550074613E-2</v>
      </c>
      <c r="I64">
        <f>LN('Stock Data'!I65/'Stock Data'!I64)</f>
        <v>-1.2721693695897679E-3</v>
      </c>
      <c r="O64" s="39">
        <v>0</v>
      </c>
      <c r="P64" s="39">
        <v>0.60000000000000009</v>
      </c>
      <c r="Q64" s="39">
        <f t="shared" si="26"/>
        <v>0.39999999999999991</v>
      </c>
      <c r="R64" s="40">
        <f t="shared" si="27"/>
        <v>3.0763168393324971E-4</v>
      </c>
      <c r="S64" s="40">
        <f t="shared" si="28"/>
        <v>2.2912985577315141E-5</v>
      </c>
      <c r="T64" s="40">
        <f t="shared" si="29"/>
        <v>4.7867510460974615E-3</v>
      </c>
      <c r="AF64" s="39">
        <v>0</v>
      </c>
      <c r="AG64" s="39">
        <v>0.70000000000000007</v>
      </c>
      <c r="AH64" s="39">
        <f t="shared" si="30"/>
        <v>0.29999999999999993</v>
      </c>
      <c r="AI64" s="40">
        <f t="shared" si="31"/>
        <v>-1.7765857886557471E-3</v>
      </c>
      <c r="AJ64" s="40">
        <f t="shared" si="32"/>
        <v>2.6047511815141026E-3</v>
      </c>
      <c r="AK64" s="40">
        <f t="shared" si="33"/>
        <v>5.1036763039147601E-2</v>
      </c>
      <c r="AN64" s="39">
        <v>0</v>
      </c>
      <c r="AO64" s="39">
        <v>0.70000000000000007</v>
      </c>
      <c r="AP64" s="39">
        <f t="shared" si="34"/>
        <v>0.29999999999999993</v>
      </c>
      <c r="AQ64" s="40">
        <f t="shared" si="35"/>
        <v>3.2428416828372554E-4</v>
      </c>
      <c r="AR64" s="40">
        <f t="shared" si="36"/>
        <v>8.2354286478328532E-5</v>
      </c>
      <c r="AS64" s="40">
        <f t="shared" si="37"/>
        <v>9.0749262519498487E-3</v>
      </c>
      <c r="AV64" s="39">
        <v>0</v>
      </c>
      <c r="AW64" s="39">
        <v>0.70000000000000007</v>
      </c>
      <c r="AX64" s="39">
        <f t="shared" si="38"/>
        <v>0.29999999999999993</v>
      </c>
      <c r="AY64" s="40">
        <f t="shared" si="39"/>
        <v>-3.1870319396073478E-5</v>
      </c>
      <c r="AZ64" s="40">
        <f t="shared" si="40"/>
        <v>3.0023237263571912E-5</v>
      </c>
      <c r="BA64" s="40">
        <f t="shared" si="41"/>
        <v>5.4793464266800936E-3</v>
      </c>
    </row>
    <row r="65" spans="1:53" x14ac:dyDescent="0.25">
      <c r="A65" s="2">
        <v>42859</v>
      </c>
      <c r="B65">
        <f>LN('Stock Data'!B66/'Stock Data'!B65)</f>
        <v>-1.5673199613509714E-2</v>
      </c>
      <c r="C65">
        <f>LN('Stock Data'!C66/'Stock Data'!C65)</f>
        <v>-3.4571344065088785E-2</v>
      </c>
      <c r="D65">
        <f>LN('Stock Data'!D66/'Stock Data'!D65)</f>
        <v>-4.5371772951637458E-3</v>
      </c>
      <c r="E65">
        <f>LN('Stock Data'!E66/'Stock Data'!E65)</f>
        <v>-4.332807676353681E-2</v>
      </c>
      <c r="F65">
        <f>LN('Stock Data'!F66/'Stock Data'!F65)</f>
        <v>2.9259089033873897E-3</v>
      </c>
      <c r="G65">
        <f>LN('Stock Data'!G66/'Stock Data'!G65)</f>
        <v>-8.4709873765188664E-4</v>
      </c>
      <c r="H65">
        <f>LN('Stock Data'!H66/'Stock Data'!H65)</f>
        <v>-2.7416055554946158E-3</v>
      </c>
      <c r="I65">
        <f>LN('Stock Data'!I66/'Stock Data'!I65)</f>
        <v>5.8193340552533356E-4</v>
      </c>
      <c r="O65" s="39">
        <v>0</v>
      </c>
      <c r="P65" s="39">
        <v>0.50000000000000011</v>
      </c>
      <c r="Q65" s="39">
        <f t="shared" si="26"/>
        <v>0.49999999999999989</v>
      </c>
      <c r="R65" s="40">
        <f t="shared" si="27"/>
        <v>3.5574405954727392E-4</v>
      </c>
      <c r="S65" s="40">
        <f t="shared" si="28"/>
        <v>3.3351836612113624E-5</v>
      </c>
      <c r="T65" s="40">
        <f t="shared" si="29"/>
        <v>5.775104900528961E-3</v>
      </c>
      <c r="AF65" s="39">
        <v>0</v>
      </c>
      <c r="AG65" s="39">
        <v>0.60000000000000009</v>
      </c>
      <c r="AH65" s="39">
        <f t="shared" si="30"/>
        <v>0.39999999999999991</v>
      </c>
      <c r="AI65" s="40">
        <f t="shared" si="31"/>
        <v>-1.5102858456534207E-3</v>
      </c>
      <c r="AJ65" s="40">
        <f t="shared" si="32"/>
        <v>1.9113385771724572E-3</v>
      </c>
      <c r="AK65" s="40">
        <f t="shared" si="33"/>
        <v>4.3718858369958119E-2</v>
      </c>
      <c r="AN65" s="39">
        <v>0</v>
      </c>
      <c r="AO65" s="39">
        <v>0.60000000000000009</v>
      </c>
      <c r="AP65" s="39">
        <f t="shared" si="34"/>
        <v>0.39999999999999991</v>
      </c>
      <c r="AQ65" s="40">
        <f t="shared" si="35"/>
        <v>2.3361024517250243E-4</v>
      </c>
      <c r="AR65" s="40">
        <f t="shared" si="36"/>
        <v>8.6263427734915897E-5</v>
      </c>
      <c r="AS65" s="40">
        <f t="shared" si="37"/>
        <v>9.2878107073150404E-3</v>
      </c>
      <c r="AV65" s="39">
        <v>0</v>
      </c>
      <c r="AW65" s="39">
        <v>0.60000000000000009</v>
      </c>
      <c r="AX65" s="39">
        <f t="shared" si="38"/>
        <v>0.39999999999999991</v>
      </c>
      <c r="AY65" s="40">
        <f t="shared" si="39"/>
        <v>-7.1665029981610997E-5</v>
      </c>
      <c r="AZ65" s="40">
        <f t="shared" si="40"/>
        <v>5.0905931908126108E-5</v>
      </c>
      <c r="BA65" s="40">
        <f t="shared" si="41"/>
        <v>7.1348393049967219E-3</v>
      </c>
    </row>
    <row r="66" spans="1:53" x14ac:dyDescent="0.25">
      <c r="A66" s="2">
        <v>42860</v>
      </c>
      <c r="B66">
        <f>LN('Stock Data'!B67/'Stock Data'!B66)</f>
        <v>2.4424517666416175E-2</v>
      </c>
      <c r="C66">
        <f>LN('Stock Data'!C67/'Stock Data'!C66)</f>
        <v>1.0000083334583399E-2</v>
      </c>
      <c r="D66">
        <f>LN('Stock Data'!D67/'Stock Data'!D66)</f>
        <v>1.0488856876699954E-3</v>
      </c>
      <c r="E66">
        <f>LN('Stock Data'!E67/'Stock Data'!E66)</f>
        <v>3.1777526312333777E-2</v>
      </c>
      <c r="F66">
        <f>LN('Stock Data'!F67/'Stock Data'!F66)</f>
        <v>-2.9259089033873255E-3</v>
      </c>
      <c r="G66">
        <f>LN('Stock Data'!G67/'Stock Data'!G66)</f>
        <v>0</v>
      </c>
      <c r="H66">
        <f>LN('Stock Data'!H67/'Stock Data'!H66)</f>
        <v>2.1053409197832263E-2</v>
      </c>
      <c r="I66">
        <f>LN('Stock Data'!I67/'Stock Data'!I66)</f>
        <v>4.0803591852600924E-3</v>
      </c>
      <c r="O66" s="39">
        <v>0</v>
      </c>
      <c r="P66" s="39">
        <v>0.40000000000000013</v>
      </c>
      <c r="Q66" s="39">
        <f t="shared" si="26"/>
        <v>0.59999999999999987</v>
      </c>
      <c r="R66" s="40">
        <f t="shared" si="27"/>
        <v>4.0385643516129802E-4</v>
      </c>
      <c r="S66" s="40">
        <f t="shared" si="28"/>
        <v>4.6392521630913959E-5</v>
      </c>
      <c r="T66" s="40">
        <f t="shared" si="29"/>
        <v>6.811205593058688E-3</v>
      </c>
      <c r="AF66" s="39">
        <v>0</v>
      </c>
      <c r="AG66" s="39">
        <v>0.50000000000000011</v>
      </c>
      <c r="AH66" s="39">
        <f t="shared" si="30"/>
        <v>0.49999999999999989</v>
      </c>
      <c r="AI66" s="40">
        <f t="shared" si="31"/>
        <v>-1.243985902651094E-3</v>
      </c>
      <c r="AJ66" s="40">
        <f t="shared" si="32"/>
        <v>1.3251385234315759E-3</v>
      </c>
      <c r="AK66" s="40">
        <f t="shared" si="33"/>
        <v>3.6402452162341697E-2</v>
      </c>
      <c r="AN66" s="39">
        <v>0</v>
      </c>
      <c r="AO66" s="39">
        <v>0.50000000000000011</v>
      </c>
      <c r="AP66" s="39">
        <f t="shared" si="34"/>
        <v>0.49999999999999989</v>
      </c>
      <c r="AQ66" s="40">
        <f t="shared" si="35"/>
        <v>1.4293632206127937E-4</v>
      </c>
      <c r="AR66" s="40">
        <f t="shared" si="36"/>
        <v>9.9163692131097904E-5</v>
      </c>
      <c r="AS66" s="40">
        <f t="shared" si="37"/>
        <v>9.9580968126995982E-3</v>
      </c>
      <c r="AV66" s="39">
        <v>0</v>
      </c>
      <c r="AW66" s="39">
        <v>0.50000000000000011</v>
      </c>
      <c r="AX66" s="39">
        <f t="shared" si="38"/>
        <v>0.49999999999999989</v>
      </c>
      <c r="AY66" s="40">
        <f t="shared" si="39"/>
        <v>-1.1145974056714852E-4</v>
      </c>
      <c r="AZ66" s="40">
        <f t="shared" si="40"/>
        <v>7.7613853287464846E-5</v>
      </c>
      <c r="BA66" s="40">
        <f t="shared" si="41"/>
        <v>8.8098724898527814E-3</v>
      </c>
    </row>
    <row r="67" spans="1:53" x14ac:dyDescent="0.25">
      <c r="A67" s="2">
        <v>42863</v>
      </c>
      <c r="B67">
        <f>LN('Stock Data'!B68/'Stock Data'!B67)</f>
        <v>-1.3155831282107558E-2</v>
      </c>
      <c r="C67">
        <f>LN('Stock Data'!C68/'Stock Data'!C67)</f>
        <v>4.8553225416990739E-2</v>
      </c>
      <c r="D67">
        <f>LN('Stock Data'!D68/'Stock Data'!D67)</f>
        <v>-2.711780459175426E-3</v>
      </c>
      <c r="E67">
        <f>LN('Stock Data'!E68/'Stock Data'!E67)</f>
        <v>-2.9934207818044505E-2</v>
      </c>
      <c r="F67">
        <f>LN('Stock Data'!F68/'Stock Data'!F67)</f>
        <v>-4.7729805895505573E-3</v>
      </c>
      <c r="G67">
        <f>LN('Stock Data'!G68/'Stock Data'!G67)</f>
        <v>0</v>
      </c>
      <c r="H67">
        <f>LN('Stock Data'!H68/'Stock Data'!H67)</f>
        <v>0</v>
      </c>
      <c r="I67">
        <f>LN('Stock Data'!I68/'Stock Data'!I67)</f>
        <v>3.744537610262704E-5</v>
      </c>
      <c r="O67" s="39">
        <v>0</v>
      </c>
      <c r="P67" s="39">
        <v>0.30000000000000016</v>
      </c>
      <c r="Q67" s="39">
        <f t="shared" si="26"/>
        <v>0.69999999999999984</v>
      </c>
      <c r="R67" s="40">
        <f t="shared" si="27"/>
        <v>4.5196881077532217E-4</v>
      </c>
      <c r="S67" s="40">
        <f t="shared" si="28"/>
        <v>6.2035040633716171E-5</v>
      </c>
      <c r="T67" s="40">
        <f t="shared" si="29"/>
        <v>7.8762326421783768E-3</v>
      </c>
      <c r="AF67" s="39">
        <v>0</v>
      </c>
      <c r="AG67" s="39">
        <v>0.40000000000000013</v>
      </c>
      <c r="AH67" s="39">
        <f t="shared" si="30"/>
        <v>0.59999999999999987</v>
      </c>
      <c r="AI67" s="40">
        <f t="shared" si="31"/>
        <v>-9.7768595964876741E-4</v>
      </c>
      <c r="AJ67" s="40">
        <f t="shared" si="32"/>
        <v>8.461510202914576E-4</v>
      </c>
      <c r="AK67" s="40">
        <f t="shared" si="33"/>
        <v>2.9088675120937661E-2</v>
      </c>
      <c r="AN67" s="39">
        <v>0</v>
      </c>
      <c r="AO67" s="39">
        <v>0.40000000000000013</v>
      </c>
      <c r="AP67" s="39">
        <f t="shared" si="34"/>
        <v>0.59999999999999987</v>
      </c>
      <c r="AQ67" s="40">
        <f t="shared" si="35"/>
        <v>5.2262398950056308E-5</v>
      </c>
      <c r="AR67" s="40">
        <f t="shared" si="36"/>
        <v>1.2105507966687448E-4</v>
      </c>
      <c r="AS67" s="40">
        <f t="shared" si="37"/>
        <v>1.1002503336371885E-2</v>
      </c>
      <c r="AV67" s="39">
        <v>0</v>
      </c>
      <c r="AW67" s="39">
        <v>0.40000000000000013</v>
      </c>
      <c r="AX67" s="39">
        <f t="shared" si="38"/>
        <v>0.59999999999999987</v>
      </c>
      <c r="AY67" s="40">
        <f t="shared" si="39"/>
        <v>-1.5125445115268604E-4</v>
      </c>
      <c r="AZ67" s="40">
        <f t="shared" si="40"/>
        <v>1.1014700140158814E-4</v>
      </c>
      <c r="BA67" s="40">
        <f t="shared" si="41"/>
        <v>1.0495094158776669E-2</v>
      </c>
    </row>
    <row r="68" spans="1:53" x14ac:dyDescent="0.25">
      <c r="A68" s="2">
        <v>42864</v>
      </c>
      <c r="B68">
        <f>LN('Stock Data'!B69/'Stock Data'!B68)</f>
        <v>1.4495382743961277E-2</v>
      </c>
      <c r="C68">
        <f>LN('Stock Data'!C69/'Stock Data'!C68)</f>
        <v>1.8779894651596275E-2</v>
      </c>
      <c r="D68">
        <f>LN('Stock Data'!D69/'Stock Data'!D68)</f>
        <v>-9.6403317247353393E-4</v>
      </c>
      <c r="E68">
        <f>LN('Stock Data'!E69/'Stock Data'!E68)</f>
        <v>-2.4232313387767858E-2</v>
      </c>
      <c r="F68">
        <f>LN('Stock Data'!F69/'Stock Data'!F68)</f>
        <v>1.1647633500744491E-3</v>
      </c>
      <c r="G68">
        <f>LN('Stock Data'!G69/'Stock Data'!G68)</f>
        <v>-8.4781692233967039E-4</v>
      </c>
      <c r="H68">
        <f>LN('Stock Data'!H69/'Stock Data'!H68)</f>
        <v>0</v>
      </c>
      <c r="I68">
        <f>LN('Stock Data'!I69/'Stock Data'!I68)</f>
        <v>-1.0257745827880963E-3</v>
      </c>
      <c r="O68" s="39">
        <v>0</v>
      </c>
      <c r="P68" s="39">
        <v>0.20000000000000015</v>
      </c>
      <c r="Q68" s="39">
        <f t="shared" si="26"/>
        <v>0.79999999999999982</v>
      </c>
      <c r="R68" s="40">
        <f t="shared" si="27"/>
        <v>5.0008118638934632E-4</v>
      </c>
      <c r="S68" s="40">
        <f t="shared" si="28"/>
        <v>8.027939362052022E-5</v>
      </c>
      <c r="T68" s="40">
        <f t="shared" si="29"/>
        <v>8.9598768752991373E-3</v>
      </c>
      <c r="AF68" s="39">
        <v>0</v>
      </c>
      <c r="AG68" s="39">
        <v>0.30000000000000016</v>
      </c>
      <c r="AH68" s="39">
        <f t="shared" si="30"/>
        <v>0.69999999999999984</v>
      </c>
      <c r="AI68" s="40">
        <f t="shared" si="31"/>
        <v>-7.1138601664644111E-4</v>
      </c>
      <c r="AJ68" s="40">
        <f t="shared" si="32"/>
        <v>4.7437606775210253E-4</v>
      </c>
      <c r="AK68" s="40">
        <f t="shared" si="33"/>
        <v>2.1780176026655582E-2</v>
      </c>
      <c r="AN68" s="39">
        <v>0</v>
      </c>
      <c r="AO68" s="39">
        <v>0.30000000000000016</v>
      </c>
      <c r="AP68" s="39">
        <f t="shared" si="34"/>
        <v>0.69999999999999984</v>
      </c>
      <c r="AQ68" s="40">
        <f t="shared" si="35"/>
        <v>-3.841152416116675E-5</v>
      </c>
      <c r="AR68" s="40">
        <f t="shared" si="36"/>
        <v>1.5193759034224567E-4</v>
      </c>
      <c r="AS68" s="40">
        <f t="shared" si="37"/>
        <v>1.232629670023587E-2</v>
      </c>
      <c r="AV68" s="39">
        <v>0</v>
      </c>
      <c r="AW68" s="39">
        <v>0.30000000000000016</v>
      </c>
      <c r="AX68" s="39">
        <f t="shared" si="38"/>
        <v>0.69999999999999984</v>
      </c>
      <c r="AY68" s="40">
        <f t="shared" si="39"/>
        <v>-1.9104916173822353E-4</v>
      </c>
      <c r="AZ68" s="40">
        <f t="shared" si="40"/>
        <v>1.4850537625049598E-4</v>
      </c>
      <c r="BA68" s="40">
        <f t="shared" si="41"/>
        <v>1.218627819518724E-2</v>
      </c>
    </row>
    <row r="69" spans="1:53" x14ac:dyDescent="0.25">
      <c r="A69" s="2">
        <v>42865</v>
      </c>
      <c r="B69">
        <f>LN('Stock Data'!B70/'Stock Data'!B69)</f>
        <v>1.5936658668091078E-2</v>
      </c>
      <c r="C69">
        <f>LN('Stock Data'!C70/'Stock Data'!C69)</f>
        <v>-8.7434299389674383E-2</v>
      </c>
      <c r="D69">
        <f>LN('Stock Data'!D70/'Stock Data'!D69)</f>
        <v>2.8892372241589607E-3</v>
      </c>
      <c r="E69">
        <f>LN('Stock Data'!E70/'Stock Data'!E69)</f>
        <v>3.0657301070425781E-2</v>
      </c>
      <c r="F69">
        <f>LN('Stock Data'!F70/'Stock Data'!F69)</f>
        <v>-1.6742775393378147E-2</v>
      </c>
      <c r="G69">
        <f>LN('Stock Data'!G70/'Stock Data'!G69)</f>
        <v>1.6949156599915041E-3</v>
      </c>
      <c r="H69">
        <f>LN('Stock Data'!H70/'Stock Data'!H69)</f>
        <v>4.6932704317495669E-3</v>
      </c>
      <c r="I69">
        <f>LN('Stock Data'!I70/'Stock Data'!I69)</f>
        <v>1.1299627434363934E-3</v>
      </c>
      <c r="O69" s="39">
        <v>0</v>
      </c>
      <c r="P69" s="39">
        <v>0.10000000000000014</v>
      </c>
      <c r="Q69" s="39">
        <f t="shared" si="26"/>
        <v>0.89999999999999991</v>
      </c>
      <c r="R69" s="40">
        <f t="shared" si="27"/>
        <v>5.4819356200337059E-4</v>
      </c>
      <c r="S69" s="40">
        <f t="shared" si="28"/>
        <v>1.0112558059132617E-4</v>
      </c>
      <c r="T69" s="40">
        <f t="shared" si="29"/>
        <v>1.0056121548157926E-2</v>
      </c>
      <c r="AF69" s="39">
        <v>0</v>
      </c>
      <c r="AG69" s="39">
        <v>0.20000000000000015</v>
      </c>
      <c r="AH69" s="39">
        <f t="shared" si="30"/>
        <v>0.79999999999999982</v>
      </c>
      <c r="AI69" s="40">
        <f t="shared" si="31"/>
        <v>-4.4508607364411443E-4</v>
      </c>
      <c r="AJ69" s="40">
        <f t="shared" si="32"/>
        <v>2.098136658135106E-4</v>
      </c>
      <c r="AK69" s="40">
        <f t="shared" si="33"/>
        <v>1.4484946179172037E-2</v>
      </c>
      <c r="AN69" s="39">
        <v>0</v>
      </c>
      <c r="AO69" s="39">
        <v>0.20000000000000015</v>
      </c>
      <c r="AP69" s="39">
        <f t="shared" si="34"/>
        <v>0.79999999999999982</v>
      </c>
      <c r="AQ69" s="40">
        <f t="shared" si="35"/>
        <v>-1.2908544727238986E-4</v>
      </c>
      <c r="AR69" s="40">
        <f t="shared" si="36"/>
        <v>1.9181122415721144E-4</v>
      </c>
      <c r="AS69" s="40">
        <f t="shared" si="37"/>
        <v>1.3849592923880884E-2</v>
      </c>
      <c r="AV69" s="39">
        <v>0</v>
      </c>
      <c r="AW69" s="39">
        <v>0.20000000000000015</v>
      </c>
      <c r="AX69" s="39">
        <f t="shared" si="38"/>
        <v>0.79999999999999982</v>
      </c>
      <c r="AY69" s="40">
        <f t="shared" si="39"/>
        <v>-2.3084387232376108E-4</v>
      </c>
      <c r="AZ69" s="40">
        <f t="shared" si="40"/>
        <v>1.9268897783418837E-4</v>
      </c>
      <c r="BA69" s="40">
        <f t="shared" si="41"/>
        <v>1.3881245543328898E-2</v>
      </c>
    </row>
    <row r="70" spans="1:53" x14ac:dyDescent="0.25">
      <c r="A70" s="2">
        <v>42866</v>
      </c>
      <c r="B70">
        <f>LN('Stock Data'!B71/'Stock Data'!B70)</f>
        <v>2.6315803794906851E-3</v>
      </c>
      <c r="C70">
        <f>LN('Stock Data'!C71/'Stock Data'!C70)</f>
        <v>1.0101095986503919E-2</v>
      </c>
      <c r="D70">
        <f>LN('Stock Data'!D71/'Stock Data'!D70)</f>
        <v>1.659777646726272E-3</v>
      </c>
      <c r="E70">
        <f>LN('Stock Data'!E71/'Stock Data'!E70)</f>
        <v>2.9745320523097172E-2</v>
      </c>
      <c r="F70">
        <f>LN('Stock Data'!F71/'Stock Data'!F70)</f>
        <v>-2.6825120051876907E-3</v>
      </c>
      <c r="G70">
        <f>LN('Stock Data'!G71/'Stock Data'!G70)</f>
        <v>0</v>
      </c>
      <c r="H70">
        <f>LN('Stock Data'!H71/'Stock Data'!H70)</f>
        <v>1.0645476447952672E-2</v>
      </c>
      <c r="I70">
        <f>LN('Stock Data'!I71/'Stock Data'!I70)</f>
        <v>-2.1651516219075512E-3</v>
      </c>
      <c r="O70" s="39">
        <v>0</v>
      </c>
      <c r="P70" s="39">
        <v>0</v>
      </c>
      <c r="Q70" s="39">
        <f t="shared" si="26"/>
        <v>1</v>
      </c>
      <c r="R70" s="40">
        <f t="shared" si="27"/>
        <v>5.9630593761739474E-4</v>
      </c>
      <c r="S70" s="40">
        <f t="shared" si="28"/>
        <v>1.2457360154613398E-4</v>
      </c>
      <c r="T70" s="40">
        <f t="shared" si="29"/>
        <v>1.1161254479050909E-2</v>
      </c>
      <c r="AF70" s="39">
        <v>0</v>
      </c>
      <c r="AG70" s="39">
        <v>0.10000000000000014</v>
      </c>
      <c r="AH70" s="39">
        <f t="shared" si="30"/>
        <v>0.89999999999999991</v>
      </c>
      <c r="AI70" s="40">
        <f t="shared" si="31"/>
        <v>-1.7878613064178792E-4</v>
      </c>
      <c r="AJ70" s="40">
        <f t="shared" si="32"/>
        <v>5.2463814475681969E-5</v>
      </c>
      <c r="AK70" s="40">
        <f t="shared" si="33"/>
        <v>7.2431909042687788E-3</v>
      </c>
      <c r="AN70" s="39">
        <v>0</v>
      </c>
      <c r="AO70" s="39">
        <v>0.10000000000000014</v>
      </c>
      <c r="AP70" s="39">
        <f t="shared" si="34"/>
        <v>0.89999999999999991</v>
      </c>
      <c r="AQ70" s="40">
        <f t="shared" si="35"/>
        <v>-2.1975937038361298E-4</v>
      </c>
      <c r="AR70" s="40">
        <f t="shared" si="36"/>
        <v>2.4067598111177191E-4</v>
      </c>
      <c r="AS70" s="40">
        <f t="shared" si="37"/>
        <v>1.5513735240481961E-2</v>
      </c>
      <c r="AV70" s="39">
        <v>0</v>
      </c>
      <c r="AW70" s="39">
        <v>0.10000000000000014</v>
      </c>
      <c r="AX70" s="39">
        <f t="shared" si="38"/>
        <v>0.89999999999999991</v>
      </c>
      <c r="AY70" s="40">
        <f t="shared" si="39"/>
        <v>-2.706385829092986E-4</v>
      </c>
      <c r="AZ70" s="40">
        <f t="shared" si="40"/>
        <v>2.4269780615266543E-4</v>
      </c>
      <c r="BA70" s="40">
        <f t="shared" si="41"/>
        <v>1.5578761380567629E-2</v>
      </c>
    </row>
    <row r="71" spans="1:53" x14ac:dyDescent="0.25">
      <c r="A71" s="2">
        <v>42867</v>
      </c>
      <c r="B71">
        <f>LN('Stock Data'!B72/'Stock Data'!B71)</f>
        <v>-3.6202441445060203E-3</v>
      </c>
      <c r="C71">
        <f>LN('Stock Data'!C72/'Stock Data'!C71)</f>
        <v>-1.0101095986503821E-2</v>
      </c>
      <c r="D71">
        <f>LN('Stock Data'!D72/'Stock Data'!D71)</f>
        <v>3.485243558035487E-3</v>
      </c>
      <c r="E71">
        <f>LN('Stock Data'!E72/'Stock Data'!E71)</f>
        <v>4.4306674164848962E-3</v>
      </c>
      <c r="F71">
        <f>LN('Stock Data'!F72/'Stock Data'!F71)</f>
        <v>8.7417425915758669E-4</v>
      </c>
      <c r="G71">
        <f>LN('Stock Data'!G72/'Stock Data'!G71)</f>
        <v>1.6920477810245234E-3</v>
      </c>
      <c r="H71">
        <f>LN('Stock Data'!H72/'Stock Data'!H71)</f>
        <v>3.3036039295772984E-3</v>
      </c>
      <c r="I71">
        <f>LN('Stock Data'!I72/'Stock Data'!I71)</f>
        <v>-1.4795353149046619E-3</v>
      </c>
      <c r="O71" s="39">
        <v>0.1</v>
      </c>
      <c r="P71" s="39">
        <v>0.9</v>
      </c>
      <c r="Q71" s="39">
        <f t="shared" si="26"/>
        <v>0</v>
      </c>
      <c r="R71" s="40">
        <f t="shared" si="27"/>
        <v>6.0233530496410517E-5</v>
      </c>
      <c r="S71" s="40">
        <f t="shared" si="28"/>
        <v>1.563133271944672E-5</v>
      </c>
      <c r="T71" s="40">
        <f t="shared" si="29"/>
        <v>3.9536480267528522E-3</v>
      </c>
      <c r="AF71" s="39">
        <v>0</v>
      </c>
      <c r="AG71" s="39">
        <v>0</v>
      </c>
      <c r="AH71" s="39">
        <f t="shared" si="30"/>
        <v>1</v>
      </c>
      <c r="AI71" s="40">
        <f t="shared" si="31"/>
        <v>8.7513812360539068E-5</v>
      </c>
      <c r="AJ71" s="40">
        <f t="shared" si="32"/>
        <v>2.3265137386166461E-6</v>
      </c>
      <c r="AK71" s="40">
        <f t="shared" si="33"/>
        <v>1.5252913618770173E-3</v>
      </c>
      <c r="AN71" s="39">
        <v>0</v>
      </c>
      <c r="AO71" s="39">
        <v>0</v>
      </c>
      <c r="AP71" s="39">
        <f t="shared" si="34"/>
        <v>1</v>
      </c>
      <c r="AQ71" s="40">
        <f t="shared" si="35"/>
        <v>-3.1043329349483617E-4</v>
      </c>
      <c r="AR71" s="40">
        <f t="shared" si="36"/>
        <v>2.9853186120592698E-4</v>
      </c>
      <c r="AS71" s="40">
        <f t="shared" si="37"/>
        <v>1.7278074580401804E-2</v>
      </c>
      <c r="AV71" s="39">
        <v>0</v>
      </c>
      <c r="AW71" s="39">
        <v>0</v>
      </c>
      <c r="AX71" s="39">
        <f t="shared" si="38"/>
        <v>1</v>
      </c>
      <c r="AY71" s="40">
        <f t="shared" si="39"/>
        <v>-3.1043329349483617E-4</v>
      </c>
      <c r="AZ71" s="40">
        <f t="shared" si="40"/>
        <v>2.9853186120592698E-4</v>
      </c>
      <c r="BA71" s="40">
        <f t="shared" si="41"/>
        <v>1.7278074580401804E-2</v>
      </c>
    </row>
    <row r="72" spans="1:53" x14ac:dyDescent="0.25">
      <c r="A72" s="2">
        <v>42870</v>
      </c>
      <c r="B72">
        <f>LN('Stock Data'!B73/'Stock Data'!B72)</f>
        <v>1.8295152857063783E-2</v>
      </c>
      <c r="C72">
        <f>LN('Stock Data'!C73/'Stock Data'!C72)</f>
        <v>-5.0890695074711813E-3</v>
      </c>
      <c r="D72">
        <f>LN('Stock Data'!D73/'Stock Data'!D72)</f>
        <v>7.8248058934186383E-4</v>
      </c>
      <c r="E72">
        <f>LN('Stock Data'!E73/'Stock Data'!E72)</f>
        <v>-6.2084456624840719E-3</v>
      </c>
      <c r="F72">
        <f>LN('Stock Data'!F73/'Stock Data'!F72)</f>
        <v>-1.5615731237123784E-3</v>
      </c>
      <c r="G72">
        <f>LN('Stock Data'!G73/'Stock Data'!G72)</f>
        <v>0</v>
      </c>
      <c r="H72">
        <f>LN('Stock Data'!H73/'Stock Data'!H72)</f>
        <v>-1.1277068099719283E-2</v>
      </c>
      <c r="I72">
        <f>LN('Stock Data'!I73/'Stock Data'!I72)</f>
        <v>4.7651422971946031E-3</v>
      </c>
      <c r="O72" s="39">
        <v>0.1</v>
      </c>
      <c r="P72" s="39">
        <v>0.8</v>
      </c>
      <c r="Q72" s="39">
        <f t="shared" si="26"/>
        <v>9.9999999999999978E-2</v>
      </c>
      <c r="R72" s="40">
        <f t="shared" si="27"/>
        <v>1.0834590611043466E-4</v>
      </c>
      <c r="S72" s="40">
        <f t="shared" si="28"/>
        <v>1.5019564491290427E-5</v>
      </c>
      <c r="T72" s="40">
        <f t="shared" si="29"/>
        <v>3.875508288120466E-3</v>
      </c>
      <c r="AF72" s="39">
        <v>0.1</v>
      </c>
      <c r="AG72" s="39">
        <v>0.9</v>
      </c>
      <c r="AH72" s="39">
        <f t="shared" si="30"/>
        <v>0</v>
      </c>
      <c r="AI72" s="40">
        <f t="shared" si="31"/>
        <v>-2.3489803852459377E-3</v>
      </c>
      <c r="AJ72" s="40">
        <f t="shared" si="32"/>
        <v>4.3051838524684177E-3</v>
      </c>
      <c r="AK72" s="40">
        <f t="shared" si="33"/>
        <v>6.5613899841942158E-2</v>
      </c>
      <c r="AN72" s="39">
        <v>0.1</v>
      </c>
      <c r="AO72" s="39">
        <v>0.9</v>
      </c>
      <c r="AP72" s="39">
        <f t="shared" si="34"/>
        <v>0</v>
      </c>
      <c r="AQ72" s="40">
        <f t="shared" si="35"/>
        <v>6.1348696562031526E-4</v>
      </c>
      <c r="AR72" s="40">
        <f t="shared" si="36"/>
        <v>1.0696788480215604E-4</v>
      </c>
      <c r="AS72" s="40">
        <f t="shared" si="37"/>
        <v>1.034252796960956E-2</v>
      </c>
      <c r="AV72" s="39">
        <v>0.1</v>
      </c>
      <c r="AW72" s="39">
        <v>0.9</v>
      </c>
      <c r="AX72" s="39">
        <f t="shared" si="38"/>
        <v>0</v>
      </c>
      <c r="AY72" s="40">
        <f t="shared" si="39"/>
        <v>1.5557405288914517E-4</v>
      </c>
      <c r="AZ72" s="40">
        <f t="shared" si="40"/>
        <v>3.6258173665222553E-6</v>
      </c>
      <c r="BA72" s="40">
        <f t="shared" si="41"/>
        <v>1.9041579153321962E-3</v>
      </c>
    </row>
    <row r="73" spans="1:53" x14ac:dyDescent="0.25">
      <c r="A73" s="2">
        <v>42871</v>
      </c>
      <c r="B73">
        <f>LN('Stock Data'!B74/'Stock Data'!B73)</f>
        <v>1.2226696912196433E-2</v>
      </c>
      <c r="C73">
        <f>LN('Stock Data'!C74/'Stock Data'!C73)</f>
        <v>-5.1151006667704887E-3</v>
      </c>
      <c r="D73">
        <f>LN('Stock Data'!D74/'Stock Data'!D73)</f>
        <v>1.7384200964963724E-4</v>
      </c>
      <c r="E73">
        <f>LN('Stock Data'!E74/'Stock Data'!E73)</f>
        <v>-8.9007571519322836E-4</v>
      </c>
      <c r="F73">
        <f>LN('Stock Data'!F74/'Stock Data'!F73)</f>
        <v>1.2504062789680644E-4</v>
      </c>
      <c r="G73">
        <f>LN('Stock Data'!G74/'Stock Data'!G73)</f>
        <v>1.6891895908447598E-3</v>
      </c>
      <c r="H73">
        <f>LN('Stock Data'!H74/'Stock Data'!H73)</f>
        <v>7.3114317063723514E-3</v>
      </c>
      <c r="I73">
        <f>LN('Stock Data'!I74/'Stock Data'!I73)</f>
        <v>-6.871328353222825E-4</v>
      </c>
      <c r="O73" s="39">
        <v>0.1</v>
      </c>
      <c r="P73" s="39">
        <v>0.70000000000000007</v>
      </c>
      <c r="Q73" s="39">
        <f t="shared" si="26"/>
        <v>0.19999999999999996</v>
      </c>
      <c r="R73" s="40">
        <f t="shared" si="27"/>
        <v>1.5645828172445881E-4</v>
      </c>
      <c r="S73" s="40">
        <f t="shared" si="28"/>
        <v>1.700963024713599E-5</v>
      </c>
      <c r="T73" s="40">
        <f t="shared" si="29"/>
        <v>4.1242732992778242E-3</v>
      </c>
      <c r="AF73" s="39">
        <v>0.1</v>
      </c>
      <c r="AG73" s="39">
        <v>0.8</v>
      </c>
      <c r="AH73" s="39">
        <f t="shared" si="30"/>
        <v>9.9999999999999978E-2</v>
      </c>
      <c r="AI73" s="40">
        <f t="shared" si="31"/>
        <v>-2.082680442243611E-3</v>
      </c>
      <c r="AJ73" s="40">
        <f t="shared" si="32"/>
        <v>3.39861694736652E-3</v>
      </c>
      <c r="AK73" s="40">
        <f t="shared" si="33"/>
        <v>5.8297658163656285E-2</v>
      </c>
      <c r="AN73" s="39">
        <v>0.1</v>
      </c>
      <c r="AO73" s="39">
        <v>0.8</v>
      </c>
      <c r="AP73" s="39">
        <f t="shared" si="34"/>
        <v>9.9999999999999978E-2</v>
      </c>
      <c r="AQ73" s="40">
        <f t="shared" si="35"/>
        <v>5.2281304250909229E-4</v>
      </c>
      <c r="AR73" s="40">
        <f t="shared" si="36"/>
        <v>8.6320613388904272E-5</v>
      </c>
      <c r="AS73" s="40">
        <f t="shared" si="37"/>
        <v>9.2908887297666141E-3</v>
      </c>
      <c r="AV73" s="39">
        <v>0.1</v>
      </c>
      <c r="AW73" s="39">
        <v>0.8</v>
      </c>
      <c r="AX73" s="39">
        <f t="shared" si="38"/>
        <v>9.9999999999999978E-2</v>
      </c>
      <c r="AY73" s="40">
        <f t="shared" si="39"/>
        <v>1.1577934230360765E-4</v>
      </c>
      <c r="AZ73" s="40">
        <f t="shared" si="40"/>
        <v>7.1245835098033258E-6</v>
      </c>
      <c r="BA73" s="40">
        <f t="shared" si="41"/>
        <v>2.6691915461059226E-3</v>
      </c>
    </row>
    <row r="74" spans="1:53" x14ac:dyDescent="0.25">
      <c r="A74" s="2">
        <v>42872</v>
      </c>
      <c r="B74">
        <f>LN('Stock Data'!B75/'Stock Data'!B74)</f>
        <v>-1.6118982135799504E-2</v>
      </c>
      <c r="C74">
        <f>LN('Stock Data'!C75/'Stock Data'!C74)</f>
        <v>-3.6557595733797577E-2</v>
      </c>
      <c r="D74">
        <f>LN('Stock Data'!D75/'Stock Data'!D74)</f>
        <v>-8.6917227194314219E-5</v>
      </c>
      <c r="E74">
        <f>LN('Stock Data'!E75/'Stock Data'!E74)</f>
        <v>4.0145006733625081E-2</v>
      </c>
      <c r="F74">
        <f>LN('Stock Data'!F75/'Stock Data'!F74)</f>
        <v>-1.8483459319831759E-2</v>
      </c>
      <c r="G74">
        <f>LN('Stock Data'!G75/'Stock Data'!G74)</f>
        <v>3.3698431215503626E-3</v>
      </c>
      <c r="H74">
        <f>LN('Stock Data'!H75/'Stock Data'!H74)</f>
        <v>2.6145280104322207E-2</v>
      </c>
      <c r="I74">
        <f>LN('Stock Data'!I75/'Stock Data'!I74)</f>
        <v>-1.8345468349136904E-2</v>
      </c>
      <c r="O74" s="39">
        <v>0.1</v>
      </c>
      <c r="P74" s="39">
        <v>0.60000000000000009</v>
      </c>
      <c r="Q74" s="39">
        <f t="shared" si="26"/>
        <v>0.29999999999999993</v>
      </c>
      <c r="R74" s="40">
        <f t="shared" si="27"/>
        <v>2.0457065733848296E-4</v>
      </c>
      <c r="S74" s="40">
        <f t="shared" si="28"/>
        <v>2.1601529986983413E-5</v>
      </c>
      <c r="T74" s="40">
        <f t="shared" si="29"/>
        <v>4.6477446129260819E-3</v>
      </c>
      <c r="AF74" s="39">
        <v>0.1</v>
      </c>
      <c r="AG74" s="39">
        <v>0.70000000000000007</v>
      </c>
      <c r="AH74" s="39">
        <f t="shared" si="30"/>
        <v>0.19999999999999996</v>
      </c>
      <c r="AI74" s="40">
        <f t="shared" si="31"/>
        <v>-1.8163804992412846E-3</v>
      </c>
      <c r="AJ74" s="40">
        <f t="shared" si="32"/>
        <v>2.5992625928653854E-3</v>
      </c>
      <c r="AK74" s="40">
        <f t="shared" si="33"/>
        <v>5.0982963751290349E-2</v>
      </c>
      <c r="AN74" s="39">
        <v>0.1</v>
      </c>
      <c r="AO74" s="39">
        <v>0.70000000000000007</v>
      </c>
      <c r="AP74" s="39">
        <f t="shared" si="34"/>
        <v>0.19999999999999996</v>
      </c>
      <c r="AQ74" s="40">
        <f t="shared" si="35"/>
        <v>4.3213911939786915E-4</v>
      </c>
      <c r="AR74" s="40">
        <f t="shared" si="36"/>
        <v>7.4664465115247087E-5</v>
      </c>
      <c r="AS74" s="40">
        <f t="shared" si="37"/>
        <v>8.6408602069034234E-3</v>
      </c>
      <c r="AV74" s="39">
        <v>0.1</v>
      </c>
      <c r="AW74" s="39">
        <v>0.70000000000000007</v>
      </c>
      <c r="AX74" s="39">
        <f t="shared" si="38"/>
        <v>0.19999999999999996</v>
      </c>
      <c r="AY74" s="40">
        <f t="shared" si="39"/>
        <v>7.5984631718070117E-5</v>
      </c>
      <c r="AZ74" s="40">
        <f t="shared" si="40"/>
        <v>1.6448576387868951E-5</v>
      </c>
      <c r="BA74" s="40">
        <f t="shared" si="41"/>
        <v>4.0556844536858323E-3</v>
      </c>
    </row>
    <row r="75" spans="1:53" x14ac:dyDescent="0.25">
      <c r="A75" s="2">
        <v>42873</v>
      </c>
      <c r="B75">
        <f>LN('Stock Data'!B76/'Stock Data'!B75)</f>
        <v>1.2274055899511698E-2</v>
      </c>
      <c r="C75">
        <f>LN('Stock Data'!C76/'Stock Data'!C75)</f>
        <v>-2.150620522096373E-2</v>
      </c>
      <c r="D75">
        <f>LN('Stock Data'!D76/'Stock Data'!D75)</f>
        <v>-5.1404773817212927E-3</v>
      </c>
      <c r="E75">
        <f>LN('Stock Data'!E76/'Stock Data'!E75)</f>
        <v>-3.3931049765682071E-2</v>
      </c>
      <c r="F75">
        <f>LN('Stock Data'!F76/'Stock Data'!F75)</f>
        <v>5.7139955207225757E-3</v>
      </c>
      <c r="G75">
        <f>LN('Stock Data'!G76/'Stock Data'!G75)</f>
        <v>8.4068941479322379E-4</v>
      </c>
      <c r="H75">
        <f>LN('Stock Data'!H76/'Stock Data'!H75)</f>
        <v>1.4729693144985567E-2</v>
      </c>
      <c r="I75">
        <f>LN('Stock Data'!I76/'Stock Data'!I75)</f>
        <v>3.6800388786592721E-3</v>
      </c>
      <c r="O75" s="39">
        <v>0.1</v>
      </c>
      <c r="P75" s="39">
        <v>0.50000000000000011</v>
      </c>
      <c r="Q75" s="39">
        <f t="shared" si="26"/>
        <v>0.39999999999999991</v>
      </c>
      <c r="R75" s="40">
        <f t="shared" si="27"/>
        <v>2.5268303295250712E-4</v>
      </c>
      <c r="S75" s="40">
        <f t="shared" si="28"/>
        <v>2.8795263710832693E-5</v>
      </c>
      <c r="T75" s="40">
        <f t="shared" si="29"/>
        <v>5.3661218501663468E-3</v>
      </c>
      <c r="AF75" s="39">
        <v>0.1</v>
      </c>
      <c r="AG75" s="39">
        <v>0.60000000000000009</v>
      </c>
      <c r="AH75" s="39">
        <f t="shared" si="30"/>
        <v>0.29999999999999993</v>
      </c>
      <c r="AI75" s="40">
        <f t="shared" si="31"/>
        <v>-1.550080556238958E-3</v>
      </c>
      <c r="AJ75" s="40">
        <f t="shared" si="32"/>
        <v>1.9071207889650148E-3</v>
      </c>
      <c r="AK75" s="40">
        <f t="shared" si="33"/>
        <v>4.3670594099061842E-2</v>
      </c>
      <c r="AN75" s="39">
        <v>0.1</v>
      </c>
      <c r="AO75" s="39">
        <v>0.60000000000000009</v>
      </c>
      <c r="AP75" s="39">
        <f t="shared" si="34"/>
        <v>0.29999999999999993</v>
      </c>
      <c r="AQ75" s="40">
        <f t="shared" si="35"/>
        <v>3.4146519628664601E-4</v>
      </c>
      <c r="AR75" s="40">
        <f t="shared" si="36"/>
        <v>7.1999439981184515E-5</v>
      </c>
      <c r="AS75" s="40">
        <f t="shared" si="37"/>
        <v>8.4852483747492342E-3</v>
      </c>
      <c r="AV75" s="39">
        <v>0.1</v>
      </c>
      <c r="AW75" s="39">
        <v>0.60000000000000009</v>
      </c>
      <c r="AX75" s="39">
        <f t="shared" si="38"/>
        <v>0.29999999999999993</v>
      </c>
      <c r="AY75" s="40">
        <f t="shared" si="39"/>
        <v>3.6189921132532624E-5</v>
      </c>
      <c r="AZ75" s="40">
        <f t="shared" si="40"/>
        <v>3.1597796000719124E-5</v>
      </c>
      <c r="BA75" s="40">
        <f t="shared" si="41"/>
        <v>5.6211916886652353E-3</v>
      </c>
    </row>
    <row r="76" spans="1:53" x14ac:dyDescent="0.25">
      <c r="A76" s="2">
        <v>42874</v>
      </c>
      <c r="B76">
        <f>LN('Stock Data'!B77/'Stock Data'!B76)</f>
        <v>2.0337561145681568E-2</v>
      </c>
      <c r="C76">
        <f>LN('Stock Data'!C77/'Stock Data'!C76)</f>
        <v>7.3331273085549722E-2</v>
      </c>
      <c r="D76">
        <f>LN('Stock Data'!D77/'Stock Data'!D76)</f>
        <v>3.8360552540317168E-3</v>
      </c>
      <c r="E76">
        <f>LN('Stock Data'!E77/'Stock Data'!E76)</f>
        <v>2.5339931633365301E-2</v>
      </c>
      <c r="F76">
        <f>LN('Stock Data'!F77/'Stock Data'!F76)</f>
        <v>-9.2220069778939321E-3</v>
      </c>
      <c r="G76">
        <f>LN('Stock Data'!G77/'Stock Data'!G76)</f>
        <v>0</v>
      </c>
      <c r="H76">
        <f>LN('Stock Data'!H77/'Stock Data'!H76)</f>
        <v>-1.0866198319940859E-2</v>
      </c>
      <c r="I76">
        <f>LN('Stock Data'!I77/'Stock Data'!I76)</f>
        <v>6.744702885899654E-3</v>
      </c>
      <c r="O76" s="39">
        <v>0.1</v>
      </c>
      <c r="P76" s="39">
        <v>0.40000000000000013</v>
      </c>
      <c r="Q76" s="39">
        <f t="shared" si="26"/>
        <v>0.49999999999999989</v>
      </c>
      <c r="R76" s="40">
        <f t="shared" si="27"/>
        <v>3.0079540856653127E-4</v>
      </c>
      <c r="S76" s="40">
        <f t="shared" si="28"/>
        <v>3.8590831418683834E-5</v>
      </c>
      <c r="T76" s="40">
        <f t="shared" si="29"/>
        <v>6.2121519152934304E-3</v>
      </c>
      <c r="AF76" s="39">
        <v>0.1</v>
      </c>
      <c r="AG76" s="39">
        <v>0.50000000000000011</v>
      </c>
      <c r="AH76" s="39">
        <f t="shared" si="30"/>
        <v>0.39999999999999991</v>
      </c>
      <c r="AI76" s="40">
        <f t="shared" si="31"/>
        <v>-1.2837806132366316E-3</v>
      </c>
      <c r="AJ76" s="40">
        <f t="shared" si="32"/>
        <v>1.3221915356654071E-3</v>
      </c>
      <c r="AK76" s="40">
        <f t="shared" si="33"/>
        <v>3.6361951758196467E-2</v>
      </c>
      <c r="AN76" s="39">
        <v>0.1</v>
      </c>
      <c r="AO76" s="39">
        <v>0.50000000000000011</v>
      </c>
      <c r="AP76" s="39">
        <f t="shared" si="34"/>
        <v>0.39999999999999991</v>
      </c>
      <c r="AQ76" s="40">
        <f t="shared" si="35"/>
        <v>2.5079127317542303E-4</v>
      </c>
      <c r="AR76" s="40">
        <f t="shared" si="36"/>
        <v>7.832553798671657E-5</v>
      </c>
      <c r="AS76" s="40">
        <f t="shared" si="37"/>
        <v>8.8501716360032574E-3</v>
      </c>
      <c r="AV76" s="39">
        <v>0.1</v>
      </c>
      <c r="AW76" s="39">
        <v>0.50000000000000011</v>
      </c>
      <c r="AX76" s="39">
        <f t="shared" si="38"/>
        <v>0.39999999999999991</v>
      </c>
      <c r="AY76" s="40">
        <f t="shared" si="39"/>
        <v>-3.6047894530049089E-6</v>
      </c>
      <c r="AZ76" s="40">
        <f t="shared" si="40"/>
        <v>5.2572242348353846E-5</v>
      </c>
      <c r="BA76" s="40">
        <f t="shared" si="41"/>
        <v>7.2506718549630866E-3</v>
      </c>
    </row>
    <row r="77" spans="1:53" x14ac:dyDescent="0.25">
      <c r="A77" s="2">
        <v>42877</v>
      </c>
      <c r="B77">
        <f>LN('Stock Data'!B78/'Stock Data'!B77)</f>
        <v>2.8270161752414575E-3</v>
      </c>
      <c r="C77">
        <f>LN('Stock Data'!C78/'Stock Data'!C77)</f>
        <v>-4.1242958534049134E-2</v>
      </c>
      <c r="D77">
        <f>LN('Stock Data'!D78/'Stock Data'!D77)</f>
        <v>-4.3513643388563231E-4</v>
      </c>
      <c r="E77">
        <f>LN('Stock Data'!E78/'Stock Data'!E77)</f>
        <v>1.8803972857610641E-2</v>
      </c>
      <c r="F77">
        <f>LN('Stock Data'!F78/'Stock Data'!F77)</f>
        <v>-2.2551215811490777E-2</v>
      </c>
      <c r="G77">
        <f>LN('Stock Data'!G78/'Stock Data'!G77)</f>
        <v>8.3998324972503209E-4</v>
      </c>
      <c r="H77">
        <f>LN('Stock Data'!H78/'Stock Data'!H77)</f>
        <v>3.208215777095156E-3</v>
      </c>
      <c r="I77">
        <f>LN('Stock Data'!I78/'Stock Data'!I77)</f>
        <v>5.1468636886192742E-3</v>
      </c>
      <c r="O77" s="39">
        <v>0.1</v>
      </c>
      <c r="P77" s="39">
        <v>0.30000000000000016</v>
      </c>
      <c r="Q77" s="39">
        <f t="shared" si="26"/>
        <v>0.59999999999999987</v>
      </c>
      <c r="R77" s="40">
        <f t="shared" si="27"/>
        <v>3.4890778418055542E-4</v>
      </c>
      <c r="S77" s="40">
        <f t="shared" si="28"/>
        <v>5.0988233110536822E-5</v>
      </c>
      <c r="T77" s="40">
        <f t="shared" si="29"/>
        <v>7.1406045339688726E-3</v>
      </c>
      <c r="Z77" t="s">
        <v>61</v>
      </c>
      <c r="AB77" s="21" t="s">
        <v>93</v>
      </c>
      <c r="AC77" s="21"/>
      <c r="AD77" s="21"/>
      <c r="AF77" s="39">
        <v>0.1</v>
      </c>
      <c r="AG77" s="39">
        <v>0.40000000000000013</v>
      </c>
      <c r="AH77" s="39">
        <f t="shared" si="30"/>
        <v>0.49999999999999989</v>
      </c>
      <c r="AI77" s="40">
        <f t="shared" si="31"/>
        <v>-1.017480670234305E-3</v>
      </c>
      <c r="AJ77" s="40">
        <f t="shared" si="32"/>
        <v>8.4447483296656281E-4</v>
      </c>
      <c r="AK77" s="40">
        <f t="shared" si="33"/>
        <v>2.9059849155949911E-2</v>
      </c>
      <c r="AN77" s="39">
        <v>0.1</v>
      </c>
      <c r="AO77" s="39">
        <v>0.40000000000000013</v>
      </c>
      <c r="AP77" s="39">
        <f t="shared" si="34"/>
        <v>0.49999999999999989</v>
      </c>
      <c r="AQ77" s="40">
        <f t="shared" si="35"/>
        <v>1.6011735006419989E-4</v>
      </c>
      <c r="AR77" s="40">
        <f t="shared" si="36"/>
        <v>9.3642759131843211E-5</v>
      </c>
      <c r="AS77" s="40">
        <f t="shared" si="37"/>
        <v>9.6769188862903671E-3</v>
      </c>
      <c r="AV77" s="39">
        <v>0.1</v>
      </c>
      <c r="AW77" s="39">
        <v>0.40000000000000013</v>
      </c>
      <c r="AX77" s="39">
        <f t="shared" si="38"/>
        <v>0.49999999999999989</v>
      </c>
      <c r="AY77" s="40">
        <f t="shared" si="39"/>
        <v>-4.3399500038542415E-5</v>
      </c>
      <c r="AZ77" s="40">
        <f t="shared" si="40"/>
        <v>7.9371915430773133E-5</v>
      </c>
      <c r="BA77" s="40">
        <f t="shared" si="41"/>
        <v>8.9090917287214608E-3</v>
      </c>
    </row>
    <row r="78" spans="1:53" x14ac:dyDescent="0.25">
      <c r="A78" s="2">
        <v>42878</v>
      </c>
      <c r="B78">
        <f>LN('Stock Data'!B79/'Stock Data'!B78)</f>
        <v>-1.2626399005182714E-2</v>
      </c>
      <c r="C78">
        <f>LN('Stock Data'!C79/'Stock Data'!C78)</f>
        <v>5.249355886143745E-3</v>
      </c>
      <c r="D78">
        <f>LN('Stock Data'!D79/'Stock Data'!D78)</f>
        <v>6.0919020618614228E-4</v>
      </c>
      <c r="E78">
        <f>LN('Stock Data'!E79/'Stock Data'!E78)</f>
        <v>2.5369992465886526E-3</v>
      </c>
      <c r="F78">
        <f>LN('Stock Data'!F79/'Stock Data'!F78)</f>
        <v>6.8384320834969188E-3</v>
      </c>
      <c r="G78">
        <f>LN('Stock Data'!G79/'Stock Data'!G78)</f>
        <v>1.6778527426159133E-3</v>
      </c>
      <c r="H78">
        <f>LN('Stock Data'!H79/'Stock Data'!H78)</f>
        <v>-3.5205721888936642E-2</v>
      </c>
      <c r="I78">
        <f>LN('Stock Data'!I79/'Stock Data'!I78)</f>
        <v>1.8361850286978481E-3</v>
      </c>
      <c r="O78" s="39">
        <v>0.1</v>
      </c>
      <c r="P78" s="39">
        <v>0.20000000000000015</v>
      </c>
      <c r="Q78" s="39">
        <f t="shared" si="26"/>
        <v>0.69999999999999984</v>
      </c>
      <c r="R78" s="40">
        <f t="shared" si="27"/>
        <v>3.9702015979457952E-4</v>
      </c>
      <c r="S78" s="40">
        <f t="shared" si="28"/>
        <v>6.5987468786391694E-5</v>
      </c>
      <c r="T78" s="40">
        <f t="shared" si="29"/>
        <v>8.1232671251407033E-3</v>
      </c>
      <c r="Z78" t="s">
        <v>62</v>
      </c>
      <c r="AB78" s="21" t="s">
        <v>89</v>
      </c>
      <c r="AC78" s="21"/>
      <c r="AD78" s="21"/>
      <c r="AF78" s="39">
        <v>0.1</v>
      </c>
      <c r="AG78" s="39">
        <v>0.30000000000000016</v>
      </c>
      <c r="AH78" s="39">
        <f t="shared" si="30"/>
        <v>0.59999999999999987</v>
      </c>
      <c r="AI78" s="40">
        <f t="shared" si="31"/>
        <v>-7.5118072723197858E-4</v>
      </c>
      <c r="AJ78" s="40">
        <f t="shared" si="32"/>
        <v>4.7397068086848149E-4</v>
      </c>
      <c r="AK78" s="40">
        <f t="shared" si="33"/>
        <v>2.1770867710508957E-2</v>
      </c>
      <c r="AN78" s="39">
        <v>0.1</v>
      </c>
      <c r="AO78" s="39">
        <v>0.30000000000000016</v>
      </c>
      <c r="AP78" s="39">
        <f t="shared" si="34"/>
        <v>0.59999999999999987</v>
      </c>
      <c r="AQ78" s="40">
        <f t="shared" si="35"/>
        <v>6.9443426952976885E-5</v>
      </c>
      <c r="AR78" s="40">
        <f t="shared" si="36"/>
        <v>1.1795110341656442E-4</v>
      </c>
      <c r="AS78" s="40">
        <f t="shared" si="37"/>
        <v>1.0860529610316636E-2</v>
      </c>
      <c r="AV78" s="39">
        <v>0.1</v>
      </c>
      <c r="AW78" s="39">
        <v>0.30000000000000016</v>
      </c>
      <c r="AX78" s="39">
        <f t="shared" si="38"/>
        <v>0.59999999999999987</v>
      </c>
      <c r="AY78" s="40">
        <f t="shared" si="39"/>
        <v>-8.3194210624079921E-5</v>
      </c>
      <c r="AZ78" s="40">
        <f t="shared" si="40"/>
        <v>1.1199681524797696E-4</v>
      </c>
      <c r="BA78" s="40">
        <f t="shared" si="41"/>
        <v>1.0582854777798708E-2</v>
      </c>
    </row>
    <row r="79" spans="1:53" x14ac:dyDescent="0.25">
      <c r="A79" s="2">
        <v>42879</v>
      </c>
      <c r="B79">
        <f>LN('Stock Data'!B80/'Stock Data'!B79)</f>
        <v>-6.3555770546667827E-4</v>
      </c>
      <c r="C79">
        <f>LN('Stock Data'!C80/'Stock Data'!C79)</f>
        <v>3.0930300691358558E-2</v>
      </c>
      <c r="D79">
        <f>LN('Stock Data'!D80/'Stock Data'!D79)</f>
        <v>3.8207323477248731E-3</v>
      </c>
      <c r="E79">
        <f>LN('Stock Data'!E80/'Stock Data'!E79)</f>
        <v>8.4423812528049082E-4</v>
      </c>
      <c r="F79">
        <f>LN('Stock Data'!F80/'Stock Data'!F79)</f>
        <v>3.4340849355764765E-3</v>
      </c>
      <c r="G79">
        <f>LN('Stock Data'!G80/'Stock Data'!G79)</f>
        <v>0</v>
      </c>
      <c r="H79">
        <f>LN('Stock Data'!H80/'Stock Data'!H79)</f>
        <v>1.3262601413535377E-3</v>
      </c>
      <c r="I79">
        <f>LN('Stock Data'!I80/'Stock Data'!I79)</f>
        <v>2.4860339279190358E-3</v>
      </c>
      <c r="O79" s="39">
        <v>0.1</v>
      </c>
      <c r="P79" s="39">
        <v>0.10000000000000014</v>
      </c>
      <c r="Q79" s="39">
        <f t="shared" si="26"/>
        <v>0.79999999999999982</v>
      </c>
      <c r="R79" s="40">
        <f t="shared" si="27"/>
        <v>4.4513253540860368E-4</v>
      </c>
      <c r="S79" s="40">
        <f t="shared" si="28"/>
        <v>8.358853844624839E-5</v>
      </c>
      <c r="T79" s="40">
        <f t="shared" si="29"/>
        <v>9.1426767659284775E-3</v>
      </c>
      <c r="Z79" t="s">
        <v>63</v>
      </c>
      <c r="AC79" s="21" t="s">
        <v>92</v>
      </c>
      <c r="AF79" s="39">
        <v>0.1</v>
      </c>
      <c r="AG79" s="39">
        <v>0.20000000000000015</v>
      </c>
      <c r="AH79" s="39">
        <f t="shared" si="30"/>
        <v>0.69999999999999984</v>
      </c>
      <c r="AI79" s="40">
        <f t="shared" si="31"/>
        <v>-4.8488078422965195E-4</v>
      </c>
      <c r="AJ79" s="40">
        <f t="shared" si="32"/>
        <v>2.1067907937116344E-4</v>
      </c>
      <c r="AK79" s="40">
        <f t="shared" si="33"/>
        <v>1.4514788299219643E-2</v>
      </c>
      <c r="AN79" s="39">
        <v>0.1</v>
      </c>
      <c r="AO79" s="39">
        <v>0.20000000000000015</v>
      </c>
      <c r="AP79" s="39">
        <f t="shared" si="34"/>
        <v>0.69999999999999984</v>
      </c>
      <c r="AQ79" s="40">
        <f t="shared" si="35"/>
        <v>-2.1230496158246227E-5</v>
      </c>
      <c r="AR79" s="40">
        <f t="shared" si="36"/>
        <v>1.5125057084088031E-4</v>
      </c>
      <c r="AS79" s="40">
        <f t="shared" si="37"/>
        <v>1.2298397084208995E-2</v>
      </c>
      <c r="AV79" s="39">
        <v>0.1</v>
      </c>
      <c r="AW79" s="39">
        <v>0.20000000000000015</v>
      </c>
      <c r="AX79" s="39">
        <f t="shared" si="38"/>
        <v>0.69999999999999984</v>
      </c>
      <c r="AY79" s="40">
        <f t="shared" si="39"/>
        <v>-1.2298892120961744E-4</v>
      </c>
      <c r="AZ79" s="40">
        <f t="shared" si="40"/>
        <v>1.5044694179996534E-4</v>
      </c>
      <c r="BA79" s="40">
        <f t="shared" si="41"/>
        <v>1.226568146496416E-2</v>
      </c>
    </row>
    <row r="80" spans="1:53" x14ac:dyDescent="0.25">
      <c r="A80" s="2">
        <v>42880</v>
      </c>
      <c r="B80">
        <f>LN('Stock Data'!B81/'Stock Data'!B80)</f>
        <v>-5.7379181973166386E-3</v>
      </c>
      <c r="C80">
        <f>LN('Stock Data'!C81/'Stock Data'!C80)</f>
        <v>-3.0930300691358499E-2</v>
      </c>
      <c r="D80">
        <f>LN('Stock Data'!D81/'Stock Data'!D80)</f>
        <v>-7.8030090906159536E-4</v>
      </c>
      <c r="E80">
        <f>LN('Stock Data'!E81/'Stock Data'!E80)</f>
        <v>-4.0470438882955241E-2</v>
      </c>
      <c r="F80">
        <f>LN('Stock Data'!F81/'Stock Data'!F80)</f>
        <v>5.3542494953021389E-3</v>
      </c>
      <c r="G80">
        <f>LN('Stock Data'!G81/'Stock Data'!G80)</f>
        <v>8.3787185463115568E-4</v>
      </c>
      <c r="H80">
        <f>LN('Stock Data'!H81/'Stock Data'!H80)</f>
        <v>-8.6523002334263441E-3</v>
      </c>
      <c r="I80">
        <f>LN('Stock Data'!I81/'Stock Data'!I80)</f>
        <v>4.4321117177126383E-3</v>
      </c>
      <c r="O80" s="39">
        <v>0.1</v>
      </c>
      <c r="P80" s="39">
        <v>0</v>
      </c>
      <c r="Q80" s="39">
        <f t="shared" si="26"/>
        <v>0.9</v>
      </c>
      <c r="R80" s="40">
        <f t="shared" si="27"/>
        <v>4.9324491102262788E-4</v>
      </c>
      <c r="S80" s="40">
        <f t="shared" si="28"/>
        <v>1.0379144209010702E-4</v>
      </c>
      <c r="T80" s="40">
        <f t="shared" si="29"/>
        <v>1.0187808502818798E-2</v>
      </c>
      <c r="Z80" t="s">
        <v>70</v>
      </c>
      <c r="AC80" s="21" t="s">
        <v>81</v>
      </c>
      <c r="AD80" s="21"/>
      <c r="AF80" s="39">
        <v>0.1</v>
      </c>
      <c r="AG80" s="39">
        <v>0.10000000000000014</v>
      </c>
      <c r="AH80" s="39">
        <f t="shared" si="30"/>
        <v>0.79999999999999982</v>
      </c>
      <c r="AI80" s="40">
        <f t="shared" si="31"/>
        <v>-2.1858084122732544E-4</v>
      </c>
      <c r="AJ80" s="40">
        <f t="shared" si="32"/>
        <v>5.4600028474608656E-5</v>
      </c>
      <c r="AK80" s="40">
        <f t="shared" si="33"/>
        <v>7.3891832075411862E-3</v>
      </c>
      <c r="AN80" s="39">
        <v>0.1</v>
      </c>
      <c r="AO80" s="39">
        <v>0.10000000000000014</v>
      </c>
      <c r="AP80" s="39">
        <f t="shared" si="34"/>
        <v>0.79999999999999982</v>
      </c>
      <c r="AQ80" s="40">
        <f t="shared" si="35"/>
        <v>-1.1190441926946934E-4</v>
      </c>
      <c r="AR80" s="40">
        <f t="shared" si="36"/>
        <v>1.9354116140479072E-4</v>
      </c>
      <c r="AS80" s="40">
        <f t="shared" si="37"/>
        <v>1.3911907180713603E-2</v>
      </c>
      <c r="AV80" s="39">
        <v>0.1</v>
      </c>
      <c r="AW80" s="39">
        <v>0.10000000000000014</v>
      </c>
      <c r="AX80" s="39">
        <f t="shared" si="38"/>
        <v>0.79999999999999982</v>
      </c>
      <c r="AY80" s="40">
        <f t="shared" si="39"/>
        <v>-1.6278363179515499E-4</v>
      </c>
      <c r="AZ80" s="40">
        <f t="shared" si="40"/>
        <v>1.9472229508673829E-4</v>
      </c>
      <c r="BA80" s="40">
        <f t="shared" si="41"/>
        <v>1.3954293070117823E-2</v>
      </c>
    </row>
    <row r="81" spans="1:53" x14ac:dyDescent="0.25">
      <c r="A81" s="2">
        <v>42881</v>
      </c>
      <c r="B81">
        <f>LN('Stock Data'!B82/'Stock Data'!B81)</f>
        <v>-1.2222763742719453E-2</v>
      </c>
      <c r="C81">
        <f>LN('Stock Data'!C82/'Stock Data'!C81)</f>
        <v>1.5584731016698111E-2</v>
      </c>
      <c r="D81">
        <f>LN('Stock Data'!D82/'Stock Data'!D81)</f>
        <v>1.7332268908378432E-3</v>
      </c>
      <c r="E81">
        <f>LN('Stock Data'!E82/'Stock Data'!E81)</f>
        <v>2.2590013605106849E-2</v>
      </c>
      <c r="F81">
        <f>LN('Stock Data'!F82/'Stock Data'!F81)</f>
        <v>-2.7058257472358195E-3</v>
      </c>
      <c r="G81">
        <f>LN('Stock Data'!G82/'Stock Data'!G81)</f>
        <v>8.3717041306355649E-4</v>
      </c>
      <c r="H81">
        <f>LN('Stock Data'!H82/'Stock Data'!H81)</f>
        <v>4.0026737896574063E-3</v>
      </c>
      <c r="I81">
        <f>LN('Stock Data'!I82/'Stock Data'!I81)</f>
        <v>3.105017853485944E-4</v>
      </c>
      <c r="O81" s="39">
        <v>0.2</v>
      </c>
      <c r="P81" s="39">
        <v>0.8</v>
      </c>
      <c r="Q81" s="39">
        <f t="shared" si="26"/>
        <v>0</v>
      </c>
      <c r="R81" s="40">
        <f t="shared" si="27"/>
        <v>5.2848795156678816E-6</v>
      </c>
      <c r="S81" s="40">
        <f t="shared" si="28"/>
        <v>3.5057834804541439E-5</v>
      </c>
      <c r="T81" s="40">
        <f t="shared" si="29"/>
        <v>5.9209656986459087E-3</v>
      </c>
      <c r="AA81" s="9" t="s">
        <v>71</v>
      </c>
      <c r="AF81" s="39">
        <v>0.1</v>
      </c>
      <c r="AG81" s="39">
        <v>0</v>
      </c>
      <c r="AH81" s="39">
        <f t="shared" si="30"/>
        <v>0.9</v>
      </c>
      <c r="AI81" s="40">
        <f t="shared" si="31"/>
        <v>4.7719101775001548E-5</v>
      </c>
      <c r="AJ81" s="40">
        <f t="shared" si="32"/>
        <v>5.7335281788171858E-6</v>
      </c>
      <c r="AK81" s="40">
        <f t="shared" si="33"/>
        <v>2.3944786862315536E-3</v>
      </c>
      <c r="AN81" s="39">
        <v>0.1</v>
      </c>
      <c r="AO81" s="39">
        <v>0</v>
      </c>
      <c r="AP81" s="39">
        <f t="shared" si="34"/>
        <v>0.9</v>
      </c>
      <c r="AQ81" s="40">
        <f t="shared" si="35"/>
        <v>-2.0257834238069253E-4</v>
      </c>
      <c r="AR81" s="40">
        <f t="shared" si="36"/>
        <v>2.4482287510829589E-4</v>
      </c>
      <c r="AS81" s="40">
        <f t="shared" si="37"/>
        <v>1.5646816772375647E-2</v>
      </c>
      <c r="AV81" s="39">
        <v>0.1</v>
      </c>
      <c r="AW81" s="39">
        <v>0</v>
      </c>
      <c r="AX81" s="39">
        <f t="shared" si="38"/>
        <v>0.9</v>
      </c>
      <c r="AY81" s="40">
        <f t="shared" si="39"/>
        <v>-2.0257834238069253E-4</v>
      </c>
      <c r="AZ81" s="40">
        <f t="shared" si="40"/>
        <v>2.4482287510829589E-4</v>
      </c>
      <c r="BA81" s="40">
        <f t="shared" si="41"/>
        <v>1.5646816772375647E-2</v>
      </c>
    </row>
    <row r="82" spans="1:53" x14ac:dyDescent="0.25">
      <c r="A82" s="2">
        <v>42885</v>
      </c>
      <c r="B82">
        <f>LN('Stock Data'!B83/'Stock Data'!B82)</f>
        <v>4.8425922696682562E-3</v>
      </c>
      <c r="C82">
        <f>LN('Stock Data'!C83/'Stock Data'!C82)</f>
        <v>-3.141619623337881E-2</v>
      </c>
      <c r="D82">
        <f>LN('Stock Data'!D83/'Stock Data'!D82)</f>
        <v>5.1943387369673337E-4</v>
      </c>
      <c r="E82">
        <f>LN('Stock Data'!E83/'Stock Data'!E82)</f>
        <v>-2.6993367263376835E-2</v>
      </c>
      <c r="F82">
        <f>LN('Stock Data'!F83/'Stock Data'!F82)</f>
        <v>-7.5114579441438465E-3</v>
      </c>
      <c r="G82">
        <f>LN('Stock Data'!G83/'Stock Data'!G82)</f>
        <v>8.3647014496612837E-4</v>
      </c>
      <c r="H82">
        <f>LN('Stock Data'!H83/'Stock Data'!H82)</f>
        <v>-2.6992192014356198E-2</v>
      </c>
      <c r="I82">
        <f>LN('Stock Data'!I83/'Stock Data'!I82)</f>
        <v>-1.2053506261038615E-3</v>
      </c>
      <c r="O82" s="39">
        <v>0.2</v>
      </c>
      <c r="P82" s="39">
        <v>0.70000000000000007</v>
      </c>
      <c r="Q82" s="39">
        <f t="shared" si="26"/>
        <v>9.9999999999999978E-2</v>
      </c>
      <c r="R82" s="40">
        <f t="shared" si="27"/>
        <v>5.3397255129692028E-5</v>
      </c>
      <c r="S82" s="40">
        <f t="shared" si="28"/>
        <v>3.3802783249437794E-5</v>
      </c>
      <c r="T82" s="40">
        <f t="shared" si="29"/>
        <v>5.8140161033005226E-3</v>
      </c>
      <c r="AF82" s="39">
        <v>0.2</v>
      </c>
      <c r="AG82" s="39">
        <v>0.8</v>
      </c>
      <c r="AH82" s="39">
        <f t="shared" si="30"/>
        <v>0</v>
      </c>
      <c r="AI82" s="40">
        <f t="shared" si="31"/>
        <v>-2.1224751528291486E-3</v>
      </c>
      <c r="AJ82" s="40">
        <f t="shared" si="32"/>
        <v>3.3976827850113146E-3</v>
      </c>
      <c r="AK82" s="40">
        <f t="shared" si="33"/>
        <v>5.8289645607185796E-2</v>
      </c>
      <c r="AN82" s="39">
        <v>0.2</v>
      </c>
      <c r="AO82" s="39">
        <v>0.8</v>
      </c>
      <c r="AP82" s="39">
        <f t="shared" si="34"/>
        <v>0</v>
      </c>
      <c r="AQ82" s="40">
        <f t="shared" si="35"/>
        <v>6.3066799362323589E-4</v>
      </c>
      <c r="AR82" s="40">
        <f t="shared" si="36"/>
        <v>9.5750699430248063E-5</v>
      </c>
      <c r="AS82" s="40">
        <f t="shared" si="37"/>
        <v>9.7852286345413552E-3</v>
      </c>
      <c r="AV82" s="39">
        <v>0.2</v>
      </c>
      <c r="AW82" s="39">
        <v>0.8</v>
      </c>
      <c r="AX82" s="39">
        <f t="shared" si="38"/>
        <v>0</v>
      </c>
      <c r="AY82" s="40">
        <f t="shared" si="39"/>
        <v>2.2363429341775126E-4</v>
      </c>
      <c r="AZ82" s="40">
        <f t="shared" si="40"/>
        <v>9.8291386795796677E-6</v>
      </c>
      <c r="BA82" s="40">
        <f t="shared" si="41"/>
        <v>3.1351457190343908E-3</v>
      </c>
    </row>
    <row r="83" spans="1:53" x14ac:dyDescent="0.25">
      <c r="A83" s="2">
        <v>42886</v>
      </c>
      <c r="B83">
        <f>LN('Stock Data'!B84/'Stock Data'!B83)</f>
        <v>-2.4451096661345508E-2</v>
      </c>
      <c r="C83">
        <f>LN('Stock Data'!C84/'Stock Data'!C83)</f>
        <v>-1.6086137751624381E-2</v>
      </c>
      <c r="D83">
        <f>LN('Stock Data'!D84/'Stock Data'!D83)</f>
        <v>6.9204951287003575E-4</v>
      </c>
      <c r="E83">
        <f>LN('Stock Data'!E84/'Stock Data'!E83)</f>
        <v>5.2817024191757628E-3</v>
      </c>
      <c r="F83">
        <f>LN('Stock Data'!F84/'Stock Data'!F83)</f>
        <v>8.9941979418236753E-3</v>
      </c>
      <c r="G83">
        <f>LN('Stock Data'!G84/'Stock Data'!G83)</f>
        <v>1.6708441648175007E-3</v>
      </c>
      <c r="H83">
        <f>LN('Stock Data'!H84/'Stock Data'!H83)</f>
        <v>1.4261701828208384E-2</v>
      </c>
      <c r="I83">
        <f>LN('Stock Data'!I84/'Stock Data'!I83)</f>
        <v>-4.6007450335814259E-4</v>
      </c>
      <c r="O83" s="39">
        <v>0.2</v>
      </c>
      <c r="P83" s="39">
        <v>0.60000000000000009</v>
      </c>
      <c r="Q83" s="39">
        <f t="shared" si="26"/>
        <v>0.19999999999999996</v>
      </c>
      <c r="R83" s="40">
        <f t="shared" si="27"/>
        <v>1.0150963074371617E-4</v>
      </c>
      <c r="S83" s="40">
        <f t="shared" si="28"/>
        <v>3.5149565678336013E-5</v>
      </c>
      <c r="T83" s="40">
        <f t="shared" si="29"/>
        <v>5.9287069145249546E-3</v>
      </c>
      <c r="Z83" t="s">
        <v>73</v>
      </c>
      <c r="AC83" s="21" t="s">
        <v>94</v>
      </c>
      <c r="AF83" s="39">
        <v>0.2</v>
      </c>
      <c r="AG83" s="39">
        <v>0.70000000000000007</v>
      </c>
      <c r="AH83" s="39">
        <f t="shared" si="30"/>
        <v>9.9999999999999978E-2</v>
      </c>
      <c r="AI83" s="40">
        <f t="shared" si="31"/>
        <v>-1.856175209826822E-3</v>
      </c>
      <c r="AJ83" s="40">
        <f t="shared" si="32"/>
        <v>2.5995992309514543E-3</v>
      </c>
      <c r="AK83" s="40">
        <f t="shared" si="33"/>
        <v>5.0986265120632777E-2</v>
      </c>
      <c r="AN83" s="39">
        <v>0.2</v>
      </c>
      <c r="AO83" s="39">
        <v>0.70000000000000007</v>
      </c>
      <c r="AP83" s="39">
        <f t="shared" si="34"/>
        <v>9.9999999999999978E-2</v>
      </c>
      <c r="AQ83" s="40">
        <f t="shared" si="35"/>
        <v>5.3999407051201281E-4</v>
      </c>
      <c r="AR83" s="40">
        <f t="shared" si="36"/>
        <v>7.7520384765940954E-5</v>
      </c>
      <c r="AS83" s="40">
        <f t="shared" si="37"/>
        <v>8.8045661316126737E-3</v>
      </c>
      <c r="AV83" s="39">
        <v>0.2</v>
      </c>
      <c r="AW83" s="39">
        <v>0.70000000000000007</v>
      </c>
      <c r="AX83" s="39">
        <f t="shared" si="38"/>
        <v>9.9999999999999978E-2</v>
      </c>
      <c r="AY83" s="40">
        <f t="shared" si="39"/>
        <v>1.8383958283221377E-4</v>
      </c>
      <c r="AZ83" s="40">
        <f t="shared" si="40"/>
        <v>1.3419656525941274E-5</v>
      </c>
      <c r="BA83" s="40">
        <f t="shared" si="41"/>
        <v>3.6632849364936484E-3</v>
      </c>
    </row>
    <row r="84" spans="1:53" x14ac:dyDescent="0.25">
      <c r="A84" s="2">
        <v>42887</v>
      </c>
      <c r="B84">
        <f>LN('Stock Data'!B85/'Stock Data'!B84)</f>
        <v>8.2169733723570764E-3</v>
      </c>
      <c r="C84">
        <f>LN('Stock Data'!C85/'Stock Data'!C84)</f>
        <v>7.7961541469711917E-2</v>
      </c>
      <c r="D84">
        <f>LN('Stock Data'!D85/'Stock Data'!D84)</f>
        <v>-2.1644093683431411E-3</v>
      </c>
      <c r="E84">
        <f>LN('Stock Data'!E85/'Stock Data'!E84)</f>
        <v>-7.0484873310617388E-3</v>
      </c>
      <c r="F84">
        <f>LN('Stock Data'!F85/'Stock Data'!F84)</f>
        <v>6.4209798615722374E-3</v>
      </c>
      <c r="G84">
        <f>LN('Stock Data'!G85/'Stock Data'!G84)</f>
        <v>0</v>
      </c>
      <c r="H84">
        <f>LN('Stock Data'!H85/'Stock Data'!H84)</f>
        <v>-3.2205592529762558E-2</v>
      </c>
      <c r="I84">
        <f>LN('Stock Data'!I85/'Stock Data'!I84)</f>
        <v>7.5425956807599771E-3</v>
      </c>
      <c r="O84" s="39">
        <v>0.2</v>
      </c>
      <c r="P84" s="39">
        <v>0.50000000000000011</v>
      </c>
      <c r="Q84" s="39">
        <f t="shared" si="26"/>
        <v>0.29999999999999993</v>
      </c>
      <c r="R84" s="40">
        <f t="shared" si="27"/>
        <v>1.4962200635774031E-4</v>
      </c>
      <c r="S84" s="40">
        <f t="shared" si="28"/>
        <v>3.9098182091236096E-5</v>
      </c>
      <c r="T84" s="40">
        <f t="shared" si="29"/>
        <v>6.2528539157120965E-3</v>
      </c>
      <c r="Z84" t="s">
        <v>75</v>
      </c>
      <c r="AC84" s="21"/>
      <c r="AF84" s="39">
        <v>0.2</v>
      </c>
      <c r="AG84" s="39">
        <v>0.60000000000000009</v>
      </c>
      <c r="AH84" s="39">
        <f t="shared" si="30"/>
        <v>0.19999999999999996</v>
      </c>
      <c r="AI84" s="40">
        <f t="shared" si="31"/>
        <v>-1.5898752668244956E-3</v>
      </c>
      <c r="AJ84" s="40">
        <f t="shared" si="32"/>
        <v>1.9087282274923567E-3</v>
      </c>
      <c r="AK84" s="40">
        <f t="shared" si="33"/>
        <v>4.3688994352037408E-2</v>
      </c>
      <c r="AN84" s="39">
        <v>0.2</v>
      </c>
      <c r="AO84" s="39">
        <v>0.60000000000000009</v>
      </c>
      <c r="AP84" s="39">
        <f t="shared" si="34"/>
        <v>0.19999999999999996</v>
      </c>
      <c r="AQ84" s="40">
        <f t="shared" si="35"/>
        <v>4.4932014740078967E-4</v>
      </c>
      <c r="AR84" s="40">
        <f t="shared" si="36"/>
        <v>6.8281193241228445E-5</v>
      </c>
      <c r="AS84" s="40">
        <f t="shared" si="37"/>
        <v>8.2632435061075413E-3</v>
      </c>
      <c r="AV84" s="39">
        <v>0.2</v>
      </c>
      <c r="AW84" s="39">
        <v>0.60000000000000009</v>
      </c>
      <c r="AX84" s="39">
        <f t="shared" si="38"/>
        <v>0.19999999999999996</v>
      </c>
      <c r="AY84" s="40">
        <f t="shared" si="39"/>
        <v>1.4404487224667622E-4</v>
      </c>
      <c r="AZ84" s="40">
        <f t="shared" si="40"/>
        <v>2.2835401107087432E-5</v>
      </c>
      <c r="BA84" s="40">
        <f t="shared" si="41"/>
        <v>4.7786400897208642E-3</v>
      </c>
    </row>
    <row r="85" spans="1:53" x14ac:dyDescent="0.25">
      <c r="A85" s="2">
        <v>42888</v>
      </c>
      <c r="B85">
        <f>LN('Stock Data'!B86/'Stock Data'!B85)</f>
        <v>2.9416593509348178E-3</v>
      </c>
      <c r="C85">
        <f>LN('Stock Data'!C86/'Stock Data'!C85)</f>
        <v>-5.0125418235443982E-3</v>
      </c>
      <c r="D85">
        <f>LN('Stock Data'!D86/'Stock Data'!D85)</f>
        <v>5.4454086995053396E-3</v>
      </c>
      <c r="E85">
        <f>LN('Stock Data'!E86/'Stock Data'!E85)</f>
        <v>-1.3351333174864225E-2</v>
      </c>
      <c r="F85">
        <f>LN('Stock Data'!F86/'Stock Data'!F85)</f>
        <v>1.8453797457347342E-2</v>
      </c>
      <c r="G85">
        <f>LN('Stock Data'!G86/'Stock Data'!G85)</f>
        <v>2.5010434045888729E-3</v>
      </c>
      <c r="H85">
        <f>LN('Stock Data'!H86/'Stock Data'!H85)</f>
        <v>1.5204162960433957E-2</v>
      </c>
      <c r="I85">
        <f>LN('Stock Data'!I86/'Stock Data'!I85)</f>
        <v>3.7008743035282436E-3</v>
      </c>
      <c r="O85" s="39">
        <v>0.2</v>
      </c>
      <c r="P85" s="39">
        <v>0.40000000000000013</v>
      </c>
      <c r="Q85" s="39">
        <f t="shared" si="26"/>
        <v>0.39999999999999991</v>
      </c>
      <c r="R85" s="40">
        <f t="shared" si="27"/>
        <v>1.9773438197176447E-4</v>
      </c>
      <c r="S85" s="40">
        <f t="shared" si="28"/>
        <v>4.5648632488138023E-5</v>
      </c>
      <c r="T85" s="40">
        <f t="shared" si="29"/>
        <v>6.7563771718383231E-3</v>
      </c>
      <c r="Z85" t="s">
        <v>74</v>
      </c>
      <c r="AC85" s="21" t="s">
        <v>95</v>
      </c>
      <c r="AF85" s="39">
        <v>0.2</v>
      </c>
      <c r="AG85" s="39">
        <v>0.50000000000000011</v>
      </c>
      <c r="AH85" s="39">
        <f t="shared" si="30"/>
        <v>0.29999999999999993</v>
      </c>
      <c r="AI85" s="40">
        <f t="shared" si="31"/>
        <v>-1.323575323822169E-3</v>
      </c>
      <c r="AJ85" s="40">
        <f t="shared" si="32"/>
        <v>1.3250697746340228E-3</v>
      </c>
      <c r="AK85" s="40">
        <f t="shared" si="33"/>
        <v>3.6401507862093063E-2</v>
      </c>
      <c r="AN85" s="39">
        <v>0.2</v>
      </c>
      <c r="AO85" s="39">
        <v>0.50000000000000011</v>
      </c>
      <c r="AP85" s="39">
        <f t="shared" si="34"/>
        <v>0.29999999999999993</v>
      </c>
      <c r="AQ85" s="40">
        <f t="shared" si="35"/>
        <v>3.5864622428956658E-4</v>
      </c>
      <c r="AR85" s="40">
        <f t="shared" si="36"/>
        <v>6.8033124856110521E-5</v>
      </c>
      <c r="AS85" s="40">
        <f t="shared" si="37"/>
        <v>8.2482194961161475E-3</v>
      </c>
      <c r="AV85" s="39">
        <v>0.2</v>
      </c>
      <c r="AW85" s="39">
        <v>0.50000000000000011</v>
      </c>
      <c r="AX85" s="39">
        <f t="shared" si="38"/>
        <v>0.29999999999999993</v>
      </c>
      <c r="AY85" s="40">
        <f t="shared" si="39"/>
        <v>1.0425016166113871E-4</v>
      </c>
      <c r="AZ85" s="40">
        <f t="shared" si="40"/>
        <v>3.8076372423018137E-5</v>
      </c>
      <c r="BA85" s="40">
        <f t="shared" si="41"/>
        <v>6.1706055151028848E-3</v>
      </c>
    </row>
    <row r="86" spans="1:53" x14ac:dyDescent="0.25">
      <c r="A86" s="2">
        <v>42891</v>
      </c>
      <c r="B86">
        <f>LN('Stock Data'!B87/'Stock Data'!B86)</f>
        <v>-1.5126858895611413E-2</v>
      </c>
      <c r="C86">
        <f>LN('Stock Data'!C87/'Stock Data'!C86)</f>
        <v>0</v>
      </c>
      <c r="D86">
        <f>LN('Stock Data'!D87/'Stock Data'!D86)</f>
        <v>-1.725511600588062E-3</v>
      </c>
      <c r="E86">
        <f>LN('Stock Data'!E87/'Stock Data'!E86)</f>
        <v>3.174869831458027E-2</v>
      </c>
      <c r="F86">
        <f>LN('Stock Data'!F87/'Stock Data'!F86)</f>
        <v>6.7007610005703835E-3</v>
      </c>
      <c r="G86">
        <f>LN('Stock Data'!G87/'Stock Data'!G86)</f>
        <v>0</v>
      </c>
      <c r="H86">
        <f>LN('Stock Data'!H87/'Stock Data'!H86)</f>
        <v>-1.3117205681235675E-2</v>
      </c>
      <c r="I86">
        <f>LN('Stock Data'!I87/'Stock Data'!I86)</f>
        <v>-1.2184068519809704E-3</v>
      </c>
      <c r="O86" s="39">
        <v>0.2</v>
      </c>
      <c r="P86" s="39">
        <v>0.30000000000000016</v>
      </c>
      <c r="Q86" s="39">
        <f t="shared" si="26"/>
        <v>0.49999999999999989</v>
      </c>
      <c r="R86" s="40">
        <f t="shared" si="27"/>
        <v>2.4584675758578862E-4</v>
      </c>
      <c r="S86" s="40">
        <f t="shared" si="28"/>
        <v>5.4800916869041814E-5</v>
      </c>
      <c r="T86" s="40">
        <f t="shared" si="29"/>
        <v>7.4027641370667625E-3</v>
      </c>
      <c r="Z86" t="s">
        <v>76</v>
      </c>
      <c r="AC86" s="21"/>
      <c r="AF86" s="39">
        <v>0.2</v>
      </c>
      <c r="AG86" s="39">
        <v>0.40000000000000013</v>
      </c>
      <c r="AH86" s="39">
        <f t="shared" si="30"/>
        <v>0.39999999999999991</v>
      </c>
      <c r="AI86" s="40">
        <f t="shared" si="31"/>
        <v>-1.0572753808198426E-3</v>
      </c>
      <c r="AJ86" s="40">
        <f t="shared" si="32"/>
        <v>8.4862387237645228E-4</v>
      </c>
      <c r="AK86" s="40">
        <f t="shared" si="33"/>
        <v>2.9131149520340804E-2</v>
      </c>
      <c r="AN86" s="39">
        <v>0.2</v>
      </c>
      <c r="AO86" s="39">
        <v>0.40000000000000013</v>
      </c>
      <c r="AP86" s="39">
        <f t="shared" si="34"/>
        <v>0.39999999999999991</v>
      </c>
      <c r="AQ86" s="40">
        <f t="shared" si="35"/>
        <v>2.6797230117834355E-4</v>
      </c>
      <c r="AR86" s="40">
        <f t="shared" si="36"/>
        <v>7.6776179610587198E-5</v>
      </c>
      <c r="AS86" s="40">
        <f t="shared" si="37"/>
        <v>8.7622017558709065E-3</v>
      </c>
      <c r="AV86" s="39">
        <v>0.2</v>
      </c>
      <c r="AW86" s="39">
        <v>0.40000000000000013</v>
      </c>
      <c r="AX86" s="39">
        <f t="shared" si="38"/>
        <v>0.39999999999999991</v>
      </c>
      <c r="AY86" s="40">
        <f t="shared" si="39"/>
        <v>6.4455451075601206E-5</v>
      </c>
      <c r="AZ86" s="40">
        <f t="shared" si="40"/>
        <v>5.9142570473733401E-5</v>
      </c>
      <c r="BA86" s="40">
        <f t="shared" si="41"/>
        <v>7.690420695497315E-3</v>
      </c>
    </row>
    <row r="87" spans="1:53" x14ac:dyDescent="0.25">
      <c r="A87" s="2">
        <v>42892</v>
      </c>
      <c r="B87">
        <f>LN('Stock Data'!B88/'Stock Data'!B87)</f>
        <v>1.2185199544676666E-2</v>
      </c>
      <c r="C87">
        <f>LN('Stock Data'!C88/'Stock Data'!C87)</f>
        <v>0</v>
      </c>
      <c r="D87">
        <f>LN('Stock Data'!D88/'Stock Data'!D87)</f>
        <v>2.070258644751786E-3</v>
      </c>
      <c r="E87">
        <f>LN('Stock Data'!E88/'Stock Data'!E87)</f>
        <v>7.280504037330604E-2</v>
      </c>
      <c r="F87">
        <f>LN('Stock Data'!F88/'Stock Data'!F87)</f>
        <v>-4.3158909838960291E-3</v>
      </c>
      <c r="G87">
        <f>LN('Stock Data'!G88/'Stock Data'!G87)</f>
        <v>1.6638938946953799E-3</v>
      </c>
      <c r="H87">
        <f>LN('Stock Data'!H88/'Stock Data'!H87)</f>
        <v>3.3484508505669287E-2</v>
      </c>
      <c r="I87">
        <f>LN('Stock Data'!I88/'Stock Data'!I87)</f>
        <v>-2.7829088587652804E-3</v>
      </c>
      <c r="O87" s="39">
        <v>0.2</v>
      </c>
      <c r="P87" s="39">
        <v>0.20000000000000015</v>
      </c>
      <c r="Q87" s="39">
        <f t="shared" si="26"/>
        <v>0.59999999999999987</v>
      </c>
      <c r="R87" s="40">
        <f t="shared" si="27"/>
        <v>2.9395913319981277E-4</v>
      </c>
      <c r="S87" s="40">
        <f t="shared" si="28"/>
        <v>6.6555035233947462E-5</v>
      </c>
      <c r="T87" s="40">
        <f t="shared" si="29"/>
        <v>8.158126943971113E-3</v>
      </c>
      <c r="AF87" s="39">
        <v>0.2</v>
      </c>
      <c r="AG87" s="39">
        <v>0.30000000000000016</v>
      </c>
      <c r="AH87" s="39">
        <f t="shared" si="30"/>
        <v>0.49999999999999989</v>
      </c>
      <c r="AI87" s="40">
        <f t="shared" si="31"/>
        <v>-7.9097543781751615E-4</v>
      </c>
      <c r="AJ87" s="40">
        <f t="shared" si="32"/>
        <v>4.7939052071964503E-4</v>
      </c>
      <c r="AK87" s="40">
        <f t="shared" si="33"/>
        <v>2.1894988484117663E-2</v>
      </c>
      <c r="AN87" s="39">
        <v>0.2</v>
      </c>
      <c r="AO87" s="39">
        <v>0.30000000000000016</v>
      </c>
      <c r="AP87" s="39">
        <f t="shared" si="34"/>
        <v>0.49999999999999989</v>
      </c>
      <c r="AQ87" s="40">
        <f t="shared" si="35"/>
        <v>1.7729837806712047E-4</v>
      </c>
      <c r="AR87" s="40">
        <f t="shared" si="36"/>
        <v>9.4510357504658515E-5</v>
      </c>
      <c r="AS87" s="40">
        <f t="shared" si="37"/>
        <v>9.7216437655706419E-3</v>
      </c>
      <c r="AV87" s="39">
        <v>0.2</v>
      </c>
      <c r="AW87" s="39">
        <v>0.30000000000000016</v>
      </c>
      <c r="AX87" s="39">
        <f t="shared" si="38"/>
        <v>0.49999999999999989</v>
      </c>
      <c r="AY87" s="40">
        <f t="shared" si="39"/>
        <v>2.4660740490063687E-5</v>
      </c>
      <c r="AZ87" s="40">
        <f t="shared" si="40"/>
        <v>8.603399525923323E-5</v>
      </c>
      <c r="BA87" s="40">
        <f t="shared" si="41"/>
        <v>9.2754512159373258E-3</v>
      </c>
    </row>
    <row r="88" spans="1:53" x14ac:dyDescent="0.25">
      <c r="A88" s="2">
        <v>42893</v>
      </c>
      <c r="B88">
        <f>LN('Stock Data'!B89/'Stock Data'!B88)</f>
        <v>-6.8976789639933834E-3</v>
      </c>
      <c r="C88">
        <f>LN('Stock Data'!C89/'Stock Data'!C88)</f>
        <v>-2.0305266160745569E-2</v>
      </c>
      <c r="D88">
        <f>LN('Stock Data'!D89/'Stock Data'!D88)</f>
        <v>-8.6212074305301296E-4</v>
      </c>
      <c r="E88">
        <f>LN('Stock Data'!E89/'Stock Data'!E88)</f>
        <v>-2.0383910009698865E-2</v>
      </c>
      <c r="F88">
        <f>LN('Stock Data'!F89/'Stock Data'!F88)</f>
        <v>1.326340300449355E-2</v>
      </c>
      <c r="G88">
        <f>LN('Stock Data'!G89/'Stock Data'!G88)</f>
        <v>0</v>
      </c>
      <c r="H88">
        <f>LN('Stock Data'!H89/'Stock Data'!H88)</f>
        <v>-6.743113884890085E-3</v>
      </c>
      <c r="I88">
        <f>LN('Stock Data'!I89/'Stock Data'!I88)</f>
        <v>1.5670290211890142E-3</v>
      </c>
      <c r="O88" s="39">
        <v>0.2</v>
      </c>
      <c r="P88" s="39">
        <v>0.10000000000000014</v>
      </c>
      <c r="Q88" s="39">
        <f t="shared" si="26"/>
        <v>0.7</v>
      </c>
      <c r="R88" s="40">
        <f t="shared" si="27"/>
        <v>3.4207150881383698E-4</v>
      </c>
      <c r="S88" s="40">
        <f t="shared" si="28"/>
        <v>8.0910987582854995E-5</v>
      </c>
      <c r="T88" s="40">
        <f t="shared" si="29"/>
        <v>8.9950535063919989E-3</v>
      </c>
      <c r="AF88" s="39">
        <v>0.2</v>
      </c>
      <c r="AG88" s="39">
        <v>0.20000000000000015</v>
      </c>
      <c r="AH88" s="39">
        <f t="shared" si="30"/>
        <v>0.59999999999999987</v>
      </c>
      <c r="AI88" s="40">
        <f t="shared" si="31"/>
        <v>-5.2467549481518953E-4</v>
      </c>
      <c r="AJ88" s="40">
        <f t="shared" si="32"/>
        <v>2.1736971966360079E-4</v>
      </c>
      <c r="AK88" s="40">
        <f t="shared" si="33"/>
        <v>1.4743463625064524E-2</v>
      </c>
      <c r="AN88" s="39">
        <v>0.2</v>
      </c>
      <c r="AO88" s="39">
        <v>0.20000000000000015</v>
      </c>
      <c r="AP88" s="39">
        <f t="shared" si="34"/>
        <v>0.59999999999999987</v>
      </c>
      <c r="AQ88" s="40">
        <f t="shared" si="35"/>
        <v>8.6624454955897407E-5</v>
      </c>
      <c r="AR88" s="40">
        <f t="shared" si="36"/>
        <v>1.2123565853832438E-4</v>
      </c>
      <c r="AS88" s="40">
        <f t="shared" si="37"/>
        <v>1.1010706541286275E-2</v>
      </c>
      <c r="AV88" s="39">
        <v>0.2</v>
      </c>
      <c r="AW88" s="39">
        <v>0.20000000000000015</v>
      </c>
      <c r="AX88" s="39">
        <f t="shared" si="38"/>
        <v>0.59999999999999987</v>
      </c>
      <c r="AY88" s="40">
        <f t="shared" si="39"/>
        <v>-1.5133970095473833E-5</v>
      </c>
      <c r="AZ88" s="40">
        <f t="shared" si="40"/>
        <v>1.1875064677951757E-4</v>
      </c>
      <c r="BA88" s="40">
        <f t="shared" si="41"/>
        <v>1.0897277035090811E-2</v>
      </c>
    </row>
    <row r="89" spans="1:53" x14ac:dyDescent="0.25">
      <c r="A89" s="2">
        <v>42894</v>
      </c>
      <c r="B89">
        <f>LN('Stock Data'!B90/'Stock Data'!B89)</f>
        <v>1.5696855971583493E-2</v>
      </c>
      <c r="C89">
        <f>LN('Stock Data'!C90/'Stock Data'!C89)</f>
        <v>3.5268138837457837E-2</v>
      </c>
      <c r="D89">
        <f>LN('Stock Data'!D90/'Stock Data'!D89)</f>
        <v>-1.4672078145308283E-3</v>
      </c>
      <c r="E89">
        <f>LN('Stock Data'!E90/'Stock Data'!E89)</f>
        <v>1.6460909066687169E-3</v>
      </c>
      <c r="F89">
        <f>LN('Stock Data'!F90/'Stock Data'!F89)</f>
        <v>6.1052269813478659E-3</v>
      </c>
      <c r="G89">
        <f>LN('Stock Data'!G90/'Stock Data'!G89)</f>
        <v>-1.6638938946952695E-3</v>
      </c>
      <c r="H89">
        <f>LN('Stock Data'!H90/'Stock Data'!H89)</f>
        <v>-1.7747906123405644E-2</v>
      </c>
      <c r="I89">
        <f>LN('Stock Data'!I90/'Stock Data'!I89)</f>
        <v>2.6716883659768292E-4</v>
      </c>
      <c r="O89" s="39">
        <v>0.2</v>
      </c>
      <c r="P89" s="39">
        <v>0</v>
      </c>
      <c r="Q89" s="39">
        <f t="shared" si="26"/>
        <v>0.8</v>
      </c>
      <c r="R89" s="40">
        <f t="shared" si="27"/>
        <v>3.9018388442786119E-4</v>
      </c>
      <c r="S89" s="40">
        <f t="shared" si="28"/>
        <v>9.7868773915764392E-5</v>
      </c>
      <c r="T89" s="40">
        <f t="shared" si="29"/>
        <v>9.8928647982151462E-3</v>
      </c>
      <c r="AF89" s="39">
        <v>0.2</v>
      </c>
      <c r="AG89" s="39">
        <v>0.10000000000000014</v>
      </c>
      <c r="AH89" s="39">
        <f t="shared" si="30"/>
        <v>0.7</v>
      </c>
      <c r="AI89" s="40">
        <f t="shared" si="31"/>
        <v>-2.5837555181286301E-4</v>
      </c>
      <c r="AJ89" s="40">
        <f t="shared" si="32"/>
        <v>6.2561469208319902E-5</v>
      </c>
      <c r="AK89" s="40">
        <f t="shared" si="33"/>
        <v>7.9095808490918084E-3</v>
      </c>
      <c r="AN89" s="39">
        <v>0.2</v>
      </c>
      <c r="AO89" s="39">
        <v>0.10000000000000014</v>
      </c>
      <c r="AP89" s="39">
        <f t="shared" si="34"/>
        <v>0.7</v>
      </c>
      <c r="AQ89" s="40">
        <f t="shared" si="35"/>
        <v>-4.0494681553257322E-6</v>
      </c>
      <c r="AR89" s="40">
        <f t="shared" si="36"/>
        <v>1.5695208271158492E-4</v>
      </c>
      <c r="AS89" s="40">
        <f t="shared" si="37"/>
        <v>1.252805183225169E-2</v>
      </c>
      <c r="AV89" s="39">
        <v>0.2</v>
      </c>
      <c r="AW89" s="39">
        <v>0.10000000000000014</v>
      </c>
      <c r="AX89" s="39">
        <f t="shared" si="38"/>
        <v>0.7</v>
      </c>
      <c r="AY89" s="40">
        <f t="shared" si="39"/>
        <v>-5.4928680681011379E-5</v>
      </c>
      <c r="AZ89" s="40">
        <f t="shared" si="40"/>
        <v>1.5729252503458656E-4</v>
      </c>
      <c r="BA89" s="40">
        <f t="shared" si="41"/>
        <v>1.2541631673533813E-2</v>
      </c>
    </row>
    <row r="90" spans="1:53" x14ac:dyDescent="0.25">
      <c r="A90" s="2">
        <v>42895</v>
      </c>
      <c r="B90">
        <f>LN('Stock Data'!B91/'Stock Data'!B90)</f>
        <v>-4.2269286764218669E-3</v>
      </c>
      <c r="C90">
        <f>LN('Stock Data'!C91/'Stock Data'!C90)</f>
        <v>-4.962789342128902E-3</v>
      </c>
      <c r="D90">
        <f>LN('Stock Data'!D91/'Stock Data'!D90)</f>
        <v>-2.1616021746214088E-3</v>
      </c>
      <c r="E90">
        <f>LN('Stock Data'!E91/'Stock Data'!E90)</f>
        <v>-1.7420598160501323E-2</v>
      </c>
      <c r="F90">
        <f>LN('Stock Data'!F91/'Stock Data'!F90)</f>
        <v>8.6315863536075409E-3</v>
      </c>
      <c r="G90">
        <f>LN('Stock Data'!G91/'Stock Data'!G90)</f>
        <v>-8.3298630389188461E-4</v>
      </c>
      <c r="H90">
        <f>LN('Stock Data'!H91/'Stock Data'!H90)</f>
        <v>-1.2474174225175688E-2</v>
      </c>
      <c r="I90">
        <f>LN('Stock Data'!I91/'Stock Data'!I90)</f>
        <v>-8.3033364774634012E-4</v>
      </c>
      <c r="O90" s="39">
        <v>0.3</v>
      </c>
      <c r="P90" s="39">
        <v>0.7</v>
      </c>
      <c r="Q90" s="39">
        <f t="shared" si="26"/>
        <v>0</v>
      </c>
      <c r="R90" s="40">
        <f t="shared" si="27"/>
        <v>-4.966377146507474E-5</v>
      </c>
      <c r="S90" s="40">
        <f t="shared" si="28"/>
        <v>6.5455427533423922E-5</v>
      </c>
      <c r="T90" s="40">
        <f t="shared" si="29"/>
        <v>8.0904528633089466E-3</v>
      </c>
      <c r="AF90" s="39">
        <v>0.2</v>
      </c>
      <c r="AG90" s="39">
        <v>0</v>
      </c>
      <c r="AH90" s="39">
        <f t="shared" si="30"/>
        <v>0.8</v>
      </c>
      <c r="AI90" s="40">
        <f t="shared" si="31"/>
        <v>7.9243911894640148E-6</v>
      </c>
      <c r="AJ90" s="40">
        <f t="shared" si="32"/>
        <v>1.4965769353802281E-5</v>
      </c>
      <c r="AK90" s="40">
        <f t="shared" si="33"/>
        <v>3.8685616647278973E-3</v>
      </c>
      <c r="AN90" s="39">
        <v>0.2</v>
      </c>
      <c r="AO90" s="39">
        <v>0</v>
      </c>
      <c r="AP90" s="39">
        <f t="shared" si="34"/>
        <v>0.8</v>
      </c>
      <c r="AQ90" s="40">
        <f t="shared" si="35"/>
        <v>-9.4723391266548953E-5</v>
      </c>
      <c r="AR90" s="40">
        <f t="shared" si="36"/>
        <v>2.0165963002444009E-4</v>
      </c>
      <c r="AS90" s="40">
        <f t="shared" si="37"/>
        <v>1.4200691181222134E-2</v>
      </c>
      <c r="AV90" s="39">
        <v>0.2</v>
      </c>
      <c r="AW90" s="39">
        <v>0</v>
      </c>
      <c r="AX90" s="39">
        <f t="shared" si="38"/>
        <v>0.8</v>
      </c>
      <c r="AY90" s="40">
        <f t="shared" si="39"/>
        <v>-9.4723391266548953E-5</v>
      </c>
      <c r="AZ90" s="40">
        <f t="shared" si="40"/>
        <v>2.0165963002444009E-4</v>
      </c>
      <c r="BA90" s="40">
        <f t="shared" si="41"/>
        <v>1.4200691181222134E-2</v>
      </c>
    </row>
    <row r="91" spans="1:53" x14ac:dyDescent="0.25">
      <c r="A91" s="2">
        <v>42898</v>
      </c>
      <c r="B91">
        <f>LN('Stock Data'!B92/'Stock Data'!B91)</f>
        <v>-1.0810915750042682E-2</v>
      </c>
      <c r="C91">
        <f>LN('Stock Data'!C92/'Stock Data'!C91)</f>
        <v>-2.0101179321087379E-2</v>
      </c>
      <c r="D91">
        <f>LN('Stock Data'!D92/'Stock Data'!D91)</f>
        <v>-8.6578664180048223E-5</v>
      </c>
      <c r="E91">
        <f>LN('Stock Data'!E92/'Stock Data'!E91)</f>
        <v>-3.9254186516855305E-2</v>
      </c>
      <c r="F91">
        <f>LN('Stock Data'!F92/'Stock Data'!F91)</f>
        <v>4.9857645233463152E-3</v>
      </c>
      <c r="G91">
        <f>LN('Stock Data'!G92/'Stock Data'!G91)</f>
        <v>-8.3368074857745312E-4</v>
      </c>
      <c r="H91">
        <f>LN('Stock Data'!H92/'Stock Data'!H91)</f>
        <v>0</v>
      </c>
      <c r="I91">
        <f>LN('Stock Data'!I92/'Stock Data'!I91)</f>
        <v>-9.7924249882421236E-4</v>
      </c>
      <c r="O91" s="39">
        <v>0.3</v>
      </c>
      <c r="P91" s="39">
        <v>0.6</v>
      </c>
      <c r="Q91" s="39">
        <f t="shared" si="26"/>
        <v>9.9999999999999978E-2</v>
      </c>
      <c r="R91" s="40">
        <f t="shared" si="27"/>
        <v>-1.5513958510505937E-6</v>
      </c>
      <c r="S91" s="40">
        <f t="shared" si="28"/>
        <v>6.3557092651372931E-5</v>
      </c>
      <c r="T91" s="40">
        <f t="shared" si="29"/>
        <v>7.9722702319585809E-3</v>
      </c>
      <c r="AF91" s="39">
        <v>0.3</v>
      </c>
      <c r="AG91" s="39">
        <v>0.7</v>
      </c>
      <c r="AH91" s="39">
        <f t="shared" si="30"/>
        <v>0</v>
      </c>
      <c r="AI91" s="40">
        <f t="shared" si="31"/>
        <v>-1.8959699204123596E-3</v>
      </c>
      <c r="AJ91" s="40">
        <f t="shared" si="32"/>
        <v>2.6057610957723057E-3</v>
      </c>
      <c r="AK91" s="40">
        <f t="shared" si="33"/>
        <v>5.1046656068466478E-2</v>
      </c>
      <c r="AN91" s="39">
        <v>0.3</v>
      </c>
      <c r="AO91" s="39">
        <v>0.7</v>
      </c>
      <c r="AP91" s="39">
        <f t="shared" si="34"/>
        <v>0</v>
      </c>
      <c r="AQ91" s="40">
        <f t="shared" si="35"/>
        <v>6.478490216261562E-4</v>
      </c>
      <c r="AR91" s="40">
        <f t="shared" si="36"/>
        <v>9.0922045430410052E-5</v>
      </c>
      <c r="AS91" s="40">
        <f t="shared" si="37"/>
        <v>9.5353052090853419E-3</v>
      </c>
      <c r="AV91" s="39">
        <v>0.3</v>
      </c>
      <c r="AW91" s="39">
        <v>0.7</v>
      </c>
      <c r="AX91" s="39">
        <f t="shared" si="38"/>
        <v>0</v>
      </c>
      <c r="AY91" s="40">
        <f t="shared" si="39"/>
        <v>2.9169453394635729E-4</v>
      </c>
      <c r="AZ91" s="40">
        <f t="shared" si="40"/>
        <v>2.0936477677788879E-5</v>
      </c>
      <c r="BA91" s="40">
        <f t="shared" si="41"/>
        <v>4.5756395922088178E-3</v>
      </c>
    </row>
    <row r="92" spans="1:53" x14ac:dyDescent="0.25">
      <c r="A92" s="2">
        <v>42899</v>
      </c>
      <c r="B92">
        <f>LN('Stock Data'!B93/'Stock Data'!B92)</f>
        <v>1.0484991033550415E-2</v>
      </c>
      <c r="C92">
        <f>LN('Stock Data'!C93/'Stock Data'!C92)</f>
        <v>-4.1456713678346135E-2</v>
      </c>
      <c r="D92">
        <f>LN('Stock Data'!D93/'Stock Data'!D92)</f>
        <v>1.5569590955167186E-3</v>
      </c>
      <c r="E92">
        <f>LN('Stock Data'!E93/'Stock Data'!E92)</f>
        <v>-7.8637364602145762E-3</v>
      </c>
      <c r="F92">
        <f>LN('Stock Data'!F93/'Stock Data'!F92)</f>
        <v>-2.7330617524612211E-3</v>
      </c>
      <c r="G92">
        <f>LN('Stock Data'!G93/'Stock Data'!G92)</f>
        <v>0</v>
      </c>
      <c r="H92">
        <f>LN('Stock Data'!H93/'Stock Data'!H92)</f>
        <v>-2.757332690409971E-2</v>
      </c>
      <c r="I92">
        <f>LN('Stock Data'!I93/'Stock Data'!I92)</f>
        <v>4.5013588104362186E-3</v>
      </c>
      <c r="O92" s="39">
        <v>0.3</v>
      </c>
      <c r="P92" s="39">
        <v>0.5</v>
      </c>
      <c r="Q92" s="39">
        <f t="shared" si="26"/>
        <v>0.19999999999999996</v>
      </c>
      <c r="R92" s="40">
        <f t="shared" si="27"/>
        <v>4.6560979762973553E-5</v>
      </c>
      <c r="S92" s="40">
        <f t="shared" si="28"/>
        <v>6.4260591753323803E-5</v>
      </c>
      <c r="T92" s="40">
        <f t="shared" si="29"/>
        <v>8.0162704391333883E-3</v>
      </c>
      <c r="AF92" s="39">
        <v>0.3</v>
      </c>
      <c r="AG92" s="39">
        <v>0.6</v>
      </c>
      <c r="AH92" s="39">
        <f t="shared" si="30"/>
        <v>9.9999999999999978E-2</v>
      </c>
      <c r="AI92" s="40">
        <f t="shared" si="31"/>
        <v>-1.6296699774100329E-3</v>
      </c>
      <c r="AJ92" s="40">
        <f t="shared" si="32"/>
        <v>1.9161608927544826E-3</v>
      </c>
      <c r="AK92" s="40">
        <f t="shared" si="33"/>
        <v>4.3773975062295661E-2</v>
      </c>
      <c r="AN92" s="39">
        <v>0.3</v>
      </c>
      <c r="AO92" s="39">
        <v>0.6</v>
      </c>
      <c r="AP92" s="39">
        <f t="shared" si="34"/>
        <v>9.9999999999999978E-2</v>
      </c>
      <c r="AQ92" s="40">
        <f t="shared" si="35"/>
        <v>5.5717509851493322E-4</v>
      </c>
      <c r="AR92" s="40">
        <f t="shared" si="36"/>
        <v>7.5108687515047605E-5</v>
      </c>
      <c r="AS92" s="40">
        <f t="shared" si="37"/>
        <v>8.6665268426889212E-3</v>
      </c>
      <c r="AV92" s="39">
        <v>0.3</v>
      </c>
      <c r="AW92" s="39">
        <v>0.6</v>
      </c>
      <c r="AX92" s="39">
        <f t="shared" si="38"/>
        <v>9.9999999999999978E-2</v>
      </c>
      <c r="AY92" s="40">
        <f t="shared" si="39"/>
        <v>2.5189982336081977E-4</v>
      </c>
      <c r="AZ92" s="40">
        <f t="shared" si="40"/>
        <v>2.4618747227231019E-5</v>
      </c>
      <c r="BA92" s="40">
        <f t="shared" si="41"/>
        <v>4.9617282500385908E-3</v>
      </c>
    </row>
    <row r="93" spans="1:53" x14ac:dyDescent="0.25">
      <c r="A93" s="2">
        <v>42900</v>
      </c>
      <c r="B93">
        <f>LN('Stock Data'!B94/'Stock Data'!B93)</f>
        <v>-1.8753600793855834E-2</v>
      </c>
      <c r="C93">
        <f>LN('Stock Data'!C94/'Stock Data'!C93)</f>
        <v>2.0943173845243388E-2</v>
      </c>
      <c r="D93">
        <f>LN('Stock Data'!D94/'Stock Data'!D93)</f>
        <v>2.1584295578155692E-3</v>
      </c>
      <c r="E93">
        <f>LN('Stock Data'!E94/'Stock Data'!E93)</f>
        <v>-3.0278359306261018E-2</v>
      </c>
      <c r="F93">
        <f>LN('Stock Data'!F94/'Stock Data'!F93)</f>
        <v>4.0664821128660921E-3</v>
      </c>
      <c r="G93">
        <f>LN('Stock Data'!G94/'Stock Data'!G93)</f>
        <v>1.6666670524692463E-3</v>
      </c>
      <c r="H93">
        <f>LN('Stock Data'!H94/'Stock Data'!H93)</f>
        <v>7.8543781151442175E-3</v>
      </c>
      <c r="I93">
        <f>LN('Stock Data'!I94/'Stock Data'!I93)</f>
        <v>-9.9632705490522574E-4</v>
      </c>
      <c r="O93" s="39">
        <v>0.3</v>
      </c>
      <c r="P93" s="39">
        <v>0.4</v>
      </c>
      <c r="Q93" s="39">
        <f t="shared" si="26"/>
        <v>0.29999999999999993</v>
      </c>
      <c r="R93" s="40">
        <f t="shared" si="27"/>
        <v>9.4673355376997706E-5</v>
      </c>
      <c r="S93" s="40">
        <f t="shared" si="28"/>
        <v>6.756592483927654E-5</v>
      </c>
      <c r="T93" s="40">
        <f t="shared" si="29"/>
        <v>8.2198494413995536E-3</v>
      </c>
      <c r="AF93" s="39">
        <v>0.3</v>
      </c>
      <c r="AG93" s="39">
        <v>0.5</v>
      </c>
      <c r="AH93" s="39">
        <f t="shared" si="30"/>
        <v>0.19999999999999996</v>
      </c>
      <c r="AI93" s="40">
        <f t="shared" si="31"/>
        <v>-1.3633700344077065E-3</v>
      </c>
      <c r="AJ93" s="40">
        <f t="shared" si="32"/>
        <v>1.3337732403374226E-3</v>
      </c>
      <c r="AK93" s="40">
        <f t="shared" si="33"/>
        <v>3.6520860344978492E-2</v>
      </c>
      <c r="AN93" s="39">
        <v>0.3</v>
      </c>
      <c r="AO93" s="39">
        <v>0.5</v>
      </c>
      <c r="AP93" s="39">
        <f t="shared" si="34"/>
        <v>0.19999999999999996</v>
      </c>
      <c r="AQ93" s="40">
        <f t="shared" si="35"/>
        <v>4.6650117540371019E-4</v>
      </c>
      <c r="AR93" s="40">
        <f t="shared" si="36"/>
        <v>6.8286452739279731E-5</v>
      </c>
      <c r="AS93" s="40">
        <f t="shared" si="37"/>
        <v>8.2635617465642332E-3</v>
      </c>
      <c r="AV93" s="39">
        <v>0.3</v>
      </c>
      <c r="AW93" s="39">
        <v>0.5</v>
      </c>
      <c r="AX93" s="39">
        <f t="shared" si="38"/>
        <v>0.19999999999999996</v>
      </c>
      <c r="AY93" s="40">
        <f t="shared" si="39"/>
        <v>2.1210511277528231E-4</v>
      </c>
      <c r="AZ93" s="40">
        <f t="shared" si="40"/>
        <v>3.4126243511457707E-5</v>
      </c>
      <c r="BA93" s="40">
        <f t="shared" si="41"/>
        <v>5.8417671565595382E-3</v>
      </c>
    </row>
    <row r="94" spans="1:53" x14ac:dyDescent="0.25">
      <c r="A94" s="2">
        <v>42901</v>
      </c>
      <c r="B94">
        <f>LN('Stock Data'!B95/'Stock Data'!B94)</f>
        <v>-1.5395250261465081E-2</v>
      </c>
      <c r="C94">
        <f>LN('Stock Data'!C95/'Stock Data'!C94)</f>
        <v>-3.1581572050299045E-2</v>
      </c>
      <c r="D94">
        <f>LN('Stock Data'!D95/'Stock Data'!D94)</f>
        <v>-3.1960896346554754E-3</v>
      </c>
      <c r="E94">
        <f>LN('Stock Data'!E95/'Stock Data'!E94)</f>
        <v>-3.965480374033218E-2</v>
      </c>
      <c r="F94">
        <f>LN('Stock Data'!F95/'Stock Data'!F94)</f>
        <v>-6.0144464826823833E-3</v>
      </c>
      <c r="G94">
        <f>LN('Stock Data'!G95/'Stock Data'!G94)</f>
        <v>-1.666667052469229E-3</v>
      </c>
      <c r="H94">
        <f>LN('Stock Data'!H95/'Stock Data'!H94)</f>
        <v>-3.1794585661152557E-2</v>
      </c>
      <c r="I94">
        <f>LN('Stock Data'!I95/'Stock Data'!I94)</f>
        <v>-2.242109822419468E-3</v>
      </c>
      <c r="O94" s="39">
        <v>0.3</v>
      </c>
      <c r="P94" s="39">
        <v>0.30000000000000004</v>
      </c>
      <c r="Q94" s="39">
        <f t="shared" si="26"/>
        <v>0.39999999999999991</v>
      </c>
      <c r="R94" s="40">
        <f t="shared" si="27"/>
        <v>1.4278573099102185E-4</v>
      </c>
      <c r="S94" s="40">
        <f t="shared" si="28"/>
        <v>7.3473091909231127E-5</v>
      </c>
      <c r="T94" s="40">
        <f t="shared" si="29"/>
        <v>8.5716446443626637E-3</v>
      </c>
      <c r="AF94" s="39">
        <v>0.3</v>
      </c>
      <c r="AG94" s="39">
        <v>0.4</v>
      </c>
      <c r="AH94" s="39">
        <f t="shared" si="30"/>
        <v>0.29999999999999993</v>
      </c>
      <c r="AI94" s="40">
        <f t="shared" si="31"/>
        <v>-1.0970700914053799E-3</v>
      </c>
      <c r="AJ94" s="40">
        <f t="shared" si="32"/>
        <v>8.5859813852112602E-4</v>
      </c>
      <c r="AK94" s="40">
        <f t="shared" si="33"/>
        <v>2.9301845309146077E-2</v>
      </c>
      <c r="AN94" s="39">
        <v>0.3</v>
      </c>
      <c r="AO94" s="39">
        <v>0.4</v>
      </c>
      <c r="AP94" s="39">
        <f t="shared" si="34"/>
        <v>0.29999999999999993</v>
      </c>
      <c r="AQ94" s="40">
        <f t="shared" si="35"/>
        <v>3.7582725229248705E-4</v>
      </c>
      <c r="AR94" s="40">
        <f t="shared" si="36"/>
        <v>7.045534110310647E-5</v>
      </c>
      <c r="AS94" s="40">
        <f t="shared" si="37"/>
        <v>8.393767991975146E-3</v>
      </c>
      <c r="AV94" s="39">
        <v>0.3</v>
      </c>
      <c r="AW94" s="39">
        <v>0.4</v>
      </c>
      <c r="AX94" s="39">
        <f t="shared" si="38"/>
        <v>0.29999999999999993</v>
      </c>
      <c r="AY94" s="40">
        <f t="shared" si="39"/>
        <v>1.7231040218974479E-4</v>
      </c>
      <c r="AZ94" s="40">
        <f t="shared" si="40"/>
        <v>4.9458966530468955E-5</v>
      </c>
      <c r="BA94" s="40">
        <f t="shared" si="41"/>
        <v>7.032706913448687E-3</v>
      </c>
    </row>
    <row r="95" spans="1:53" x14ac:dyDescent="0.25">
      <c r="A95" s="2">
        <v>42902</v>
      </c>
      <c r="B95">
        <f>LN('Stock Data'!B96/'Stock Data'!B95)</f>
        <v>6.7227143948767375E-3</v>
      </c>
      <c r="C95">
        <f>LN('Stock Data'!C96/'Stock Data'!C95)</f>
        <v>-5.3619431413852872E-3</v>
      </c>
      <c r="D95">
        <f>LN('Stock Data'!D96/'Stock Data'!D95)</f>
        <v>-8.654120631365813E-5</v>
      </c>
      <c r="E95">
        <f>LN('Stock Data'!E96/'Stock Data'!E95)</f>
        <v>-3.1536297118266485E-2</v>
      </c>
      <c r="F95">
        <f>LN('Stock Data'!F96/'Stock Data'!F95)</f>
        <v>-1.0351380244500228E-2</v>
      </c>
      <c r="G95">
        <f>LN('Stock Data'!G96/'Stock Data'!G95)</f>
        <v>8.3368074857740867E-4</v>
      </c>
      <c r="H95">
        <f>LN('Stock Data'!H96/'Stock Data'!H95)</f>
        <v>1.1678964864146294E-2</v>
      </c>
      <c r="I95">
        <f>LN('Stock Data'!I96/'Stock Data'!I95)</f>
        <v>2.8359898308776774E-4</v>
      </c>
      <c r="O95" s="39">
        <v>0.3</v>
      </c>
      <c r="P95" s="39">
        <v>0.20000000000000004</v>
      </c>
      <c r="Q95" s="39">
        <f t="shared" si="26"/>
        <v>0.49999999999999989</v>
      </c>
      <c r="R95" s="40">
        <f t="shared" si="27"/>
        <v>1.9089810660504603E-4</v>
      </c>
      <c r="S95" s="40">
        <f t="shared" si="28"/>
        <v>8.1982092963187579E-5</v>
      </c>
      <c r="T95" s="40">
        <f t="shared" si="29"/>
        <v>9.0543963334497116E-3</v>
      </c>
      <c r="AF95" s="39">
        <v>0.3</v>
      </c>
      <c r="AG95" s="39">
        <v>0.30000000000000004</v>
      </c>
      <c r="AH95" s="39">
        <f t="shared" si="30"/>
        <v>0.39999999999999991</v>
      </c>
      <c r="AI95" s="40">
        <f t="shared" si="31"/>
        <v>-8.3077014840305329E-4</v>
      </c>
      <c r="AJ95" s="40">
        <f t="shared" si="32"/>
        <v>4.9063558730559262E-4</v>
      </c>
      <c r="AK95" s="40">
        <f t="shared" si="33"/>
        <v>2.2150295422535399E-2</v>
      </c>
      <c r="AN95" s="39">
        <v>0.3</v>
      </c>
      <c r="AO95" s="39">
        <v>0.30000000000000004</v>
      </c>
      <c r="AP95" s="39">
        <f t="shared" si="34"/>
        <v>0.39999999999999991</v>
      </c>
      <c r="AQ95" s="40">
        <f t="shared" si="35"/>
        <v>2.8515332918126397E-4</v>
      </c>
      <c r="AR95" s="40">
        <f t="shared" si="36"/>
        <v>8.1615352606527822E-5</v>
      </c>
      <c r="AS95" s="40">
        <f t="shared" si="37"/>
        <v>9.0341215735968393E-3</v>
      </c>
      <c r="AV95" s="39">
        <v>0.3</v>
      </c>
      <c r="AW95" s="39">
        <v>0.30000000000000004</v>
      </c>
      <c r="AX95" s="39">
        <f t="shared" si="38"/>
        <v>0.39999999999999991</v>
      </c>
      <c r="AY95" s="40">
        <f t="shared" si="39"/>
        <v>1.3251569160420724E-4</v>
      </c>
      <c r="AZ95" s="40">
        <f t="shared" si="40"/>
        <v>7.061691628426476E-5</v>
      </c>
      <c r="BA95" s="40">
        <f t="shared" si="41"/>
        <v>8.4033871911429123E-3</v>
      </c>
    </row>
    <row r="96" spans="1:53" x14ac:dyDescent="0.25">
      <c r="A96" s="2">
        <v>42905</v>
      </c>
      <c r="B96">
        <f>LN('Stock Data'!B97/'Stock Data'!B96)</f>
        <v>4.0120081232601261E-3</v>
      </c>
      <c r="C96">
        <f>LN('Stock Data'!C97/'Stock Data'!C96)</f>
        <v>5.3619431413853731E-3</v>
      </c>
      <c r="D96">
        <f>LN('Stock Data'!D97/'Stock Data'!D96)</f>
        <v>-1.0388971721209104E-3</v>
      </c>
      <c r="E96">
        <f>LN('Stock Data'!E97/'Stock Data'!E96)</f>
        <v>-2.0599060870072534E-2</v>
      </c>
      <c r="F96">
        <f>LN('Stock Data'!F97/'Stock Data'!F96)</f>
        <v>1.6305194970058438E-2</v>
      </c>
      <c r="G96">
        <f>LN('Stock Data'!G97/'Stock Data'!G96)</f>
        <v>0</v>
      </c>
      <c r="H96">
        <f>LN('Stock Data'!H97/'Stock Data'!H96)</f>
        <v>-2.5727255050366257E-2</v>
      </c>
      <c r="I96">
        <f>LN('Stock Data'!I97/'Stock Data'!I96)</f>
        <v>8.3125833736460205E-3</v>
      </c>
      <c r="O96" s="39">
        <v>0.3</v>
      </c>
      <c r="P96" s="39">
        <v>0.10000000000000003</v>
      </c>
      <c r="Q96" s="39">
        <f t="shared" si="26"/>
        <v>0.59999999999999987</v>
      </c>
      <c r="R96" s="40">
        <f t="shared" si="27"/>
        <v>2.3901048221907015E-4</v>
      </c>
      <c r="S96" s="40">
        <f t="shared" si="28"/>
        <v>9.3092928001145881E-5</v>
      </c>
      <c r="T96" s="40">
        <f t="shared" si="29"/>
        <v>9.6484676504171307E-3</v>
      </c>
      <c r="AF96" s="39">
        <v>0.3</v>
      </c>
      <c r="AG96" s="39">
        <v>0.20000000000000004</v>
      </c>
      <c r="AH96" s="39">
        <f t="shared" si="30"/>
        <v>0.49999999999999989</v>
      </c>
      <c r="AI96" s="40">
        <f t="shared" si="31"/>
        <v>-5.6447020540072678E-4</v>
      </c>
      <c r="AJ96" s="40">
        <f t="shared" si="32"/>
        <v>2.2988558669082248E-4</v>
      </c>
      <c r="AK96" s="40">
        <f t="shared" si="33"/>
        <v>1.5161978323781579E-2</v>
      </c>
      <c r="AN96" s="39">
        <v>0.3</v>
      </c>
      <c r="AO96" s="39">
        <v>0.20000000000000004</v>
      </c>
      <c r="AP96" s="39">
        <f t="shared" si="34"/>
        <v>0.49999999999999989</v>
      </c>
      <c r="AQ96" s="40">
        <f t="shared" si="35"/>
        <v>1.9447940607004088E-4</v>
      </c>
      <c r="AR96" s="40">
        <f t="shared" si="36"/>
        <v>1.0176648724954376E-4</v>
      </c>
      <c r="AS96" s="40">
        <f t="shared" si="37"/>
        <v>1.0087937710431392E-2</v>
      </c>
      <c r="AV96" s="39">
        <v>0.3</v>
      </c>
      <c r="AW96" s="39">
        <v>0.20000000000000004</v>
      </c>
      <c r="AX96" s="39">
        <f t="shared" si="38"/>
        <v>0.49999999999999989</v>
      </c>
      <c r="AY96" s="40">
        <f t="shared" si="39"/>
        <v>9.2720981018669748E-5</v>
      </c>
      <c r="AZ96" s="40">
        <f t="shared" si="40"/>
        <v>9.7600092772845112E-5</v>
      </c>
      <c r="BA96" s="40">
        <f t="shared" si="41"/>
        <v>9.8792759235100374E-3</v>
      </c>
    </row>
    <row r="97" spans="1:53" x14ac:dyDescent="0.25">
      <c r="A97" s="2">
        <v>42906</v>
      </c>
      <c r="B97">
        <f>LN('Stock Data'!B98/'Stock Data'!B97)</f>
        <v>-3.4972092204283933E-2</v>
      </c>
      <c r="C97">
        <f>LN('Stock Data'!C98/'Stock Data'!C97)</f>
        <v>-4.3722811013831693E-2</v>
      </c>
      <c r="D97">
        <f>LN('Stock Data'!D98/'Stock Data'!D97)</f>
        <v>-4.6882617358360431E-3</v>
      </c>
      <c r="E97">
        <f>LN('Stock Data'!E98/'Stock Data'!E97)</f>
        <v>-1.296776276901066E-2</v>
      </c>
      <c r="F97">
        <f>LN('Stock Data'!F98/'Stock Data'!F97)</f>
        <v>7.2424544941184924E-3</v>
      </c>
      <c r="G97">
        <f>LN('Stock Data'!G98/'Stock Data'!G97)</f>
        <v>-8.3368074857745312E-4</v>
      </c>
      <c r="H97">
        <f>LN('Stock Data'!H98/'Stock Data'!H97)</f>
        <v>1.6248511095822465E-2</v>
      </c>
      <c r="I97">
        <f>LN('Stock Data'!I98/'Stock Data'!I97)</f>
        <v>-6.7191605942243304E-3</v>
      </c>
      <c r="O97" s="39">
        <v>0.3</v>
      </c>
      <c r="P97" s="39">
        <v>0</v>
      </c>
      <c r="Q97" s="39">
        <f t="shared" si="26"/>
        <v>0.7</v>
      </c>
      <c r="R97" s="40">
        <f t="shared" si="27"/>
        <v>2.8712285783309433E-4</v>
      </c>
      <c r="S97" s="40">
        <f t="shared" si="28"/>
        <v>1.0680559702310606E-4</v>
      </c>
      <c r="T97" s="40">
        <f t="shared" si="29"/>
        <v>1.0334679338184908E-2</v>
      </c>
      <c r="AF97" s="39">
        <v>0.3</v>
      </c>
      <c r="AG97" s="39">
        <v>0.10000000000000003</v>
      </c>
      <c r="AH97" s="39">
        <f t="shared" si="30"/>
        <v>0.59999999999999987</v>
      </c>
      <c r="AI97" s="40">
        <f t="shared" si="31"/>
        <v>-2.9817026239840015E-4</v>
      </c>
      <c r="AJ97" s="40">
        <f t="shared" si="32"/>
        <v>7.6348136676815558E-5</v>
      </c>
      <c r="AK97" s="40">
        <f t="shared" si="33"/>
        <v>8.7377420811566384E-3</v>
      </c>
      <c r="AN97" s="39">
        <v>0.3</v>
      </c>
      <c r="AO97" s="39">
        <v>0.10000000000000003</v>
      </c>
      <c r="AP97" s="39">
        <f t="shared" si="34"/>
        <v>0.59999999999999987</v>
      </c>
      <c r="AQ97" s="40">
        <f t="shared" si="35"/>
        <v>1.0380548295881782E-4</v>
      </c>
      <c r="AR97" s="40">
        <f t="shared" si="36"/>
        <v>1.3090874503215432E-4</v>
      </c>
      <c r="AS97" s="40">
        <f t="shared" si="37"/>
        <v>1.1441535955987479E-2</v>
      </c>
      <c r="AV97" s="39">
        <v>0.3</v>
      </c>
      <c r="AW97" s="39">
        <v>0.10000000000000003</v>
      </c>
      <c r="AX97" s="39">
        <f t="shared" si="38"/>
        <v>0.59999999999999987</v>
      </c>
      <c r="AY97" s="40">
        <f t="shared" si="39"/>
        <v>5.2926270433132229E-5</v>
      </c>
      <c r="AZ97" s="40">
        <f t="shared" si="40"/>
        <v>1.3040849599620999E-4</v>
      </c>
      <c r="BA97" s="40">
        <f t="shared" si="41"/>
        <v>1.141965393504593E-2</v>
      </c>
    </row>
    <row r="98" spans="1:53" x14ac:dyDescent="0.25">
      <c r="A98" s="2">
        <v>42907</v>
      </c>
      <c r="B98">
        <f>LN('Stock Data'!B99/'Stock Data'!B98)</f>
        <v>1.03602150520374E-3</v>
      </c>
      <c r="C98">
        <f>LN('Stock Data'!C99/'Stock Data'!C98)</f>
        <v>-1.1236073266925842E-2</v>
      </c>
      <c r="D98">
        <f>LN('Stock Data'!D99/'Stock Data'!D98)</f>
        <v>-2.0908274705334876E-3</v>
      </c>
      <c r="E98">
        <f>LN('Stock Data'!E99/'Stock Data'!E98)</f>
        <v>1.9881370553828995E-2</v>
      </c>
      <c r="F98">
        <f>LN('Stock Data'!F99/'Stock Data'!F98)</f>
        <v>2.9975073331979088E-2</v>
      </c>
      <c r="G98">
        <f>LN('Stock Data'!G99/'Stock Data'!G98)</f>
        <v>8.3368074857740867E-4</v>
      </c>
      <c r="H98">
        <f>LN('Stock Data'!H99/'Stock Data'!H98)</f>
        <v>-6.6152391187192048E-3</v>
      </c>
      <c r="I98">
        <f>LN('Stock Data'!I99/'Stock Data'!I98)</f>
        <v>-5.8281424466445424E-4</v>
      </c>
      <c r="O98" s="39">
        <v>0.4</v>
      </c>
      <c r="P98" s="39">
        <v>0.6</v>
      </c>
      <c r="Q98" s="39">
        <f t="shared" si="26"/>
        <v>0</v>
      </c>
      <c r="R98" s="40">
        <f t="shared" si="27"/>
        <v>-1.046124224458174E-4</v>
      </c>
      <c r="S98" s="40">
        <f t="shared" si="28"/>
        <v>1.0682411090609421E-4</v>
      </c>
      <c r="T98" s="40">
        <f t="shared" si="29"/>
        <v>1.0335575015745094E-2</v>
      </c>
      <c r="AF98" s="39">
        <v>0.3</v>
      </c>
      <c r="AG98" s="39">
        <v>0</v>
      </c>
      <c r="AH98" s="39">
        <f t="shared" si="30"/>
        <v>0.7</v>
      </c>
      <c r="AI98" s="40">
        <f t="shared" si="31"/>
        <v>-3.1870319396073505E-5</v>
      </c>
      <c r="AJ98" s="40">
        <f t="shared" si="32"/>
        <v>3.0023237263571925E-5</v>
      </c>
      <c r="AK98" s="40">
        <f t="shared" si="33"/>
        <v>5.4793464266800953E-3</v>
      </c>
      <c r="AN98" s="39">
        <v>0.3</v>
      </c>
      <c r="AO98" s="39">
        <v>0</v>
      </c>
      <c r="AP98" s="39">
        <f t="shared" si="34"/>
        <v>0.7</v>
      </c>
      <c r="AQ98" s="40">
        <f t="shared" si="35"/>
        <v>1.3131559847594682E-5</v>
      </c>
      <c r="AR98" s="40">
        <f t="shared" si="36"/>
        <v>1.6904212595435952E-4</v>
      </c>
      <c r="AS98" s="40">
        <f t="shared" si="37"/>
        <v>1.3001620128059407E-2</v>
      </c>
      <c r="AV98" s="39">
        <v>0.3</v>
      </c>
      <c r="AW98" s="39">
        <v>0</v>
      </c>
      <c r="AX98" s="39">
        <f t="shared" si="38"/>
        <v>0.7</v>
      </c>
      <c r="AY98" s="40">
        <f t="shared" si="39"/>
        <v>1.3131559847594682E-5</v>
      </c>
      <c r="AZ98" s="40">
        <f t="shared" si="40"/>
        <v>1.6904212595435952E-4</v>
      </c>
      <c r="BA98" s="40">
        <f t="shared" si="41"/>
        <v>1.3001620128059407E-2</v>
      </c>
    </row>
    <row r="99" spans="1:53" x14ac:dyDescent="0.25">
      <c r="A99" s="2">
        <v>42908</v>
      </c>
      <c r="B99">
        <f>LN('Stock Data'!B100/'Stock Data'!B99)</f>
        <v>8.5925948366269347E-3</v>
      </c>
      <c r="C99">
        <f>LN('Stock Data'!C100/'Stock Data'!C99)</f>
        <v>1.6807118316381191E-2</v>
      </c>
      <c r="D99">
        <f>LN('Stock Data'!D100/'Stock Data'!D99)</f>
        <v>2.1777960988182562E-3</v>
      </c>
      <c r="E99">
        <f>LN('Stock Data'!E100/'Stock Data'!E99)</f>
        <v>3.1010236742560218E-2</v>
      </c>
      <c r="F99">
        <f>LN('Stock Data'!F100/'Stock Data'!F99)</f>
        <v>1.4312037944192306E-2</v>
      </c>
      <c r="G99">
        <f>LN('Stock Data'!G100/'Stock Data'!G99)</f>
        <v>0</v>
      </c>
      <c r="H99">
        <f>LN('Stock Data'!H100/'Stock Data'!H99)</f>
        <v>9.5413567881081161E-3</v>
      </c>
      <c r="I99">
        <f>LN('Stock Data'!I100/'Stock Data'!I99)</f>
        <v>-4.5588579922685235E-4</v>
      </c>
      <c r="O99" s="39">
        <v>0.4</v>
      </c>
      <c r="P99" s="39">
        <v>0.5</v>
      </c>
      <c r="Q99" s="39">
        <f t="shared" si="26"/>
        <v>9.9999999999999978E-2</v>
      </c>
      <c r="R99" s="40">
        <f t="shared" si="27"/>
        <v>-5.6500046831793256E-5</v>
      </c>
      <c r="S99" s="40">
        <f t="shared" si="28"/>
        <v>1.0428249269709588E-4</v>
      </c>
      <c r="T99" s="40">
        <f t="shared" si="29"/>
        <v>1.0211879978588462E-2</v>
      </c>
      <c r="AF99" s="39">
        <v>0.4</v>
      </c>
      <c r="AG99" s="39">
        <v>0.6</v>
      </c>
      <c r="AH99" s="39">
        <f t="shared" si="30"/>
        <v>0</v>
      </c>
      <c r="AI99" s="40">
        <f t="shared" si="31"/>
        <v>-1.6694646879955705E-3</v>
      </c>
      <c r="AJ99" s="40">
        <f t="shared" si="32"/>
        <v>1.9294187847513937E-3</v>
      </c>
      <c r="AK99" s="40">
        <f t="shared" si="33"/>
        <v>4.3925149797711491E-2</v>
      </c>
      <c r="AN99" s="39">
        <v>0.4</v>
      </c>
      <c r="AO99" s="39">
        <v>0.6</v>
      </c>
      <c r="AP99" s="39">
        <f t="shared" si="34"/>
        <v>0</v>
      </c>
      <c r="AQ99" s="40">
        <f t="shared" si="35"/>
        <v>6.6503004962907683E-4</v>
      </c>
      <c r="AR99" s="40">
        <f t="shared" si="36"/>
        <v>9.2481922802642078E-5</v>
      </c>
      <c r="AS99" s="40">
        <f t="shared" si="37"/>
        <v>9.6167521961752801E-3</v>
      </c>
      <c r="AV99" s="39">
        <v>0.4</v>
      </c>
      <c r="AW99" s="39">
        <v>0.6</v>
      </c>
      <c r="AX99" s="39">
        <f t="shared" si="38"/>
        <v>0</v>
      </c>
      <c r="AY99" s="40">
        <f t="shared" si="39"/>
        <v>3.5975477447496343E-4</v>
      </c>
      <c r="AZ99" s="40">
        <f t="shared" si="40"/>
        <v>3.6947834361149897E-5</v>
      </c>
      <c r="BA99" s="40">
        <f t="shared" si="41"/>
        <v>6.0784730287424902E-3</v>
      </c>
    </row>
    <row r="100" spans="1:53" x14ac:dyDescent="0.25">
      <c r="A100" s="2">
        <v>42909</v>
      </c>
      <c r="B100">
        <f>LN('Stock Data'!B101/'Stock Data'!B100)</f>
        <v>7.1611901459632836E-3</v>
      </c>
      <c r="C100">
        <f>LN('Stock Data'!C101/'Stock Data'!C100)</f>
        <v>5.5401803756153509E-3</v>
      </c>
      <c r="D100">
        <f>LN('Stock Data'!D101/'Stock Data'!D100)</f>
        <v>3.3012365864160788E-3</v>
      </c>
      <c r="E100">
        <f>LN('Stock Data'!E101/'Stock Data'!E100)</f>
        <v>1.0441480720418908E-2</v>
      </c>
      <c r="F100">
        <f>LN('Stock Data'!F101/'Stock Data'!F100)</f>
        <v>-7.6230848094441007E-3</v>
      </c>
      <c r="G100">
        <f>LN('Stock Data'!G101/'Stock Data'!G100)</f>
        <v>0</v>
      </c>
      <c r="H100">
        <f>LN('Stock Data'!H101/'Stock Data'!H100)</f>
        <v>2.9509158083765138E-2</v>
      </c>
      <c r="I100">
        <f>LN('Stock Data'!I101/'Stock Data'!I100)</f>
        <v>1.5596986258985955E-3</v>
      </c>
      <c r="O100" s="39">
        <v>0.4</v>
      </c>
      <c r="P100" s="39">
        <v>0.4</v>
      </c>
      <c r="Q100" s="39">
        <f t="shared" si="26"/>
        <v>0.19999999999999996</v>
      </c>
      <c r="R100" s="40">
        <f t="shared" si="27"/>
        <v>-8.3876712177691231E-6</v>
      </c>
      <c r="S100" s="40">
        <f t="shared" si="28"/>
        <v>1.043427084720994E-4</v>
      </c>
      <c r="T100" s="40">
        <f t="shared" si="29"/>
        <v>1.0214827872857154E-2</v>
      </c>
      <c r="AF100" s="39">
        <v>0.4</v>
      </c>
      <c r="AG100" s="39">
        <v>0.5</v>
      </c>
      <c r="AH100" s="39">
        <f t="shared" si="30"/>
        <v>9.9999999999999978E-2</v>
      </c>
      <c r="AI100" s="40">
        <f t="shared" si="31"/>
        <v>-1.4031647449932439E-3</v>
      </c>
      <c r="AJ100" s="40">
        <f t="shared" si="32"/>
        <v>1.3483019327756077E-3</v>
      </c>
      <c r="AK100" s="40">
        <f t="shared" si="33"/>
        <v>3.6719231102728823E-2</v>
      </c>
      <c r="AN100" s="39">
        <v>0.4</v>
      </c>
      <c r="AO100" s="39">
        <v>0.5</v>
      </c>
      <c r="AP100" s="39">
        <f t="shared" si="34"/>
        <v>9.9999999999999978E-2</v>
      </c>
      <c r="AQ100" s="40">
        <f t="shared" si="35"/>
        <v>5.7435612651785374E-4</v>
      </c>
      <c r="AR100" s="40">
        <f t="shared" si="36"/>
        <v>7.9085521636224293E-5</v>
      </c>
      <c r="AS100" s="40">
        <f t="shared" si="37"/>
        <v>8.893004083897876E-3</v>
      </c>
      <c r="AV100" s="39">
        <v>0.4</v>
      </c>
      <c r="AW100" s="39">
        <v>0.5</v>
      </c>
      <c r="AX100" s="39">
        <f t="shared" si="38"/>
        <v>9.9999999999999978E-2</v>
      </c>
      <c r="AY100" s="40">
        <f t="shared" si="39"/>
        <v>3.1996006388942591E-4</v>
      </c>
      <c r="AZ100" s="40">
        <f t="shared" si="40"/>
        <v>4.0721855613672576E-5</v>
      </c>
      <c r="BA100" s="40">
        <f t="shared" si="41"/>
        <v>6.3813678481711563E-3</v>
      </c>
    </row>
    <row r="101" spans="1:53" x14ac:dyDescent="0.25">
      <c r="A101" s="2">
        <v>42912</v>
      </c>
      <c r="B101">
        <f>LN('Stock Data'!B102/'Stock Data'!B101)</f>
        <v>-3.403679256021809E-3</v>
      </c>
      <c r="C101">
        <f>LN('Stock Data'!C102/'Stock Data'!C101)</f>
        <v>2.724964244737554E-2</v>
      </c>
      <c r="D101">
        <f>LN('Stock Data'!D102/'Stock Data'!D101)</f>
        <v>1.8196703210133346E-3</v>
      </c>
      <c r="E101">
        <f>LN('Stock Data'!E102/'Stock Data'!E101)</f>
        <v>-8.5349024498374438E-3</v>
      </c>
      <c r="F101">
        <f>LN('Stock Data'!F102/'Stock Data'!F101)</f>
        <v>6.7596987715146523E-3</v>
      </c>
      <c r="G101">
        <f>LN('Stock Data'!G102/'Stock Data'!G101)</f>
        <v>8.3298630389177098E-4</v>
      </c>
      <c r="H101">
        <f>LN('Stock Data'!H102/'Stock Data'!H101)</f>
        <v>-3.0971146648264392E-2</v>
      </c>
      <c r="I101">
        <f>LN('Stock Data'!I102/'Stock Data'!I101)</f>
        <v>3.1575172190189825E-4</v>
      </c>
      <c r="O101" s="39">
        <v>0.4</v>
      </c>
      <c r="P101" s="39">
        <v>0.30000000000000004</v>
      </c>
      <c r="Q101" s="39">
        <f t="shared" si="26"/>
        <v>0.29999999999999993</v>
      </c>
      <c r="R101" s="40">
        <f t="shared" si="27"/>
        <v>3.9724704396255044E-5</v>
      </c>
      <c r="S101" s="40">
        <f t="shared" si="28"/>
        <v>1.070047582311048E-4</v>
      </c>
      <c r="T101" s="40">
        <f t="shared" si="29"/>
        <v>1.0344310428013304E-2</v>
      </c>
      <c r="AF101" s="39">
        <v>0.4</v>
      </c>
      <c r="AG101" s="39">
        <v>0.4</v>
      </c>
      <c r="AH101" s="39">
        <f t="shared" si="30"/>
        <v>0.19999999999999996</v>
      </c>
      <c r="AI101" s="40">
        <f t="shared" si="31"/>
        <v>-1.1368648019909175E-3</v>
      </c>
      <c r="AJ101" s="40">
        <f t="shared" si="32"/>
        <v>8.7439763140058498E-4</v>
      </c>
      <c r="AK101" s="40">
        <f t="shared" si="33"/>
        <v>2.957021527484345E-2</v>
      </c>
      <c r="AN101" s="39">
        <v>0.4</v>
      </c>
      <c r="AO101" s="39">
        <v>0.4</v>
      </c>
      <c r="AP101" s="39">
        <f t="shared" si="34"/>
        <v>0.19999999999999996</v>
      </c>
      <c r="AQ101" s="40">
        <f t="shared" si="35"/>
        <v>4.8368220340663071E-4</v>
      </c>
      <c r="AR101" s="40">
        <f t="shared" si="36"/>
        <v>7.4680243609401054E-5</v>
      </c>
      <c r="AS101" s="40">
        <f t="shared" si="37"/>
        <v>8.6417731750724081E-3</v>
      </c>
      <c r="AV101" s="39">
        <v>0.4</v>
      </c>
      <c r="AW101" s="39">
        <v>0.4</v>
      </c>
      <c r="AX101" s="39">
        <f t="shared" si="38"/>
        <v>0.19999999999999996</v>
      </c>
      <c r="AY101" s="40">
        <f t="shared" si="39"/>
        <v>2.8016535330388845E-4</v>
      </c>
      <c r="AZ101" s="40">
        <f t="shared" si="40"/>
        <v>5.03211036009798E-5</v>
      </c>
      <c r="BA101" s="40">
        <f t="shared" si="41"/>
        <v>7.0937369278103206E-3</v>
      </c>
    </row>
    <row r="102" spans="1:53" x14ac:dyDescent="0.25">
      <c r="A102" s="2">
        <v>42913</v>
      </c>
      <c r="B102">
        <f>LN('Stock Data'!B103/'Stock Data'!B102)</f>
        <v>1.4218249002279172E-2</v>
      </c>
      <c r="C102">
        <f>LN('Stock Data'!C103/'Stock Data'!C102)</f>
        <v>-2.7249642447375474E-2</v>
      </c>
      <c r="D102">
        <f>LN('Stock Data'!D103/'Stock Data'!D102)</f>
        <v>-5.2078755357140285E-3</v>
      </c>
      <c r="E102">
        <f>LN('Stock Data'!E103/'Stock Data'!E102)</f>
        <v>-7.6482208382568449E-3</v>
      </c>
      <c r="F102">
        <f>LN('Stock Data'!F103/'Stock Data'!F102)</f>
        <v>-1.6370921563103814E-2</v>
      </c>
      <c r="G102">
        <f>LN('Stock Data'!G103/'Stock Data'!G102)</f>
        <v>-1.666667052469229E-3</v>
      </c>
      <c r="H102">
        <f>LN('Stock Data'!H103/'Stock Data'!H102)</f>
        <v>-1.1033580121040108E-2</v>
      </c>
      <c r="I102">
        <f>LN('Stock Data'!I103/'Stock Data'!I102)</f>
        <v>-8.1055863508326578E-3</v>
      </c>
      <c r="O102" s="39">
        <v>0.4</v>
      </c>
      <c r="P102" s="39">
        <v>0.20000000000000004</v>
      </c>
      <c r="Q102" s="39">
        <f t="shared" si="26"/>
        <v>0.39999999999999991</v>
      </c>
      <c r="R102" s="40">
        <f t="shared" si="27"/>
        <v>8.783708001027917E-5</v>
      </c>
      <c r="S102" s="40">
        <f t="shared" si="28"/>
        <v>1.1226864197411204E-4</v>
      </c>
      <c r="T102" s="40">
        <f t="shared" si="29"/>
        <v>1.0595689782836796E-2</v>
      </c>
      <c r="AF102" s="39">
        <v>0.4</v>
      </c>
      <c r="AG102" s="39">
        <v>0.30000000000000004</v>
      </c>
      <c r="AH102" s="39">
        <f t="shared" si="30"/>
        <v>0.29999999999999993</v>
      </c>
      <c r="AI102" s="40">
        <f t="shared" si="31"/>
        <v>-8.7056485898859086E-4</v>
      </c>
      <c r="AJ102" s="40">
        <f t="shared" si="32"/>
        <v>5.0770588062632534E-4</v>
      </c>
      <c r="AK102" s="40">
        <f t="shared" si="33"/>
        <v>2.2532329675963941E-2</v>
      </c>
      <c r="AN102" s="39">
        <v>0.4</v>
      </c>
      <c r="AO102" s="39">
        <v>0.30000000000000004</v>
      </c>
      <c r="AP102" s="39">
        <f t="shared" si="34"/>
        <v>0.29999999999999993</v>
      </c>
      <c r="AQ102" s="40">
        <f t="shared" si="35"/>
        <v>3.9300828029540757E-4</v>
      </c>
      <c r="AR102" s="40">
        <f t="shared" si="36"/>
        <v>7.9266088722172454E-5</v>
      </c>
      <c r="AS102" s="40">
        <f t="shared" si="37"/>
        <v>8.9031504941886972E-3</v>
      </c>
      <c r="AV102" s="39">
        <v>0.4</v>
      </c>
      <c r="AW102" s="39">
        <v>0.30000000000000004</v>
      </c>
      <c r="AX102" s="39">
        <f t="shared" si="38"/>
        <v>0.29999999999999993</v>
      </c>
      <c r="AY102" s="40">
        <f t="shared" si="39"/>
        <v>2.4037064271835088E-4</v>
      </c>
      <c r="AZ102" s="40">
        <f t="shared" si="40"/>
        <v>6.5745578323071576E-5</v>
      </c>
      <c r="BA102" s="40">
        <f t="shared" si="41"/>
        <v>8.1083647132496189E-3</v>
      </c>
    </row>
    <row r="103" spans="1:53" x14ac:dyDescent="0.25">
      <c r="A103" s="2">
        <v>42914</v>
      </c>
      <c r="B103">
        <f>LN('Stock Data'!B104/'Stock Data'!B103)</f>
        <v>3.306086226088821E-2</v>
      </c>
      <c r="C103">
        <f>LN('Stock Data'!C104/'Stock Data'!C103)</f>
        <v>3.2611585588760796E-2</v>
      </c>
      <c r="D103">
        <f>LN('Stock Data'!D104/'Stock Data'!D103)</f>
        <v>1.1306545859722629E-3</v>
      </c>
      <c r="E103">
        <f>LN('Stock Data'!E104/'Stock Data'!E103)</f>
        <v>-3.0202003292840861E-2</v>
      </c>
      <c r="F103">
        <f>LN('Stock Data'!F104/'Stock Data'!F103)</f>
        <v>1.8671543698499028E-2</v>
      </c>
      <c r="G103">
        <f>LN('Stock Data'!G104/'Stock Data'!G103)</f>
        <v>-2.5052205169371232E-3</v>
      </c>
      <c r="H103">
        <f>LN('Stock Data'!H104/'Stock Data'!H103)</f>
        <v>5.1641575482343103E-3</v>
      </c>
      <c r="I103">
        <f>LN('Stock Data'!I104/'Stock Data'!I103)</f>
        <v>8.7695014026030957E-3</v>
      </c>
      <c r="O103" s="39">
        <v>0.4</v>
      </c>
      <c r="P103" s="39">
        <v>0.10000000000000003</v>
      </c>
      <c r="Q103" s="39">
        <f t="shared" si="26"/>
        <v>0.49999999999999994</v>
      </c>
      <c r="R103" s="40">
        <f t="shared" si="27"/>
        <v>1.3594945562430335E-4</v>
      </c>
      <c r="S103" s="40">
        <f t="shared" si="28"/>
        <v>1.2013435970112116E-4</v>
      </c>
      <c r="T103" s="40">
        <f t="shared" si="29"/>
        <v>1.0960582087695942E-2</v>
      </c>
      <c r="AF103" s="39">
        <v>0.4</v>
      </c>
      <c r="AG103" s="39">
        <v>0.20000000000000004</v>
      </c>
      <c r="AH103" s="39">
        <f t="shared" si="30"/>
        <v>0.39999999999999991</v>
      </c>
      <c r="AI103" s="40">
        <f t="shared" si="31"/>
        <v>-6.0426491598626435E-4</v>
      </c>
      <c r="AJ103" s="40">
        <f t="shared" si="32"/>
        <v>2.4822668045282895E-4</v>
      </c>
      <c r="AK103" s="40">
        <f t="shared" si="33"/>
        <v>1.5755211215747918E-2</v>
      </c>
      <c r="AN103" s="39">
        <v>0.4</v>
      </c>
      <c r="AO103" s="39">
        <v>0.20000000000000004</v>
      </c>
      <c r="AP103" s="39">
        <f t="shared" si="34"/>
        <v>0.39999999999999991</v>
      </c>
      <c r="AQ103" s="40">
        <f t="shared" si="35"/>
        <v>3.0233435718418449E-4</v>
      </c>
      <c r="AR103" s="40">
        <f t="shared" si="36"/>
        <v>9.2843056974538428E-5</v>
      </c>
      <c r="AS103" s="40">
        <f t="shared" si="37"/>
        <v>9.6355102083147855E-3</v>
      </c>
      <c r="AV103" s="39">
        <v>0.4</v>
      </c>
      <c r="AW103" s="39">
        <v>0.20000000000000004</v>
      </c>
      <c r="AX103" s="39">
        <f t="shared" si="38"/>
        <v>0.39999999999999991</v>
      </c>
      <c r="AY103" s="40">
        <f t="shared" si="39"/>
        <v>2.0057593213281338E-4</v>
      </c>
      <c r="AZ103" s="40">
        <f t="shared" si="40"/>
        <v>8.699527977994791E-5</v>
      </c>
      <c r="BA103" s="40">
        <f t="shared" si="41"/>
        <v>9.3271260193024032E-3</v>
      </c>
    </row>
    <row r="104" spans="1:53" x14ac:dyDescent="0.25">
      <c r="A104" s="2">
        <v>42915</v>
      </c>
      <c r="B104">
        <f>LN('Stock Data'!B105/'Stock Data'!B104)</f>
        <v>5.1897618914979954E-3</v>
      </c>
      <c r="C104">
        <f>LN('Stock Data'!C105/'Stock Data'!C104)</f>
        <v>-1.6172859245601072E-2</v>
      </c>
      <c r="D104">
        <f>LN('Stock Data'!D105/'Stock Data'!D104)</f>
        <v>-4.7050796710708786E-3</v>
      </c>
      <c r="E104">
        <f>LN('Stock Data'!E105/'Stock Data'!E104)</f>
        <v>-3.5232632607378939E-2</v>
      </c>
      <c r="F104">
        <f>LN('Stock Data'!F105/'Stock Data'!F104)</f>
        <v>-8.5387410113264891E-3</v>
      </c>
      <c r="G104">
        <f>LN('Stock Data'!G105/'Stock Data'!G104)</f>
        <v>-2.5115124126609866E-3</v>
      </c>
      <c r="H104">
        <f>LN('Stock Data'!H105/'Stock Data'!H104)</f>
        <v>-2.0067563050809256E-2</v>
      </c>
      <c r="I104">
        <f>LN('Stock Data'!I105/'Stock Data'!I104)</f>
        <v>-8.6372167487240945E-3</v>
      </c>
      <c r="O104" s="39">
        <v>0.4</v>
      </c>
      <c r="P104" s="39">
        <v>0</v>
      </c>
      <c r="Q104" s="39">
        <f t="shared" si="26"/>
        <v>0.6</v>
      </c>
      <c r="R104" s="40">
        <f t="shared" si="27"/>
        <v>1.8406183123832753E-4</v>
      </c>
      <c r="S104" s="40">
        <f t="shared" si="28"/>
        <v>1.3060191141213214E-4</v>
      </c>
      <c r="T104" s="40">
        <f t="shared" si="29"/>
        <v>1.1428119329624281E-2</v>
      </c>
      <c r="AF104" s="39">
        <v>0.4</v>
      </c>
      <c r="AG104" s="39">
        <v>0.10000000000000003</v>
      </c>
      <c r="AH104" s="39">
        <f t="shared" si="30"/>
        <v>0.49999999999999994</v>
      </c>
      <c r="AI104" s="40">
        <f t="shared" si="31"/>
        <v>-3.3796497298393767E-4</v>
      </c>
      <c r="AJ104" s="40">
        <f t="shared" si="32"/>
        <v>9.5960030880095907E-5</v>
      </c>
      <c r="AK104" s="40">
        <f t="shared" si="33"/>
        <v>9.7959190931783385E-3</v>
      </c>
      <c r="AN104" s="39">
        <v>0.4</v>
      </c>
      <c r="AO104" s="39">
        <v>0.10000000000000003</v>
      </c>
      <c r="AP104" s="39">
        <f t="shared" si="34"/>
        <v>0.49999999999999994</v>
      </c>
      <c r="AQ104" s="40">
        <f t="shared" si="35"/>
        <v>2.1166043407296146E-4</v>
      </c>
      <c r="AR104" s="40">
        <f t="shared" si="36"/>
        <v>1.1541114836649906E-4</v>
      </c>
      <c r="AS104" s="40">
        <f t="shared" si="37"/>
        <v>1.0742958082693009E-2</v>
      </c>
      <c r="AV104" s="39">
        <v>0.4</v>
      </c>
      <c r="AW104" s="39">
        <v>0.10000000000000003</v>
      </c>
      <c r="AX104" s="39">
        <f t="shared" si="38"/>
        <v>0.49999999999999994</v>
      </c>
      <c r="AY104" s="40">
        <f t="shared" si="39"/>
        <v>1.6078122154727584E-4</v>
      </c>
      <c r="AZ104" s="40">
        <f t="shared" si="40"/>
        <v>1.1407020797160882E-4</v>
      </c>
      <c r="BA104" s="40">
        <f t="shared" si="41"/>
        <v>1.0680365535486546E-2</v>
      </c>
    </row>
    <row r="105" spans="1:53" x14ac:dyDescent="0.25">
      <c r="A105" s="2">
        <v>42916</v>
      </c>
      <c r="B105">
        <f>LN('Stock Data'!B106/'Stock Data'!B105)</f>
        <v>-4.8646115065816191E-3</v>
      </c>
      <c r="C105">
        <f>LN('Stock Data'!C106/'Stock Data'!C105)</f>
        <v>-1.0929070532190206E-2</v>
      </c>
      <c r="D105">
        <f>LN('Stock Data'!D106/'Stock Data'!D105)</f>
        <v>-1.2234467958671883E-3</v>
      </c>
      <c r="E105">
        <f>LN('Stock Data'!E106/'Stock Data'!E105)</f>
        <v>-4.1067819526533593E-3</v>
      </c>
      <c r="F105">
        <f>LN('Stock Data'!F106/'Stock Data'!F105)</f>
        <v>-2.0880467441004489E-3</v>
      </c>
      <c r="G105">
        <f>LN('Stock Data'!G106/'Stock Data'!G105)</f>
        <v>0</v>
      </c>
      <c r="H105">
        <f>LN('Stock Data'!H106/'Stock Data'!H105)</f>
        <v>1.5003753752344921E-3</v>
      </c>
      <c r="I105">
        <f>LN('Stock Data'!I106/'Stock Data'!I105)</f>
        <v>1.532057636772409E-3</v>
      </c>
      <c r="O105" s="39">
        <v>0.5</v>
      </c>
      <c r="P105" s="39">
        <v>0.5</v>
      </c>
      <c r="Q105" s="39">
        <f t="shared" si="26"/>
        <v>0</v>
      </c>
      <c r="R105" s="40">
        <f t="shared" si="27"/>
        <v>-1.5956107342656001E-4</v>
      </c>
      <c r="S105" s="40">
        <f t="shared" si="28"/>
        <v>1.5916388492255226E-4</v>
      </c>
      <c r="T105" s="40">
        <f t="shared" si="29"/>
        <v>1.2616016999138526E-2</v>
      </c>
      <c r="AF105" s="39">
        <v>0.4</v>
      </c>
      <c r="AG105" s="39">
        <v>0</v>
      </c>
      <c r="AH105" s="39">
        <f t="shared" si="30"/>
        <v>0.6</v>
      </c>
      <c r="AI105" s="40">
        <f t="shared" si="31"/>
        <v>-7.1665029981611038E-5</v>
      </c>
      <c r="AJ105" s="40">
        <f t="shared" si="32"/>
        <v>5.0905931908126135E-5</v>
      </c>
      <c r="AK105" s="40">
        <f t="shared" si="33"/>
        <v>7.1348393049967236E-3</v>
      </c>
      <c r="AN105" s="39">
        <v>0.4</v>
      </c>
      <c r="AO105" s="39">
        <v>0</v>
      </c>
      <c r="AP105" s="39">
        <f t="shared" si="34"/>
        <v>0.6</v>
      </c>
      <c r="AQ105" s="40">
        <f t="shared" si="35"/>
        <v>1.2098651096173832E-4</v>
      </c>
      <c r="AR105" s="40">
        <f t="shared" si="36"/>
        <v>1.4697036289805428E-4</v>
      </c>
      <c r="AS105" s="40">
        <f t="shared" si="37"/>
        <v>1.2123133377887677E-2</v>
      </c>
      <c r="AV105" s="39">
        <v>0.4</v>
      </c>
      <c r="AW105" s="39">
        <v>0</v>
      </c>
      <c r="AX105" s="39">
        <f t="shared" si="38"/>
        <v>0.6</v>
      </c>
      <c r="AY105" s="40">
        <f t="shared" si="39"/>
        <v>1.2098651096173832E-4</v>
      </c>
      <c r="AZ105" s="40">
        <f t="shared" si="40"/>
        <v>1.4697036289805428E-4</v>
      </c>
      <c r="BA105" s="40">
        <f t="shared" si="41"/>
        <v>1.2123133377887677E-2</v>
      </c>
    </row>
    <row r="106" spans="1:53" x14ac:dyDescent="0.25">
      <c r="A106" s="2">
        <v>42919</v>
      </c>
      <c r="B106">
        <f>LN('Stock Data'!B107/'Stock Data'!B106)</f>
        <v>1.8680092290431501E-2</v>
      </c>
      <c r="C106">
        <f>LN('Stock Data'!C107/'Stock Data'!C106)</f>
        <v>3.2435275753153955E-2</v>
      </c>
      <c r="D106">
        <f>LN('Stock Data'!D107/'Stock Data'!D106)</f>
        <v>-7.1080812267807526E-3</v>
      </c>
      <c r="E106">
        <f>LN('Stock Data'!E107/'Stock Data'!E106)</f>
        <v>-2.6056711274360798E-2</v>
      </c>
      <c r="F106">
        <f>LN('Stock Data'!F107/'Stock Data'!F106)</f>
        <v>3.304104108168995E-3</v>
      </c>
      <c r="G106">
        <f>LN('Stock Data'!G107/'Stock Data'!G106)</f>
        <v>-8.3857447262102741E-4</v>
      </c>
      <c r="H106">
        <f>LN('Stock Data'!H107/'Stock Data'!H106)</f>
        <v>0</v>
      </c>
      <c r="I106">
        <f>LN('Stock Data'!I107/'Stock Data'!I106)</f>
        <v>2.3081681207700998E-3</v>
      </c>
      <c r="O106" s="39">
        <v>0.5</v>
      </c>
      <c r="P106" s="39">
        <v>0.4</v>
      </c>
      <c r="Q106" s="39">
        <f t="shared" si="26"/>
        <v>9.9999999999999978E-2</v>
      </c>
      <c r="R106" s="40">
        <f t="shared" si="27"/>
        <v>-1.1144869781253588E-4</v>
      </c>
      <c r="S106" s="40">
        <f t="shared" si="28"/>
        <v>1.5597898338660655E-4</v>
      </c>
      <c r="T106" s="40">
        <f t="shared" si="29"/>
        <v>1.248915463058275E-2</v>
      </c>
      <c r="AF106" s="39">
        <v>0.5</v>
      </c>
      <c r="AG106" s="39">
        <v>0.5</v>
      </c>
      <c r="AH106" s="39">
        <f t="shared" si="30"/>
        <v>0</v>
      </c>
      <c r="AI106" s="40">
        <f t="shared" si="31"/>
        <v>-1.4429594555787815E-3</v>
      </c>
      <c r="AJ106" s="40">
        <f t="shared" si="32"/>
        <v>1.3686558519485771E-3</v>
      </c>
      <c r="AK106" s="40">
        <f t="shared" si="33"/>
        <v>3.6995349058342147E-2</v>
      </c>
      <c r="AN106" s="39">
        <v>0.5</v>
      </c>
      <c r="AO106" s="39">
        <v>0.5</v>
      </c>
      <c r="AP106" s="39">
        <f t="shared" si="34"/>
        <v>0</v>
      </c>
      <c r="AQ106" s="40">
        <f t="shared" si="35"/>
        <v>6.8221107763199735E-4</v>
      </c>
      <c r="AR106" s="40">
        <f t="shared" si="36"/>
        <v>1.0043033154694406E-4</v>
      </c>
      <c r="AS106" s="40">
        <f t="shared" si="37"/>
        <v>1.0021493478865516E-2</v>
      </c>
      <c r="AV106" s="39">
        <v>0.5</v>
      </c>
      <c r="AW106" s="39">
        <v>0.5</v>
      </c>
      <c r="AX106" s="39">
        <f t="shared" si="38"/>
        <v>0</v>
      </c>
      <c r="AY106" s="40">
        <f t="shared" si="39"/>
        <v>4.2781501500356952E-4</v>
      </c>
      <c r="AZ106" s="40">
        <f t="shared" si="40"/>
        <v>5.7863208729662709E-5</v>
      </c>
      <c r="BA106" s="40">
        <f t="shared" si="41"/>
        <v>7.6067870175036915E-3</v>
      </c>
    </row>
    <row r="107" spans="1:53" x14ac:dyDescent="0.25">
      <c r="A107" s="2">
        <v>42921</v>
      </c>
      <c r="B107">
        <f>LN('Stock Data'!B108/'Stock Data'!B107)</f>
        <v>5.4097188413084561E-3</v>
      </c>
      <c r="C107">
        <f>LN('Stock Data'!C108/'Stock Data'!C107)</f>
        <v>-3.2435275753153962E-2</v>
      </c>
      <c r="D107">
        <f>LN('Stock Data'!D108/'Stock Data'!D107)</f>
        <v>-8.8111018916320653E-4</v>
      </c>
      <c r="E107">
        <f>LN('Stock Data'!E108/'Stock Data'!E107)</f>
        <v>3.8326803866175062E-2</v>
      </c>
      <c r="F107">
        <f>LN('Stock Data'!F108/'Stock Data'!F107)</f>
        <v>8.4135343793162697E-3</v>
      </c>
      <c r="G107">
        <f>LN('Stock Data'!G108/'Stock Data'!G107)</f>
        <v>0</v>
      </c>
      <c r="H107">
        <f>LN('Stock Data'!H108/'Stock Data'!H107)</f>
        <v>1.9302752254528675E-2</v>
      </c>
      <c r="I107">
        <f>LN('Stock Data'!I108/'Stock Data'!I107)</f>
        <v>1.4522239141054789E-3</v>
      </c>
      <c r="O107" s="39">
        <v>0.5</v>
      </c>
      <c r="P107" s="39">
        <v>0.30000000000000004</v>
      </c>
      <c r="Q107" s="39">
        <f t="shared" si="26"/>
        <v>0.19999999999999996</v>
      </c>
      <c r="R107" s="40">
        <f t="shared" si="27"/>
        <v>-6.3336322198511718E-5</v>
      </c>
      <c r="S107" s="40">
        <f t="shared" si="28"/>
        <v>1.5539591583466278E-4</v>
      </c>
      <c r="T107" s="40">
        <f t="shared" si="29"/>
        <v>1.2465789819929693E-2</v>
      </c>
      <c r="AF107" s="39">
        <v>0.5</v>
      </c>
      <c r="AG107" s="39">
        <v>0.4</v>
      </c>
      <c r="AH107" s="39">
        <f t="shared" si="30"/>
        <v>9.9999999999999978E-2</v>
      </c>
      <c r="AI107" s="40">
        <f t="shared" si="31"/>
        <v>-1.1766595125764548E-3</v>
      </c>
      <c r="AJ107" s="40">
        <f t="shared" si="32"/>
        <v>8.9602235101482832E-4</v>
      </c>
      <c r="AK107" s="40">
        <f t="shared" si="33"/>
        <v>2.9933632439362055E-2</v>
      </c>
      <c r="AN107" s="39">
        <v>0.5</v>
      </c>
      <c r="AO107" s="39">
        <v>0.4</v>
      </c>
      <c r="AP107" s="39">
        <f t="shared" si="34"/>
        <v>9.9999999999999978E-2</v>
      </c>
      <c r="AQ107" s="40">
        <f t="shared" si="35"/>
        <v>5.9153715452077427E-4</v>
      </c>
      <c r="AR107" s="40">
        <f t="shared" si="36"/>
        <v>8.9450887129470909E-5</v>
      </c>
      <c r="AS107" s="40">
        <f t="shared" si="37"/>
        <v>9.4578479121558579E-3</v>
      </c>
      <c r="AV107" s="39">
        <v>0.5</v>
      </c>
      <c r="AW107" s="39">
        <v>0.4</v>
      </c>
      <c r="AX107" s="39">
        <f t="shared" si="38"/>
        <v>9.9999999999999978E-2</v>
      </c>
      <c r="AY107" s="40">
        <f t="shared" si="39"/>
        <v>3.8802030441803195E-4</v>
      </c>
      <c r="AZ107" s="40">
        <f t="shared" si="40"/>
        <v>6.1728981685265917E-5</v>
      </c>
      <c r="BA107" s="40">
        <f t="shared" si="41"/>
        <v>7.8567793455884914E-3</v>
      </c>
    </row>
    <row r="108" spans="1:53" x14ac:dyDescent="0.25">
      <c r="A108" s="2">
        <v>42922</v>
      </c>
      <c r="B108">
        <f>LN('Stock Data'!B109/'Stock Data'!B108)</f>
        <v>1.8239499352582393E-2</v>
      </c>
      <c r="C108">
        <f>LN('Stock Data'!C109/'Stock Data'!C108)</f>
        <v>-3.3522692038643449E-2</v>
      </c>
      <c r="D108">
        <f>LN('Stock Data'!D109/'Stock Data'!D108)</f>
        <v>-5.4799059063465648E-3</v>
      </c>
      <c r="E108">
        <f>LN('Stock Data'!E109/'Stock Data'!E108)</f>
        <v>-8.1633106391609811E-3</v>
      </c>
      <c r="F108">
        <f>LN('Stock Data'!F109/'Stock Data'!F108)</f>
        <v>-1.4683158930589101E-2</v>
      </c>
      <c r="G108">
        <f>LN('Stock Data'!G109/'Stock Data'!G108)</f>
        <v>-8.3927826999497749E-4</v>
      </c>
      <c r="H108">
        <f>LN('Stock Data'!H109/'Stock Data'!H108)</f>
        <v>-8.8626872578453173E-3</v>
      </c>
      <c r="I108">
        <f>LN('Stock Data'!I109/'Stock Data'!I108)</f>
        <v>-9.4129872811729385E-3</v>
      </c>
      <c r="O108" s="39">
        <v>0.5</v>
      </c>
      <c r="P108" s="39">
        <v>0.20000000000000004</v>
      </c>
      <c r="Q108" s="39">
        <f t="shared" si="26"/>
        <v>0.29999999999999993</v>
      </c>
      <c r="R108" s="40">
        <f t="shared" si="27"/>
        <v>-1.5223946584487578E-5</v>
      </c>
      <c r="S108" s="40">
        <f t="shared" si="28"/>
        <v>1.574146822667208E-4</v>
      </c>
      <c r="T108" s="40">
        <f t="shared" si="29"/>
        <v>1.2546500797701357E-2</v>
      </c>
      <c r="AF108" s="39">
        <v>0.5</v>
      </c>
      <c r="AG108" s="39">
        <v>0.30000000000000004</v>
      </c>
      <c r="AH108" s="39">
        <f t="shared" si="30"/>
        <v>0.19999999999999996</v>
      </c>
      <c r="AI108" s="40">
        <f t="shared" si="31"/>
        <v>-9.1035956957412844E-4</v>
      </c>
      <c r="AJ108" s="40">
        <f t="shared" si="32"/>
        <v>5.3060140068184253E-4</v>
      </c>
      <c r="AK108" s="40">
        <f t="shared" si="33"/>
        <v>2.3034786751386316E-2</v>
      </c>
      <c r="AN108" s="39">
        <v>0.5</v>
      </c>
      <c r="AO108" s="39">
        <v>0.30000000000000004</v>
      </c>
      <c r="AP108" s="39">
        <f t="shared" si="34"/>
        <v>0.19999999999999996</v>
      </c>
      <c r="AQ108" s="40">
        <f t="shared" si="35"/>
        <v>5.0086323140955118E-4</v>
      </c>
      <c r="AR108" s="40">
        <f t="shared" si="36"/>
        <v>8.7462565851592359E-5</v>
      </c>
      <c r="AS108" s="40">
        <f t="shared" si="37"/>
        <v>9.3521423134804976E-3</v>
      </c>
      <c r="AV108" s="39">
        <v>0.5</v>
      </c>
      <c r="AW108" s="39">
        <v>0.30000000000000004</v>
      </c>
      <c r="AX108" s="39">
        <f t="shared" si="38"/>
        <v>0.19999999999999996</v>
      </c>
      <c r="AY108" s="40">
        <f t="shared" si="39"/>
        <v>3.4822559383249448E-4</v>
      </c>
      <c r="AZ108" s="40">
        <f t="shared" si="40"/>
        <v>7.141998137565369E-5</v>
      </c>
      <c r="BA108" s="40">
        <f t="shared" si="41"/>
        <v>8.4510343376212656E-3</v>
      </c>
    </row>
    <row r="109" spans="1:53" x14ac:dyDescent="0.25">
      <c r="A109" s="2">
        <v>42923</v>
      </c>
      <c r="B109">
        <f>LN('Stock Data'!B110/'Stock Data'!B109)</f>
        <v>5.9033573010475069E-3</v>
      </c>
      <c r="C109">
        <f>LN('Stock Data'!C110/'Stock Data'!C109)</f>
        <v>5.6657375356772999E-3</v>
      </c>
      <c r="D109">
        <f>LN('Stock Data'!D110/'Stock Data'!D109)</f>
        <v>6.2020999427138412E-4</v>
      </c>
      <c r="E109">
        <f>LN('Stock Data'!E110/'Stock Data'!E109)</f>
        <v>-2.5948523867702196E-2</v>
      </c>
      <c r="F109">
        <f>LN('Stock Data'!F110/'Stock Data'!F109)</f>
        <v>-1.6902699933975447E-3</v>
      </c>
      <c r="G109">
        <f>LN('Stock Data'!G110/'Stock Data'!G109)</f>
        <v>-8.3998324972498731E-4</v>
      </c>
      <c r="H109">
        <f>LN('Stock Data'!H110/'Stock Data'!H109)</f>
        <v>-8.1937143703091977E-3</v>
      </c>
      <c r="I109">
        <f>LN('Stock Data'!I110/'Stock Data'!I109)</f>
        <v>6.3827127178005495E-3</v>
      </c>
      <c r="O109" s="39">
        <v>0.5</v>
      </c>
      <c r="P109" s="39">
        <v>0.10000000000000003</v>
      </c>
      <c r="Q109" s="39">
        <f t="shared" si="26"/>
        <v>0.39999999999999997</v>
      </c>
      <c r="R109" s="40">
        <f t="shared" si="27"/>
        <v>3.2888429029536602E-5</v>
      </c>
      <c r="S109" s="40">
        <f t="shared" si="28"/>
        <v>1.6203528268278074E-4</v>
      </c>
      <c r="T109" s="40">
        <f t="shared" si="29"/>
        <v>1.2729308020579153E-2</v>
      </c>
      <c r="AF109" s="39">
        <v>0.5</v>
      </c>
      <c r="AG109" s="39">
        <v>0.20000000000000004</v>
      </c>
      <c r="AH109" s="39">
        <f t="shared" si="30"/>
        <v>0.29999999999999993</v>
      </c>
      <c r="AI109" s="40">
        <f t="shared" si="31"/>
        <v>-6.4405962657180182E-4</v>
      </c>
      <c r="AJ109" s="40">
        <f t="shared" si="32"/>
        <v>2.7239300094962E-4</v>
      </c>
      <c r="AK109" s="40">
        <f t="shared" si="33"/>
        <v>1.6504332793227966E-2</v>
      </c>
      <c r="AN109" s="39">
        <v>0.5</v>
      </c>
      <c r="AO109" s="39">
        <v>0.20000000000000004</v>
      </c>
      <c r="AP109" s="39">
        <f t="shared" si="34"/>
        <v>0.29999999999999993</v>
      </c>
      <c r="AQ109" s="40">
        <f t="shared" si="35"/>
        <v>4.101893082983281E-4</v>
      </c>
      <c r="AR109" s="40">
        <f t="shared" si="36"/>
        <v>9.4465367713308381E-5</v>
      </c>
      <c r="AS109" s="40">
        <f t="shared" si="37"/>
        <v>9.7193295917624069E-3</v>
      </c>
      <c r="AV109" s="39">
        <v>0.5</v>
      </c>
      <c r="AW109" s="39">
        <v>0.20000000000000004</v>
      </c>
      <c r="AX109" s="39">
        <f t="shared" si="38"/>
        <v>0.29999999999999993</v>
      </c>
      <c r="AY109" s="40">
        <f t="shared" si="39"/>
        <v>3.0843088324695696E-4</v>
      </c>
      <c r="AZ109" s="40">
        <f t="shared" si="40"/>
        <v>8.6936207800825994E-5</v>
      </c>
      <c r="BA109" s="40">
        <f t="shared" si="41"/>
        <v>9.3239588051870961E-3</v>
      </c>
    </row>
    <row r="110" spans="1:53" x14ac:dyDescent="0.25">
      <c r="A110" s="2">
        <v>42926</v>
      </c>
      <c r="B110">
        <f>LN('Stock Data'!B111/'Stock Data'!B110)</f>
        <v>9.2508521384383393E-3</v>
      </c>
      <c r="C110">
        <f>LN('Stock Data'!C111/'Stock Data'!C110)</f>
        <v>2.7856954502966279E-2</v>
      </c>
      <c r="D110">
        <f>LN('Stock Data'!D111/'Stock Data'!D110)</f>
        <v>4.4189200599278628E-3</v>
      </c>
      <c r="E110">
        <f>LN('Stock Data'!E111/'Stock Data'!E110)</f>
        <v>3.1058397019972803E-2</v>
      </c>
      <c r="F110">
        <f>LN('Stock Data'!F111/'Stock Data'!F110)</f>
        <v>4.4815953856316331E-3</v>
      </c>
      <c r="G110">
        <f>LN('Stock Data'!G111/'Stock Data'!G110)</f>
        <v>0</v>
      </c>
      <c r="H110">
        <f>LN('Stock Data'!H111/'Stock Data'!H110)</f>
        <v>7.451599308420799E-3</v>
      </c>
      <c r="I110">
        <f>LN('Stock Data'!I111/'Stock Data'!I110)</f>
        <v>9.2733610337524723E-4</v>
      </c>
      <c r="O110" s="39">
        <v>0.5</v>
      </c>
      <c r="P110" s="39">
        <v>0</v>
      </c>
      <c r="Q110" s="39">
        <f t="shared" si="26"/>
        <v>0.5</v>
      </c>
      <c r="R110" s="40">
        <f t="shared" si="27"/>
        <v>8.1000804643560783E-5</v>
      </c>
      <c r="S110" s="40">
        <f t="shared" si="28"/>
        <v>1.6925771708284246E-4</v>
      </c>
      <c r="T110" s="40">
        <f t="shared" si="29"/>
        <v>1.3009908419464084E-2</v>
      </c>
      <c r="AF110" s="39">
        <v>0.5</v>
      </c>
      <c r="AG110" s="39">
        <v>0.10000000000000003</v>
      </c>
      <c r="AH110" s="39">
        <f t="shared" si="30"/>
        <v>0.39999999999999997</v>
      </c>
      <c r="AI110" s="40">
        <f t="shared" si="31"/>
        <v>-3.7775968356947519E-4</v>
      </c>
      <c r="AJ110" s="40">
        <f t="shared" si="32"/>
        <v>1.213971518181608E-4</v>
      </c>
      <c r="AK110" s="40">
        <f t="shared" si="33"/>
        <v>1.1018037566561516E-2</v>
      </c>
      <c r="AN110" s="39">
        <v>0.5</v>
      </c>
      <c r="AO110" s="39">
        <v>0.10000000000000003</v>
      </c>
      <c r="AP110" s="39">
        <f t="shared" si="34"/>
        <v>0.39999999999999997</v>
      </c>
      <c r="AQ110" s="40">
        <f t="shared" si="35"/>
        <v>3.1951538518710501E-4</v>
      </c>
      <c r="AR110" s="40">
        <f t="shared" si="36"/>
        <v>1.1045929271461904E-4</v>
      </c>
      <c r="AS110" s="40">
        <f t="shared" si="37"/>
        <v>1.0509961594345578E-2</v>
      </c>
      <c r="AV110" s="39">
        <v>0.5</v>
      </c>
      <c r="AW110" s="39">
        <v>0.10000000000000003</v>
      </c>
      <c r="AX110" s="39">
        <f t="shared" si="38"/>
        <v>0.39999999999999997</v>
      </c>
      <c r="AY110" s="40">
        <f t="shared" si="39"/>
        <v>2.6863617266141939E-4</v>
      </c>
      <c r="AZ110" s="40">
        <f t="shared" si="40"/>
        <v>1.0827766096078288E-4</v>
      </c>
      <c r="BA110" s="40">
        <f t="shared" si="41"/>
        <v>1.0405655239377426E-2</v>
      </c>
    </row>
    <row r="111" spans="1:53" x14ac:dyDescent="0.25">
      <c r="A111" s="2">
        <v>42927</v>
      </c>
      <c r="B111">
        <f>LN('Stock Data'!B112/'Stock Data'!B111)</f>
        <v>1.2505881303668446E-2</v>
      </c>
      <c r="C111">
        <f>LN('Stock Data'!C112/'Stock Data'!C111)</f>
        <v>1.092907053219023E-2</v>
      </c>
      <c r="D111">
        <f>LN('Stock Data'!D112/'Stock Data'!D111)</f>
        <v>9.6954745650497983E-4</v>
      </c>
      <c r="E111">
        <f>LN('Stock Data'!E112/'Stock Data'!E111)</f>
        <v>7.1102381825048121E-3</v>
      </c>
      <c r="F111">
        <f>LN('Stock Data'!F112/'Stock Data'!F111)</f>
        <v>6.4830626874024756E-3</v>
      </c>
      <c r="G111">
        <f>LN('Stock Data'!G112/'Stock Data'!G111)</f>
        <v>0</v>
      </c>
      <c r="H111">
        <f>LN('Stock Data'!H112/'Stock Data'!H111)</f>
        <v>9.6048023197336848E-3</v>
      </c>
      <c r="I111">
        <f>LN('Stock Data'!I112/'Stock Data'!I111)</f>
        <v>-7.8298733652557018E-4</v>
      </c>
      <c r="O111" s="39">
        <v>0.6</v>
      </c>
      <c r="P111" s="39">
        <v>0.4</v>
      </c>
      <c r="Q111" s="39">
        <f t="shared" si="26"/>
        <v>0</v>
      </c>
      <c r="R111" s="40">
        <f t="shared" si="27"/>
        <v>-2.1450972440730263E-4</v>
      </c>
      <c r="S111" s="40">
        <f t="shared" si="28"/>
        <v>2.2247474958279808E-4</v>
      </c>
      <c r="T111" s="40">
        <f t="shared" si="29"/>
        <v>1.4915587470253998E-2</v>
      </c>
      <c r="AF111" s="39">
        <v>0.5</v>
      </c>
      <c r="AG111" s="39">
        <v>0</v>
      </c>
      <c r="AH111" s="39">
        <f t="shared" si="30"/>
        <v>0.5</v>
      </c>
      <c r="AI111" s="40">
        <f t="shared" si="31"/>
        <v>-1.1145974056714854E-4</v>
      </c>
      <c r="AJ111" s="40">
        <f t="shared" si="32"/>
        <v>7.7613853287464873E-5</v>
      </c>
      <c r="AK111" s="40">
        <f t="shared" si="33"/>
        <v>8.8098724898527832E-3</v>
      </c>
      <c r="AN111" s="39">
        <v>0.5</v>
      </c>
      <c r="AO111" s="39">
        <v>0</v>
      </c>
      <c r="AP111" s="39">
        <f t="shared" si="34"/>
        <v>0.5</v>
      </c>
      <c r="AQ111" s="40">
        <f t="shared" si="35"/>
        <v>2.288414620758819E-4</v>
      </c>
      <c r="AR111" s="40">
        <f t="shared" si="36"/>
        <v>1.3544434085552433E-4</v>
      </c>
      <c r="AS111" s="40">
        <f t="shared" si="37"/>
        <v>1.163805571629232E-2</v>
      </c>
      <c r="AV111" s="39">
        <v>0.5</v>
      </c>
      <c r="AW111" s="39">
        <v>0</v>
      </c>
      <c r="AX111" s="39">
        <f t="shared" si="38"/>
        <v>0.5</v>
      </c>
      <c r="AY111" s="40">
        <f t="shared" si="39"/>
        <v>2.288414620758819E-4</v>
      </c>
      <c r="AZ111" s="40">
        <f t="shared" si="40"/>
        <v>1.3544434085552433E-4</v>
      </c>
      <c r="BA111" s="40">
        <f t="shared" si="41"/>
        <v>1.163805571629232E-2</v>
      </c>
    </row>
    <row r="112" spans="1:53" x14ac:dyDescent="0.25">
      <c r="A112" s="2">
        <v>42928</v>
      </c>
      <c r="B112">
        <f>LN('Stock Data'!B113/'Stock Data'!B112)</f>
        <v>9.9532714337222678E-3</v>
      </c>
      <c r="C112">
        <f>LN('Stock Data'!C113/'Stock Data'!C112)</f>
        <v>-5.4496047675645911E-3</v>
      </c>
      <c r="D112">
        <f>LN('Stock Data'!D113/'Stock Data'!D112)</f>
        <v>5.8851941492722463E-3</v>
      </c>
      <c r="E112">
        <f>LN('Stock Data'!E113/'Stock Data'!E112)</f>
        <v>1.4070583896942152E-2</v>
      </c>
      <c r="F112">
        <f>LN('Stock Data'!F113/'Stock Data'!F112)</f>
        <v>-2.8854265131684223E-4</v>
      </c>
      <c r="G112">
        <f>LN('Stock Data'!G113/'Stock Data'!G112)</f>
        <v>1.6792615197199939E-3</v>
      </c>
      <c r="H112">
        <f>LN('Stock Data'!H113/'Stock Data'!H112)</f>
        <v>-1.0347468525424541E-2</v>
      </c>
      <c r="I112">
        <f>LN('Stock Data'!I113/'Stock Data'!I112)</f>
        <v>7.2790510702173033E-3</v>
      </c>
      <c r="O112" s="39">
        <v>0.6</v>
      </c>
      <c r="P112" s="39">
        <v>0.30000000000000004</v>
      </c>
      <c r="Q112" s="39">
        <f t="shared" si="26"/>
        <v>9.9999999999999978E-2</v>
      </c>
      <c r="R112" s="40">
        <f t="shared" si="27"/>
        <v>-1.6639734879327848E-4</v>
      </c>
      <c r="S112" s="40">
        <f t="shared" si="28"/>
        <v>2.1864656471990505E-4</v>
      </c>
      <c r="T112" s="40">
        <f t="shared" si="29"/>
        <v>1.4786702293611819E-2</v>
      </c>
      <c r="AF112" s="39">
        <v>0.6</v>
      </c>
      <c r="AG112" s="39">
        <v>0.4</v>
      </c>
      <c r="AH112" s="39">
        <f t="shared" si="30"/>
        <v>0</v>
      </c>
      <c r="AI112" s="40">
        <f t="shared" si="31"/>
        <v>-1.2164542231619924E-3</v>
      </c>
      <c r="AJ112" s="40">
        <f t="shared" si="32"/>
        <v>9.2347229736385614E-4</v>
      </c>
      <c r="AK112" s="40">
        <f t="shared" si="33"/>
        <v>3.0388686996378374E-2</v>
      </c>
      <c r="AN112" s="39">
        <v>0.6</v>
      </c>
      <c r="AO112" s="39">
        <v>0.4</v>
      </c>
      <c r="AP112" s="39">
        <f t="shared" si="34"/>
        <v>0</v>
      </c>
      <c r="AQ112" s="40">
        <f t="shared" si="35"/>
        <v>6.9939210563491787E-4</v>
      </c>
      <c r="AR112" s="40">
        <f t="shared" si="36"/>
        <v>1.1476727166331605E-4</v>
      </c>
      <c r="AS112" s="40">
        <f t="shared" si="37"/>
        <v>1.0712948784686505E-2</v>
      </c>
      <c r="AV112" s="39">
        <v>0.6</v>
      </c>
      <c r="AW112" s="39">
        <v>0.4</v>
      </c>
      <c r="AX112" s="39">
        <f t="shared" si="38"/>
        <v>0</v>
      </c>
      <c r="AY112" s="40">
        <f t="shared" si="39"/>
        <v>4.9587525553217561E-4</v>
      </c>
      <c r="AZ112" s="40">
        <f t="shared" si="40"/>
        <v>8.3682600783327332E-5</v>
      </c>
      <c r="BA112" s="40">
        <f t="shared" si="41"/>
        <v>9.1478194551120936E-3</v>
      </c>
    </row>
    <row r="113" spans="1:53" x14ac:dyDescent="0.25">
      <c r="A113" s="2">
        <v>42929</v>
      </c>
      <c r="B113">
        <f>LN('Stock Data'!B114/'Stock Data'!B113)</f>
        <v>7.1770940977408954E-3</v>
      </c>
      <c r="C113">
        <f>LN('Stock Data'!C114/'Stock Data'!C113)</f>
        <v>0</v>
      </c>
      <c r="D113">
        <f>LN('Stock Data'!D114/'Stock Data'!D113)</f>
        <v>8.7594692111981416E-5</v>
      </c>
      <c r="E113">
        <f>LN('Stock Data'!E114/'Stock Data'!E113)</f>
        <v>-2.2200709980192416E-2</v>
      </c>
      <c r="F113">
        <f>LN('Stock Data'!F114/'Stock Data'!F113)</f>
        <v>1.0163384634643238E-2</v>
      </c>
      <c r="G113">
        <f>LN('Stock Data'!G114/'Stock Data'!G113)</f>
        <v>8.3857447262094555E-4</v>
      </c>
      <c r="H113">
        <f>LN('Stock Data'!H114/'Stock Data'!H113)</f>
        <v>1.4017197414386943E-2</v>
      </c>
      <c r="I113">
        <f>LN('Stock Data'!I114/'Stock Data'!I113)</f>
        <v>1.8728294224074943E-3</v>
      </c>
      <c r="O113" s="39">
        <v>0.6</v>
      </c>
      <c r="P113" s="39">
        <v>0.20000000000000004</v>
      </c>
      <c r="Q113" s="39">
        <f t="shared" si="26"/>
        <v>0.19999999999999998</v>
      </c>
      <c r="R113" s="40">
        <f t="shared" si="27"/>
        <v>-1.1828497317925433E-4</v>
      </c>
      <c r="S113" s="40">
        <f t="shared" si="28"/>
        <v>2.174202138410139E-4</v>
      </c>
      <c r="T113" s="40">
        <f t="shared" si="29"/>
        <v>1.474517595151085E-2</v>
      </c>
      <c r="AF113" s="39">
        <v>0.6</v>
      </c>
      <c r="AG113" s="39">
        <v>0.30000000000000004</v>
      </c>
      <c r="AH113" s="39">
        <f t="shared" si="30"/>
        <v>9.9999999999999978E-2</v>
      </c>
      <c r="AI113" s="40">
        <f t="shared" si="31"/>
        <v>-9.501542801596659E-4</v>
      </c>
      <c r="AJ113" s="40">
        <f t="shared" si="32"/>
        <v>5.5932214747214421E-4</v>
      </c>
      <c r="AK113" s="40">
        <f t="shared" si="33"/>
        <v>2.364999254697862E-2</v>
      </c>
      <c r="AN113" s="39">
        <v>0.6</v>
      </c>
      <c r="AO113" s="39">
        <v>0.30000000000000004</v>
      </c>
      <c r="AP113" s="39">
        <f t="shared" si="34"/>
        <v>9.9999999999999978E-2</v>
      </c>
      <c r="AQ113" s="40">
        <f t="shared" si="35"/>
        <v>6.0871818252369479E-4</v>
      </c>
      <c r="AR113" s="40">
        <f t="shared" si="36"/>
        <v>1.0620478399478755E-4</v>
      </c>
      <c r="AS113" s="40">
        <f t="shared" si="37"/>
        <v>1.0305570532230982E-2</v>
      </c>
      <c r="AV113" s="39">
        <v>0.6</v>
      </c>
      <c r="AW113" s="39">
        <v>0.30000000000000004</v>
      </c>
      <c r="AX113" s="39">
        <f t="shared" si="38"/>
        <v>9.9999999999999978E-2</v>
      </c>
      <c r="AY113" s="40">
        <f t="shared" si="39"/>
        <v>4.5608054494663804E-4</v>
      </c>
      <c r="AZ113" s="40">
        <f t="shared" si="40"/>
        <v>8.7640125442011075E-5</v>
      </c>
      <c r="BA113" s="40">
        <f t="shared" si="41"/>
        <v>9.3616304905721984E-3</v>
      </c>
    </row>
    <row r="114" spans="1:53" x14ac:dyDescent="0.25">
      <c r="A114" s="2">
        <v>42930</v>
      </c>
      <c r="B114">
        <f>LN('Stock Data'!B115/'Stock Data'!B114)</f>
        <v>2.0643523122473303E-2</v>
      </c>
      <c r="C114">
        <f>LN('Stock Data'!C115/'Stock Data'!C114)</f>
        <v>1.0869672236903891E-2</v>
      </c>
      <c r="D114">
        <f>LN('Stock Data'!D115/'Stock Data'!D114)</f>
        <v>2.5364162254206944E-3</v>
      </c>
      <c r="E114">
        <f>LN('Stock Data'!E115/'Stock Data'!E114)</f>
        <v>1.0198879007453808E-3</v>
      </c>
      <c r="F114">
        <f>LN('Stock Data'!F115/'Stock Data'!F114)</f>
        <v>1.1869475249603949E-2</v>
      </c>
      <c r="G114">
        <f>LN('Stock Data'!G115/'Stock Data'!G114)</f>
        <v>1.6750422676948956E-3</v>
      </c>
      <c r="H114">
        <f>LN('Stock Data'!H115/'Stock Data'!H114)</f>
        <v>1.3100624045698056E-2</v>
      </c>
      <c r="I114">
        <f>LN('Stock Data'!I115/'Stock Data'!I114)</f>
        <v>4.6626164116802295E-3</v>
      </c>
      <c r="O114" s="39">
        <v>0.6</v>
      </c>
      <c r="P114" s="39">
        <v>0.10000000000000003</v>
      </c>
      <c r="Q114" s="39">
        <f t="shared" si="26"/>
        <v>0.3</v>
      </c>
      <c r="R114" s="40">
        <f t="shared" si="27"/>
        <v>-7.0172597565230173E-5</v>
      </c>
      <c r="S114" s="40">
        <f t="shared" si="28"/>
        <v>2.1879569694612457E-4</v>
      </c>
      <c r="T114" s="40">
        <f t="shared" si="29"/>
        <v>1.4791744215815949E-2</v>
      </c>
      <c r="AF114" s="39">
        <v>0.6</v>
      </c>
      <c r="AG114" s="39">
        <v>0.20000000000000004</v>
      </c>
      <c r="AH114" s="39">
        <f t="shared" si="30"/>
        <v>0.19999999999999998</v>
      </c>
      <c r="AI114" s="40">
        <f t="shared" si="31"/>
        <v>-6.8385433715733939E-4</v>
      </c>
      <c r="AJ114" s="40">
        <f t="shared" si="32"/>
        <v>3.0238454818119558E-4</v>
      </c>
      <c r="AK114" s="40">
        <f t="shared" si="33"/>
        <v>1.7389207807752358E-2</v>
      </c>
      <c r="AN114" s="39">
        <v>0.6</v>
      </c>
      <c r="AO114" s="39">
        <v>0.20000000000000004</v>
      </c>
      <c r="AP114" s="39">
        <f t="shared" si="34"/>
        <v>0.19999999999999998</v>
      </c>
      <c r="AQ114" s="40">
        <f t="shared" si="35"/>
        <v>5.180442594124717E-4</v>
      </c>
      <c r="AR114" s="40">
        <f t="shared" si="36"/>
        <v>1.0663341946585362E-4</v>
      </c>
      <c r="AS114" s="40">
        <f t="shared" si="37"/>
        <v>1.0326345891255707E-2</v>
      </c>
      <c r="AV114" s="39">
        <v>0.6</v>
      </c>
      <c r="AW114" s="39">
        <v>0.20000000000000004</v>
      </c>
      <c r="AX114" s="39">
        <f t="shared" si="38"/>
        <v>0.19999999999999998</v>
      </c>
      <c r="AY114" s="40">
        <f t="shared" si="39"/>
        <v>4.1628583436110057E-4</v>
      </c>
      <c r="AZ114" s="40">
        <f t="shared" si="40"/>
        <v>9.7422876835479363E-5</v>
      </c>
      <c r="BA114" s="40">
        <f t="shared" si="41"/>
        <v>9.8703027732425386E-3</v>
      </c>
    </row>
    <row r="115" spans="1:53" x14ac:dyDescent="0.25">
      <c r="A115" s="2">
        <v>42933</v>
      </c>
      <c r="B115">
        <f>LN('Stock Data'!B116/'Stock Data'!B115)</f>
        <v>6.691050417714269E-3</v>
      </c>
      <c r="C115">
        <f>LN('Stock Data'!C116/'Stock Data'!C115)</f>
        <v>1.0752791776261697E-2</v>
      </c>
      <c r="D115">
        <f>LN('Stock Data'!D116/'Stock Data'!D115)</f>
        <v>3.4929257997056329E-4</v>
      </c>
      <c r="E115">
        <f>LN('Stock Data'!E116/'Stock Data'!E115)</f>
        <v>-7.1611559228280646E-3</v>
      </c>
      <c r="F115">
        <f>LN('Stock Data'!F116/'Stock Data'!F115)</f>
        <v>1.5230815612466591E-3</v>
      </c>
      <c r="G115">
        <f>LN('Stock Data'!G116/'Stock Data'!G115)</f>
        <v>8.3647014496612837E-4</v>
      </c>
      <c r="H115">
        <f>LN('Stock Data'!H116/'Stock Data'!H115)</f>
        <v>1.6493740705852005E-2</v>
      </c>
      <c r="I115">
        <f>LN('Stock Data'!I116/'Stock Data'!I115)</f>
        <v>-5.2914255758300215E-5</v>
      </c>
      <c r="O115" s="39">
        <v>0.6</v>
      </c>
      <c r="P115" s="39">
        <v>0</v>
      </c>
      <c r="Q115" s="39">
        <f t="shared" si="26"/>
        <v>0.4</v>
      </c>
      <c r="R115" s="40">
        <f t="shared" si="27"/>
        <v>-2.2060221951205965E-5</v>
      </c>
      <c r="S115" s="40">
        <f t="shared" si="28"/>
        <v>2.2277301403523717E-4</v>
      </c>
      <c r="T115" s="40">
        <f t="shared" si="29"/>
        <v>1.4925582535875682E-2</v>
      </c>
      <c r="AF115" s="39">
        <v>0.6</v>
      </c>
      <c r="AG115" s="39">
        <v>0.10000000000000003</v>
      </c>
      <c r="AH115" s="39">
        <f t="shared" si="30"/>
        <v>0.3</v>
      </c>
      <c r="AI115" s="40">
        <f t="shared" si="31"/>
        <v>-4.1755439415501271E-4</v>
      </c>
      <c r="AJ115" s="40">
        <f t="shared" si="32"/>
        <v>1.5265949949101024E-4</v>
      </c>
      <c r="AK115" s="40">
        <f t="shared" si="33"/>
        <v>1.2355545293147132E-2</v>
      </c>
      <c r="AN115" s="39">
        <v>0.6</v>
      </c>
      <c r="AO115" s="39">
        <v>0.10000000000000003</v>
      </c>
      <c r="AP115" s="39">
        <f t="shared" si="34"/>
        <v>0.3</v>
      </c>
      <c r="AQ115" s="40">
        <f t="shared" si="35"/>
        <v>4.2737033630124862E-4</v>
      </c>
      <c r="AR115" s="40">
        <f t="shared" si="36"/>
        <v>1.1605317807651434E-4</v>
      </c>
      <c r="AS115" s="40">
        <f t="shared" si="37"/>
        <v>1.0772798061623283E-2</v>
      </c>
      <c r="AV115" s="39">
        <v>0.6</v>
      </c>
      <c r="AW115" s="39">
        <v>0.10000000000000003</v>
      </c>
      <c r="AX115" s="39">
        <f t="shared" si="38"/>
        <v>0.3</v>
      </c>
      <c r="AY115" s="40">
        <f t="shared" si="39"/>
        <v>3.76491123775563E-4</v>
      </c>
      <c r="AZ115" s="40">
        <f t="shared" si="40"/>
        <v>1.1303085496373224E-4</v>
      </c>
      <c r="BA115" s="40">
        <f t="shared" si="41"/>
        <v>1.063159700909192E-2</v>
      </c>
    </row>
    <row r="116" spans="1:53" x14ac:dyDescent="0.25">
      <c r="A116" s="2">
        <v>42934</v>
      </c>
      <c r="B116">
        <f>LN('Stock Data'!B117/'Stock Data'!B116)</f>
        <v>-6.1074203785203666E-3</v>
      </c>
      <c r="C116">
        <f>LN('Stock Data'!C117/'Stock Data'!C116)</f>
        <v>-1.6172859245601072E-2</v>
      </c>
      <c r="D116">
        <f>LN('Stock Data'!D117/'Stock Data'!D116)</f>
        <v>2.8774576874724574E-3</v>
      </c>
      <c r="E116">
        <f>LN('Stock Data'!E117/'Stock Data'!E116)</f>
        <v>6.1412680220826492E-3</v>
      </c>
      <c r="F116">
        <f>LN('Stock Data'!F117/'Stock Data'!F116)</f>
        <v>4.5086791935072026E-4</v>
      </c>
      <c r="G116">
        <f>LN('Stock Data'!G117/'Stock Data'!G116)</f>
        <v>2.5052205169371418E-3</v>
      </c>
      <c r="H116">
        <f>LN('Stock Data'!H117/'Stock Data'!H116)</f>
        <v>9.908078224696297E-3</v>
      </c>
      <c r="I116">
        <f>LN('Stock Data'!I117/'Stock Data'!I116)</f>
        <v>5.9767835510570659E-4</v>
      </c>
      <c r="O116" s="39">
        <v>0.7</v>
      </c>
      <c r="P116" s="39">
        <v>0.3</v>
      </c>
      <c r="Q116" s="39">
        <f t="shared" si="26"/>
        <v>0</v>
      </c>
      <c r="R116" s="40">
        <f t="shared" si="27"/>
        <v>-2.6945837538804523E-4</v>
      </c>
      <c r="S116" s="40">
        <f t="shared" si="28"/>
        <v>2.9675670488683165E-4</v>
      </c>
      <c r="T116" s="40">
        <f t="shared" si="29"/>
        <v>1.722662778627412E-2</v>
      </c>
      <c r="AF116" s="39">
        <v>0.6</v>
      </c>
      <c r="AG116" s="39">
        <v>0</v>
      </c>
      <c r="AH116" s="39">
        <f t="shared" si="30"/>
        <v>0.4</v>
      </c>
      <c r="AI116" s="40">
        <f t="shared" si="31"/>
        <v>-1.5125445115268606E-4</v>
      </c>
      <c r="AJ116" s="40">
        <f t="shared" si="32"/>
        <v>1.101470014015882E-4</v>
      </c>
      <c r="AK116" s="40">
        <f t="shared" si="33"/>
        <v>1.0495094158776671E-2</v>
      </c>
      <c r="AN116" s="39">
        <v>0.6</v>
      </c>
      <c r="AO116" s="39">
        <v>0</v>
      </c>
      <c r="AP116" s="39">
        <f t="shared" si="34"/>
        <v>0.4</v>
      </c>
      <c r="AQ116" s="40">
        <f t="shared" si="35"/>
        <v>3.3669641319002548E-4</v>
      </c>
      <c r="AR116" s="40">
        <f t="shared" si="36"/>
        <v>1.3446405982676967E-4</v>
      </c>
      <c r="AS116" s="40">
        <f t="shared" si="37"/>
        <v>1.1595863910324649E-2</v>
      </c>
      <c r="AV116" s="39">
        <v>0.6</v>
      </c>
      <c r="AW116" s="39">
        <v>0</v>
      </c>
      <c r="AX116" s="39">
        <f t="shared" si="38"/>
        <v>0.4</v>
      </c>
      <c r="AY116" s="40">
        <f t="shared" si="39"/>
        <v>3.3669641319002548E-4</v>
      </c>
      <c r="AZ116" s="40">
        <f t="shared" si="40"/>
        <v>1.3446405982676967E-4</v>
      </c>
      <c r="BA116" s="40">
        <f t="shared" si="41"/>
        <v>1.1595863910324649E-2</v>
      </c>
    </row>
    <row r="117" spans="1:53" x14ac:dyDescent="0.25">
      <c r="A117" s="2">
        <v>42935</v>
      </c>
      <c r="B117">
        <f>LN('Stock Data'!B118/'Stock Data'!B117)</f>
        <v>9.86945630497537E-3</v>
      </c>
      <c r="C117">
        <f>LN('Stock Data'!C118/'Stock Data'!C117)</f>
        <v>1.0810916104215676E-2</v>
      </c>
      <c r="D117">
        <f>LN('Stock Data'!D118/'Stock Data'!D117)</f>
        <v>1.1313145655497431E-3</v>
      </c>
      <c r="E117">
        <f>LN('Stock Data'!E118/'Stock Data'!E117)</f>
        <v>-1.4388737452099669E-2</v>
      </c>
      <c r="F117">
        <f>LN('Stock Data'!F118/'Stock Data'!F117)</f>
        <v>9.5329441296135905E-3</v>
      </c>
      <c r="G117">
        <f>LN('Stock Data'!G118/'Stock Data'!G117)</f>
        <v>8.3368074857740867E-4</v>
      </c>
      <c r="H117">
        <f>LN('Stock Data'!H118/'Stock Data'!H117)</f>
        <v>-2.4234970845457841E-2</v>
      </c>
      <c r="I117">
        <f>LN('Stock Data'!I118/'Stock Data'!I117)</f>
        <v>5.3582583369758633E-3</v>
      </c>
      <c r="O117" s="39">
        <v>0.7</v>
      </c>
      <c r="P117" s="39">
        <v>0.19999999999999998</v>
      </c>
      <c r="Q117" s="39">
        <f t="shared" si="26"/>
        <v>0.10000000000000006</v>
      </c>
      <c r="R117" s="40">
        <f t="shared" si="27"/>
        <v>-2.2134599977402102E-4</v>
      </c>
      <c r="S117" s="40">
        <f t="shared" si="28"/>
        <v>2.922852366969912E-4</v>
      </c>
      <c r="T117" s="40">
        <f t="shared" si="29"/>
        <v>1.709635156099076E-2</v>
      </c>
      <c r="AF117" s="39">
        <v>0.7</v>
      </c>
      <c r="AG117" s="39">
        <v>0.3</v>
      </c>
      <c r="AH117" s="39">
        <f t="shared" si="30"/>
        <v>0</v>
      </c>
      <c r="AI117" s="40">
        <f t="shared" si="31"/>
        <v>-9.8994899074520337E-4</v>
      </c>
      <c r="AJ117" s="40">
        <f t="shared" si="32"/>
        <v>5.9386812099723036E-4</v>
      </c>
      <c r="AK117" s="40">
        <f t="shared" si="33"/>
        <v>2.4369409533208441E-2</v>
      </c>
      <c r="AN117" s="39">
        <v>0.7</v>
      </c>
      <c r="AO117" s="39">
        <v>0.3</v>
      </c>
      <c r="AP117" s="39">
        <f t="shared" si="34"/>
        <v>0</v>
      </c>
      <c r="AQ117" s="40">
        <f t="shared" si="35"/>
        <v>7.165731336378384E-4</v>
      </c>
      <c r="AR117" s="40">
        <f t="shared" si="36"/>
        <v>1.3549274315175798E-4</v>
      </c>
      <c r="AS117" s="40">
        <f t="shared" si="37"/>
        <v>1.1640135014326852E-2</v>
      </c>
      <c r="AV117" s="39">
        <v>0.7</v>
      </c>
      <c r="AW117" s="39">
        <v>0.3</v>
      </c>
      <c r="AX117" s="39">
        <f t="shared" si="38"/>
        <v>0</v>
      </c>
      <c r="AY117" s="40">
        <f t="shared" si="39"/>
        <v>5.6393549606078175E-4</v>
      </c>
      <c r="AZ117" s="40">
        <f t="shared" si="40"/>
        <v>1.1440601052214372E-4</v>
      </c>
      <c r="BA117" s="40">
        <f t="shared" si="41"/>
        <v>1.0696074537985593E-2</v>
      </c>
    </row>
    <row r="118" spans="1:53" x14ac:dyDescent="0.25">
      <c r="A118" s="2">
        <v>42936</v>
      </c>
      <c r="B118">
        <f>LN('Stock Data'!B119/'Stock Data'!B118)</f>
        <v>-1.3083513266701496E-2</v>
      </c>
      <c r="C118">
        <f>LN('Stock Data'!C119/'Stock Data'!C118)</f>
        <v>0</v>
      </c>
      <c r="D118">
        <f>LN('Stock Data'!D119/'Stock Data'!D118)</f>
        <v>3.4777391654863241E-4</v>
      </c>
      <c r="E118">
        <f>LN('Stock Data'!E119/'Stock Data'!E118)</f>
        <v>-1.145249373178764E-2</v>
      </c>
      <c r="F118">
        <f>LN('Stock Data'!F119/'Stock Data'!F118)</f>
        <v>7.8111022102624777E-4</v>
      </c>
      <c r="G118">
        <f>LN('Stock Data'!G119/'Stock Data'!G118)</f>
        <v>8.3298630389177098E-4</v>
      </c>
      <c r="H118">
        <f>LN('Stock Data'!H119/'Stock Data'!H118)</f>
        <v>3.6010121735943752E-3</v>
      </c>
      <c r="I118">
        <f>LN('Stock Data'!I119/'Stock Data'!I118)</f>
        <v>-1.5367110756601694E-4</v>
      </c>
      <c r="O118" s="39">
        <v>0.7</v>
      </c>
      <c r="P118" s="39">
        <v>9.9999999999999978E-2</v>
      </c>
      <c r="Q118" s="39">
        <f t="shared" si="26"/>
        <v>0.20000000000000007</v>
      </c>
      <c r="R118" s="40">
        <f t="shared" si="27"/>
        <v>-1.7323362415999689E-4</v>
      </c>
      <c r="S118" s="40">
        <f t="shared" si="28"/>
        <v>2.9041560249115276E-4</v>
      </c>
      <c r="T118" s="40">
        <f t="shared" si="29"/>
        <v>1.7041584506469837E-2</v>
      </c>
      <c r="AF118" s="39">
        <v>0.7</v>
      </c>
      <c r="AG118" s="39">
        <v>0.19999999999999998</v>
      </c>
      <c r="AH118" s="39">
        <f t="shared" si="30"/>
        <v>0.10000000000000006</v>
      </c>
      <c r="AI118" s="40">
        <f t="shared" si="31"/>
        <v>-7.2364904774287664E-4</v>
      </c>
      <c r="AJ118" s="40">
        <f t="shared" si="32"/>
        <v>3.3820132214755559E-4</v>
      </c>
      <c r="AK118" s="40">
        <f t="shared" si="33"/>
        <v>1.8390250736397142E-2</v>
      </c>
      <c r="AN118" s="39">
        <v>0.7</v>
      </c>
      <c r="AO118" s="39">
        <v>0.19999999999999998</v>
      </c>
      <c r="AP118" s="39">
        <f t="shared" si="34"/>
        <v>0.10000000000000006</v>
      </c>
      <c r="AQ118" s="40">
        <f t="shared" si="35"/>
        <v>6.2589921052661531E-4</v>
      </c>
      <c r="AR118" s="40">
        <f t="shared" si="36"/>
        <v>1.2934721223217414E-4</v>
      </c>
      <c r="AS118" s="40">
        <f t="shared" si="37"/>
        <v>1.137309158637941E-2</v>
      </c>
      <c r="AV118" s="39">
        <v>0.7</v>
      </c>
      <c r="AW118" s="39">
        <v>0.19999999999999998</v>
      </c>
      <c r="AX118" s="39">
        <f t="shared" si="38"/>
        <v>0.10000000000000006</v>
      </c>
      <c r="AY118" s="40">
        <f t="shared" si="39"/>
        <v>5.2414078547524407E-4</v>
      </c>
      <c r="AZ118" s="40">
        <f t="shared" si="40"/>
        <v>1.1845528688390802E-4</v>
      </c>
      <c r="BA118" s="40">
        <f t="shared" si="41"/>
        <v>1.0883716593329137E-2</v>
      </c>
    </row>
    <row r="119" spans="1:53" x14ac:dyDescent="0.25">
      <c r="A119" s="2">
        <v>42937</v>
      </c>
      <c r="B119">
        <f>LN('Stock Data'!B120/'Stock Data'!B119)</f>
        <v>-8.2280514845933621E-3</v>
      </c>
      <c r="C119">
        <f>LN('Stock Data'!C120/'Stock Data'!C119)</f>
        <v>2.1277398447284879E-2</v>
      </c>
      <c r="D119">
        <f>LN('Stock Data'!D120/'Stock Data'!D119)</f>
        <v>2.3447017154541129E-3</v>
      </c>
      <c r="E119">
        <f>LN('Stock Data'!E120/'Stock Data'!E119)</f>
        <v>1.3520746795846684E-2</v>
      </c>
      <c r="F119">
        <f>LN('Stock Data'!F120/'Stock Data'!F119)</f>
        <v>4.9509180501526393E-3</v>
      </c>
      <c r="G119">
        <f>LN('Stock Data'!G120/'Stock Data'!G119)</f>
        <v>8.3229301516936946E-4</v>
      </c>
      <c r="H119">
        <f>LN('Stock Data'!H120/'Stock Data'!H119)</f>
        <v>-5.7678602586847261E-3</v>
      </c>
      <c r="I119">
        <f>LN('Stock Data'!I120/'Stock Data'!I119)</f>
        <v>-3.6793928499852593E-4</v>
      </c>
      <c r="O119" s="39">
        <v>0.7</v>
      </c>
      <c r="P119" s="39">
        <v>0</v>
      </c>
      <c r="Q119" s="39">
        <f t="shared" si="26"/>
        <v>0.30000000000000004</v>
      </c>
      <c r="R119" s="40">
        <f t="shared" si="27"/>
        <v>-1.2512124854597274E-4</v>
      </c>
      <c r="S119" s="40">
        <f t="shared" si="28"/>
        <v>2.9114780226931609E-4</v>
      </c>
      <c r="T119" s="40">
        <f t="shared" si="29"/>
        <v>1.7063053720518966E-2</v>
      </c>
      <c r="AF119" s="39">
        <v>0.7</v>
      </c>
      <c r="AG119" s="39">
        <v>9.9999999999999978E-2</v>
      </c>
      <c r="AH119" s="39">
        <f t="shared" si="30"/>
        <v>0.20000000000000007</v>
      </c>
      <c r="AI119" s="40">
        <f t="shared" si="31"/>
        <v>-4.5734910474055007E-4</v>
      </c>
      <c r="AJ119" s="40">
        <f t="shared" si="32"/>
        <v>1.8974707389864416E-4</v>
      </c>
      <c r="AK119" s="40">
        <f t="shared" si="33"/>
        <v>1.3774871102795995E-2</v>
      </c>
      <c r="AN119" s="39">
        <v>0.7</v>
      </c>
      <c r="AO119" s="39">
        <v>9.9999999999999978E-2</v>
      </c>
      <c r="AP119" s="39">
        <f t="shared" si="34"/>
        <v>0.20000000000000007</v>
      </c>
      <c r="AQ119" s="40">
        <f t="shared" si="35"/>
        <v>5.3522528741539223E-4</v>
      </c>
      <c r="AR119" s="40">
        <f t="shared" si="36"/>
        <v>1.321928044521849E-4</v>
      </c>
      <c r="AS119" s="40">
        <f t="shared" si="37"/>
        <v>1.1497512968124233E-2</v>
      </c>
      <c r="AV119" s="39">
        <v>0.7</v>
      </c>
      <c r="AW119" s="39">
        <v>9.9999999999999978E-2</v>
      </c>
      <c r="AX119" s="39">
        <f t="shared" si="38"/>
        <v>0.20000000000000007</v>
      </c>
      <c r="AY119" s="40">
        <f t="shared" si="39"/>
        <v>4.8434607488970661E-4</v>
      </c>
      <c r="AZ119" s="40">
        <f t="shared" si="40"/>
        <v>1.2832978998045686E-4</v>
      </c>
      <c r="BA119" s="40">
        <f t="shared" si="41"/>
        <v>1.1328273918848223E-2</v>
      </c>
    </row>
    <row r="120" spans="1:53" x14ac:dyDescent="0.25">
      <c r="A120" s="2">
        <v>42940</v>
      </c>
      <c r="B120">
        <f>LN('Stock Data'!B121/'Stock Data'!B120)</f>
        <v>5.9000002581677973E-4</v>
      </c>
      <c r="C120">
        <f>LN('Stock Data'!C121/'Stock Data'!C120)</f>
        <v>-2.1277398447284851E-2</v>
      </c>
      <c r="D120">
        <f>LN('Stock Data'!D121/'Stock Data'!D120)</f>
        <v>-1.9969878657296316E-3</v>
      </c>
      <c r="E120">
        <f>LN('Stock Data'!E121/'Stock Data'!E120)</f>
        <v>-2.4047159782834324E-2</v>
      </c>
      <c r="F120">
        <f>LN('Stock Data'!F121/'Stock Data'!F120)</f>
        <v>4.7055806274817584E-3</v>
      </c>
      <c r="G120">
        <f>LN('Stock Data'!G121/'Stock Data'!G120)</f>
        <v>0</v>
      </c>
      <c r="H120">
        <f>LN('Stock Data'!H121/'Stock Data'!H120)</f>
        <v>0</v>
      </c>
      <c r="I120">
        <f>LN('Stock Data'!I121/'Stock Data'!I120)</f>
        <v>-1.0643010144140571E-3</v>
      </c>
      <c r="O120" s="39">
        <v>0.8</v>
      </c>
      <c r="P120" s="39">
        <v>0.2</v>
      </c>
      <c r="Q120" s="39">
        <f t="shared" si="26"/>
        <v>0</v>
      </c>
      <c r="R120" s="40">
        <f t="shared" si="27"/>
        <v>-3.2440702636878793E-4</v>
      </c>
      <c r="S120" s="40">
        <f t="shared" si="28"/>
        <v>3.8200975083465313E-4</v>
      </c>
      <c r="T120" s="40">
        <f t="shared" si="29"/>
        <v>1.9545069732151202E-2</v>
      </c>
      <c r="AF120" s="39">
        <v>0.7</v>
      </c>
      <c r="AG120" s="39">
        <v>0</v>
      </c>
      <c r="AH120" s="39">
        <f t="shared" si="30"/>
        <v>0.30000000000000004</v>
      </c>
      <c r="AI120" s="40">
        <f t="shared" si="31"/>
        <v>-1.9104916173822358E-4</v>
      </c>
      <c r="AJ120" s="40">
        <f t="shared" si="32"/>
        <v>1.4850537625049604E-4</v>
      </c>
      <c r="AK120" s="40">
        <f t="shared" si="33"/>
        <v>1.2186278195187243E-2</v>
      </c>
      <c r="AN120" s="39">
        <v>0.7</v>
      </c>
      <c r="AO120" s="39">
        <v>0</v>
      </c>
      <c r="AP120" s="39">
        <f t="shared" si="34"/>
        <v>0.30000000000000004</v>
      </c>
      <c r="AQ120" s="40">
        <f t="shared" si="35"/>
        <v>4.4455136430416914E-4</v>
      </c>
      <c r="AR120" s="40">
        <f t="shared" si="36"/>
        <v>1.4402951981179026E-4</v>
      </c>
      <c r="AS120" s="40">
        <f t="shared" si="37"/>
        <v>1.2001229929127692E-2</v>
      </c>
      <c r="AV120" s="39">
        <v>0.7</v>
      </c>
      <c r="AW120" s="39">
        <v>0</v>
      </c>
      <c r="AX120" s="39">
        <f t="shared" si="38"/>
        <v>0.30000000000000004</v>
      </c>
      <c r="AY120" s="40">
        <f t="shared" si="39"/>
        <v>4.4455136430416914E-4</v>
      </c>
      <c r="AZ120" s="40">
        <f t="shared" si="40"/>
        <v>1.4402951981179026E-4</v>
      </c>
      <c r="BA120" s="40">
        <f t="shared" si="41"/>
        <v>1.2001229929127692E-2</v>
      </c>
    </row>
    <row r="121" spans="1:53" x14ac:dyDescent="0.25">
      <c r="A121" s="2">
        <v>42941</v>
      </c>
      <c r="B121">
        <f>LN('Stock Data'!B122/'Stock Data'!B121)</f>
        <v>3.4491117354214292E-2</v>
      </c>
      <c r="C121">
        <f>LN('Stock Data'!C122/'Stock Data'!C121)</f>
        <v>3.174869831458027E-2</v>
      </c>
      <c r="D121">
        <f>LN('Stock Data'!D122/'Stock Data'!D121)</f>
        <v>-2.9593284847258387E-3</v>
      </c>
      <c r="E121">
        <f>LN('Stock Data'!E122/'Stock Data'!E121)</f>
        <v>1.3662850477117889E-2</v>
      </c>
      <c r="F121">
        <f>LN('Stock Data'!F122/'Stock Data'!F121)</f>
        <v>-9.393508159102604E-4</v>
      </c>
      <c r="G121">
        <f>LN('Stock Data'!G122/'Stock Data'!G121)</f>
        <v>-1.6652793190612089E-3</v>
      </c>
      <c r="H121">
        <f>LN('Stock Data'!H122/'Stock Data'!H121)</f>
        <v>2.4286908025922163E-2</v>
      </c>
      <c r="I121">
        <f>LN('Stock Data'!I122/'Stock Data'!I121)</f>
        <v>2.9189076398735176E-3</v>
      </c>
      <c r="O121" s="39">
        <v>0.8</v>
      </c>
      <c r="P121" s="39">
        <v>0.1</v>
      </c>
      <c r="Q121" s="39">
        <f t="shared" si="26"/>
        <v>9.999999999999995E-2</v>
      </c>
      <c r="R121" s="40">
        <f t="shared" si="27"/>
        <v>-2.7629465075476383E-4</v>
      </c>
      <c r="S121" s="40">
        <f t="shared" si="28"/>
        <v>3.7689499931786545E-4</v>
      </c>
      <c r="T121" s="40">
        <f t="shared" si="29"/>
        <v>1.941378374552126E-2</v>
      </c>
      <c r="AF121" s="39">
        <v>0.8</v>
      </c>
      <c r="AG121" s="39">
        <v>0.2</v>
      </c>
      <c r="AH121" s="39">
        <f t="shared" si="30"/>
        <v>0</v>
      </c>
      <c r="AI121" s="40">
        <f t="shared" si="31"/>
        <v>-7.6344375832841432E-4</v>
      </c>
      <c r="AJ121" s="40">
        <f t="shared" si="32"/>
        <v>3.7984332284870045E-4</v>
      </c>
      <c r="AK121" s="40">
        <f t="shared" si="33"/>
        <v>1.9489569591160816E-2</v>
      </c>
      <c r="AN121" s="39">
        <v>0.8</v>
      </c>
      <c r="AO121" s="39">
        <v>0.2</v>
      </c>
      <c r="AP121" s="39">
        <f t="shared" si="34"/>
        <v>0</v>
      </c>
      <c r="AQ121" s="40">
        <f t="shared" si="35"/>
        <v>7.3375416164075903E-4</v>
      </c>
      <c r="AR121" s="40">
        <f t="shared" si="36"/>
        <v>1.6260674601226998E-4</v>
      </c>
      <c r="AS121" s="40">
        <f t="shared" si="37"/>
        <v>1.2751735019685359E-2</v>
      </c>
      <c r="AV121" s="39">
        <v>0.8</v>
      </c>
      <c r="AW121" s="39">
        <v>0.2</v>
      </c>
      <c r="AX121" s="39">
        <f t="shared" si="38"/>
        <v>0</v>
      </c>
      <c r="AY121" s="40">
        <f t="shared" si="39"/>
        <v>6.3199573658938779E-4</v>
      </c>
      <c r="AZ121" s="40">
        <f t="shared" si="40"/>
        <v>1.5003343794611198E-4</v>
      </c>
      <c r="BA121" s="40">
        <f t="shared" si="41"/>
        <v>1.224881373628124E-2</v>
      </c>
    </row>
    <row r="122" spans="1:53" x14ac:dyDescent="0.25">
      <c r="A122" s="2">
        <v>42942</v>
      </c>
      <c r="B122">
        <f>LN('Stock Data'!B123/'Stock Data'!B122)</f>
        <v>1.4706176295637965E-2</v>
      </c>
      <c r="C122">
        <f>LN('Stock Data'!C123/'Stock Data'!C122)</f>
        <v>0</v>
      </c>
      <c r="D122">
        <f>LN('Stock Data'!D123/'Stock Data'!D122)</f>
        <v>5.3898679390036192E-3</v>
      </c>
      <c r="E122">
        <f>LN('Stock Data'!E123/'Stock Data'!E122)</f>
        <v>2.8808576631774861E-2</v>
      </c>
      <c r="F122">
        <f>LN('Stock Data'!F123/'Stock Data'!F122)</f>
        <v>-2.8030312226460179E-2</v>
      </c>
      <c r="G122">
        <f>LN('Stock Data'!G123/'Stock Data'!G122)</f>
        <v>0</v>
      </c>
      <c r="H122">
        <f>LN('Stock Data'!H123/'Stock Data'!H122)</f>
        <v>2.114910904626034E-3</v>
      </c>
      <c r="I122">
        <f>LN('Stock Data'!I123/'Stock Data'!I122)</f>
        <v>2.8262387997962017E-4</v>
      </c>
      <c r="O122" s="39">
        <v>0.8</v>
      </c>
      <c r="P122" s="39">
        <v>0</v>
      </c>
      <c r="Q122" s="39">
        <f t="shared" si="26"/>
        <v>0.19999999999999996</v>
      </c>
      <c r="R122" s="40">
        <f t="shared" si="27"/>
        <v>-2.2818227514073968E-4</v>
      </c>
      <c r="S122" s="40">
        <f t="shared" si="28"/>
        <v>3.7438208178507961E-4</v>
      </c>
      <c r="T122" s="40">
        <f t="shared" si="29"/>
        <v>1.9348955573494905E-2</v>
      </c>
      <c r="AF122" s="39">
        <v>0.8</v>
      </c>
      <c r="AG122" s="39">
        <v>0.1</v>
      </c>
      <c r="AH122" s="39">
        <f t="shared" si="30"/>
        <v>9.999999999999995E-2</v>
      </c>
      <c r="AI122" s="40">
        <f t="shared" si="31"/>
        <v>-4.9714381532608781E-4</v>
      </c>
      <c r="AJ122" s="40">
        <f t="shared" si="32"/>
        <v>2.326598750410628E-4</v>
      </c>
      <c r="AK122" s="40">
        <f t="shared" si="33"/>
        <v>1.5253192290175287E-2</v>
      </c>
      <c r="AN122" s="39">
        <v>0.8</v>
      </c>
      <c r="AO122" s="39">
        <v>0.1</v>
      </c>
      <c r="AP122" s="39">
        <f t="shared" si="34"/>
        <v>9.999999999999995E-2</v>
      </c>
      <c r="AQ122" s="40">
        <f t="shared" si="35"/>
        <v>6.4308023852953594E-4</v>
      </c>
      <c r="AR122" s="40">
        <f t="shared" si="36"/>
        <v>1.5887817184163079E-4</v>
      </c>
      <c r="AS122" s="40">
        <f t="shared" si="37"/>
        <v>1.2604688486497029E-2</v>
      </c>
      <c r="AV122" s="39">
        <v>0.8</v>
      </c>
      <c r="AW122" s="39">
        <v>0.1</v>
      </c>
      <c r="AX122" s="39">
        <f t="shared" si="38"/>
        <v>9.999999999999995E-2</v>
      </c>
      <c r="AY122" s="40">
        <f t="shared" si="39"/>
        <v>5.9220102600385032E-4</v>
      </c>
      <c r="AZ122" s="40">
        <f t="shared" si="40"/>
        <v>1.5417446601095682E-4</v>
      </c>
      <c r="BA122" s="40">
        <f t="shared" si="41"/>
        <v>1.2416701092116086E-2</v>
      </c>
    </row>
    <row r="123" spans="1:53" x14ac:dyDescent="0.25">
      <c r="A123" s="2">
        <v>42943</v>
      </c>
      <c r="B123">
        <f>LN('Stock Data'!B124/'Stock Data'!B123)</f>
        <v>-2.2483989235846263E-3</v>
      </c>
      <c r="C123">
        <f>LN('Stock Data'!C124/'Stock Data'!C123)</f>
        <v>-1.5748356968139168E-2</v>
      </c>
      <c r="D123">
        <f>LN('Stock Data'!D124/'Stock Data'!D123)</f>
        <v>-1.4749731920071143E-3</v>
      </c>
      <c r="E123">
        <f>LN('Stock Data'!E124/'Stock Data'!E123)</f>
        <v>-1.2245050960100288E-2</v>
      </c>
      <c r="F123">
        <f>LN('Stock Data'!F124/'Stock Data'!F123)</f>
        <v>-2.1492639027655303E-2</v>
      </c>
      <c r="G123">
        <f>LN('Stock Data'!G124/'Stock Data'!G123)</f>
        <v>0</v>
      </c>
      <c r="H123">
        <f>LN('Stock Data'!H124/'Stock Data'!H123)</f>
        <v>9.1132772328655336E-3</v>
      </c>
      <c r="I123">
        <f>LN('Stock Data'!I124/'Stock Data'!I123)</f>
        <v>-9.7316153644986159E-4</v>
      </c>
      <c r="O123" s="39">
        <v>0.9</v>
      </c>
      <c r="P123" s="39">
        <v>0.1</v>
      </c>
      <c r="Q123" s="39">
        <f t="shared" si="26"/>
        <v>0</v>
      </c>
      <c r="R123" s="40">
        <f t="shared" si="27"/>
        <v>-3.7935567734953058E-4</v>
      </c>
      <c r="S123" s="40">
        <f t="shared" si="28"/>
        <v>4.782338874262623E-4</v>
      </c>
      <c r="T123" s="40">
        <f t="shared" si="29"/>
        <v>2.1868559335865321E-2</v>
      </c>
      <c r="AF123" s="39">
        <v>0.8</v>
      </c>
      <c r="AG123" s="39">
        <v>0</v>
      </c>
      <c r="AH123" s="39">
        <f t="shared" si="30"/>
        <v>0.19999999999999996</v>
      </c>
      <c r="AI123" s="40">
        <f t="shared" si="31"/>
        <v>-2.3084387232376116E-4</v>
      </c>
      <c r="AJ123" s="40">
        <f t="shared" si="32"/>
        <v>1.9268897783418851E-4</v>
      </c>
      <c r="AK123" s="40">
        <f t="shared" si="33"/>
        <v>1.3881245543328901E-2</v>
      </c>
      <c r="AN123" s="39">
        <v>0.8</v>
      </c>
      <c r="AO123" s="39">
        <v>0</v>
      </c>
      <c r="AP123" s="39">
        <f t="shared" si="34"/>
        <v>0.19999999999999996</v>
      </c>
      <c r="AQ123" s="40">
        <f t="shared" si="35"/>
        <v>5.5240631541831275E-4</v>
      </c>
      <c r="AR123" s="40">
        <f t="shared" si="36"/>
        <v>1.6414072081058617E-4</v>
      </c>
      <c r="AS123" s="40">
        <f t="shared" si="37"/>
        <v>1.2811741521377418E-2</v>
      </c>
      <c r="AV123" s="39">
        <v>0.8</v>
      </c>
      <c r="AW123" s="39">
        <v>0</v>
      </c>
      <c r="AX123" s="39">
        <f t="shared" si="38"/>
        <v>0.19999999999999996</v>
      </c>
      <c r="AY123" s="40">
        <f t="shared" si="39"/>
        <v>5.5240631541831275E-4</v>
      </c>
      <c r="AZ123" s="40">
        <f t="shared" si="40"/>
        <v>1.6414072081058617E-4</v>
      </c>
      <c r="BA123" s="40">
        <f t="shared" si="41"/>
        <v>1.2811741521377418E-2</v>
      </c>
    </row>
    <row r="124" spans="1:53" x14ac:dyDescent="0.25">
      <c r="A124" s="2">
        <v>42944</v>
      </c>
      <c r="B124">
        <f>LN('Stock Data'!B125/'Stock Data'!B124)</f>
        <v>9.7998264327862628E-3</v>
      </c>
      <c r="C124">
        <f>LN('Stock Data'!C125/'Stock Data'!C124)</f>
        <v>-2.1391189981317445E-2</v>
      </c>
      <c r="D124">
        <f>LN('Stock Data'!D125/'Stock Data'!D124)</f>
        <v>0</v>
      </c>
      <c r="E124">
        <f>LN('Stock Data'!E125/'Stock Data'!E124)</f>
        <v>3.9260200606148342E-2</v>
      </c>
      <c r="F124">
        <f>LN('Stock Data'!F125/'Stock Data'!F124)</f>
        <v>1.378774669853799E-2</v>
      </c>
      <c r="G124">
        <f>LN('Stock Data'!G125/'Stock Data'!G124)</f>
        <v>0</v>
      </c>
      <c r="H124">
        <f>LN('Stock Data'!H125/'Stock Data'!H124)</f>
        <v>-1.1228188137491466E-2</v>
      </c>
      <c r="I124">
        <f>LN('Stock Data'!I125/'Stock Data'!I124)</f>
        <v>-1.3420155895607954E-3</v>
      </c>
      <c r="O124" s="39">
        <v>0.9</v>
      </c>
      <c r="P124" s="39">
        <v>0</v>
      </c>
      <c r="Q124" s="39">
        <f t="shared" si="26"/>
        <v>9.9999999999999978E-2</v>
      </c>
      <c r="R124" s="40">
        <f t="shared" si="27"/>
        <v>-3.3124330173550643E-4</v>
      </c>
      <c r="S124" s="40">
        <f t="shared" si="28"/>
        <v>4.7247585258252723E-4</v>
      </c>
      <c r="T124" s="40">
        <f t="shared" si="29"/>
        <v>2.1736509668815903E-2</v>
      </c>
      <c r="AF124" s="39">
        <v>0.9</v>
      </c>
      <c r="AG124" s="39">
        <v>0.1</v>
      </c>
      <c r="AH124" s="39">
        <f t="shared" si="30"/>
        <v>0</v>
      </c>
      <c r="AI124" s="40">
        <f t="shared" si="31"/>
        <v>-5.3693852591162527E-4</v>
      </c>
      <c r="AJ124" s="40">
        <f t="shared" si="32"/>
        <v>2.8139790291826594E-4</v>
      </c>
      <c r="AK124" s="40">
        <f t="shared" si="33"/>
        <v>1.6774918864729746E-2</v>
      </c>
      <c r="AN124" s="39">
        <v>0.9</v>
      </c>
      <c r="AO124" s="39">
        <v>0.1</v>
      </c>
      <c r="AP124" s="39">
        <f t="shared" si="34"/>
        <v>0</v>
      </c>
      <c r="AQ124" s="40">
        <f t="shared" si="35"/>
        <v>7.5093518964367944E-4</v>
      </c>
      <c r="AR124" s="40">
        <f t="shared" si="36"/>
        <v>1.961092802448519E-4</v>
      </c>
      <c r="AS124" s="40">
        <f t="shared" si="37"/>
        <v>1.4003902322026239E-2</v>
      </c>
      <c r="AV124" s="39">
        <v>0.9</v>
      </c>
      <c r="AW124" s="39">
        <v>0.1</v>
      </c>
      <c r="AX124" s="39">
        <f t="shared" si="38"/>
        <v>0</v>
      </c>
      <c r="AY124" s="40">
        <f t="shared" si="39"/>
        <v>7.0005597711799382E-4</v>
      </c>
      <c r="AZ124" s="40">
        <f t="shared" si="40"/>
        <v>1.9056488305523202E-4</v>
      </c>
      <c r="BA124" s="40">
        <f t="shared" si="41"/>
        <v>1.3804524006833123E-2</v>
      </c>
    </row>
    <row r="125" spans="1:53" x14ac:dyDescent="0.25">
      <c r="A125" s="2">
        <v>42947</v>
      </c>
      <c r="B125">
        <f>LN('Stock Data'!B126/'Stock Data'!B125)</f>
        <v>1.4384784890740784E-2</v>
      </c>
      <c r="C125">
        <f>LN('Stock Data'!C126/'Stock Data'!C125)</f>
        <v>2.6668247082161273E-2</v>
      </c>
      <c r="D125">
        <f>LN('Stock Data'!D126/'Stock Data'!D125)</f>
        <v>7.811830454111673E-4</v>
      </c>
      <c r="E125">
        <f>LN('Stock Data'!E126/'Stock Data'!E125)</f>
        <v>-1.0918222603873429E-2</v>
      </c>
      <c r="F125">
        <f>LN('Stock Data'!F126/'Stock Data'!F125)</f>
        <v>-1.7188369061831198E-4</v>
      </c>
      <c r="G125">
        <f>LN('Stock Data'!G126/'Stock Data'!G125)</f>
        <v>0</v>
      </c>
      <c r="H125">
        <f>LN('Stock Data'!H126/'Stock Data'!H125)</f>
        <v>3.2630454830576486E-2</v>
      </c>
      <c r="I125">
        <f>LN('Stock Data'!I126/'Stock Data'!I125)</f>
        <v>-7.2841090403496719E-4</v>
      </c>
      <c r="O125" s="39">
        <v>1</v>
      </c>
      <c r="P125" s="39">
        <v>0</v>
      </c>
      <c r="Q125" s="39">
        <f t="shared" ref="Q125" si="42">100%-O125-P125</f>
        <v>0</v>
      </c>
      <c r="R125" s="40">
        <f t="shared" ref="R125" si="43">O125*$Q$2+P125*$P$2+Q125*$R$2</f>
        <v>-4.3430432833027317E-4</v>
      </c>
      <c r="S125" s="40">
        <f t="shared" ref="S125" si="44">(O125^2)*$Q$3+(P125^2)*$P$3+(Q125^2)*$R$3+2*O125*P125*$Q$12+2*O125*Q125*$Q$14+2*P125*Q125*$P$14</f>
        <v>5.8542911466165923E-4</v>
      </c>
      <c r="T125" s="40">
        <f t="shared" ref="T125" si="45">SQRT(S125)</f>
        <v>2.4195642472595334E-2</v>
      </c>
      <c r="AF125" s="39">
        <v>0.9</v>
      </c>
      <c r="AG125" s="39">
        <v>0</v>
      </c>
      <c r="AH125" s="39">
        <f t="shared" si="30"/>
        <v>9.9999999999999978E-2</v>
      </c>
      <c r="AI125" s="40">
        <f t="shared" si="31"/>
        <v>-2.7063858290929865E-4</v>
      </c>
      <c r="AJ125" s="40">
        <f t="shared" si="32"/>
        <v>2.4269780615266551E-4</v>
      </c>
      <c r="AK125" s="40">
        <f t="shared" si="33"/>
        <v>1.5578761380567631E-2</v>
      </c>
      <c r="AN125" s="39">
        <v>0.9</v>
      </c>
      <c r="AO125" s="39">
        <v>0</v>
      </c>
      <c r="AP125" s="39">
        <f t="shared" si="34"/>
        <v>9.9999999999999978E-2</v>
      </c>
      <c r="AQ125" s="40">
        <f t="shared" si="35"/>
        <v>6.6026126653245636E-4</v>
      </c>
      <c r="AR125" s="40">
        <f t="shared" si="36"/>
        <v>1.9479766282315736E-4</v>
      </c>
      <c r="AS125" s="40">
        <f t="shared" si="37"/>
        <v>1.3956993330340076E-2</v>
      </c>
      <c r="AV125" s="39">
        <v>0.9</v>
      </c>
      <c r="AW125" s="39">
        <v>0</v>
      </c>
      <c r="AX125" s="39">
        <f t="shared" si="38"/>
        <v>9.9999999999999978E-2</v>
      </c>
      <c r="AY125" s="40">
        <f t="shared" si="39"/>
        <v>6.6026126653245636E-4</v>
      </c>
      <c r="AZ125" s="40">
        <f t="shared" si="40"/>
        <v>1.9479766282315736E-4</v>
      </c>
      <c r="BA125" s="40">
        <f t="shared" si="41"/>
        <v>1.3956993330340076E-2</v>
      </c>
    </row>
    <row r="126" spans="1:53" x14ac:dyDescent="0.25">
      <c r="A126" s="2">
        <v>42948</v>
      </c>
      <c r="B126">
        <f>LN('Stock Data'!B127/'Stock Data'!B126)</f>
        <v>-7.1664582575352567E-3</v>
      </c>
      <c r="C126">
        <f>LN('Stock Data'!C127/'Stock Data'!C126)</f>
        <v>-1.0582109330536859E-2</v>
      </c>
      <c r="D126">
        <f>LN('Stock Data'!D127/'Stock Data'!D126)</f>
        <v>-2.7801928806155604E-3</v>
      </c>
      <c r="E126">
        <f>LN('Stock Data'!E127/'Stock Data'!E126)</f>
        <v>-7.0105444862174123E-3</v>
      </c>
      <c r="F126">
        <f>LN('Stock Data'!F127/'Stock Data'!F126)</f>
        <v>-2.1798425336562077E-3</v>
      </c>
      <c r="G126">
        <f>LN('Stock Data'!G127/'Stock Data'!G126)</f>
        <v>0</v>
      </c>
      <c r="H126">
        <f>LN('Stock Data'!H127/'Stock Data'!H126)</f>
        <v>-9.6088591066367367E-3</v>
      </c>
      <c r="I126">
        <f>LN('Stock Data'!I127/'Stock Data'!I126)</f>
        <v>2.4461208441749348E-3</v>
      </c>
      <c r="AF126" s="39">
        <v>1</v>
      </c>
      <c r="AG126" s="39">
        <v>0</v>
      </c>
      <c r="AH126" s="39">
        <f t="shared" ref="AH126" si="46">100%-AF126-AG126</f>
        <v>0</v>
      </c>
      <c r="AI126" s="40">
        <f t="shared" ref="AI126" si="47">AF126*$T$2+AG126*$O$2+AH126*$S$2</f>
        <v>-3.1043329349483617E-4</v>
      </c>
      <c r="AJ126" s="40">
        <f t="shared" ref="AJ126" si="48">(AF126^2)*$T$3+(AG126^2)*$O$3+(AH126^2)*$S$3+2*AF126*AG126*$T$11+2*AF126*AH126*$T$15+2*AG126*AH126*$O$15</f>
        <v>2.9853186120592698E-4</v>
      </c>
      <c r="AK126" s="40">
        <f t="shared" ref="AK126" si="49">SQRT(AJ126)</f>
        <v>1.7278074580401804E-2</v>
      </c>
      <c r="AN126" s="39">
        <v>1</v>
      </c>
      <c r="AO126" s="39">
        <v>0</v>
      </c>
      <c r="AP126" s="39">
        <f t="shared" ref="AP126" si="50">100%-AN126-AO126</f>
        <v>0</v>
      </c>
      <c r="AQ126" s="40">
        <f t="shared" ref="AQ126" si="51">AN126*$N$2+AO126*$R$2+AP126*$T$2</f>
        <v>7.6811621764659996E-4</v>
      </c>
      <c r="AR126" s="40">
        <f t="shared" ref="AR126" si="52">(AN126^2)*$N$3+(AO126^2)*$R$3+(AP126^2)*$T$3+2*AN126*AO126*$R$10+2*AN126*AP126*$T$10+2*AO126*AP126*$R$16</f>
        <v>2.3600034584950381E-4</v>
      </c>
      <c r="AS126" s="40">
        <f t="shared" ref="AS126" si="53">SQRT(AR126)</f>
        <v>1.5362302752175658E-2</v>
      </c>
      <c r="AV126" s="39">
        <v>1</v>
      </c>
      <c r="AW126" s="39">
        <v>0</v>
      </c>
      <c r="AX126" s="39">
        <f t="shared" ref="AX126" si="54">100%-AV126-AW126</f>
        <v>0</v>
      </c>
      <c r="AY126" s="40">
        <f t="shared" ref="AY126" si="55">AV126*$N$2+AW126*$S$2+AX126*$T$2</f>
        <v>7.6811621764659996E-4</v>
      </c>
      <c r="AZ126" s="40">
        <f t="shared" ref="AZ126" si="56">(AV126^2)*$N$3+(AW126^2)*$S$3+(AX126^2)*$T$3+2*AV126*AW126*$S$10+2*AV126*AX126*$T$10+2*AW126*AX126*$S$16</f>
        <v>2.3600034584950381E-4</v>
      </c>
      <c r="BA126" s="40">
        <f t="shared" ref="BA126" si="57">SQRT(AZ126)</f>
        <v>1.5362302752175658E-2</v>
      </c>
    </row>
    <row r="127" spans="1:53" x14ac:dyDescent="0.25">
      <c r="A127" s="2">
        <v>42949</v>
      </c>
      <c r="B127">
        <f>LN('Stock Data'!B128/'Stock Data'!B127)</f>
        <v>-7.4969388685317507E-3</v>
      </c>
      <c r="C127">
        <f>LN('Stock Data'!C128/'Stock Data'!C127)</f>
        <v>-2.150620522096373E-2</v>
      </c>
      <c r="D127">
        <f>LN('Stock Data'!D128/'Stock Data'!D127)</f>
        <v>1.3910278716640558E-3</v>
      </c>
      <c r="E127">
        <f>LN('Stock Data'!E128/'Stock Data'!E127)</f>
        <v>-3.7894959187732093E-2</v>
      </c>
      <c r="F127">
        <f>LN('Stock Data'!F128/'Stock Data'!F127)</f>
        <v>1.8933537234122574E-3</v>
      </c>
      <c r="G127">
        <f>LN('Stock Data'!G128/'Stock Data'!G127)</f>
        <v>8.3298630389177098E-4</v>
      </c>
      <c r="H127">
        <f>LN('Stock Data'!H128/'Stock Data'!H127)</f>
        <v>6.7359164841279346E-3</v>
      </c>
      <c r="I127">
        <f>LN('Stock Data'!I128/'Stock Data'!I127)</f>
        <v>4.9252712348291973E-4</v>
      </c>
    </row>
    <row r="128" spans="1:53" x14ac:dyDescent="0.25">
      <c r="A128" s="2">
        <v>42950</v>
      </c>
      <c r="B128">
        <f>LN('Stock Data'!B129/'Stock Data'!B128)</f>
        <v>-7.553539689589741E-3</v>
      </c>
      <c r="C128">
        <f>LN('Stock Data'!C129/'Stock Data'!C128)</f>
        <v>5.4200674693393345E-3</v>
      </c>
      <c r="D128">
        <f>LN('Stock Data'!D129/'Stock Data'!D128)</f>
        <v>3.4692316102060304E-3</v>
      </c>
      <c r="E128">
        <f>LN('Stock Data'!E129/'Stock Data'!E128)</f>
        <v>-2.5371339742017947E-2</v>
      </c>
      <c r="F128">
        <f>LN('Stock Data'!F129/'Stock Data'!F128)</f>
        <v>-1.6063220526004679E-3</v>
      </c>
      <c r="G128">
        <f>LN('Stock Data'!G129/'Stock Data'!G128)</f>
        <v>1.6638938946953799E-3</v>
      </c>
      <c r="H128">
        <f>LN('Stock Data'!H129/'Stock Data'!H128)</f>
        <v>8.458375121591255E-3</v>
      </c>
      <c r="I128">
        <f>LN('Stock Data'!I129/'Stock Data'!I128)</f>
        <v>-2.1860417341370017E-3</v>
      </c>
    </row>
    <row r="129" spans="1:9" x14ac:dyDescent="0.25">
      <c r="A129" s="2">
        <v>42951</v>
      </c>
      <c r="B129">
        <f>LN('Stock Data'!B130/'Stock Data'!B129)</f>
        <v>7.2747382940555631E-3</v>
      </c>
      <c r="C129">
        <f>LN('Stock Data'!C130/'Stock Data'!C129)</f>
        <v>-5.4200674693392556E-3</v>
      </c>
      <c r="D129">
        <f>LN('Stock Data'!D130/'Stock Data'!D129)</f>
        <v>-2.3403729010387118E-3</v>
      </c>
      <c r="E129">
        <f>LN('Stock Data'!E130/'Stock Data'!E129)</f>
        <v>-2.1645866774692549E-2</v>
      </c>
      <c r="F129">
        <f>LN('Stock Data'!F130/'Stock Data'!F129)</f>
        <v>-1.8963141099011672E-3</v>
      </c>
      <c r="G129">
        <f>LN('Stock Data'!G130/'Stock Data'!G129)</f>
        <v>0</v>
      </c>
      <c r="H129">
        <f>LN('Stock Data'!H130/'Stock Data'!H129)</f>
        <v>-4.4587590302351501E-2</v>
      </c>
      <c r="I129">
        <f>LN('Stock Data'!I130/'Stock Data'!I129)</f>
        <v>1.8873214113143176E-3</v>
      </c>
    </row>
    <row r="130" spans="1:9" x14ac:dyDescent="0.25">
      <c r="A130" s="2">
        <v>42954</v>
      </c>
      <c r="B130">
        <f>LN('Stock Data'!B131/'Stock Data'!B130)</f>
        <v>1.9873715365374765E-2</v>
      </c>
      <c r="C130">
        <f>LN('Stock Data'!C131/'Stock Data'!C130)</f>
        <v>1.0810916104215676E-2</v>
      </c>
      <c r="D130">
        <f>LN('Stock Data'!D131/'Stock Data'!D130)</f>
        <v>1.8207747298230861E-3</v>
      </c>
      <c r="E130">
        <f>LN('Stock Data'!E131/'Stock Data'!E130)</f>
        <v>-4.3859719432544405E-3</v>
      </c>
      <c r="F130">
        <f>LN('Stock Data'!F131/'Stock Data'!F130)</f>
        <v>4.1902077968890656E-3</v>
      </c>
      <c r="G130">
        <f>LN('Stock Data'!G131/'Stock Data'!G130)</f>
        <v>0</v>
      </c>
      <c r="H130">
        <f>LN('Stock Data'!H131/'Stock Data'!H130)</f>
        <v>5.6657375356772999E-3</v>
      </c>
      <c r="I130">
        <f>LN('Stock Data'!I131/'Stock Data'!I130)</f>
        <v>1.6458446506615104E-3</v>
      </c>
    </row>
    <row r="131" spans="1:9" x14ac:dyDescent="0.25">
      <c r="A131" s="2">
        <v>42955</v>
      </c>
      <c r="B131">
        <f>LN('Stock Data'!B132/'Stock Data'!B131)</f>
        <v>-1.1268499063966521E-2</v>
      </c>
      <c r="C131">
        <f>LN('Stock Data'!C132/'Stock Data'!C131)</f>
        <v>-1.081091610421573E-2</v>
      </c>
      <c r="D131">
        <f>LN('Stock Data'!D132/'Stock Data'!D131)</f>
        <v>-2.081209570508797E-3</v>
      </c>
      <c r="E131">
        <f>LN('Stock Data'!E132/'Stock Data'!E131)</f>
        <v>9.8415228447912891E-3</v>
      </c>
      <c r="F131">
        <f>LN('Stock Data'!F132/'Stock Data'!F131)</f>
        <v>-5.1109881825808327E-3</v>
      </c>
      <c r="G131">
        <f>LN('Stock Data'!G132/'Stock Data'!G131)</f>
        <v>-8.3160087952601077E-4</v>
      </c>
      <c r="H131">
        <f>LN('Stock Data'!H132/'Stock Data'!H131)</f>
        <v>-5.3816699321542569E-3</v>
      </c>
      <c r="I131">
        <f>LN('Stock Data'!I132/'Stock Data'!I131)</f>
        <v>-2.4173521357919855E-3</v>
      </c>
    </row>
    <row r="132" spans="1:9" x14ac:dyDescent="0.25">
      <c r="A132" s="2">
        <v>42956</v>
      </c>
      <c r="B132">
        <f>LN('Stock Data'!B133/'Stock Data'!B132)</f>
        <v>-1.1062224732384309E-3</v>
      </c>
      <c r="C132">
        <f>LN('Stock Data'!C133/'Stock Data'!C132)</f>
        <v>0</v>
      </c>
      <c r="D132">
        <f>LN('Stock Data'!D133/'Stock Data'!D132)</f>
        <v>3.4717064111864168E-4</v>
      </c>
      <c r="E132">
        <f>LN('Stock Data'!E133/'Stock Data'!E132)</f>
        <v>4.3431121471652285E-3</v>
      </c>
      <c r="F132">
        <f>LN('Stock Data'!F133/'Stock Data'!F132)</f>
        <v>-8.063529868090328E-4</v>
      </c>
      <c r="G132">
        <f>LN('Stock Data'!G133/'Stock Data'!G132)</f>
        <v>1.6625107736134572E-3</v>
      </c>
      <c r="H132">
        <f>LN('Stock Data'!H133/'Stock Data'!H132)</f>
        <v>3.8444812425617821E-2</v>
      </c>
      <c r="I132">
        <f>LN('Stock Data'!I133/'Stock Data'!I132)</f>
        <v>-3.6367465375007732E-4</v>
      </c>
    </row>
    <row r="133" spans="1:9" x14ac:dyDescent="0.25">
      <c r="A133" s="2">
        <v>42957</v>
      </c>
      <c r="B133">
        <f>LN('Stock Data'!B134/'Stock Data'!B133)</f>
        <v>-2.0405991370098287E-2</v>
      </c>
      <c r="C133">
        <f>LN('Stock Data'!C134/'Stock Data'!C133)</f>
        <v>-0.1089902837084049</v>
      </c>
      <c r="D133">
        <f>LN('Stock Data'!D134/'Stock Data'!D133)</f>
        <v>-4.173884320403538E-3</v>
      </c>
      <c r="E133">
        <f>LN('Stock Data'!E134/'Stock Data'!E133)</f>
        <v>3.7218543468008305E-2</v>
      </c>
      <c r="F133">
        <f>LN('Stock Data'!F134/'Stock Data'!F133)</f>
        <v>-2.5916362918975571E-2</v>
      </c>
      <c r="G133">
        <f>LN('Stock Data'!G134/'Stock Data'!G133)</f>
        <v>2.4885952287652534E-3</v>
      </c>
      <c r="H133">
        <f>LN('Stock Data'!H134/'Stock Data'!H133)</f>
        <v>3.0017924273322695E-3</v>
      </c>
      <c r="I133">
        <f>LN('Stock Data'!I134/'Stock Data'!I133)</f>
        <v>-1.4580218564576908E-2</v>
      </c>
    </row>
    <row r="134" spans="1:9" x14ac:dyDescent="0.25">
      <c r="A134" s="2">
        <v>42958</v>
      </c>
      <c r="B134">
        <f>LN('Stock Data'!B135/'Stock Data'!B134)</f>
        <v>-1.0789457461377066E-2</v>
      </c>
      <c r="C134">
        <f>LN('Stock Data'!C135/'Stock Data'!C134)</f>
        <v>-3.7041271680349097E-2</v>
      </c>
      <c r="D134">
        <f>LN('Stock Data'!D135/'Stock Data'!D134)</f>
        <v>1.8282249227310344E-3</v>
      </c>
      <c r="E134">
        <f>LN('Stock Data'!E135/'Stock Data'!E134)</f>
        <v>1.3478690320464479E-2</v>
      </c>
      <c r="F134">
        <f>LN('Stock Data'!F135/'Stock Data'!F134)</f>
        <v>1.8904241801124099E-3</v>
      </c>
      <c r="G134">
        <f>LN('Stock Data'!G135/'Stock Data'!G134)</f>
        <v>8.2815739722863686E-4</v>
      </c>
      <c r="H134">
        <f>LN('Stock Data'!H135/'Stock Data'!H134)</f>
        <v>4.0788635748210279E-3</v>
      </c>
      <c r="I134">
        <f>LN('Stock Data'!I135/'Stock Data'!I134)</f>
        <v>1.2747569551484817E-3</v>
      </c>
    </row>
    <row r="135" spans="1:9" x14ac:dyDescent="0.25">
      <c r="A135" s="2">
        <v>42961</v>
      </c>
      <c r="B135">
        <f>LN('Stock Data'!B136/'Stock Data'!B135)</f>
        <v>5.4093227985831868E-3</v>
      </c>
      <c r="C135">
        <f>LN('Stock Data'!C136/'Stock Data'!C135)</f>
        <v>-2.5479085300984899E-2</v>
      </c>
      <c r="D135">
        <f>LN('Stock Data'!D136/'Stock Data'!D135)</f>
        <v>2.2589235972394679E-3</v>
      </c>
      <c r="E135">
        <f>LN('Stock Data'!E136/'Stock Data'!E135)</f>
        <v>6.1601837514576414E-3</v>
      </c>
      <c r="F135">
        <f>LN('Stock Data'!F136/'Stock Data'!F135)</f>
        <v>1.3134196777561878E-2</v>
      </c>
      <c r="G135">
        <f>LN('Stock Data'!G136/'Stock Data'!G135)</f>
        <v>0</v>
      </c>
      <c r="H135">
        <f>LN('Stock Data'!H136/'Stock Data'!H135)</f>
        <v>-1.3523905541165443E-2</v>
      </c>
      <c r="I135">
        <f>LN('Stock Data'!I136/'Stock Data'!I135)</f>
        <v>9.9936514376108582E-3</v>
      </c>
    </row>
    <row r="136" spans="1:9" x14ac:dyDescent="0.25">
      <c r="A136" s="2">
        <v>42962</v>
      </c>
      <c r="B136">
        <f>LN('Stock Data'!B137/'Stock Data'!B136)</f>
        <v>-1.228411355327624E-2</v>
      </c>
      <c r="C136">
        <f>LN('Stock Data'!C137/'Stock Data'!C136)</f>
        <v>-3.2789822822990838E-2</v>
      </c>
      <c r="D136">
        <f>LN('Stock Data'!D137/'Stock Data'!D136)</f>
        <v>2.6030629978431437E-4</v>
      </c>
      <c r="E136">
        <f>LN('Stock Data'!E137/'Stock Data'!E136)</f>
        <v>-1.0288156589488331E-2</v>
      </c>
      <c r="F136">
        <f>LN('Stock Data'!F137/'Stock Data'!F136)</f>
        <v>-9.5403553087742322E-3</v>
      </c>
      <c r="G136">
        <f>LN('Stock Data'!G137/'Stock Data'!G136)</f>
        <v>-1.6570012076294581E-3</v>
      </c>
      <c r="H136">
        <f>LN('Stock Data'!H137/'Stock Data'!H136)</f>
        <v>-3.2143629209151647E-2</v>
      </c>
      <c r="I136">
        <f>LN('Stock Data'!I137/'Stock Data'!I136)</f>
        <v>-4.9893254241267825E-4</v>
      </c>
    </row>
    <row r="137" spans="1:9" x14ac:dyDescent="0.25">
      <c r="A137" s="2">
        <v>42963</v>
      </c>
      <c r="B137">
        <f>LN('Stock Data'!B138/'Stock Data'!B137)</f>
        <v>2.4419185053543159E-2</v>
      </c>
      <c r="C137">
        <f>LN('Stock Data'!C138/'Stock Data'!C137)</f>
        <v>-1.3423020332140661E-2</v>
      </c>
      <c r="D137">
        <f>LN('Stock Data'!D138/'Stock Data'!D137)</f>
        <v>8.6721884456120754E-4</v>
      </c>
      <c r="E137">
        <f>LN('Stock Data'!E138/'Stock Data'!E137)</f>
        <v>1.742740159895912E-2</v>
      </c>
      <c r="F137">
        <f>LN('Stock Data'!F138/'Stock Data'!F137)</f>
        <v>7.9079932460304151E-3</v>
      </c>
      <c r="G137">
        <f>LN('Stock Data'!G138/'Stock Data'!G137)</f>
        <v>0</v>
      </c>
      <c r="H137">
        <f>LN('Stock Data'!H138/'Stock Data'!H137)</f>
        <v>-8.2715647716212603E-3</v>
      </c>
      <c r="I137">
        <f>LN('Stock Data'!I138/'Stock Data'!I137)</f>
        <v>1.4190955235749438E-3</v>
      </c>
    </row>
    <row r="138" spans="1:9" x14ac:dyDescent="0.25">
      <c r="A138" s="2">
        <v>42964</v>
      </c>
      <c r="B138">
        <f>LN('Stock Data'!B139/'Stock Data'!B138)</f>
        <v>-1.8972733370829217E-2</v>
      </c>
      <c r="C138">
        <f>LN('Stock Data'!C139/'Stock Data'!C138)</f>
        <v>-9.1937495325685611E-2</v>
      </c>
      <c r="D138">
        <f>LN('Stock Data'!D139/'Stock Data'!D138)</f>
        <v>-8.672188445611735E-4</v>
      </c>
      <c r="E138">
        <f>LN('Stock Data'!E139/'Stock Data'!E138)</f>
        <v>-1.0167769050868354E-3</v>
      </c>
      <c r="F138">
        <f>LN('Stock Data'!F139/'Stock Data'!F138)</f>
        <v>-2.1109280475005085E-2</v>
      </c>
      <c r="G138">
        <f>LN('Stock Data'!G139/'Stock Data'!G138)</f>
        <v>0</v>
      </c>
      <c r="H138">
        <f>LN('Stock Data'!H139/'Stock Data'!H138)</f>
        <v>2.181393012341061E-2</v>
      </c>
      <c r="I138">
        <f>LN('Stock Data'!I139/'Stock Data'!I138)</f>
        <v>-1.5557342219810788E-2</v>
      </c>
    </row>
    <row r="139" spans="1:9" x14ac:dyDescent="0.25">
      <c r="A139" s="2">
        <v>42965</v>
      </c>
      <c r="B139">
        <f>LN('Stock Data'!B140/'Stock Data'!B139)</f>
        <v>-8.5797229833377384E-4</v>
      </c>
      <c r="C139">
        <f>LN('Stock Data'!C140/'Stock Data'!C139)</f>
        <v>2.919915469226235E-2</v>
      </c>
      <c r="D139">
        <f>LN('Stock Data'!D140/'Stock Data'!D139)</f>
        <v>2.5128993225823413E-3</v>
      </c>
      <c r="E139">
        <f>LN('Stock Data'!E140/'Stock Data'!E139)</f>
        <v>-1.0178117927006035E-3</v>
      </c>
      <c r="F139">
        <f>LN('Stock Data'!F140/'Stock Data'!F139)</f>
        <v>-3.1035835951462175E-3</v>
      </c>
      <c r="G139">
        <f>LN('Stock Data'!G140/'Stock Data'!G139)</f>
        <v>8.2884381040069046E-4</v>
      </c>
      <c r="H139">
        <f>LN('Stock Data'!H140/'Stock Data'!H139)</f>
        <v>-6.8893404299603667E-3</v>
      </c>
      <c r="I139">
        <f>LN('Stock Data'!I140/'Stock Data'!I139)</f>
        <v>-1.8370536869419727E-3</v>
      </c>
    </row>
    <row r="140" spans="1:9" x14ac:dyDescent="0.25">
      <c r="A140" s="2">
        <v>42968</v>
      </c>
      <c r="B140">
        <f>LN('Stock Data'!B141/'Stock Data'!B140)</f>
        <v>1.3358078597289902E-2</v>
      </c>
      <c r="C140">
        <f>LN('Stock Data'!C141/'Stock Data'!C140)</f>
        <v>5.5958653648044414E-2</v>
      </c>
      <c r="D140">
        <f>LN('Stock Data'!D141/'Stock Data'!D140)</f>
        <v>9.5152463102135966E-4</v>
      </c>
      <c r="E140">
        <f>LN('Stock Data'!E141/'Stock Data'!E140)</f>
        <v>-1.0188487891027657E-3</v>
      </c>
      <c r="F140">
        <f>LN('Stock Data'!F141/'Stock Data'!F140)</f>
        <v>5.1871394158270866E-3</v>
      </c>
      <c r="G140">
        <f>LN('Stock Data'!G141/'Stock Data'!G140)</f>
        <v>0</v>
      </c>
      <c r="H140">
        <f>LN('Stock Data'!H141/'Stock Data'!H140)</f>
        <v>2.5362674518022953E-3</v>
      </c>
      <c r="I140">
        <f>LN('Stock Data'!I141/'Stock Data'!I140)</f>
        <v>1.1619755664938251E-3</v>
      </c>
    </row>
    <row r="141" spans="1:9" x14ac:dyDescent="0.25">
      <c r="A141" s="2">
        <v>42969</v>
      </c>
      <c r="B141">
        <f>LN('Stock Data'!B142/'Stock Data'!B141)</f>
        <v>1.5130605905330888E-2</v>
      </c>
      <c r="C141">
        <f>LN('Stock Data'!C142/'Stock Data'!C141)</f>
        <v>-6.8259650703998706E-3</v>
      </c>
      <c r="D141">
        <f>LN('Stock Data'!D142/'Stock Data'!D141)</f>
        <v>3.4572095630604362E-4</v>
      </c>
      <c r="E141">
        <f>LN('Stock Data'!E142/'Stock Data'!E141)</f>
        <v>-6.8556094891232849E-2</v>
      </c>
      <c r="F141">
        <f>LN('Stock Data'!F142/'Stock Data'!F141)</f>
        <v>1.1294227248333538E-2</v>
      </c>
      <c r="G141">
        <f>LN('Stock Data'!G142/'Stock Data'!G141)</f>
        <v>0</v>
      </c>
      <c r="H141">
        <f>LN('Stock Data'!H142/'Stock Data'!H141)</f>
        <v>-1.2888750270135179E-2</v>
      </c>
      <c r="I141">
        <f>LN('Stock Data'!I142/'Stock Data'!I141)</f>
        <v>9.8916954334028386E-3</v>
      </c>
    </row>
    <row r="142" spans="1:9" x14ac:dyDescent="0.25">
      <c r="A142" s="2">
        <v>42970</v>
      </c>
      <c r="B142">
        <f>LN('Stock Data'!B143/'Stock Data'!B142)</f>
        <v>1.0786967164151156E-2</v>
      </c>
      <c r="C142">
        <f>LN('Stock Data'!C143/'Stock Data'!C142)</f>
        <v>4.6831299684098993E-2</v>
      </c>
      <c r="D142">
        <f>LN('Stock Data'!D143/'Stock Data'!D142)</f>
        <v>2.1584295578155692E-3</v>
      </c>
      <c r="E142">
        <f>LN('Stock Data'!E143/'Stock Data'!E142)</f>
        <v>-3.2804840791617238E-3</v>
      </c>
      <c r="F142">
        <f>LN('Stock Data'!F143/'Stock Data'!F142)</f>
        <v>-6.3114432407702595E-3</v>
      </c>
      <c r="G142">
        <f>LN('Stock Data'!G143/'Stock Data'!G142)</f>
        <v>1.6556295172611565E-3</v>
      </c>
      <c r="H142">
        <f>LN('Stock Data'!H143/'Stock Data'!H142)</f>
        <v>1.4997417742431312E-2</v>
      </c>
      <c r="I142">
        <f>LN('Stock Data'!I143/'Stock Data'!I142)</f>
        <v>-3.4595702537768024E-3</v>
      </c>
    </row>
    <row r="143" spans="1:9" x14ac:dyDescent="0.25">
      <c r="A143" s="2">
        <v>42971</v>
      </c>
      <c r="B143">
        <f>LN('Stock Data'!B144/'Stock Data'!B143)</f>
        <v>8.2505161871235212E-4</v>
      </c>
      <c r="C143">
        <f>LN('Stock Data'!C144/'Stock Data'!C143)</f>
        <v>-5.3704178971861097E-2</v>
      </c>
      <c r="D143">
        <f>LN('Stock Data'!D144/'Stock Data'!D143)</f>
        <v>1.0344195522120417E-3</v>
      </c>
      <c r="E143">
        <f>LN('Stock Data'!E144/'Stock Data'!E143)</f>
        <v>-7.6965745519891526E-3</v>
      </c>
      <c r="F143">
        <f>LN('Stock Data'!F144/'Stock Data'!F143)</f>
        <v>5.6055435668007662E-3</v>
      </c>
      <c r="G143">
        <f>LN('Stock Data'!G144/'Stock Data'!G143)</f>
        <v>0</v>
      </c>
      <c r="H143">
        <f>LN('Stock Data'!H144/'Stock Data'!H143)</f>
        <v>1.905616096054253E-2</v>
      </c>
      <c r="I143">
        <f>LN('Stock Data'!I144/'Stock Data'!I143)</f>
        <v>-2.0766165998444643E-3</v>
      </c>
    </row>
    <row r="144" spans="1:9" x14ac:dyDescent="0.25">
      <c r="A144" s="2">
        <v>42972</v>
      </c>
      <c r="B144">
        <f>LN('Stock Data'!B145/'Stock Data'!B144)</f>
        <v>2.2020680470423198E-2</v>
      </c>
      <c r="C144">
        <f>LN('Stock Data'!C145/'Stock Data'!C144)</f>
        <v>2.0478531343540701E-2</v>
      </c>
      <c r="D144">
        <f>LN('Stock Data'!D145/'Stock Data'!D144)</f>
        <v>2.6672160703673491E-3</v>
      </c>
      <c r="E144">
        <f>LN('Stock Data'!E145/'Stock Data'!E144)</f>
        <v>-1.3333530869465256E-2</v>
      </c>
      <c r="F144">
        <f>LN('Stock Data'!F145/'Stock Data'!F144)</f>
        <v>-1.2363744915275144E-3</v>
      </c>
      <c r="G144">
        <f>LN('Stock Data'!G145/'Stock Data'!G144)</f>
        <v>0</v>
      </c>
      <c r="H144">
        <f>LN('Stock Data'!H145/'Stock Data'!H144)</f>
        <v>-1.6391515905905131E-2</v>
      </c>
      <c r="I144">
        <f>LN('Stock Data'!I145/'Stock Data'!I144)</f>
        <v>1.6714716175687365E-3</v>
      </c>
    </row>
    <row r="145" spans="1:9" x14ac:dyDescent="0.25">
      <c r="A145" s="2">
        <v>42975</v>
      </c>
      <c r="B145">
        <f>LN('Stock Data'!B146/'Stock Data'!B145)</f>
        <v>8.0344030473487888E-3</v>
      </c>
      <c r="C145">
        <f>LN('Stock Data'!C146/'Stock Data'!C145)</f>
        <v>-2.0478531343540676E-2</v>
      </c>
      <c r="D145">
        <f>LN('Stock Data'!D146/'Stock Data'!D145)</f>
        <v>-1.5478548506440166E-3</v>
      </c>
      <c r="E145">
        <f>LN('Stock Data'!E146/'Stock Data'!E145)</f>
        <v>5.8648727081507687E-2</v>
      </c>
      <c r="F145">
        <f>LN('Stock Data'!F146/'Stock Data'!F145)</f>
        <v>1.1946698518332483E-2</v>
      </c>
      <c r="G145">
        <f>LN('Stock Data'!G146/'Stock Data'!G145)</f>
        <v>8.2678797599399563E-4</v>
      </c>
      <c r="H145">
        <f>LN('Stock Data'!H146/'Stock Data'!H145)</f>
        <v>1.3908430046131931E-2</v>
      </c>
      <c r="I145">
        <f>LN('Stock Data'!I146/'Stock Data'!I145)</f>
        <v>4.8695330705475671E-4</v>
      </c>
    </row>
    <row r="146" spans="1:9" x14ac:dyDescent="0.25">
      <c r="A146" s="2">
        <v>42976</v>
      </c>
      <c r="B146">
        <f>LN('Stock Data'!B147/'Stock Data'!B146)</f>
        <v>3.9930040543187158E-3</v>
      </c>
      <c r="C146">
        <f>LN('Stock Data'!C147/'Stock Data'!C146)</f>
        <v>3.3901551675681416E-2</v>
      </c>
      <c r="D146">
        <f>LN('Stock Data'!D147/'Stock Data'!D146)</f>
        <v>6.022282782494478E-4</v>
      </c>
      <c r="E146">
        <f>LN('Stock Data'!E147/'Stock Data'!E146)</f>
        <v>3.828713891706699E-2</v>
      </c>
      <c r="F146">
        <f>LN('Stock Data'!F147/'Stock Data'!F146)</f>
        <v>2.6161871062180728E-3</v>
      </c>
      <c r="G146">
        <f>LN('Stock Data'!G147/'Stock Data'!G146)</f>
        <v>2.4762703532635053E-3</v>
      </c>
      <c r="H146">
        <f>LN('Stock Data'!H147/'Stock Data'!H146)</f>
        <v>1.84746958282586E-2</v>
      </c>
      <c r="I146">
        <f>LN('Stock Data'!I147/'Stock Data'!I146)</f>
        <v>8.4246692815763099E-4</v>
      </c>
    </row>
    <row r="147" spans="1:9" x14ac:dyDescent="0.25">
      <c r="A147" s="2">
        <v>42977</v>
      </c>
      <c r="B147">
        <f>LN('Stock Data'!B148/'Stock Data'!B147)</f>
        <v>-2.6602303530823888E-3</v>
      </c>
      <c r="C147">
        <f>LN('Stock Data'!C148/'Stock Data'!C147)</f>
        <v>0</v>
      </c>
      <c r="D147">
        <f>LN('Stock Data'!D148/'Stock Data'!D147)</f>
        <v>3.2629687342414174E-3</v>
      </c>
      <c r="E147">
        <f>LN('Stock Data'!E148/'Stock Data'!E147)</f>
        <v>7.0814661127839547E-3</v>
      </c>
      <c r="F147">
        <f>LN('Stock Data'!F148/'Stock Data'!F147)</f>
        <v>8.2109750149247668E-3</v>
      </c>
      <c r="G147">
        <f>LN('Stock Data'!G148/'Stock Data'!G147)</f>
        <v>8.2406267539334387E-4</v>
      </c>
      <c r="H147">
        <f>LN('Stock Data'!H148/'Stock Data'!H147)</f>
        <v>-3.3784667799678987E-2</v>
      </c>
      <c r="I147">
        <f>LN('Stock Data'!I148/'Stock Data'!I147)</f>
        <v>4.6045317623068212E-3</v>
      </c>
    </row>
    <row r="148" spans="1:9" x14ac:dyDescent="0.25">
      <c r="A148" s="2">
        <v>42978</v>
      </c>
      <c r="B148">
        <f>LN('Stock Data'!B149/'Stock Data'!B148)</f>
        <v>1.5594342298925954E-2</v>
      </c>
      <c r="C148">
        <f>LN('Stock Data'!C149/'Stock Data'!C148)</f>
        <v>3.278982282299097E-2</v>
      </c>
      <c r="D148">
        <f>LN('Stock Data'!D149/'Stock Data'!D148)</f>
        <v>3.7648200861314556E-3</v>
      </c>
      <c r="E148">
        <f>LN('Stock Data'!E149/'Stock Data'!E148)</f>
        <v>2.1935076866255714E-2</v>
      </c>
      <c r="F148">
        <f>LN('Stock Data'!F149/'Stock Data'!F148)</f>
        <v>2.3448857797756115E-2</v>
      </c>
      <c r="G148">
        <f>LN('Stock Data'!G149/'Stock Data'!G148)</f>
        <v>8.2338415520513502E-4</v>
      </c>
      <c r="H148">
        <f>LN('Stock Data'!H149/'Stock Data'!H148)</f>
        <v>-5.5657978139462182E-2</v>
      </c>
      <c r="I148">
        <f>LN('Stock Data'!I149/'Stock Data'!I148)</f>
        <v>5.7046734011315034E-3</v>
      </c>
    </row>
    <row r="149" spans="1:9" x14ac:dyDescent="0.25">
      <c r="A149" s="2">
        <v>42979</v>
      </c>
      <c r="B149">
        <f>LN('Stock Data'!B150/'Stock Data'!B149)</f>
        <v>1.6129355703815303E-2</v>
      </c>
      <c r="C149">
        <f>LN('Stock Data'!C150/'Stock Data'!C149)</f>
        <v>6.4308903302903314E-3</v>
      </c>
      <c r="D149">
        <f>LN('Stock Data'!D150/'Stock Data'!D149)</f>
        <v>-4.7940936951859784E-3</v>
      </c>
      <c r="E149">
        <f>LN('Stock Data'!E150/'Stock Data'!E149)</f>
        <v>0</v>
      </c>
      <c r="F149">
        <f>LN('Stock Data'!F150/'Stock Data'!F149)</f>
        <v>5.2738170427312093E-3</v>
      </c>
      <c r="G149">
        <f>LN('Stock Data'!G150/'Stock Data'!G149)</f>
        <v>0</v>
      </c>
      <c r="H149">
        <f>LN('Stock Data'!H150/'Stock Data'!H149)</f>
        <v>-3.2093222114041066E-2</v>
      </c>
      <c r="I149">
        <f>LN('Stock Data'!I150/'Stock Data'!I149)</f>
        <v>1.9805782508132293E-3</v>
      </c>
    </row>
    <row r="150" spans="1:9" x14ac:dyDescent="0.25">
      <c r="A150" s="2">
        <v>42983</v>
      </c>
      <c r="B150">
        <f>LN('Stock Data'!B151/'Stock Data'!B150)</f>
        <v>-1.2911299238269501E-3</v>
      </c>
      <c r="C150">
        <f>LN('Stock Data'!C151/'Stock Data'!C150)</f>
        <v>-2.5975486403260677E-2</v>
      </c>
      <c r="D150">
        <f>LN('Stock Data'!D151/'Stock Data'!D150)</f>
        <v>3.3411811336410985E-3</v>
      </c>
      <c r="E150">
        <f>LN('Stock Data'!E151/'Stock Data'!E150)</f>
        <v>2.5317807984289786E-2</v>
      </c>
      <c r="F150">
        <f>LN('Stock Data'!F151/'Stock Data'!F150)</f>
        <v>-1.1084665098307661E-2</v>
      </c>
      <c r="G150">
        <f>LN('Stock Data'!G151/'Stock Data'!G150)</f>
        <v>1.644737212878245E-3</v>
      </c>
      <c r="H150">
        <f>LN('Stock Data'!H151/'Stock Data'!H150)</f>
        <v>2.9271891315201498E-2</v>
      </c>
      <c r="I150">
        <f>LN('Stock Data'!I151/'Stock Data'!I150)</f>
        <v>-7.5794584816878553E-3</v>
      </c>
    </row>
    <row r="151" spans="1:9" x14ac:dyDescent="0.25">
      <c r="A151" s="2">
        <v>42984</v>
      </c>
      <c r="B151">
        <f>LN('Stock Data'!B152/'Stock Data'!B151)</f>
        <v>8.7471612841164316E-3</v>
      </c>
      <c r="C151">
        <f>LN('Stock Data'!C152/'Stock Data'!C151)</f>
        <v>0</v>
      </c>
      <c r="D151">
        <f>LN('Stock Data'!D152/'Stock Data'!D151)</f>
        <v>-1.8834095517626869E-3</v>
      </c>
      <c r="E151">
        <f>LN('Stock Data'!E152/'Stock Data'!E151)</f>
        <v>-1.1605546120308003E-2</v>
      </c>
      <c r="F151">
        <f>LN('Stock Data'!F152/'Stock Data'!F151)</f>
        <v>9.2363798881075713E-3</v>
      </c>
      <c r="G151">
        <f>LN('Stock Data'!G152/'Stock Data'!G151)</f>
        <v>0</v>
      </c>
      <c r="H151">
        <f>LN('Stock Data'!H152/'Stock Data'!H151)</f>
        <v>-2.3819811343099356E-3</v>
      </c>
      <c r="I151">
        <f>LN('Stock Data'!I152/'Stock Data'!I151)</f>
        <v>3.123842327936699E-3</v>
      </c>
    </row>
    <row r="152" spans="1:9" x14ac:dyDescent="0.25">
      <c r="A152" s="2">
        <v>42985</v>
      </c>
      <c r="B152">
        <f>LN('Stock Data'!B153/'Stock Data'!B152)</f>
        <v>-1.1334562502333128E-2</v>
      </c>
      <c r="C152">
        <f>LN('Stock Data'!C153/'Stock Data'!C152)</f>
        <v>0</v>
      </c>
      <c r="D152">
        <f>LN('Stock Data'!D153/'Stock Data'!D152)</f>
        <v>3.8486684403651254E-3</v>
      </c>
      <c r="E152">
        <f>LN('Stock Data'!E153/'Stock Data'!E152)</f>
        <v>4.7492305453832095E-2</v>
      </c>
      <c r="F152">
        <f>LN('Stock Data'!F153/'Stock Data'!F152)</f>
        <v>1.2977440878059141E-2</v>
      </c>
      <c r="G152">
        <f>LN('Stock Data'!G153/'Stock Data'!G152)</f>
        <v>1.6420364937443893E-3</v>
      </c>
      <c r="H152">
        <f>LN('Stock Data'!H153/'Stock Data'!H152)</f>
        <v>8.0166164956049727E-3</v>
      </c>
      <c r="I152">
        <f>LN('Stock Data'!I153/'Stock Data'!I152)</f>
        <v>-1.7845188005765874E-4</v>
      </c>
    </row>
    <row r="153" spans="1:9" x14ac:dyDescent="0.25">
      <c r="A153" s="2">
        <v>42986</v>
      </c>
      <c r="B153">
        <f>LN('Stock Data'!B154/'Stock Data'!B153)</f>
        <v>-3.2116395877621988E-2</v>
      </c>
      <c r="C153">
        <f>LN('Stock Data'!C154/'Stock Data'!C153)</f>
        <v>-4.027389913793996E-2</v>
      </c>
      <c r="D153">
        <f>LN('Stock Data'!D154/'Stock Data'!D153)</f>
        <v>9.3852656624925828E-4</v>
      </c>
      <c r="E153">
        <f>LN('Stock Data'!E154/'Stock Data'!E153)</f>
        <v>-1.5895612854959325E-2</v>
      </c>
      <c r="F153">
        <f>LN('Stock Data'!F154/'Stock Data'!F153)</f>
        <v>-3.8748028068900638E-4</v>
      </c>
      <c r="G153">
        <f>LN('Stock Data'!G154/'Stock Data'!G153)</f>
        <v>0</v>
      </c>
      <c r="H153">
        <f>LN('Stock Data'!H154/'Stock Data'!H153)</f>
        <v>-5.1886560144607449E-3</v>
      </c>
      <c r="I153">
        <f>LN('Stock Data'!I154/'Stock Data'!I153)</f>
        <v>-1.4899601369018473E-3</v>
      </c>
    </row>
    <row r="154" spans="1:9" x14ac:dyDescent="0.25">
      <c r="A154" s="2">
        <v>42989</v>
      </c>
      <c r="B154">
        <f>LN('Stock Data'!B155/'Stock Data'!B154)</f>
        <v>1.2495098263607392E-2</v>
      </c>
      <c r="C154">
        <f>LN('Stock Data'!C155/'Stock Data'!C154)</f>
        <v>0</v>
      </c>
      <c r="D154">
        <f>LN('Stock Data'!D155/'Stock Data'!D154)</f>
        <v>-1.7071018143642986E-3</v>
      </c>
      <c r="E154">
        <f>LN('Stock Data'!E155/'Stock Data'!E154)</f>
        <v>-8.0435496083472793E-2</v>
      </c>
      <c r="F154">
        <f>LN('Stock Data'!F155/'Stock Data'!F154)</f>
        <v>3.1871550288964261E-2</v>
      </c>
      <c r="G154">
        <f>LN('Stock Data'!G155/'Stock Data'!G154)</f>
        <v>-8.2068121142922067E-4</v>
      </c>
      <c r="H154">
        <f>LN('Stock Data'!H155/'Stock Data'!H154)</f>
        <v>-2.2851283577209364E-2</v>
      </c>
      <c r="I154">
        <f>LN('Stock Data'!I155/'Stock Data'!I154)</f>
        <v>1.0780974881588173E-2</v>
      </c>
    </row>
    <row r="155" spans="1:9" x14ac:dyDescent="0.25">
      <c r="A155" s="2">
        <v>42990</v>
      </c>
      <c r="B155">
        <f>LN('Stock Data'!B156/'Stock Data'!B155)</f>
        <v>1.2080057772104646E-2</v>
      </c>
      <c r="C155">
        <f>LN('Stock Data'!C156/'Stock Data'!C155)</f>
        <v>2.7028672387919419E-2</v>
      </c>
      <c r="D155">
        <f>LN('Stock Data'!D156/'Stock Data'!D155)</f>
        <v>-2.0523181656559421E-3</v>
      </c>
      <c r="E155">
        <f>LN('Stock Data'!E156/'Stock Data'!E155)</f>
        <v>-1.0219724956930802E-3</v>
      </c>
      <c r="F155">
        <f>LN('Stock Data'!F156/'Stock Data'!F155)</f>
        <v>2.3895782892186305E-2</v>
      </c>
      <c r="G155">
        <f>LN('Stock Data'!G156/'Stock Data'!G155)</f>
        <v>-2.4660924951934427E-3</v>
      </c>
      <c r="H155">
        <f>LN('Stock Data'!H156/'Stock Data'!H155)</f>
        <v>2.1267272568881185E-3</v>
      </c>
      <c r="I155">
        <f>LN('Stock Data'!I156/'Stock Data'!I155)</f>
        <v>3.3583025766751994E-3</v>
      </c>
    </row>
    <row r="156" spans="1:9" x14ac:dyDescent="0.25">
      <c r="A156" s="2">
        <v>42991</v>
      </c>
      <c r="B156">
        <f>LN('Stock Data'!B157/'Stock Data'!B156)</f>
        <v>-2.0570398313823891E-2</v>
      </c>
      <c r="C156">
        <f>LN('Stock Data'!C157/'Stock Data'!C156)</f>
        <v>3.9220713153281329E-2</v>
      </c>
      <c r="D156">
        <f>LN('Stock Data'!D157/'Stock Data'!D156)</f>
        <v>0</v>
      </c>
      <c r="E156">
        <f>LN('Stock Data'!E157/'Stock Data'!E156)</f>
        <v>-3.1155167779795462E-2</v>
      </c>
      <c r="F156">
        <f>LN('Stock Data'!F157/'Stock Data'!F156)</f>
        <v>-6.8295669201053101E-3</v>
      </c>
      <c r="G156">
        <f>LN('Stock Data'!G157/'Stock Data'!G156)</f>
        <v>0</v>
      </c>
      <c r="H156">
        <f>LN('Stock Data'!H157/'Stock Data'!H156)</f>
        <v>-1.5907377632065609E-2</v>
      </c>
      <c r="I156">
        <f>LN('Stock Data'!I157/'Stock Data'!I156)</f>
        <v>7.5683436079784804E-4</v>
      </c>
    </row>
    <row r="157" spans="1:9" x14ac:dyDescent="0.25">
      <c r="A157" s="2">
        <v>42992</v>
      </c>
      <c r="B157">
        <f>LN('Stock Data'!B158/'Stock Data'!B157)</f>
        <v>-1.774240137784755E-2</v>
      </c>
      <c r="C157">
        <f>LN('Stock Data'!C158/'Stock Data'!C157)</f>
        <v>-1.2903404835907841E-2</v>
      </c>
      <c r="D157">
        <f>LN('Stock Data'!D158/'Stock Data'!D157)</f>
        <v>6.8459697449923336E-4</v>
      </c>
      <c r="E157">
        <f>LN('Stock Data'!E158/'Stock Data'!E157)</f>
        <v>3.0132149787760951E-2</v>
      </c>
      <c r="F157">
        <f>LN('Stock Data'!F158/'Stock Data'!F157)</f>
        <v>-1.3714988734513014E-3</v>
      </c>
      <c r="G157">
        <f>LN('Stock Data'!G158/'Stock Data'!G157)</f>
        <v>0</v>
      </c>
      <c r="H157">
        <f>LN('Stock Data'!H158/'Stock Data'!H157)</f>
        <v>-2.2136448718782658E-2</v>
      </c>
      <c r="I157">
        <f>LN('Stock Data'!I158/'Stock Data'!I157)</f>
        <v>-1.101323850910665E-3</v>
      </c>
    </row>
    <row r="158" spans="1:9" x14ac:dyDescent="0.25">
      <c r="A158" s="2">
        <v>42993</v>
      </c>
      <c r="B158">
        <f>LN('Stock Data'!B159/'Stock Data'!B158)</f>
        <v>-1.8062888962862077E-2</v>
      </c>
      <c r="C158">
        <f>LN('Stock Data'!C159/'Stock Data'!C158)</f>
        <v>9.294611250944429E-2</v>
      </c>
      <c r="D158">
        <f>LN('Stock Data'!D159/'Stock Data'!D158)</f>
        <v>1.3677211911568056E-3</v>
      </c>
      <c r="E158">
        <f>LN('Stock Data'!E159/'Stock Data'!E158)</f>
        <v>1.7250554613791234E-2</v>
      </c>
      <c r="F158">
        <f>LN('Stock Data'!F159/'Stock Data'!F158)</f>
        <v>-1.0453524309786383E-2</v>
      </c>
      <c r="G158">
        <f>LN('Stock Data'!G159/'Stock Data'!G158)</f>
        <v>0</v>
      </c>
      <c r="H158">
        <f>LN('Stock Data'!H159/'Stock Data'!H158)</f>
        <v>2.5676349298705319E-2</v>
      </c>
      <c r="I158">
        <f>LN('Stock Data'!I159/'Stock Data'!I158)</f>
        <v>1.8454774338082527E-3</v>
      </c>
    </row>
    <row r="159" spans="1:9" x14ac:dyDescent="0.25">
      <c r="A159" s="2">
        <v>42996</v>
      </c>
      <c r="B159">
        <f>LN('Stock Data'!B160/'Stock Data'!B159)</f>
        <v>8.5247595658986767E-3</v>
      </c>
      <c r="C159">
        <f>LN('Stock Data'!C160/'Stock Data'!C159)</f>
        <v>-3.6148514116310981E-2</v>
      </c>
      <c r="D159">
        <f>LN('Stock Data'!D160/'Stock Data'!D159)</f>
        <v>-1.9667029298716986E-3</v>
      </c>
      <c r="E159">
        <f>LN('Stock Data'!E160/'Stock Data'!E159)</f>
        <v>-4.5275222061987475E-2</v>
      </c>
      <c r="F159">
        <f>LN('Stock Data'!F160/'Stock Data'!F159)</f>
        <v>-5.3484643444917908E-3</v>
      </c>
      <c r="G159">
        <f>LN('Stock Data'!G160/'Stock Data'!G159)</f>
        <v>-8.2338415520521178E-4</v>
      </c>
      <c r="H159">
        <f>LN('Stock Data'!H160/'Stock Data'!H159)</f>
        <v>-1.8451603072829587E-2</v>
      </c>
      <c r="I159">
        <f>LN('Stock Data'!I160/'Stock Data'!I159)</f>
        <v>1.4548620417280834E-3</v>
      </c>
    </row>
    <row r="160" spans="1:9" x14ac:dyDescent="0.25">
      <c r="A160" s="2">
        <v>42997</v>
      </c>
      <c r="B160">
        <f>LN('Stock Data'!B161/'Stock Data'!B160)</f>
        <v>1.9149233043477276E-3</v>
      </c>
      <c r="C160">
        <f>LN('Stock Data'!C161/'Stock Data'!C160)</f>
        <v>-1.8576385572935419E-2</v>
      </c>
      <c r="D160">
        <f>LN('Stock Data'!D161/'Stock Data'!D160)</f>
        <v>-1.4561482347829808E-3</v>
      </c>
      <c r="E160">
        <f>LN('Stock Data'!E161/'Stock Data'!E160)</f>
        <v>0</v>
      </c>
      <c r="F160">
        <f>LN('Stock Data'!F161/'Stock Data'!F160)</f>
        <v>-8.0471045293767905E-4</v>
      </c>
      <c r="G160">
        <f>LN('Stock Data'!G161/'Stock Data'!G160)</f>
        <v>0</v>
      </c>
      <c r="H160">
        <f>LN('Stock Data'!H161/'Stock Data'!H160)</f>
        <v>5.3067456149167814E-3</v>
      </c>
      <c r="I160">
        <f>LN('Stock Data'!I161/'Stock Data'!I160)</f>
        <v>1.1095795544803473E-3</v>
      </c>
    </row>
    <row r="161" spans="1:9" x14ac:dyDescent="0.25">
      <c r="A161" s="2">
        <v>42998</v>
      </c>
      <c r="B161">
        <f>LN('Stock Data'!B162/'Stock Data'!B161)</f>
        <v>-2.1888381430839182E-3</v>
      </c>
      <c r="C161">
        <f>LN('Stock Data'!C162/'Stock Data'!C161)</f>
        <v>0</v>
      </c>
      <c r="D161">
        <f>LN('Stock Data'!D162/'Stock Data'!D161)</f>
        <v>-6.4496932029782352E-3</v>
      </c>
      <c r="E161">
        <f>LN('Stock Data'!E162/'Stock Data'!E161)</f>
        <v>-1.9129169908995304E-2</v>
      </c>
      <c r="F161">
        <f>LN('Stock Data'!F162/'Stock Data'!F161)</f>
        <v>9.8801357820088535E-3</v>
      </c>
      <c r="G161">
        <f>LN('Stock Data'!G162/'Stock Data'!G161)</f>
        <v>-8.240626753934267E-4</v>
      </c>
      <c r="H161">
        <f>LN('Stock Data'!H162/'Stock Data'!H161)</f>
        <v>-7.8137603562510559E-3</v>
      </c>
      <c r="I161">
        <f>LN('Stock Data'!I162/'Stock Data'!I161)</f>
        <v>6.3414674600274703E-4</v>
      </c>
    </row>
    <row r="162" spans="1:9" x14ac:dyDescent="0.25">
      <c r="A162" s="2">
        <v>42999</v>
      </c>
      <c r="B162">
        <f>LN('Stock Data'!B163/'Stock Data'!B162)</f>
        <v>-3.2921567440403463E-3</v>
      </c>
      <c r="C162">
        <f>LN('Stock Data'!C163/'Stock Data'!C162)</f>
        <v>-4.4735893841391414E-2</v>
      </c>
      <c r="D162">
        <f>LN('Stock Data'!D163/'Stock Data'!D162)</f>
        <v>2.8429396460599716E-3</v>
      </c>
      <c r="E162">
        <f>LN('Stock Data'!E163/'Stock Data'!E162)</f>
        <v>-1.4046692329904251E-2</v>
      </c>
      <c r="F162">
        <f>LN('Stock Data'!F163/'Stock Data'!F162)</f>
        <v>-8.16417657259998E-3</v>
      </c>
      <c r="G162">
        <f>LN('Stock Data'!G163/'Stock Data'!G162)</f>
        <v>0</v>
      </c>
      <c r="H162">
        <f>LN('Stock Data'!H163/'Stock Data'!H162)</f>
        <v>-1.025003021854352E-2</v>
      </c>
      <c r="I162">
        <f>LN('Stock Data'!I163/'Stock Data'!I162)</f>
        <v>-3.0505657160058717E-3</v>
      </c>
    </row>
    <row r="163" spans="1:9" x14ac:dyDescent="0.25">
      <c r="A163" s="2">
        <v>43000</v>
      </c>
      <c r="B163">
        <f>LN('Stock Data'!B164/'Stock Data'!B163)</f>
        <v>-8.2468733196337568E-4</v>
      </c>
      <c r="C163">
        <f>LN('Stock Data'!C164/'Stock Data'!C163)</f>
        <v>1.2987195526811112E-2</v>
      </c>
      <c r="D163">
        <f>LN('Stock Data'!D164/'Stock Data'!D163)</f>
        <v>1.7191339974043261E-3</v>
      </c>
      <c r="E163">
        <f>LN('Stock Data'!E164/'Stock Data'!E163)</f>
        <v>3.0012970830391374E-2</v>
      </c>
      <c r="F163">
        <f>LN('Stock Data'!F164/'Stock Data'!F163)</f>
        <v>-4.72613132213647E-3</v>
      </c>
      <c r="G163">
        <f>LN('Stock Data'!G164/'Stock Data'!G163)</f>
        <v>8.2406267539334387E-4</v>
      </c>
      <c r="H163">
        <f>LN('Stock Data'!H164/'Stock Data'!H163)</f>
        <v>1.4320766936060573E-2</v>
      </c>
      <c r="I163">
        <f>LN('Stock Data'!I164/'Stock Data'!I163)</f>
        <v>6.4758397634472411E-4</v>
      </c>
    </row>
    <row r="164" spans="1:9" x14ac:dyDescent="0.25">
      <c r="A164" s="2">
        <v>43003</v>
      </c>
      <c r="B164">
        <f>LN('Stock Data'!B165/'Stock Data'!B164)</f>
        <v>-9.95035835591793E-3</v>
      </c>
      <c r="C164">
        <f>LN('Stock Data'!C165/'Stock Data'!C164)</f>
        <v>-3.9478810973787463E-2</v>
      </c>
      <c r="D164">
        <f>LN('Stock Data'!D165/'Stock Data'!D164)</f>
        <v>-9.4513903250595702E-4</v>
      </c>
      <c r="E164">
        <f>LN('Stock Data'!E165/'Stock Data'!E164)</f>
        <v>1.779220142446734E-2</v>
      </c>
      <c r="F164">
        <f>LN('Stock Data'!F165/'Stock Data'!F164)</f>
        <v>2.8490706926642146E-3</v>
      </c>
      <c r="G164">
        <f>LN('Stock Data'!G165/'Stock Data'!G164)</f>
        <v>0</v>
      </c>
      <c r="H164">
        <f>LN('Stock Data'!H165/'Stock Data'!H164)</f>
        <v>1.918973118038781E-2</v>
      </c>
      <c r="I164">
        <f>LN('Stock Data'!I165/'Stock Data'!I164)</f>
        <v>-2.2245228623069533E-3</v>
      </c>
    </row>
    <row r="165" spans="1:9" x14ac:dyDescent="0.25">
      <c r="A165" s="2">
        <v>43004</v>
      </c>
      <c r="B165">
        <f>LN('Stock Data'!B166/'Stock Data'!B165)</f>
        <v>-1.4267915443804043E-2</v>
      </c>
      <c r="C165">
        <f>LN('Stock Data'!C166/'Stock Data'!C165)</f>
        <v>3.3006296468170077E-2</v>
      </c>
      <c r="D165">
        <f>LN('Stock Data'!D166/'Stock Data'!D165)</f>
        <v>-3.4391711700105853E-4</v>
      </c>
      <c r="E165">
        <f>LN('Stock Data'!E166/'Stock Data'!E165)</f>
        <v>-2.9475818132953691E-2</v>
      </c>
      <c r="F165">
        <f>LN('Stock Data'!F166/'Stock Data'!F165)</f>
        <v>-3.7107090461079902E-3</v>
      </c>
      <c r="G165">
        <f>LN('Stock Data'!G166/'Stock Data'!G165)</f>
        <v>0</v>
      </c>
      <c r="H165">
        <f>LN('Stock Data'!H166/'Stock Data'!H165)</f>
        <v>1.0824064623264044E-2</v>
      </c>
      <c r="I165">
        <f>LN('Stock Data'!I166/'Stock Data'!I165)</f>
        <v>7.2164213508689904E-5</v>
      </c>
    </row>
    <row r="166" spans="1:9" x14ac:dyDescent="0.25">
      <c r="A166" s="2">
        <v>43005</v>
      </c>
      <c r="B166">
        <f>LN('Stock Data'!B167/'Stock Data'!B166)</f>
        <v>0</v>
      </c>
      <c r="C166">
        <f>LN('Stock Data'!C167/'Stock Data'!C166)</f>
        <v>1.2903404835907782E-2</v>
      </c>
      <c r="D166">
        <f>LN('Stock Data'!D167/'Stock Data'!D166)</f>
        <v>-4.2224888585132327E-3</v>
      </c>
      <c r="E166">
        <f>LN('Stock Data'!E167/'Stock Data'!E166)</f>
        <v>-5.3561992005248466E-3</v>
      </c>
      <c r="F166">
        <f>LN('Stock Data'!F167/'Stock Data'!F166)</f>
        <v>-3.8868596689914658E-3</v>
      </c>
      <c r="G166">
        <f>LN('Stock Data'!G167/'Stock Data'!G166)</f>
        <v>-2.4742280663513886E-3</v>
      </c>
      <c r="H166">
        <f>LN('Stock Data'!H167/'Stock Data'!H166)</f>
        <v>-7.584376548620417E-4</v>
      </c>
      <c r="I166">
        <f>LN('Stock Data'!I167/'Stock Data'!I166)</f>
        <v>4.0768223332528133E-3</v>
      </c>
    </row>
    <row r="167" spans="1:9" x14ac:dyDescent="0.25">
      <c r="A167" s="2">
        <v>43006</v>
      </c>
      <c r="B167">
        <f>LN('Stock Data'!B168/'Stock Data'!B167)</f>
        <v>-2.5391463754036187E-3</v>
      </c>
      <c r="C167">
        <f>LN('Stock Data'!C168/'Stock Data'!C167)</f>
        <v>-4.5909701304077857E-2</v>
      </c>
      <c r="D167">
        <f>LN('Stock Data'!D168/'Stock Data'!D167)</f>
        <v>2.0703768252909511E-3</v>
      </c>
      <c r="E167">
        <f>LN('Stock Data'!E168/'Stock Data'!E167)</f>
        <v>6.4240049613548808E-3</v>
      </c>
      <c r="F167">
        <f>LN('Stock Data'!F168/'Stock Data'!F167)</f>
        <v>3.1322701053726372E-3</v>
      </c>
      <c r="G167">
        <f>LN('Stock Data'!G168/'Stock Data'!G167)</f>
        <v>0</v>
      </c>
      <c r="H167">
        <f>LN('Stock Data'!H168/'Stock Data'!H167)</f>
        <v>-1.8377240001606635E-2</v>
      </c>
      <c r="I167">
        <f>LN('Stock Data'!I168/'Stock Data'!I167)</f>
        <v>1.2038908157165553E-3</v>
      </c>
    </row>
    <row r="168" spans="1:9" x14ac:dyDescent="0.25">
      <c r="A168" s="2">
        <v>43007</v>
      </c>
      <c r="B168">
        <f>LN('Stock Data'!B169/'Stock Data'!B168)</f>
        <v>1.4114045499785113E-3</v>
      </c>
      <c r="C168">
        <f>LN('Stock Data'!C169/'Stock Data'!C168)</f>
        <v>-1.3513719166722933E-2</v>
      </c>
      <c r="D168">
        <f>LN('Stock Data'!D169/'Stock Data'!D168)</f>
        <v>3.2693567934892758E-3</v>
      </c>
      <c r="E168">
        <f>LN('Stock Data'!E169/'Stock Data'!E168)</f>
        <v>-8.5745434245836829E-3</v>
      </c>
      <c r="F168">
        <f>LN('Stock Data'!F169/'Stock Data'!F168)</f>
        <v>5.3238274186580671E-3</v>
      </c>
      <c r="G168">
        <f>LN('Stock Data'!G169/'Stock Data'!G168)</f>
        <v>8.2542307616742148E-4</v>
      </c>
      <c r="H168">
        <f>LN('Stock Data'!H169/'Stock Data'!H168)</f>
        <v>4.3183102668785328E-3</v>
      </c>
      <c r="I168">
        <f>LN('Stock Data'!I169/'Stock Data'!I168)</f>
        <v>3.6982627391968716E-3</v>
      </c>
    </row>
    <row r="169" spans="1:9" x14ac:dyDescent="0.25">
      <c r="A169" s="2">
        <v>43010</v>
      </c>
      <c r="B169">
        <f>LN('Stock Data'!B170/'Stock Data'!B169)</f>
        <v>7.0274356099166522E-3</v>
      </c>
      <c r="C169">
        <f>LN('Stock Data'!C170/'Stock Data'!C169)</f>
        <v>-3.4605529177475607E-2</v>
      </c>
      <c r="D169">
        <f>LN('Stock Data'!D170/'Stock Data'!D169)</f>
        <v>-4.8217503648260154E-3</v>
      </c>
      <c r="E169">
        <f>LN('Stock Data'!E170/'Stock Data'!E169)</f>
        <v>1.0758473334633318E-3</v>
      </c>
      <c r="F169">
        <f>LN('Stock Data'!F170/'Stock Data'!F169)</f>
        <v>3.8541935706065088E-3</v>
      </c>
      <c r="G169">
        <f>LN('Stock Data'!G170/'Stock Data'!G169)</f>
        <v>0</v>
      </c>
      <c r="H169">
        <f>LN('Stock Data'!H170/'Stock Data'!H169)</f>
        <v>-8.6553492429254138E-3</v>
      </c>
      <c r="I169">
        <f>LN('Stock Data'!I170/'Stock Data'!I169)</f>
        <v>3.8665189230292019E-3</v>
      </c>
    </row>
    <row r="170" spans="1:9" x14ac:dyDescent="0.25">
      <c r="A170" s="2">
        <v>43011</v>
      </c>
      <c r="B170">
        <f>LN('Stock Data'!B171/'Stock Data'!B170)</f>
        <v>5.0293482644774602E-3</v>
      </c>
      <c r="C170">
        <f>LN('Stock Data'!C171/'Stock Data'!C170)</f>
        <v>-1.4184634991956413E-2</v>
      </c>
      <c r="D170">
        <f>LN('Stock Data'!D171/'Stock Data'!D170)</f>
        <v>-2.5895808864612543E-4</v>
      </c>
      <c r="E170">
        <f>LN('Stock Data'!E171/'Stock Data'!E170)</f>
        <v>1.811450703877665E-2</v>
      </c>
      <c r="F170">
        <f>LN('Stock Data'!F171/'Stock Data'!F170)</f>
        <v>3.2050214463197357E-4</v>
      </c>
      <c r="G170">
        <f>LN('Stock Data'!G171/'Stock Data'!G170)</f>
        <v>0</v>
      </c>
      <c r="H170">
        <f>LN('Stock Data'!H171/'Stock Data'!H170)</f>
        <v>1.1114674161000138E-2</v>
      </c>
      <c r="I170">
        <f>LN('Stock Data'!I171/'Stock Data'!I170)</f>
        <v>2.1565112094796657E-3</v>
      </c>
    </row>
    <row r="171" spans="1:9" x14ac:dyDescent="0.25">
      <c r="A171" s="2">
        <v>43012</v>
      </c>
      <c r="B171">
        <f>LN('Stock Data'!B172/'Stock Data'!B171)</f>
        <v>4.4493954258094893E-3</v>
      </c>
      <c r="C171">
        <f>LN('Stock Data'!C172/'Stock Data'!C171)</f>
        <v>0</v>
      </c>
      <c r="D171">
        <f>LN('Stock Data'!D172/'Stock Data'!D171)</f>
        <v>7.7666454821042697E-4</v>
      </c>
      <c r="E171">
        <f>LN('Stock Data'!E172/'Stock Data'!E171)</f>
        <v>7.3645782622080748E-3</v>
      </c>
      <c r="F171">
        <f>LN('Stock Data'!F172/'Stock Data'!F171)</f>
        <v>7.2375390642778247E-3</v>
      </c>
      <c r="G171">
        <f>LN('Stock Data'!G172/'Stock Data'!G171)</f>
        <v>8.2474231479051825E-4</v>
      </c>
      <c r="H171">
        <f>LN('Stock Data'!H172/'Stock Data'!H171)</f>
        <v>9.320834366065886E-3</v>
      </c>
      <c r="I171">
        <f>LN('Stock Data'!I172/'Stock Data'!I171)</f>
        <v>1.2459436180757644E-3</v>
      </c>
    </row>
    <row r="172" spans="1:9" x14ac:dyDescent="0.25">
      <c r="A172" s="2">
        <v>43013</v>
      </c>
      <c r="B172">
        <f>LN('Stock Data'!B173/'Stock Data'!B172)</f>
        <v>8.3203442836305742E-4</v>
      </c>
      <c r="C172">
        <f>LN('Stock Data'!C173/'Stock Data'!C172)</f>
        <v>7.1174677688639549E-3</v>
      </c>
      <c r="D172">
        <f>LN('Stock Data'!D173/'Stock Data'!D172)</f>
        <v>5.1750755567408027E-4</v>
      </c>
      <c r="E172">
        <f>LN('Stock Data'!E173/'Stock Data'!E172)</f>
        <v>-3.1496089028961085E-3</v>
      </c>
      <c r="F172">
        <f>LN('Stock Data'!F173/'Stock Data'!F172)</f>
        <v>-9.269137271429622E-3</v>
      </c>
      <c r="G172">
        <f>LN('Stock Data'!G173/'Stock Data'!G172)</f>
        <v>8.2406267539334387E-4</v>
      </c>
      <c r="H172">
        <f>LN('Stock Data'!H173/'Stock Data'!H172)</f>
        <v>6.2163433818659903E-3</v>
      </c>
      <c r="I172">
        <f>LN('Stock Data'!I173/'Stock Data'!I172)</f>
        <v>5.6309039828313749E-3</v>
      </c>
    </row>
    <row r="173" spans="1:9" x14ac:dyDescent="0.25">
      <c r="A173" s="2">
        <v>43014</v>
      </c>
      <c r="B173">
        <f>LN('Stock Data'!B174/'Stock Data'!B173)</f>
        <v>2.768495754114429E-3</v>
      </c>
      <c r="C173">
        <f>LN('Stock Data'!C174/'Stock Data'!C173)</f>
        <v>1.4084739881739023E-2</v>
      </c>
      <c r="D173">
        <f>LN('Stock Data'!D174/'Stock Data'!D173)</f>
        <v>-2.5035709864465517E-3</v>
      </c>
      <c r="E173">
        <f>LN('Stock Data'!E174/'Stock Data'!E173)</f>
        <v>5.243850506010948E-3</v>
      </c>
      <c r="F173">
        <f>LN('Stock Data'!F174/'Stock Data'!F173)</f>
        <v>-5.5276871587816552E-3</v>
      </c>
      <c r="G173">
        <f>LN('Stock Data'!G174/'Stock Data'!G173)</f>
        <v>-8.240626753934267E-4</v>
      </c>
      <c r="H173">
        <f>LN('Stock Data'!H174/'Stock Data'!H173)</f>
        <v>-1.7688744544102727E-2</v>
      </c>
      <c r="I173">
        <f>LN('Stock Data'!I174/'Stock Data'!I173)</f>
        <v>-1.0742110734551899E-3</v>
      </c>
    </row>
    <row r="174" spans="1:9" x14ac:dyDescent="0.25">
      <c r="A174" s="2">
        <v>43017</v>
      </c>
      <c r="B174">
        <f>LN('Stock Data'!B175/'Stock Data'!B174)</f>
        <v>-1.1064178321836032E-3</v>
      </c>
      <c r="C174">
        <f>LN('Stock Data'!C175/'Stock Data'!C174)</f>
        <v>-2.8370697129215576E-2</v>
      </c>
      <c r="D174">
        <f>LN('Stock Data'!D175/'Stock Data'!D174)</f>
        <v>-1.38398948920947E-3</v>
      </c>
      <c r="E174">
        <f>LN('Stock Data'!E175/'Stock Data'!E174)</f>
        <v>1.0405921161116601E-2</v>
      </c>
      <c r="F174">
        <f>LN('Stock Data'!F175/'Stock Data'!F174)</f>
        <v>-1.9392377679629468E-3</v>
      </c>
      <c r="G174">
        <f>LN('Stock Data'!G175/'Stock Data'!G174)</f>
        <v>0</v>
      </c>
      <c r="H174">
        <f>LN('Stock Data'!H175/'Stock Data'!H174)</f>
        <v>9.1884260544061701E-3</v>
      </c>
      <c r="I174">
        <f>LN('Stock Data'!I175/'Stock Data'!I174)</f>
        <v>-1.8060640031853121E-3</v>
      </c>
    </row>
    <row r="175" spans="1:9" x14ac:dyDescent="0.25">
      <c r="A175" s="2">
        <v>43018</v>
      </c>
      <c r="B175">
        <f>LN('Stock Data'!B176/'Stock Data'!B175)</f>
        <v>1.7558722475802122E-2</v>
      </c>
      <c r="C175">
        <f>LN('Stock Data'!C176/'Stock Data'!C175)</f>
        <v>7.168489478612497E-3</v>
      </c>
      <c r="D175">
        <f>LN('Stock Data'!D176/'Stock Data'!D175)</f>
        <v>1.8160510264150773E-3</v>
      </c>
      <c r="E175">
        <f>LN('Stock Data'!E176/'Stock Data'!E175)</f>
        <v>-2.409755157906053E-2</v>
      </c>
      <c r="F175">
        <f>LN('Stock Data'!F176/'Stock Data'!F175)</f>
        <v>1.7777028250644208E-3</v>
      </c>
      <c r="G175">
        <f>LN('Stock Data'!G176/'Stock Data'!G175)</f>
        <v>8.2406267539334387E-4</v>
      </c>
      <c r="H175">
        <f>LN('Stock Data'!H176/'Stock Data'!H175)</f>
        <v>6.8363350182909467E-3</v>
      </c>
      <c r="I175">
        <f>LN('Stock Data'!I176/'Stock Data'!I175)</f>
        <v>2.3197199800818369E-3</v>
      </c>
    </row>
    <row r="176" spans="1:9" x14ac:dyDescent="0.25">
      <c r="A176" s="2">
        <v>43019</v>
      </c>
      <c r="B176">
        <f>LN('Stock Data'!B177/'Stock Data'!B176)</f>
        <v>-1.6728759789205037E-2</v>
      </c>
      <c r="C176">
        <f>LN('Stock Data'!C177/'Stock Data'!C176)</f>
        <v>-1.4388737452099556E-2</v>
      </c>
      <c r="D176">
        <f>LN('Stock Data'!D177/'Stock Data'!D176)</f>
        <v>1.1226200344734789E-3</v>
      </c>
      <c r="E176">
        <f>LN('Stock Data'!E177/'Stock Data'!E176)</f>
        <v>6.3425159764705008E-3</v>
      </c>
      <c r="F176">
        <f>LN('Stock Data'!F177/'Stock Data'!F176)</f>
        <v>-8.8663556321919388E-3</v>
      </c>
      <c r="G176">
        <f>LN('Stock Data'!G177/'Stock Data'!G176)</f>
        <v>8.2338415520513502E-4</v>
      </c>
      <c r="H176">
        <f>LN('Stock Data'!H177/'Stock Data'!H176)</f>
        <v>1.1740032598636506E-2</v>
      </c>
      <c r="I176">
        <f>LN('Stock Data'!I177/'Stock Data'!I176)</f>
        <v>1.8018826725406682E-3</v>
      </c>
    </row>
    <row r="177" spans="1:9" x14ac:dyDescent="0.25">
      <c r="A177" s="2">
        <v>43020</v>
      </c>
      <c r="B177">
        <f>LN('Stock Data'!B178/'Stock Data'!B177)</f>
        <v>3.8641781986197871E-3</v>
      </c>
      <c r="C177">
        <f>LN('Stock Data'!C178/'Stock Data'!C177)</f>
        <v>-2.1978906718775341E-2</v>
      </c>
      <c r="D177">
        <f>LN('Stock Data'!D178/'Stock Data'!D177)</f>
        <v>1.8968189938629531E-3</v>
      </c>
      <c r="E177">
        <f>LN('Stock Data'!E178/'Stock Data'!E177)</f>
        <v>-5.2826324644272239E-3</v>
      </c>
      <c r="F177">
        <f>LN('Stock Data'!F178/'Stock Data'!F177)</f>
        <v>-7.5768209721533281E-3</v>
      </c>
      <c r="G177">
        <f>LN('Stock Data'!G178/'Stock Data'!G177)</f>
        <v>8.2270675146354773E-4</v>
      </c>
      <c r="H177">
        <f>LN('Stock Data'!H178/'Stock Data'!H177)</f>
        <v>1.4852493699730135E-2</v>
      </c>
      <c r="I177">
        <f>LN('Stock Data'!I178/'Stock Data'!I177)</f>
        <v>-1.688176887748127E-3</v>
      </c>
    </row>
    <row r="178" spans="1:9" x14ac:dyDescent="0.25">
      <c r="A178" s="2">
        <v>43021</v>
      </c>
      <c r="B178">
        <f>LN('Stock Data'!B179/'Stock Data'!B178)</f>
        <v>2.7175586117522698E-2</v>
      </c>
      <c r="C178">
        <f>LN('Stock Data'!C179/'Stock Data'!C178)</f>
        <v>-1.4925650216675593E-2</v>
      </c>
      <c r="D178">
        <f>LN('Stock Data'!D179/'Stock Data'!D178)</f>
        <v>2.8386067704921228E-3</v>
      </c>
      <c r="E178">
        <f>LN('Stock Data'!E179/'Stock Data'!E178)</f>
        <v>1.0587613482421182E-3</v>
      </c>
      <c r="F178">
        <f>LN('Stock Data'!F179/'Stock Data'!F178)</f>
        <v>1.3669794994927548E-3</v>
      </c>
      <c r="G178">
        <f>LN('Stock Data'!G179/'Stock Data'!G178)</f>
        <v>1.6433857437300632E-3</v>
      </c>
      <c r="H178">
        <f>LN('Stock Data'!H179/'Stock Data'!H178)</f>
        <v>3.2381718307740465E-3</v>
      </c>
      <c r="I178">
        <f>LN('Stock Data'!I179/'Stock Data'!I178)</f>
        <v>8.7772191292505937E-4</v>
      </c>
    </row>
    <row r="179" spans="1:9" x14ac:dyDescent="0.25">
      <c r="A179" s="2">
        <v>43024</v>
      </c>
      <c r="B179">
        <f>LN('Stock Data'!B180/'Stock Data'!B179)</f>
        <v>1.2256988471079002E-2</v>
      </c>
      <c r="C179">
        <f>LN('Stock Data'!C180/'Stock Data'!C179)</f>
        <v>-1.5151805020602333E-2</v>
      </c>
      <c r="D179">
        <f>LN('Stock Data'!D180/'Stock Data'!D179)</f>
        <v>-1.8054340347396574E-3</v>
      </c>
      <c r="E179">
        <f>LN('Stock Data'!E180/'Stock Data'!E179)</f>
        <v>1.0526412986987603E-2</v>
      </c>
      <c r="F179">
        <f>LN('Stock Data'!F180/'Stock Data'!F179)</f>
        <v>-6.0837162973598133E-3</v>
      </c>
      <c r="G179">
        <f>LN('Stock Data'!G180/'Stock Data'!G179)</f>
        <v>0</v>
      </c>
      <c r="H179">
        <f>LN('Stock Data'!H180/'Stock Data'!H179)</f>
        <v>2.9347049675940221E-3</v>
      </c>
      <c r="I179">
        <f>LN('Stock Data'!I180/'Stock Data'!I179)</f>
        <v>1.7492226482939653E-3</v>
      </c>
    </row>
    <row r="180" spans="1:9" x14ac:dyDescent="0.25">
      <c r="A180" s="2">
        <v>43025</v>
      </c>
      <c r="B180">
        <f>LN('Stock Data'!B181/'Stock Data'!B180)</f>
        <v>-5.576936732211977E-3</v>
      </c>
      <c r="C180">
        <f>LN('Stock Data'!C181/'Stock Data'!C180)</f>
        <v>-7.6628727455691371E-3</v>
      </c>
      <c r="D180">
        <f>LN('Stock Data'!D181/'Stock Data'!D180)</f>
        <v>5.1615624883301066E-4</v>
      </c>
      <c r="E180">
        <f>LN('Stock Data'!E181/'Stock Data'!E180)</f>
        <v>-2.009586400313837E-2</v>
      </c>
      <c r="F180">
        <f>LN('Stock Data'!F181/'Stock Data'!F180)</f>
        <v>2.3310615910756997E-2</v>
      </c>
      <c r="G180">
        <f>LN('Stock Data'!G181/'Stock Data'!G180)</f>
        <v>2.460025840862399E-3</v>
      </c>
      <c r="H180">
        <f>LN('Stock Data'!H181/'Stock Data'!H180)</f>
        <v>-7.352974305258806E-3</v>
      </c>
      <c r="I180">
        <f>LN('Stock Data'!I181/'Stock Data'!I180)</f>
        <v>6.7235257565088588E-4</v>
      </c>
    </row>
    <row r="181" spans="1:9" x14ac:dyDescent="0.25">
      <c r="A181" s="2">
        <v>43026</v>
      </c>
      <c r="B181">
        <f>LN('Stock Data'!B182/'Stock Data'!B181)</f>
        <v>-1.5025691665956679E-2</v>
      </c>
      <c r="C181">
        <f>LN('Stock Data'!C182/'Stock Data'!C181)</f>
        <v>-3.1252543504104426E-2</v>
      </c>
      <c r="D181">
        <f>LN('Stock Data'!D182/'Stock Data'!D181)</f>
        <v>1.7203302563957522E-4</v>
      </c>
      <c r="E181">
        <f>LN('Stock Data'!E182/'Stock Data'!E181)</f>
        <v>-8.5837436913914419E-3</v>
      </c>
      <c r="F181">
        <f>LN('Stock Data'!F182/'Stock Data'!F181)</f>
        <v>4.8324429623727139E-4</v>
      </c>
      <c r="G181">
        <f>LN('Stock Data'!G182/'Stock Data'!G181)</f>
        <v>-8.1933638340261114E-4</v>
      </c>
      <c r="H181">
        <f>LN('Stock Data'!H182/'Stock Data'!H181)</f>
        <v>1.5379285179487707E-2</v>
      </c>
      <c r="I181">
        <f>LN('Stock Data'!I182/'Stock Data'!I181)</f>
        <v>7.4205976767338102E-4</v>
      </c>
    </row>
    <row r="182" spans="1:9" x14ac:dyDescent="0.25">
      <c r="A182" s="2">
        <v>43027</v>
      </c>
      <c r="B182">
        <f>LN('Stock Data'!B183/'Stock Data'!B182)</f>
        <v>-7.3260669276234338E-3</v>
      </c>
      <c r="C182">
        <f>LN('Stock Data'!C183/'Stock Data'!C182)</f>
        <v>0</v>
      </c>
      <c r="D182">
        <f>LN('Stock Data'!D183/'Stock Data'!D182)</f>
        <v>1.1172447602669602E-3</v>
      </c>
      <c r="E182">
        <f>LN('Stock Data'!E183/'Stock Data'!E182)</f>
        <v>2.0267360399877879E-2</v>
      </c>
      <c r="F182">
        <f>LN('Stock Data'!F183/'Stock Data'!F182)</f>
        <v>-1.1663220953075815E-2</v>
      </c>
      <c r="G182">
        <f>LN('Stock Data'!G183/'Stock Data'!G182)</f>
        <v>0</v>
      </c>
      <c r="H182">
        <f>LN('Stock Data'!H183/'Stock Data'!H182)</f>
        <v>1.8877345492967379E-3</v>
      </c>
      <c r="I182">
        <f>LN('Stock Data'!I183/'Stock Data'!I182)</f>
        <v>3.2794415766991368E-4</v>
      </c>
    </row>
    <row r="183" spans="1:9" x14ac:dyDescent="0.25">
      <c r="A183" s="2">
        <v>43028</v>
      </c>
      <c r="B183">
        <f>LN('Stock Data'!B184/'Stock Data'!B183)</f>
        <v>-6.831560745019242E-3</v>
      </c>
      <c r="C183">
        <f>LN('Stock Data'!C184/'Stock Data'!C183)</f>
        <v>1.5748356968139331E-2</v>
      </c>
      <c r="D183">
        <f>LN('Stock Data'!D184/'Stock Data'!D183)</f>
        <v>-3.2693567934892471E-3</v>
      </c>
      <c r="E183">
        <f>LN('Stock Data'!E184/'Stock Data'!E183)</f>
        <v>3.162891408508217E-3</v>
      </c>
      <c r="F183">
        <f>LN('Stock Data'!F184/'Stock Data'!F183)</f>
        <v>-6.3201038185839607E-3</v>
      </c>
      <c r="G183">
        <f>LN('Stock Data'!G184/'Stock Data'!G183)</f>
        <v>-1.6406894574598886E-3</v>
      </c>
      <c r="H183">
        <f>LN('Stock Data'!H184/'Stock Data'!H183)</f>
        <v>-5.3822402049052386E-3</v>
      </c>
      <c r="I183">
        <f>LN('Stock Data'!I184/'Stock Data'!I183)</f>
        <v>5.1037960751330715E-3</v>
      </c>
    </row>
    <row r="184" spans="1:9" x14ac:dyDescent="0.25">
      <c r="A184" s="2">
        <v>43031</v>
      </c>
      <c r="B184">
        <f>LN('Stock Data'!B185/'Stock Data'!B184)</f>
        <v>-1.0974212199132763E-3</v>
      </c>
      <c r="C184">
        <f>LN('Stock Data'!C185/'Stock Data'!C184)</f>
        <v>-2.3716526617316044E-2</v>
      </c>
      <c r="D184">
        <f>LN('Stock Data'!D185/'Stock Data'!D184)</f>
        <v>-8.6213470903272692E-4</v>
      </c>
      <c r="E184">
        <f>LN('Stock Data'!E185/'Stock Data'!E184)</f>
        <v>1.980262729617973E-2</v>
      </c>
      <c r="F184">
        <f>LN('Stock Data'!F185/'Stock Data'!F184)</f>
        <v>-1.3370624564932643E-2</v>
      </c>
      <c r="G184">
        <f>LN('Stock Data'!G185/'Stock Data'!G184)</f>
        <v>0</v>
      </c>
      <c r="H184">
        <f>LN('Stock Data'!H185/'Stock Data'!H184)</f>
        <v>3.3491811430248711E-3</v>
      </c>
      <c r="I184">
        <f>LN('Stock Data'!I185/'Stock Data'!I184)</f>
        <v>-3.9803955200169707E-3</v>
      </c>
    </row>
    <row r="185" spans="1:9" x14ac:dyDescent="0.25">
      <c r="A185" s="2">
        <v>43032</v>
      </c>
      <c r="B185">
        <f>LN('Stock Data'!B186/'Stock Data'!B185)</f>
        <v>5.4749930702774697E-3</v>
      </c>
      <c r="C185">
        <f>LN('Stock Data'!C186/'Stock Data'!C185)</f>
        <v>0</v>
      </c>
      <c r="D185">
        <f>LN('Stock Data'!D186/'Stock Data'!D185)</f>
        <v>-1.2946189013825322E-3</v>
      </c>
      <c r="E185">
        <f>LN('Stock Data'!E186/'Stock Data'!E185)</f>
        <v>-2.9321472305386523E-2</v>
      </c>
      <c r="F185">
        <f>LN('Stock Data'!F186/'Stock Data'!F185)</f>
        <v>-8.8669444800989637E-4</v>
      </c>
      <c r="G185">
        <f>LN('Stock Data'!G186/'Stock Data'!G185)</f>
        <v>-8.2135528231510376E-4</v>
      </c>
      <c r="H185">
        <f>LN('Stock Data'!H186/'Stock Data'!H185)</f>
        <v>1.0170026303373755E-3</v>
      </c>
      <c r="I185">
        <f>LN('Stock Data'!I186/'Stock Data'!I185)</f>
        <v>1.6166011302900614E-3</v>
      </c>
    </row>
    <row r="186" spans="1:9" x14ac:dyDescent="0.25">
      <c r="A186" s="2">
        <v>43033</v>
      </c>
      <c r="B186">
        <f>LN('Stock Data'!B187/'Stock Data'!B186)</f>
        <v>-1.9573416336039946E-2</v>
      </c>
      <c r="C186">
        <f>LN('Stock Data'!C187/'Stock Data'!C186)</f>
        <v>-8.3381608939051013E-2</v>
      </c>
      <c r="D186">
        <f>LN('Stock Data'!D187/'Stock Data'!D186)</f>
        <v>-1.7288015594003902E-3</v>
      </c>
      <c r="E186">
        <f>LN('Stock Data'!E187/'Stock Data'!E186)</f>
        <v>1.5814773466021725E-2</v>
      </c>
      <c r="F186">
        <f>LN('Stock Data'!F187/'Stock Data'!F186)</f>
        <v>-1.6039660045840756E-2</v>
      </c>
      <c r="G186">
        <f>LN('Stock Data'!G187/'Stock Data'!G186)</f>
        <v>-3.2921840434770055E-3</v>
      </c>
      <c r="H186">
        <f>LN('Stock Data'!H187/'Stock Data'!H186)</f>
        <v>-1.0510975602628978E-2</v>
      </c>
      <c r="I186">
        <f>LN('Stock Data'!I187/'Stock Data'!I186)</f>
        <v>-4.673955894668895E-3</v>
      </c>
    </row>
    <row r="187" spans="1:9" x14ac:dyDescent="0.25">
      <c r="A187" s="2">
        <v>43034</v>
      </c>
      <c r="B187">
        <f>LN('Stock Data'!B188/'Stock Data'!B187)</f>
        <v>5.5525131085815754E-3</v>
      </c>
      <c r="C187">
        <f>LN('Stock Data'!C188/'Stock Data'!C187)</f>
        <v>-3.5401927050915952E-2</v>
      </c>
      <c r="D187">
        <f>LN('Stock Data'!D188/'Stock Data'!D187)</f>
        <v>-2.945730824347733E-3</v>
      </c>
      <c r="E187">
        <f>LN('Stock Data'!E188/'Stock Data'!E187)</f>
        <v>-1.4752638475038295E-2</v>
      </c>
      <c r="F187">
        <f>LN('Stock Data'!F188/'Stock Data'!F187)</f>
        <v>-5.536401853802519E-3</v>
      </c>
      <c r="G187">
        <f>LN('Stock Data'!G188/'Stock Data'!G187)</f>
        <v>-8.2474231479049472E-4</v>
      </c>
      <c r="H187">
        <f>LN('Stock Data'!H188/'Stock Data'!H187)</f>
        <v>-3.9703190578951721E-3</v>
      </c>
      <c r="I187">
        <f>LN('Stock Data'!I188/'Stock Data'!I187)</f>
        <v>1.270139250772935E-3</v>
      </c>
    </row>
    <row r="188" spans="1:9" x14ac:dyDescent="0.25">
      <c r="A188" s="2">
        <v>43035</v>
      </c>
      <c r="B188">
        <f>LN('Stock Data'!B189/'Stock Data'!B188)</f>
        <v>-4.1614153548139637E-3</v>
      </c>
      <c r="C188">
        <f>LN('Stock Data'!C189/'Stock Data'!C188)</f>
        <v>-1.818231908319036E-2</v>
      </c>
      <c r="D188">
        <f>LN('Stock Data'!D189/'Stock Data'!D188)</f>
        <v>4.7609091688724636E-3</v>
      </c>
      <c r="E188">
        <f>LN('Stock Data'!E189/'Stock Data'!E188)</f>
        <v>2.1208915691376296E-3</v>
      </c>
      <c r="F188">
        <f>LN('Stock Data'!F189/'Stock Data'!F188)</f>
        <v>-7.0495174796143655E-3</v>
      </c>
      <c r="G188">
        <f>LN('Stock Data'!G189/'Stock Data'!G188)</f>
        <v>0</v>
      </c>
      <c r="H188">
        <f>LN('Stock Data'!H189/'Stock Data'!H188)</f>
        <v>-6.059334339661839E-3</v>
      </c>
      <c r="I188">
        <f>LN('Stock Data'!I189/'Stock Data'!I188)</f>
        <v>8.040609974748418E-3</v>
      </c>
    </row>
    <row r="189" spans="1:9" x14ac:dyDescent="0.25">
      <c r="A189" s="2">
        <v>43038</v>
      </c>
      <c r="B189">
        <f>LN('Stock Data'!B190/'Stock Data'!B189)</f>
        <v>1.3890542393325718E-3</v>
      </c>
      <c r="C189">
        <f>LN('Stock Data'!C190/'Stock Data'!C189)</f>
        <v>-3.7387532071620329E-2</v>
      </c>
      <c r="D189">
        <f>LN('Stock Data'!D190/'Stock Data'!D189)</f>
        <v>2.9317602879755556E-3</v>
      </c>
      <c r="E189">
        <f>LN('Stock Data'!E190/'Stock Data'!E189)</f>
        <v>1.05375053027857E-2</v>
      </c>
      <c r="F189">
        <f>LN('Stock Data'!F190/'Stock Data'!F189)</f>
        <v>-3.9443444961905095E-3</v>
      </c>
      <c r="G189">
        <f>LN('Stock Data'!G190/'Stock Data'!G189)</f>
        <v>8.2474231479051825E-4</v>
      </c>
      <c r="H189">
        <f>LN('Stock Data'!H190/'Stock Data'!H189)</f>
        <v>1.4827836815095995E-4</v>
      </c>
      <c r="I189">
        <f>LN('Stock Data'!I190/'Stock Data'!I189)</f>
        <v>-3.1975772860904912E-3</v>
      </c>
    </row>
    <row r="190" spans="1:9" x14ac:dyDescent="0.25">
      <c r="A190" s="2">
        <v>43039</v>
      </c>
      <c r="B190">
        <f>LN('Stock Data'!B191/'Stock Data'!B190)</f>
        <v>8.294213985282517E-3</v>
      </c>
      <c r="C190">
        <f>LN('Stock Data'!C191/'Stock Data'!C190)</f>
        <v>1.8868484304382736E-2</v>
      </c>
      <c r="D190">
        <f>LN('Stock Data'!D191/'Stock Data'!D190)</f>
        <v>9.4669313385988723E-4</v>
      </c>
      <c r="E190">
        <f>LN('Stock Data'!E191/'Stock Data'!E190)</f>
        <v>-2.5479085300984784E-2</v>
      </c>
      <c r="F190">
        <f>LN('Stock Data'!F191/'Stock Data'!F190)</f>
        <v>3.6019878594656606E-3</v>
      </c>
      <c r="G190">
        <f>LN('Stock Data'!G191/'Stock Data'!G190)</f>
        <v>0</v>
      </c>
      <c r="H190">
        <f>LN('Stock Data'!H191/'Stock Data'!H190)</f>
        <v>1.3329839906035827E-3</v>
      </c>
      <c r="I190">
        <f>LN('Stock Data'!I191/'Stock Data'!I190)</f>
        <v>9.4401307627437045E-4</v>
      </c>
    </row>
    <row r="191" spans="1:9" x14ac:dyDescent="0.25">
      <c r="A191" s="2">
        <v>43040</v>
      </c>
      <c r="B191">
        <f>LN('Stock Data'!B192/'Stock Data'!B191)</f>
        <v>2.2325975266318906E-2</v>
      </c>
      <c r="C191">
        <f>LN('Stock Data'!C192/'Stock Data'!C191)</f>
        <v>-3.8099846232270293E-2</v>
      </c>
      <c r="D191">
        <f>LN('Stock Data'!D192/'Stock Data'!D191)</f>
        <v>-3.6194282565273008E-3</v>
      </c>
      <c r="E191">
        <f>LN('Stock Data'!E192/'Stock Data'!E191)</f>
        <v>9.6308930609613659E-3</v>
      </c>
      <c r="F191">
        <f>LN('Stock Data'!F192/'Stock Data'!F191)</f>
        <v>1.1407541766980946E-3</v>
      </c>
      <c r="G191">
        <f>LN('Stock Data'!G192/'Stock Data'!G191)</f>
        <v>0</v>
      </c>
      <c r="H191">
        <f>LN('Stock Data'!H192/'Stock Data'!H191)</f>
        <v>2.5428849780237642E-2</v>
      </c>
      <c r="I191">
        <f>LN('Stock Data'!I192/'Stock Data'!I191)</f>
        <v>1.5908438533357942E-3</v>
      </c>
    </row>
    <row r="192" spans="1:9" x14ac:dyDescent="0.25">
      <c r="A192" s="2">
        <v>43041</v>
      </c>
      <c r="B192">
        <f>LN('Stock Data'!B193/'Stock Data'!B192)</f>
        <v>1.9200643194865856E-2</v>
      </c>
      <c r="C192">
        <f>LN('Stock Data'!C193/'Stock Data'!C192)</f>
        <v>-1.9608471388376424E-2</v>
      </c>
      <c r="D192">
        <f>LN('Stock Data'!D193/'Stock Data'!D192)</f>
        <v>2.7588602245928497E-3</v>
      </c>
      <c r="E192">
        <f>LN('Stock Data'!E193/'Stock Data'!E192)</f>
        <v>0</v>
      </c>
      <c r="F192">
        <f>LN('Stock Data'!F193/'Stock Data'!F192)</f>
        <v>-1.7307702733756949E-2</v>
      </c>
      <c r="G192">
        <f>LN('Stock Data'!G193/'Stock Data'!G192)</f>
        <v>8.2406267539334387E-4</v>
      </c>
      <c r="H192">
        <f>LN('Stock Data'!H193/'Stock Data'!H192)</f>
        <v>-2.4561335972838041E-3</v>
      </c>
      <c r="I192">
        <f>LN('Stock Data'!I193/'Stock Data'!I192)</f>
        <v>1.8994806646887061E-4</v>
      </c>
    </row>
    <row r="193" spans="1:9" x14ac:dyDescent="0.25">
      <c r="A193" s="2">
        <v>43042</v>
      </c>
      <c r="B193">
        <f>LN('Stock Data'!B194/'Stock Data'!B193)</f>
        <v>-1.5974860697701463E-2</v>
      </c>
      <c r="C193">
        <f>LN('Stock Data'!C194/'Stock Data'!C193)</f>
        <v>9.8522964430116395E-3</v>
      </c>
      <c r="D193">
        <f>LN('Stock Data'!D194/'Stock Data'!D193)</f>
        <v>-6.3048444807304038E-3</v>
      </c>
      <c r="E193">
        <f>LN('Stock Data'!E194/'Stock Data'!E193)</f>
        <v>-1.6103407566578735E-2</v>
      </c>
      <c r="F193">
        <f>LN('Stock Data'!F194/'Stock Data'!F193)</f>
        <v>5.9563453943767587E-3</v>
      </c>
      <c r="G193">
        <f>LN('Stock Data'!G194/'Stock Data'!G193)</f>
        <v>1.6460909066687169E-3</v>
      </c>
      <c r="H193">
        <f>LN('Stock Data'!H194/'Stock Data'!H193)</f>
        <v>-5.6574662627171032E-3</v>
      </c>
      <c r="I193">
        <f>LN('Stock Data'!I194/'Stock Data'!I193)</f>
        <v>3.0922892353351652E-3</v>
      </c>
    </row>
    <row r="194" spans="1:9" x14ac:dyDescent="0.25">
      <c r="A194" s="2">
        <v>43045</v>
      </c>
      <c r="B194">
        <f>LN('Stock Data'!B195/'Stock Data'!B194)</f>
        <v>3.6367671967824075E-2</v>
      </c>
      <c r="C194">
        <f>LN('Stock Data'!C195/'Stock Data'!C194)</f>
        <v>1.9418085857101731E-2</v>
      </c>
      <c r="D194">
        <f>LN('Stock Data'!D195/'Stock Data'!D194)</f>
        <v>-1.3871685942071666E-3</v>
      </c>
      <c r="E194">
        <f>LN('Stock Data'!E195/'Stock Data'!E194)</f>
        <v>2.4587021544394155E-2</v>
      </c>
      <c r="F194">
        <f>LN('Stock Data'!F195/'Stock Data'!F194)</f>
        <v>-1.5338430863774422E-2</v>
      </c>
      <c r="G194">
        <f>LN('Stock Data'!G195/'Stock Data'!G194)</f>
        <v>2.4640669551590569E-3</v>
      </c>
      <c r="H194">
        <f>LN('Stock Data'!H195/'Stock Data'!H194)</f>
        <v>2.4699642052226829E-3</v>
      </c>
      <c r="I194">
        <f>LN('Stock Data'!I195/'Stock Data'!I194)</f>
        <v>1.2704439148736187E-3</v>
      </c>
    </row>
    <row r="195" spans="1:9" x14ac:dyDescent="0.25">
      <c r="A195" s="2">
        <v>43046</v>
      </c>
      <c r="B195">
        <f>LN('Stock Data'!B196/'Stock Data'!B195)</f>
        <v>-7.0121052675667563E-3</v>
      </c>
      <c r="C195">
        <f>LN('Stock Data'!C196/'Stock Data'!C195)</f>
        <v>0</v>
      </c>
      <c r="D195">
        <f>LN('Stock Data'!D196/'Stock Data'!D195)</f>
        <v>-5.3064366122844596E-3</v>
      </c>
      <c r="E195">
        <f>LN('Stock Data'!E196/'Stock Data'!E195)</f>
        <v>2.0899402267215993E-2</v>
      </c>
      <c r="F195">
        <f>LN('Stock Data'!F196/'Stock Data'!F195)</f>
        <v>1.5568996990880149E-2</v>
      </c>
      <c r="G195">
        <f>LN('Stock Data'!G196/'Stock Data'!G195)</f>
        <v>3.2760062059009449E-3</v>
      </c>
      <c r="H195">
        <f>LN('Stock Data'!H196/'Stock Data'!H195)</f>
        <v>6.3648762197612068E-3</v>
      </c>
      <c r="I195">
        <f>LN('Stock Data'!I196/'Stock Data'!I195)</f>
        <v>-1.8912071459828347E-4</v>
      </c>
    </row>
    <row r="196" spans="1:9" x14ac:dyDescent="0.25">
      <c r="A196" s="2">
        <v>43047</v>
      </c>
      <c r="B196">
        <f>LN('Stock Data'!B197/'Stock Data'!B196)</f>
        <v>1.2432147136770582E-2</v>
      </c>
      <c r="C196">
        <f>LN('Stock Data'!C197/'Stock Data'!C196)</f>
        <v>0</v>
      </c>
      <c r="D196">
        <f>LN('Stock Data'!D197/'Stock Data'!D196)</f>
        <v>-4.3623991967719892E-4</v>
      </c>
      <c r="E196">
        <f>LN('Stock Data'!E197/'Stock Data'!E196)</f>
        <v>1.1311174581523024E-2</v>
      </c>
      <c r="F196">
        <f>LN('Stock Data'!F197/'Stock Data'!F196)</f>
        <v>5.7630382841128652E-4</v>
      </c>
      <c r="G196">
        <f>LN('Stock Data'!G197/'Stock Data'!G196)</f>
        <v>8.1732738509901134E-4</v>
      </c>
      <c r="H196">
        <f>LN('Stock Data'!H197/'Stock Data'!H196)</f>
        <v>-2.0208205841390882E-3</v>
      </c>
      <c r="I196">
        <f>LN('Stock Data'!I197/'Stock Data'!I196)</f>
        <v>1.4426138414861736E-3</v>
      </c>
    </row>
    <row r="197" spans="1:9" x14ac:dyDescent="0.25">
      <c r="A197" s="2">
        <v>43048</v>
      </c>
      <c r="B197">
        <f>LN('Stock Data'!B198/'Stock Data'!B197)</f>
        <v>-2.9252491357384669E-2</v>
      </c>
      <c r="C197">
        <f>LN('Stock Data'!C198/'Stock Data'!C197)</f>
        <v>-0.34032580593720285</v>
      </c>
      <c r="D197">
        <f>LN('Stock Data'!D198/'Stock Data'!D197)</f>
        <v>-2.0964106302048973E-3</v>
      </c>
      <c r="E197">
        <f>LN('Stock Data'!E198/'Stock Data'!E197)</f>
        <v>-1.0230179920346257E-3</v>
      </c>
      <c r="F197">
        <f>LN('Stock Data'!F198/'Stock Data'!F197)</f>
        <v>2.416699476365549E-3</v>
      </c>
      <c r="G197">
        <f>LN('Stock Data'!G198/'Stock Data'!G197)</f>
        <v>-1.6353233407307532E-3</v>
      </c>
      <c r="H197">
        <f>LN('Stock Data'!H198/'Stock Data'!H197)</f>
        <v>4.1814263940449185E-3</v>
      </c>
      <c r="I197">
        <f>LN('Stock Data'!I198/'Stock Data'!I197)</f>
        <v>-3.7689814841862911E-3</v>
      </c>
    </row>
    <row r="198" spans="1:9" x14ac:dyDescent="0.25">
      <c r="A198" s="2">
        <v>43049</v>
      </c>
      <c r="B198">
        <f>LN('Stock Data'!B199/'Stock Data'!B198)</f>
        <v>-2.9197366849405149E-3</v>
      </c>
      <c r="C198">
        <f>LN('Stock Data'!C199/'Stock Data'!C198)</f>
        <v>1.342302033214055E-2</v>
      </c>
      <c r="D198">
        <f>LN('Stock Data'!D199/'Stock Data'!D198)</f>
        <v>7.8664398782832777E-4</v>
      </c>
      <c r="E198">
        <f>LN('Stock Data'!E199/'Stock Data'!E198)</f>
        <v>-1.0288156589488331E-2</v>
      </c>
      <c r="F198">
        <f>LN('Stock Data'!F199/'Stock Data'!F198)</f>
        <v>-9.527971438774395E-3</v>
      </c>
      <c r="G198">
        <f>LN('Stock Data'!G199/'Stock Data'!G198)</f>
        <v>-2.4580102502692264E-3</v>
      </c>
      <c r="H198">
        <f>LN('Stock Data'!H199/'Stock Data'!H198)</f>
        <v>7.168489478612497E-3</v>
      </c>
      <c r="I198">
        <f>LN('Stock Data'!I199/'Stock Data'!I198)</f>
        <v>-8.9804683695034952E-4</v>
      </c>
    </row>
    <row r="199" spans="1:9" x14ac:dyDescent="0.25">
      <c r="A199" s="2">
        <v>43052</v>
      </c>
      <c r="B199">
        <f>LN('Stock Data'!B200/'Stock Data'!B199)</f>
        <v>-6.6675805533189768E-3</v>
      </c>
      <c r="C199">
        <f>LN('Stock Data'!C200/'Stock Data'!C199)</f>
        <v>-4.0821994520255048E-2</v>
      </c>
      <c r="D199">
        <f>LN('Stock Data'!D200/'Stock Data'!D199)</f>
        <v>1.1352662492291389E-3</v>
      </c>
      <c r="E199">
        <f>LN('Stock Data'!E200/'Stock Data'!E199)</f>
        <v>6.1855867327107444E-3</v>
      </c>
      <c r="F199">
        <f>LN('Stock Data'!F200/'Stock Data'!F199)</f>
        <v>-4.9440611697600233E-3</v>
      </c>
      <c r="G199">
        <f>LN('Stock Data'!G200/'Stock Data'!G199)</f>
        <v>0</v>
      </c>
      <c r="H199">
        <f>LN('Stock Data'!H200/'Stock Data'!H199)</f>
        <v>2.1202207650602906E-2</v>
      </c>
      <c r="I199">
        <f>LN('Stock Data'!I200/'Stock Data'!I199)</f>
        <v>9.831508870482928E-4</v>
      </c>
    </row>
    <row r="200" spans="1:9" x14ac:dyDescent="0.25">
      <c r="A200" s="2">
        <v>43053</v>
      </c>
      <c r="B200">
        <f>LN('Stock Data'!B201/'Stock Data'!B200)</f>
        <v>-2.355595614951363E-2</v>
      </c>
      <c r="C200">
        <f>LN('Stock Data'!C201/'Stock Data'!C200)</f>
        <v>-7.1973499625089227E-2</v>
      </c>
      <c r="D200">
        <f>LN('Stock Data'!D201/'Stock Data'!D200)</f>
        <v>-7.8582096853852857E-4</v>
      </c>
      <c r="E200">
        <f>LN('Stock Data'!E201/'Stock Data'!E200)</f>
        <v>-4.1194702952389479E-3</v>
      </c>
      <c r="F200">
        <f>LN('Stock Data'!F201/'Stock Data'!F200)</f>
        <v>-8.0203865226581104E-3</v>
      </c>
      <c r="G200">
        <f>LN('Stock Data'!G201/'Stock Data'!G200)</f>
        <v>-8.2068121142922067E-4</v>
      </c>
      <c r="H200">
        <f>LN('Stock Data'!H201/'Stock Data'!H200)</f>
        <v>-1.4084739881738972E-2</v>
      </c>
      <c r="I200">
        <f>LN('Stock Data'!I201/'Stock Data'!I200)</f>
        <v>-2.3122806753022251E-3</v>
      </c>
    </row>
    <row r="201" spans="1:9" x14ac:dyDescent="0.25">
      <c r="A201" s="2">
        <v>43054</v>
      </c>
      <c r="B201">
        <f>LN('Stock Data'!B202/'Stock Data'!B201)</f>
        <v>-1.5461407057184578E-2</v>
      </c>
      <c r="C201">
        <f>LN('Stock Data'!C202/'Stock Data'!C201)</f>
        <v>1.4815085785140682E-2</v>
      </c>
      <c r="D201">
        <f>LN('Stock Data'!D202/'Stock Data'!D201)</f>
        <v>6.9852443858824088E-4</v>
      </c>
      <c r="E201">
        <f>LN('Stock Data'!E202/'Stock Data'!E201)</f>
        <v>5.1466917517690013E-3</v>
      </c>
      <c r="F201">
        <f>LN('Stock Data'!F202/'Stock Data'!F201)</f>
        <v>-4.4181390704601739E-3</v>
      </c>
      <c r="G201">
        <f>LN('Stock Data'!G202/'Stock Data'!G201)</f>
        <v>8.2068121142913535E-4</v>
      </c>
      <c r="H201">
        <f>LN('Stock Data'!H202/'Stock Data'!H201)</f>
        <v>-2.1506205220963619E-2</v>
      </c>
      <c r="I201">
        <f>LN('Stock Data'!I202/'Stock Data'!I201)</f>
        <v>-5.5409987425276332E-3</v>
      </c>
    </row>
    <row r="202" spans="1:9" x14ac:dyDescent="0.25">
      <c r="A202" s="2">
        <v>43055</v>
      </c>
      <c r="B202">
        <f>LN('Stock Data'!B203/'Stock Data'!B202)</f>
        <v>2.5010434740913136E-3</v>
      </c>
      <c r="C202">
        <f>LN('Stock Data'!C203/'Stock Data'!C202)</f>
        <v>9.7980408360203816E-2</v>
      </c>
      <c r="D202">
        <f>LN('Stock Data'!D203/'Stock Data'!D202)</f>
        <v>4.0069653090000368E-3</v>
      </c>
      <c r="E202">
        <f>LN('Stock Data'!E203/'Stock Data'!E202)</f>
        <v>1.1230337529553755E-2</v>
      </c>
      <c r="F202">
        <f>LN('Stock Data'!F203/'Stock Data'!F202)</f>
        <v>8.1729043095888649E-3</v>
      </c>
      <c r="G202">
        <f>LN('Stock Data'!G203/'Stock Data'!G202)</f>
        <v>-8.2068121142922067E-4</v>
      </c>
      <c r="H202">
        <f>LN('Stock Data'!H203/'Stock Data'!H202)</f>
        <v>-6.5430985889359475E-3</v>
      </c>
      <c r="I202">
        <f>LN('Stock Data'!I203/'Stock Data'!I202)</f>
        <v>8.1626530192433662E-3</v>
      </c>
    </row>
    <row r="203" spans="1:9" x14ac:dyDescent="0.25">
      <c r="A203" s="2">
        <v>43056</v>
      </c>
      <c r="B203">
        <f>LN('Stock Data'!B204/'Stock Data'!B203)</f>
        <v>3.878093664209545E-3</v>
      </c>
      <c r="C203">
        <f>LN('Stock Data'!C204/'Stock Data'!C203)</f>
        <v>-8.3381608939051013E-2</v>
      </c>
      <c r="D203">
        <f>LN('Stock Data'!D204/'Stock Data'!D203)</f>
        <v>1.8239376467080245E-3</v>
      </c>
      <c r="E203">
        <f>LN('Stock Data'!E204/'Stock Data'!E203)</f>
        <v>1.4113137476464723E-2</v>
      </c>
      <c r="F203">
        <f>LN('Stock Data'!F204/'Stock Data'!F203)</f>
        <v>-4.5192082722035213E-3</v>
      </c>
      <c r="G203">
        <f>LN('Stock Data'!G204/'Stock Data'!G203)</f>
        <v>0</v>
      </c>
      <c r="H203">
        <f>LN('Stock Data'!H204/'Stock Data'!H203)</f>
        <v>1.3763346562423137E-2</v>
      </c>
      <c r="I203">
        <f>LN('Stock Data'!I204/'Stock Data'!I203)</f>
        <v>-2.6294170087623257E-3</v>
      </c>
    </row>
    <row r="204" spans="1:9" x14ac:dyDescent="0.25">
      <c r="A204" s="2">
        <v>43059</v>
      </c>
      <c r="B204">
        <f>LN('Stock Data'!B205/'Stock Data'!B204)</f>
        <v>1.3814893947606531E-3</v>
      </c>
      <c r="C204">
        <f>LN('Stock Data'!C205/'Stock Data'!C204)</f>
        <v>-2.9413885206293341E-2</v>
      </c>
      <c r="D204">
        <f>LN('Stock Data'!D205/'Stock Data'!D204)</f>
        <v>-2.6035149108247219E-4</v>
      </c>
      <c r="E204">
        <f>LN('Stock Data'!E205/'Stock Data'!E204)</f>
        <v>-1.7163470294087581E-2</v>
      </c>
      <c r="F204">
        <f>LN('Stock Data'!F205/'Stock Data'!F204)</f>
        <v>-7.1431398210772667E-3</v>
      </c>
      <c r="G204">
        <f>LN('Stock Data'!G205/'Stock Data'!G204)</f>
        <v>0</v>
      </c>
      <c r="H204">
        <f>LN('Stock Data'!H205/'Stock Data'!H204)</f>
        <v>-1.295837796405017E-3</v>
      </c>
      <c r="I204">
        <f>LN('Stock Data'!I205/'Stock Data'!I204)</f>
        <v>1.2748699188762996E-3</v>
      </c>
    </row>
    <row r="205" spans="1:9" x14ac:dyDescent="0.25">
      <c r="A205" s="2">
        <v>43060</v>
      </c>
      <c r="B205">
        <f>LN('Stock Data'!B206/'Stock Data'!B205)</f>
        <v>1.5614616233659008E-2</v>
      </c>
      <c r="C205">
        <f>LN('Stock Data'!C206/'Stock Data'!C205)</f>
        <v>8.5766821757425102E-2</v>
      </c>
      <c r="D205">
        <f>LN('Stock Data'!D206/'Stock Data'!D205)</f>
        <v>1.3878395723315776E-3</v>
      </c>
      <c r="E205">
        <f>LN('Stock Data'!E206/'Stock Data'!E205)</f>
        <v>1.0178117927006245E-3</v>
      </c>
      <c r="F205">
        <f>LN('Stock Data'!F206/'Stock Data'!F205)</f>
        <v>6.2014966142380111E-3</v>
      </c>
      <c r="G205">
        <f>LN('Stock Data'!G206/'Stock Data'!G205)</f>
        <v>-1.6433857437300147E-3</v>
      </c>
      <c r="H205">
        <f>LN('Stock Data'!H206/'Stock Data'!H205)</f>
        <v>4.4796289584812576E-2</v>
      </c>
      <c r="I205">
        <f>LN('Stock Data'!I206/'Stock Data'!I205)</f>
        <v>6.5198386021454125E-3</v>
      </c>
    </row>
    <row r="206" spans="1:9" x14ac:dyDescent="0.25">
      <c r="A206" s="2">
        <v>43061</v>
      </c>
      <c r="B206">
        <f>LN('Stock Data'!B207/'Stock Data'!B206)</f>
        <v>1.2962617193185304E-2</v>
      </c>
      <c r="C206">
        <f>LN('Stock Data'!C207/'Stock Data'!C206)</f>
        <v>-4.1964199099032082E-2</v>
      </c>
      <c r="D206">
        <f>LN('Stock Data'!D207/'Stock Data'!D206)</f>
        <v>4.2381933570929007E-3</v>
      </c>
      <c r="E206">
        <f>LN('Stock Data'!E207/'Stock Data'!E206)</f>
        <v>3.4986076963301395E-2</v>
      </c>
      <c r="F206">
        <f>LN('Stock Data'!F207/'Stock Data'!F206)</f>
        <v>7.0636258934893563E-4</v>
      </c>
      <c r="G206">
        <f>LN('Stock Data'!G207/'Stock Data'!G206)</f>
        <v>-2.4701535820621447E-3</v>
      </c>
      <c r="H206">
        <f>LN('Stock Data'!H207/'Stock Data'!H206)</f>
        <v>-1.3732130392554115E-2</v>
      </c>
      <c r="I206">
        <f>LN('Stock Data'!I207/'Stock Data'!I206)</f>
        <v>-7.5054263723523104E-4</v>
      </c>
    </row>
    <row r="207" spans="1:9" x14ac:dyDescent="0.25">
      <c r="A207" s="2">
        <v>43063</v>
      </c>
      <c r="B207">
        <f>LN('Stock Data'!B208/'Stock Data'!B207)</f>
        <v>1.094073621699521E-2</v>
      </c>
      <c r="C207">
        <f>LN('Stock Data'!C208/'Stock Data'!C207)</f>
        <v>1.4184634991956381E-2</v>
      </c>
      <c r="D207">
        <f>LN('Stock Data'!D208/'Stock Data'!D207)</f>
        <v>-3.4531250194082209E-4</v>
      </c>
      <c r="E207">
        <f>LN('Stock Data'!E208/'Stock Data'!E207)</f>
        <v>-9.8280106190808884E-4</v>
      </c>
      <c r="F207">
        <f>LN('Stock Data'!F208/'Stock Data'!F207)</f>
        <v>9.4088456164273331E-4</v>
      </c>
      <c r="G207">
        <f>LN('Stock Data'!G208/'Stock Data'!G207)</f>
        <v>0</v>
      </c>
      <c r="H207">
        <f>LN('Stock Data'!H208/'Stock Data'!H207)</f>
        <v>2.5107950351123862E-3</v>
      </c>
      <c r="I207">
        <f>LN('Stock Data'!I208/'Stock Data'!I207)</f>
        <v>2.0539843743953862E-3</v>
      </c>
    </row>
    <row r="208" spans="1:9" x14ac:dyDescent="0.25">
      <c r="A208" s="2">
        <v>43066</v>
      </c>
      <c r="B208">
        <f>LN('Stock Data'!B209/'Stock Data'!B208)</f>
        <v>-1.6051655073076713E-2</v>
      </c>
      <c r="C208">
        <f>LN('Stock Data'!C209/'Stock Data'!C208)</f>
        <v>-5.7987257650349282E-2</v>
      </c>
      <c r="D208">
        <f>LN('Stock Data'!D209/'Stock Data'!D208)</f>
        <v>4.3163710241169058E-4</v>
      </c>
      <c r="E208">
        <f>LN('Stock Data'!E209/'Stock Data'!E208)</f>
        <v>3.3835997249095077E-2</v>
      </c>
      <c r="F208">
        <f>LN('Stock Data'!F209/'Stock Data'!F208)</f>
        <v>-2.4129017244081848E-3</v>
      </c>
      <c r="G208">
        <f>LN('Stock Data'!G209/'Stock Data'!G208)</f>
        <v>-1.650165390958018E-3</v>
      </c>
      <c r="H208">
        <f>LN('Stock Data'!H209/'Stock Data'!H208)</f>
        <v>-1.2545676594595402E-3</v>
      </c>
      <c r="I208">
        <f>LN('Stock Data'!I209/'Stock Data'!I208)</f>
        <v>-3.8433158678481715E-4</v>
      </c>
    </row>
    <row r="209" spans="1:9" x14ac:dyDescent="0.25">
      <c r="A209" s="2">
        <v>43067</v>
      </c>
      <c r="B209">
        <f>LN('Stock Data'!B210/'Stock Data'!B209)</f>
        <v>-2.7005686761067799E-3</v>
      </c>
      <c r="C209">
        <f>LN('Stock Data'!C210/'Stock Data'!C209)</f>
        <v>0</v>
      </c>
      <c r="D209">
        <f>LN('Stock Data'!D210/'Stock Data'!D209)</f>
        <v>1.3798708409378864E-3</v>
      </c>
      <c r="E209">
        <f>LN('Stock Data'!E210/'Stock Data'!E209)</f>
        <v>-3.8095284166676188E-3</v>
      </c>
      <c r="F209">
        <f>LN('Stock Data'!F210/'Stock Data'!F209)</f>
        <v>3.2355118190538676E-3</v>
      </c>
      <c r="G209">
        <f>LN('Stock Data'!G210/'Stock Data'!G209)</f>
        <v>-1.6528929382995142E-3</v>
      </c>
      <c r="H209">
        <f>LN('Stock Data'!H210/'Stock Data'!H209)</f>
        <v>-7.2799031700361977E-3</v>
      </c>
      <c r="I209">
        <f>LN('Stock Data'!I210/'Stock Data'!I209)</f>
        <v>9.8003321249518788E-3</v>
      </c>
    </row>
    <row r="210" spans="1:9" x14ac:dyDescent="0.25">
      <c r="A210" s="2">
        <v>43068</v>
      </c>
      <c r="B210">
        <f>LN('Stock Data'!B211/'Stock Data'!B210)</f>
        <v>-1.8008672225886178E-2</v>
      </c>
      <c r="C210">
        <f>LN('Stock Data'!C211/'Stock Data'!C210)</f>
        <v>1.4815085785140682E-2</v>
      </c>
      <c r="D210">
        <f>LN('Stock Data'!D211/'Stock Data'!D210)</f>
        <v>-3.6263034039922737E-3</v>
      </c>
      <c r="E210">
        <f>LN('Stock Data'!E211/'Stock Data'!E210)</f>
        <v>-6.7017962660186701E-3</v>
      </c>
      <c r="F210">
        <f>LN('Stock Data'!F211/'Stock Data'!F210)</f>
        <v>1.1504118533837482E-2</v>
      </c>
      <c r="G210">
        <f>LN('Stock Data'!G211/'Stock Data'!G210)</f>
        <v>-2.4844733276618335E-3</v>
      </c>
      <c r="H210">
        <f>LN('Stock Data'!H211/'Stock Data'!H210)</f>
        <v>-5.0711984020524242E-3</v>
      </c>
      <c r="I210">
        <f>LN('Stock Data'!I211/'Stock Data'!I210)</f>
        <v>-3.6929399584867401E-4</v>
      </c>
    </row>
    <row r="211" spans="1:9" x14ac:dyDescent="0.25">
      <c r="A211" s="2">
        <v>43069</v>
      </c>
      <c r="B211">
        <f>LN('Stock Data'!B212/'Stock Data'!B211)</f>
        <v>1.3756777706163651E-3</v>
      </c>
      <c r="C211">
        <f>LN('Stock Data'!C212/'Stock Data'!C211)</f>
        <v>-2.985296314968116E-2</v>
      </c>
      <c r="D211">
        <f>LN('Stock Data'!D212/'Stock Data'!D211)</f>
        <v>-1.0385375275217816E-3</v>
      </c>
      <c r="E211">
        <f>LN('Stock Data'!E212/'Stock Data'!E211)</f>
        <v>3.8350957839424884E-3</v>
      </c>
      <c r="F211">
        <f>LN('Stock Data'!F212/'Stock Data'!F211)</f>
        <v>1.9719561637336472E-2</v>
      </c>
      <c r="G211">
        <f>LN('Stock Data'!G212/'Stock Data'!G211)</f>
        <v>2.4844733276619658E-3</v>
      </c>
      <c r="H211">
        <f>LN('Stock Data'!H212/'Stock Data'!H211)</f>
        <v>-6.091084927023563E-3</v>
      </c>
      <c r="I211">
        <f>LN('Stock Data'!I212/'Stock Data'!I211)</f>
        <v>8.1575867524471251E-3</v>
      </c>
    </row>
    <row r="212" spans="1:9" x14ac:dyDescent="0.25">
      <c r="A212" s="2">
        <v>43070</v>
      </c>
      <c r="B212">
        <f>LN('Stock Data'!B213/'Stock Data'!B212)</f>
        <v>8.2146960390278093E-3</v>
      </c>
      <c r="C212">
        <f>LN('Stock Data'!C213/'Stock Data'!C212)</f>
        <v>-4.6520015634892817E-2</v>
      </c>
      <c r="D212">
        <f>LN('Stock Data'!D213/'Stock Data'!D212)</f>
        <v>-6.0629685467840063E-4</v>
      </c>
      <c r="E212">
        <f>LN('Stock Data'!E213/'Stock Data'!E212)</f>
        <v>-9.6154586994418693E-3</v>
      </c>
      <c r="F212">
        <f>LN('Stock Data'!F213/'Stock Data'!F212)</f>
        <v>8.7286899807241785E-3</v>
      </c>
      <c r="G212">
        <f>LN('Stock Data'!G213/'Stock Data'!G212)</f>
        <v>4.9505051598562047E-3</v>
      </c>
      <c r="H212">
        <f>LN('Stock Data'!H213/'Stock Data'!H212)</f>
        <v>1.4198497586766657E-3</v>
      </c>
      <c r="I212">
        <f>LN('Stock Data'!I213/'Stock Data'!I212)</f>
        <v>-2.0265827762343275E-3</v>
      </c>
    </row>
    <row r="213" spans="1:9" x14ac:dyDescent="0.25">
      <c r="A213" s="2">
        <v>43073</v>
      </c>
      <c r="B213">
        <f>LN('Stock Data'!B214/'Stock Data'!B213)</f>
        <v>8.1785476574376041E-4</v>
      </c>
      <c r="C213">
        <f>LN('Stock Data'!C214/'Stock Data'!C213)</f>
        <v>0.11954515064978273</v>
      </c>
      <c r="D213">
        <f>LN('Stock Data'!D214/'Stock Data'!D213)</f>
        <v>6.0629685467843218E-4</v>
      </c>
      <c r="E213">
        <f>LN('Stock Data'!E214/'Stock Data'!E213)</f>
        <v>-4.445176257083381E-2</v>
      </c>
      <c r="F213">
        <f>LN('Stock Data'!F214/'Stock Data'!F213)</f>
        <v>8.3734508421801027E-3</v>
      </c>
      <c r="G213">
        <f>LN('Stock Data'!G214/'Stock Data'!G213)</f>
        <v>1.644737212878245E-3</v>
      </c>
      <c r="H213">
        <f>LN('Stock Data'!H214/'Stock Data'!H213)</f>
        <v>-2.0642883064188756E-2</v>
      </c>
      <c r="I213">
        <f>LN('Stock Data'!I214/'Stock Data'!I213)</f>
        <v>-1.052710815559842E-3</v>
      </c>
    </row>
    <row r="214" spans="1:9" x14ac:dyDescent="0.25">
      <c r="A214" s="2">
        <v>43074</v>
      </c>
      <c r="B214">
        <f>LN('Stock Data'!B215/'Stock Data'!B214)</f>
        <v>-1.8702442560670485E-2</v>
      </c>
      <c r="C214">
        <f>LN('Stock Data'!C215/'Stock Data'!C214)</f>
        <v>-1.4184634991956413E-2</v>
      </c>
      <c r="D214">
        <f>LN('Stock Data'!D215/'Stock Data'!D214)</f>
        <v>1.3844771615270162E-3</v>
      </c>
      <c r="E214">
        <f>LN('Stock Data'!E215/'Stock Data'!E214)</f>
        <v>-1.5267472130788421E-2</v>
      </c>
      <c r="F214">
        <f>LN('Stock Data'!F215/'Stock Data'!F214)</f>
        <v>-1.1195433188320101E-4</v>
      </c>
      <c r="G214">
        <f>LN('Stock Data'!G215/'Stock Data'!G214)</f>
        <v>3.2813811231775813E-3</v>
      </c>
      <c r="H214">
        <f>LN('Stock Data'!H215/'Stock Data'!H214)</f>
        <v>-2.7012834008524653E-2</v>
      </c>
      <c r="I214">
        <f>LN('Stock Data'!I215/'Stock Data'!I214)</f>
        <v>-3.7463905087070002E-3</v>
      </c>
    </row>
    <row r="215" spans="1:9" x14ac:dyDescent="0.25">
      <c r="A215" s="2">
        <v>43075</v>
      </c>
      <c r="B215">
        <f>LN('Stock Data'!B216/'Stock Data'!B215)</f>
        <v>-3.0585315098187685E-3</v>
      </c>
      <c r="C215">
        <f>LN('Stock Data'!C216/'Stock Data'!C215)</f>
        <v>-5.8840500022933465E-2</v>
      </c>
      <c r="D215">
        <f>LN('Stock Data'!D216/'Stock Data'!D215)</f>
        <v>8.6428699533718152E-4</v>
      </c>
      <c r="E215">
        <f>LN('Stock Data'!E216/'Stock Data'!E215)</f>
        <v>-6.4606899543697097E-2</v>
      </c>
      <c r="F215">
        <f>LN('Stock Data'!F216/'Stock Data'!F215)</f>
        <v>-1.3807297637946227E-2</v>
      </c>
      <c r="G215">
        <f>LN('Stock Data'!G216/'Stock Data'!G215)</f>
        <v>6.5306354553299742E-3</v>
      </c>
      <c r="H215">
        <f>LN('Stock Data'!H216/'Stock Data'!H215)</f>
        <v>-9.1187953651258313E-3</v>
      </c>
      <c r="I215">
        <f>LN('Stock Data'!I216/'Stock Data'!I215)</f>
        <v>-1.1411185558209418E-4</v>
      </c>
    </row>
    <row r="216" spans="1:9" x14ac:dyDescent="0.25">
      <c r="A216" s="2">
        <v>43076</v>
      </c>
      <c r="B216">
        <f>LN('Stock Data'!B217/'Stock Data'!B216)</f>
        <v>-2.7885963024898378E-3</v>
      </c>
      <c r="C216">
        <f>LN('Stock Data'!C217/'Stock Data'!C216)</f>
        <v>1.5037877364540502E-2</v>
      </c>
      <c r="D216">
        <f>LN('Stock Data'!D217/'Stock Data'!D216)</f>
        <v>-2.0755693512364668E-3</v>
      </c>
      <c r="E216">
        <f>LN('Stock Data'!E217/'Stock Data'!E216)</f>
        <v>9.7986630487022219E-3</v>
      </c>
      <c r="F216">
        <f>LN('Stock Data'!F217/'Stock Data'!F216)</f>
        <v>-1.29077921447362E-2</v>
      </c>
      <c r="G216">
        <f>LN('Stock Data'!G217/'Stock Data'!G216)</f>
        <v>-8.1400085894708235E-4</v>
      </c>
      <c r="H216">
        <f>LN('Stock Data'!H217/'Stock Data'!H216)</f>
        <v>3.4480027233273584E-3</v>
      </c>
      <c r="I216">
        <f>LN('Stock Data'!I217/'Stock Data'!I216)</f>
        <v>2.9280666540677323E-3</v>
      </c>
    </row>
    <row r="217" spans="1:9" x14ac:dyDescent="0.25">
      <c r="A217" s="2">
        <v>43077</v>
      </c>
      <c r="B217">
        <f>LN('Stock Data'!B218/'Stock Data'!B217)</f>
        <v>4.1799698592413321E-3</v>
      </c>
      <c r="C217">
        <f>LN('Stock Data'!C218/'Stock Data'!C217)</f>
        <v>-1.5037877364540559E-2</v>
      </c>
      <c r="D217">
        <f>LN('Stock Data'!D218/'Stock Data'!D217)</f>
        <v>1.7310422405980358E-4</v>
      </c>
      <c r="E217">
        <f>LN('Stock Data'!E218/'Stock Data'!E217)</f>
        <v>-7.6128698287219404E-3</v>
      </c>
      <c r="F217">
        <f>LN('Stock Data'!F218/'Stock Data'!F217)</f>
        <v>8.3006856908333388E-3</v>
      </c>
      <c r="G217">
        <f>LN('Stock Data'!G218/'Stock Data'!G217)</f>
        <v>-4.8979689755470311E-3</v>
      </c>
      <c r="H217">
        <f>LN('Stock Data'!H218/'Stock Data'!H217)</f>
        <v>3.8834641786148925E-3</v>
      </c>
      <c r="I217">
        <f>LN('Stock Data'!I218/'Stock Data'!I217)</f>
        <v>5.4912022132783626E-3</v>
      </c>
    </row>
    <row r="218" spans="1:9" x14ac:dyDescent="0.25">
      <c r="A218" s="2">
        <v>43080</v>
      </c>
      <c r="B218">
        <f>LN('Stock Data'!B219/'Stock Data'!B218)</f>
        <v>1.8733330718609786E-2</v>
      </c>
      <c r="C218">
        <f>LN('Stock Data'!C219/'Stock Data'!C218)</f>
        <v>0</v>
      </c>
      <c r="D218">
        <f>LN('Stock Data'!D219/'Stock Data'!D218)</f>
        <v>-5.1946321514438685E-4</v>
      </c>
      <c r="E218">
        <f>LN('Stock Data'!E219/'Stock Data'!E218)</f>
        <v>-7.6712704966514795E-3</v>
      </c>
      <c r="F218">
        <f>LN('Stock Data'!F219/'Stock Data'!F218)</f>
        <v>8.0627167177783517E-3</v>
      </c>
      <c r="G218">
        <f>LN('Stock Data'!G219/'Stock Data'!G218)</f>
        <v>-4.1000467440135465E-3</v>
      </c>
      <c r="H218">
        <f>LN('Stock Data'!H219/'Stock Data'!H218)</f>
        <v>2.7785725776148573E-2</v>
      </c>
      <c r="I218">
        <f>LN('Stock Data'!I219/'Stock Data'!I218)</f>
        <v>3.1968420335846677E-3</v>
      </c>
    </row>
    <row r="219" spans="1:9" x14ac:dyDescent="0.25">
      <c r="A219" s="2">
        <v>43081</v>
      </c>
      <c r="B219">
        <f>LN('Stock Data'!B220/'Stock Data'!B219)</f>
        <v>4.6290620441074267E-3</v>
      </c>
      <c r="C219">
        <f>LN('Stock Data'!C220/'Stock Data'!C219)</f>
        <v>1.5037877364540502E-2</v>
      </c>
      <c r="D219">
        <f>LN('Stock Data'!D220/'Stock Data'!D219)</f>
        <v>3.4635899108467072E-4</v>
      </c>
      <c r="E219">
        <f>LN('Stock Data'!E220/'Stock Data'!E219)</f>
        <v>-1.2175025875279192E-2</v>
      </c>
      <c r="F219">
        <f>LN('Stock Data'!F220/'Stock Data'!F219)</f>
        <v>-3.2286810728547372E-3</v>
      </c>
      <c r="G219">
        <f>LN('Stock Data'!G220/'Stock Data'!G219)</f>
        <v>-1.6447372128782674E-3</v>
      </c>
      <c r="H219">
        <f>LN('Stock Data'!H220/'Stock Data'!H219)</f>
        <v>-3.1968564299468774E-2</v>
      </c>
      <c r="I219">
        <f>LN('Stock Data'!I220/'Stock Data'!I219)</f>
        <v>1.5477236518457054E-3</v>
      </c>
    </row>
    <row r="220" spans="1:9" x14ac:dyDescent="0.25">
      <c r="A220" s="2">
        <v>43082</v>
      </c>
      <c r="B220">
        <f>LN('Stock Data'!B221/'Stock Data'!B220)</f>
        <v>1.3491839478071777E-2</v>
      </c>
      <c r="C220">
        <f>LN('Stock Data'!C221/'Stock Data'!C220)</f>
        <v>-1.5037877364540559E-2</v>
      </c>
      <c r="D220">
        <f>LN('Stock Data'!D221/'Stock Data'!D220)</f>
        <v>2.8527704919118482E-3</v>
      </c>
      <c r="E220">
        <f>LN('Stock Data'!E221/'Stock Data'!E220)</f>
        <v>4.889621433125789E-2</v>
      </c>
      <c r="F220">
        <f>LN('Stock Data'!F221/'Stock Data'!F220)</f>
        <v>6.3342028320476076E-3</v>
      </c>
      <c r="G220">
        <f>LN('Stock Data'!G221/'Stock Data'!G220)</f>
        <v>-2.4721891453891483E-3</v>
      </c>
      <c r="H220">
        <f>LN('Stock Data'!H221/'Stock Data'!H220)</f>
        <v>-1.1896871200048917E-2</v>
      </c>
      <c r="I220">
        <f>LN('Stock Data'!I221/'Stock Data'!I220)</f>
        <v>-4.7306868270428188E-4</v>
      </c>
    </row>
    <row r="221" spans="1:9" x14ac:dyDescent="0.25">
      <c r="A221" s="2">
        <v>43083</v>
      </c>
      <c r="B221">
        <f>LN('Stock Data'!B222/'Stock Data'!B221)</f>
        <v>-4.5668850361206244E-3</v>
      </c>
      <c r="C221">
        <f>LN('Stock Data'!C222/'Stock Data'!C221)</f>
        <v>1.5037877364540502E-2</v>
      </c>
      <c r="D221">
        <f>LN('Stock Data'!D222/'Stock Data'!D221)</f>
        <v>5.1787349494238587E-4</v>
      </c>
      <c r="E221">
        <f>LN('Stock Data'!E222/'Stock Data'!E221)</f>
        <v>-2.904991795932715E-2</v>
      </c>
      <c r="F221">
        <f>LN('Stock Data'!F222/'Stock Data'!F221)</f>
        <v>-1.3965637025455292E-2</v>
      </c>
      <c r="G221">
        <f>LN('Stock Data'!G222/'Stock Data'!G221)</f>
        <v>1.6488049901838859E-3</v>
      </c>
      <c r="H221">
        <f>LN('Stock Data'!H222/'Stock Data'!H221)</f>
        <v>2.0690465229166444E-2</v>
      </c>
      <c r="I221">
        <f>LN('Stock Data'!I222/'Stock Data'!I221)</f>
        <v>-4.0791677714772118E-3</v>
      </c>
    </row>
    <row r="222" spans="1:9" x14ac:dyDescent="0.25">
      <c r="A222" s="2">
        <v>43084</v>
      </c>
      <c r="B222">
        <f>LN('Stock Data'!B223/'Stock Data'!B222)</f>
        <v>1.8672215184266188E-2</v>
      </c>
      <c r="C222">
        <f>LN('Stock Data'!C223/'Stock Data'!C222)</f>
        <v>0</v>
      </c>
      <c r="D222">
        <f>LN('Stock Data'!D223/'Stock Data'!D222)</f>
        <v>1.2933909694107985E-3</v>
      </c>
      <c r="E222">
        <f>LN('Stock Data'!E223/'Stock Data'!E222)</f>
        <v>1.0857869972049086E-2</v>
      </c>
      <c r="F222">
        <f>LN('Stock Data'!F223/'Stock Data'!F222)</f>
        <v>1.2046941092784804E-2</v>
      </c>
      <c r="G222">
        <f>LN('Stock Data'!G223/'Stock Data'!G222)</f>
        <v>0</v>
      </c>
      <c r="H222">
        <f>LN('Stock Data'!H223/'Stock Data'!H222)</f>
        <v>7.3921090931410869E-3</v>
      </c>
      <c r="I222">
        <f>LN('Stock Data'!I223/'Stock Data'!I222)</f>
        <v>8.934313473589495E-3</v>
      </c>
    </row>
    <row r="223" spans="1:9" x14ac:dyDescent="0.25">
      <c r="A223" s="2">
        <v>43087</v>
      </c>
      <c r="B223">
        <f>LN('Stock Data'!B224/'Stock Data'!B223)</f>
        <v>1.5211361100510985E-2</v>
      </c>
      <c r="C223">
        <f>LN('Stock Data'!C224/'Stock Data'!C223)</f>
        <v>0</v>
      </c>
      <c r="D223">
        <f>LN('Stock Data'!D224/'Stock Data'!D223)</f>
        <v>1.0334597378624921E-3</v>
      </c>
      <c r="E223">
        <f>LN('Stock Data'!E224/'Stock Data'!E223)</f>
        <v>1.6068904939200289E-2</v>
      </c>
      <c r="F223">
        <f>LN('Stock Data'!F224/'Stock Data'!F223)</f>
        <v>-5.0965285036951172E-3</v>
      </c>
      <c r="G223">
        <f>LN('Stock Data'!G224/'Stock Data'!G223)</f>
        <v>-2.4742280663513886E-3</v>
      </c>
      <c r="H223">
        <f>LN('Stock Data'!H224/'Stock Data'!H223)</f>
        <v>9.5287677976526354E-3</v>
      </c>
      <c r="I223">
        <f>LN('Stock Data'!I224/'Stock Data'!I223)</f>
        <v>5.3484783871170635E-3</v>
      </c>
    </row>
    <row r="224" spans="1:9" x14ac:dyDescent="0.25">
      <c r="A224" s="2">
        <v>43088</v>
      </c>
      <c r="B224">
        <f>LN('Stock Data'!B225/'Stock Data'!B224)</f>
        <v>-1.2308575092088726E-2</v>
      </c>
      <c r="C224">
        <f>LN('Stock Data'!C225/'Stock Data'!C224)</f>
        <v>4.380262265839284E-2</v>
      </c>
      <c r="D224">
        <f>LN('Stock Data'!D225/'Stock Data'!D224)</f>
        <v>-2.154337550085835E-3</v>
      </c>
      <c r="E224">
        <f>LN('Stock Data'!E225/'Stock Data'!E224)</f>
        <v>-1.7149402072954463E-2</v>
      </c>
      <c r="F224">
        <f>LN('Stock Data'!F225/'Stock Data'!F224)</f>
        <v>4.1358434773402248E-3</v>
      </c>
      <c r="G224">
        <f>LN('Stock Data'!G225/'Stock Data'!G224)</f>
        <v>-3.3085224555607327E-3</v>
      </c>
      <c r="H224">
        <f>LN('Stock Data'!H225/'Stock Data'!H224)</f>
        <v>4.6578715945401871E-3</v>
      </c>
      <c r="I224">
        <f>LN('Stock Data'!I225/'Stock Data'!I224)</f>
        <v>-3.2354978917475585E-3</v>
      </c>
    </row>
    <row r="225" spans="1:9" x14ac:dyDescent="0.25">
      <c r="A225" s="2">
        <v>43089</v>
      </c>
      <c r="B225">
        <f>LN('Stock Data'!B226/'Stock Data'!B225)</f>
        <v>1.7241805984070852E-2</v>
      </c>
      <c r="C225">
        <f>LN('Stock Data'!C226/'Stock Data'!C225)</f>
        <v>-1.4388737452099556E-2</v>
      </c>
      <c r="D225">
        <f>LN('Stock Data'!D226/'Stock Data'!D225)</f>
        <v>-1.5540018935667709E-3</v>
      </c>
      <c r="E225">
        <f>LN('Stock Data'!E226/'Stock Data'!E225)</f>
        <v>3.9220713153281114E-2</v>
      </c>
      <c r="F225">
        <f>LN('Stock Data'!F226/'Stock Data'!F225)</f>
        <v>1.3560429373980433E-3</v>
      </c>
      <c r="G225">
        <f>LN('Stock Data'!G226/'Stock Data'!G225)</f>
        <v>-2.4885952287652426E-3</v>
      </c>
      <c r="H225">
        <f>LN('Stock Data'!H226/'Stock Data'!H225)</f>
        <v>9.251329513695011E-3</v>
      </c>
      <c r="I225">
        <f>LN('Stock Data'!I226/'Stock Data'!I225)</f>
        <v>-8.2823618428607023E-4</v>
      </c>
    </row>
    <row r="226" spans="1:9" x14ac:dyDescent="0.25">
      <c r="A226" s="2">
        <v>43090</v>
      </c>
      <c r="B226">
        <f>LN('Stock Data'!B227/'Stock Data'!B226)</f>
        <v>2.253618976811933E-2</v>
      </c>
      <c r="C226">
        <f>LN('Stock Data'!C227/'Stock Data'!C226)</f>
        <v>-2.9413885206293341E-2</v>
      </c>
      <c r="D226">
        <f>LN('Stock Data'!D227/'Stock Data'!D226)</f>
        <v>-3.2885966604271717E-3</v>
      </c>
      <c r="E226">
        <f>LN('Stock Data'!E227/'Stock Data'!E226)</f>
        <v>1.0389611324192604E-3</v>
      </c>
      <c r="F226">
        <f>LN('Stock Data'!F227/'Stock Data'!F226)</f>
        <v>-2.4308670060759195E-3</v>
      </c>
      <c r="G226">
        <f>LN('Stock Data'!G227/'Stock Data'!G226)</f>
        <v>8.3022005598905584E-4</v>
      </c>
      <c r="H226">
        <f>LN('Stock Data'!H227/'Stock Data'!H226)</f>
        <v>3.59066813072854E-3</v>
      </c>
      <c r="I226">
        <f>LN('Stock Data'!I227/'Stock Data'!I226)</f>
        <v>1.9836868787915067E-3</v>
      </c>
    </row>
    <row r="227" spans="1:9" x14ac:dyDescent="0.25">
      <c r="A227" s="2">
        <v>43091</v>
      </c>
      <c r="B227">
        <f>LN('Stock Data'!B228/'Stock Data'!B227)</f>
        <v>-2.7894273397098056E-3</v>
      </c>
      <c r="C227">
        <f>LN('Stock Data'!C228/'Stock Data'!C227)</f>
        <v>0</v>
      </c>
      <c r="D227">
        <f>LN('Stock Data'!D228/'Stock Data'!D227)</f>
        <v>3.288596660427098E-3</v>
      </c>
      <c r="E227">
        <f>LN('Stock Data'!E228/'Stock Data'!E227)</f>
        <v>1.8519047767237531E-2</v>
      </c>
      <c r="F227">
        <f>LN('Stock Data'!F228/'Stock Data'!F227)</f>
        <v>-1.4726426146359059E-3</v>
      </c>
      <c r="G227">
        <f>LN('Stock Data'!G228/'Stock Data'!G227)</f>
        <v>1.6583751727761256E-3</v>
      </c>
      <c r="H227">
        <f>LN('Stock Data'!H228/'Stock Data'!H227)</f>
        <v>-8.2056345385063002E-3</v>
      </c>
      <c r="I227">
        <f>LN('Stock Data'!I228/'Stock Data'!I227)</f>
        <v>-4.5827146348614839E-4</v>
      </c>
    </row>
    <row r="228" spans="1:9" x14ac:dyDescent="0.25">
      <c r="A228" s="2">
        <v>43095</v>
      </c>
      <c r="B228">
        <f>LN('Stock Data'!B229/'Stock Data'!B228)</f>
        <v>7.8411429951304578E-3</v>
      </c>
      <c r="C228">
        <f>LN('Stock Data'!C229/'Stock Data'!C228)</f>
        <v>-3.0305349495328922E-2</v>
      </c>
      <c r="D228">
        <f>LN('Stock Data'!D229/'Stock Data'!D228)</f>
        <v>5.1831218004827777E-4</v>
      </c>
      <c r="E228">
        <f>LN('Stock Data'!E229/'Stock Data'!E228)</f>
        <v>2.2178328396572293E-2</v>
      </c>
      <c r="F228">
        <f>LN('Stock Data'!F229/'Stock Data'!F228)</f>
        <v>-1.8722992370079133E-3</v>
      </c>
      <c r="G228">
        <f>LN('Stock Data'!G229/'Stock Data'!G228)</f>
        <v>2.482417493255137E-3</v>
      </c>
      <c r="H228">
        <f>LN('Stock Data'!H229/'Stock Data'!H228)</f>
        <v>-5.072107186954433E-3</v>
      </c>
      <c r="I228">
        <f>LN('Stock Data'!I229/'Stock Data'!I228)</f>
        <v>-1.0589757408193626E-3</v>
      </c>
    </row>
    <row r="229" spans="1:9" x14ac:dyDescent="0.25">
      <c r="A229" s="2">
        <v>43096</v>
      </c>
      <c r="B229">
        <f>LN('Stock Data'!B230/'Stock Data'!B229)</f>
        <v>6.5294556438620661E-3</v>
      </c>
      <c r="C229">
        <f>LN('Stock Data'!C230/'Stock Data'!C229)</f>
        <v>-3.1252543504104426E-2</v>
      </c>
      <c r="D229">
        <f>LN('Stock Data'!D230/'Stock Data'!D229)</f>
        <v>9.4947136455607783E-4</v>
      </c>
      <c r="E229">
        <f>LN('Stock Data'!E230/'Stock Data'!E229)</f>
        <v>9.9207162867479791E-3</v>
      </c>
      <c r="F229">
        <f>LN('Stock Data'!F230/'Stock Data'!F229)</f>
        <v>6.8130004893631098E-4</v>
      </c>
      <c r="G229">
        <f>LN('Stock Data'!G230/'Stock Data'!G229)</f>
        <v>2.4762703532635053E-3</v>
      </c>
      <c r="H229">
        <f>LN('Stock Data'!H230/'Stock Data'!H229)</f>
        <v>3.1040198065301047E-2</v>
      </c>
      <c r="I229">
        <f>LN('Stock Data'!I230/'Stock Data'!I229)</f>
        <v>7.9062824034794189E-4</v>
      </c>
    </row>
    <row r="230" spans="1:9" x14ac:dyDescent="0.25">
      <c r="A230" s="2">
        <v>43097</v>
      </c>
      <c r="B230">
        <f>LN('Stock Data'!B231/'Stock Data'!B230)</f>
        <v>1.4413718723562636E-2</v>
      </c>
      <c r="C230">
        <f>LN('Stock Data'!C231/'Stock Data'!C230)</f>
        <v>-1.6000341346441075E-2</v>
      </c>
      <c r="D230">
        <f>LN('Stock Data'!D231/'Stock Data'!D230)</f>
        <v>3.449754181326687E-4</v>
      </c>
      <c r="E230">
        <f>LN('Stock Data'!E231/'Stock Data'!E230)</f>
        <v>9.8232617029430196E-3</v>
      </c>
      <c r="F230">
        <f>LN('Stock Data'!F231/'Stock Data'!F230)</f>
        <v>-5.4629793912666768E-3</v>
      </c>
      <c r="G230">
        <f>LN('Stock Data'!G231/'Stock Data'!G230)</f>
        <v>8.2406267539334387E-4</v>
      </c>
      <c r="H230">
        <f>LN('Stock Data'!H231/'Stock Data'!H230)</f>
        <v>-9.0549912822485753E-3</v>
      </c>
      <c r="I230">
        <f>LN('Stock Data'!I231/'Stock Data'!I230)</f>
        <v>1.832319049558422E-3</v>
      </c>
    </row>
    <row r="231" spans="1:9" x14ac:dyDescent="0.25">
      <c r="A231" s="2">
        <v>43098</v>
      </c>
      <c r="B231">
        <f>LN('Stock Data'!B232/'Stock Data'!B231)</f>
        <v>-5.6909718283939372E-3</v>
      </c>
      <c r="C231">
        <f>LN('Stock Data'!C232/'Stock Data'!C231)</f>
        <v>0</v>
      </c>
      <c r="D231">
        <f>LN('Stock Data'!D232/'Stock Data'!D231)</f>
        <v>1.2928336489976587E-3</v>
      </c>
      <c r="E231">
        <f>LN('Stock Data'!E232/'Stock Data'!E231)</f>
        <v>-3.9177327289017759E-3</v>
      </c>
      <c r="F231">
        <f>LN('Stock Data'!F232/'Stock Data'!F231)</f>
        <v>-7.733139057050485E-3</v>
      </c>
      <c r="G231">
        <f>LN('Stock Data'!G232/'Stock Data'!G231)</f>
        <v>8.2338415520513502E-4</v>
      </c>
      <c r="H231">
        <f>LN('Stock Data'!H232/'Stock Data'!H231)</f>
        <v>4.2547222064632292E-3</v>
      </c>
      <c r="I231">
        <f>LN('Stock Data'!I232/'Stock Data'!I231)</f>
        <v>-5.1966324272850065E-3</v>
      </c>
    </row>
    <row r="232" spans="1:9" x14ac:dyDescent="0.25">
      <c r="A232" s="2">
        <v>43102</v>
      </c>
      <c r="B232">
        <f>LN('Stock Data'!B233/'Stock Data'!B232)</f>
        <v>3.3189991694084556E-2</v>
      </c>
      <c r="C232">
        <f>LN('Stock Data'!C233/'Stock Data'!C232)</f>
        <v>1.600034134644112E-2</v>
      </c>
      <c r="D232">
        <f>LN('Stock Data'!D233/'Stock Data'!D232)</f>
        <v>2.5806810021510992E-3</v>
      </c>
      <c r="E232">
        <f>LN('Stock Data'!E233/'Stock Data'!E232)</f>
        <v>3.1871360074930397E-2</v>
      </c>
      <c r="F232">
        <f>LN('Stock Data'!F233/'Stock Data'!F232)</f>
        <v>1.7669345716180097E-2</v>
      </c>
      <c r="G232">
        <f>LN('Stock Data'!G233/'Stock Data'!G232)</f>
        <v>0</v>
      </c>
      <c r="H232">
        <f>LN('Stock Data'!H233/'Stock Data'!H232)</f>
        <v>3.39654691932543E-8</v>
      </c>
      <c r="I232">
        <f>LN('Stock Data'!I233/'Stock Data'!I232)</f>
        <v>8.2690785268871494E-3</v>
      </c>
    </row>
    <row r="233" spans="1:9" x14ac:dyDescent="0.25">
      <c r="A233" s="2">
        <v>43103</v>
      </c>
      <c r="B233">
        <f>LN('Stock Data'!B234/'Stock Data'!B233)</f>
        <v>8.1281824505425385E-3</v>
      </c>
      <c r="C233">
        <f>LN('Stock Data'!C234/'Stock Data'!C233)</f>
        <v>-3.2260862218221435E-2</v>
      </c>
      <c r="D233">
        <f>LN('Stock Data'!D234/'Stock Data'!D233)</f>
        <v>-4.2967992068164738E-4</v>
      </c>
      <c r="E233">
        <f>LN('Stock Data'!E234/'Stock Data'!E233)</f>
        <v>7.5757938084577226E-3</v>
      </c>
      <c r="F233">
        <f>LN('Stock Data'!F234/'Stock Data'!F233)</f>
        <v>1.8694203317605327E-2</v>
      </c>
      <c r="G233">
        <f>LN('Stock Data'!G234/'Stock Data'!G233)</f>
        <v>8.2270675146354773E-4</v>
      </c>
      <c r="H233">
        <f>LN('Stock Data'!H234/'Stock Data'!H233)</f>
        <v>1.7257564449117597E-2</v>
      </c>
      <c r="I233">
        <f>LN('Stock Data'!I234/'Stock Data'!I233)</f>
        <v>6.3784332429780467E-3</v>
      </c>
    </row>
    <row r="234" spans="1:9" x14ac:dyDescent="0.25">
      <c r="A234" s="2">
        <v>43104</v>
      </c>
      <c r="B234">
        <f>LN('Stock Data'!B235/'Stock Data'!B234)</f>
        <v>3.56511361407981E-3</v>
      </c>
      <c r="C234">
        <f>LN('Stock Data'!C235/'Stock Data'!C234)</f>
        <v>0</v>
      </c>
      <c r="D234">
        <f>LN('Stock Data'!D235/'Stock Data'!D234)</f>
        <v>2.5751430539590293E-3</v>
      </c>
      <c r="E234">
        <f>LN('Stock Data'!E235/'Stock Data'!E234)</f>
        <v>9.4295150787036277E-4</v>
      </c>
      <c r="F234">
        <f>LN('Stock Data'!F235/'Stock Data'!F234)</f>
        <v>-4.2231336616741647E-3</v>
      </c>
      <c r="G234">
        <f>LN('Stock Data'!G235/'Stock Data'!G234)</f>
        <v>-8.2270675146350837E-4</v>
      </c>
      <c r="H234">
        <f>LN('Stock Data'!H235/'Stock Data'!H234)</f>
        <v>-5.4397566801548929E-3</v>
      </c>
      <c r="I234">
        <f>LN('Stock Data'!I235/'Stock Data'!I234)</f>
        <v>4.0205426195473347E-3</v>
      </c>
    </row>
    <row r="235" spans="1:9" x14ac:dyDescent="0.25">
      <c r="A235" s="2">
        <v>43105</v>
      </c>
      <c r="B235">
        <f>LN('Stock Data'!B236/'Stock Data'!B235)</f>
        <v>7.7986450362351181E-3</v>
      </c>
      <c r="C235">
        <f>LN('Stock Data'!C236/'Stock Data'!C235)</f>
        <v>3.2260862218221477E-2</v>
      </c>
      <c r="D235">
        <f>LN('Stock Data'!D236/'Stock Data'!D235)</f>
        <v>5.9989716929680483E-4</v>
      </c>
      <c r="E235">
        <f>LN('Stock Data'!E236/'Stock Data'!E235)</f>
        <v>5.6391126877702469E-3</v>
      </c>
      <c r="F235">
        <f>LN('Stock Data'!F236/'Stock Data'!F235)</f>
        <v>5.9406221504924557E-3</v>
      </c>
      <c r="G235">
        <f>LN('Stock Data'!G236/'Stock Data'!G235)</f>
        <v>-8.2338415520521178E-4</v>
      </c>
      <c r="H235">
        <f>LN('Stock Data'!H236/'Stock Data'!H235)</f>
        <v>6.9686693160934355E-3</v>
      </c>
      <c r="I235">
        <f>LN('Stock Data'!I236/'Stock Data'!I235)</f>
        <v>7.0091458493143173E-3</v>
      </c>
    </row>
    <row r="236" spans="1:9" x14ac:dyDescent="0.25">
      <c r="A236" s="2">
        <v>43108</v>
      </c>
      <c r="B236">
        <f>LN('Stock Data'!B237/'Stock Data'!B236)</f>
        <v>1.6344048152977908E-2</v>
      </c>
      <c r="C236">
        <f>LN('Stock Data'!C237/'Stock Data'!C236)</f>
        <v>-1.6000341346441075E-2</v>
      </c>
      <c r="D236">
        <f>LN('Stock Data'!D237/'Stock Data'!D236)</f>
        <v>-1.800789384284057E-3</v>
      </c>
      <c r="E236">
        <f>LN('Stock Data'!E237/'Stock Data'!E236)</f>
        <v>-1.0362787035546547E-2</v>
      </c>
      <c r="F236">
        <f>LN('Stock Data'!F237/'Stock Data'!F236)</f>
        <v>-2.7675017477662533E-4</v>
      </c>
      <c r="G236">
        <f>LN('Stock Data'!G237/'Stock Data'!G236)</f>
        <v>0</v>
      </c>
      <c r="H236">
        <f>LN('Stock Data'!H237/'Stock Data'!H236)</f>
        <v>0</v>
      </c>
      <c r="I236">
        <f>LN('Stock Data'!I237/'Stock Data'!I236)</f>
        <v>1.660963915355335E-3</v>
      </c>
    </row>
    <row r="237" spans="1:9" x14ac:dyDescent="0.25">
      <c r="A237" s="2">
        <v>43109</v>
      </c>
      <c r="B237">
        <f>LN('Stock Data'!B238/'Stock Data'!B237)</f>
        <v>2.3131863462039219E-3</v>
      </c>
      <c r="C237">
        <f>LN('Stock Data'!C238/'Stock Data'!C237)</f>
        <v>0.78552050069096035</v>
      </c>
      <c r="D237">
        <f>LN('Stock Data'!D238/'Stock Data'!D237)</f>
        <v>-3.0946469622268394E-3</v>
      </c>
      <c r="E237">
        <f>LN('Stock Data'!E238/'Stock Data'!E237)</f>
        <v>-1.2387009265434465E-2</v>
      </c>
      <c r="F237">
        <f>LN('Stock Data'!F238/'Stock Data'!F237)</f>
        <v>1.5275855682065319E-2</v>
      </c>
      <c r="G237">
        <f>LN('Stock Data'!G238/'Stock Data'!G237)</f>
        <v>-1.6488049901838935E-3</v>
      </c>
      <c r="H237">
        <f>LN('Stock Data'!H238/'Stock Data'!H237)</f>
        <v>-2.5175402170063314E-2</v>
      </c>
      <c r="I237">
        <f>LN('Stock Data'!I238/'Stock Data'!I237)</f>
        <v>1.3020834718354051E-3</v>
      </c>
    </row>
    <row r="238" spans="1:9" x14ac:dyDescent="0.25">
      <c r="A238" s="2">
        <v>43110</v>
      </c>
      <c r="B238">
        <f>LN('Stock Data'!B239/'Stock Data'!B238)</f>
        <v>-1.387237216689157E-3</v>
      </c>
      <c r="C238">
        <f>LN('Stock Data'!C239/'Stock Data'!C238)</f>
        <v>0.45332112928579943</v>
      </c>
      <c r="D238">
        <f>LN('Stock Data'!D239/'Stock Data'!D238)</f>
        <v>-2.9315765089109268E-3</v>
      </c>
      <c r="E238">
        <f>LN('Stock Data'!E239/'Stock Data'!E238)</f>
        <v>2.2749796300981041E-2</v>
      </c>
      <c r="F238">
        <f>LN('Stock Data'!F239/'Stock Data'!F238)</f>
        <v>-2.8396916825962014E-3</v>
      </c>
      <c r="G238">
        <f>LN('Stock Data'!G239/'Stock Data'!G238)</f>
        <v>-4.1339455317282257E-3</v>
      </c>
      <c r="H238">
        <f>LN('Stock Data'!H239/'Stock Data'!H238)</f>
        <v>1.259661996320308E-2</v>
      </c>
      <c r="I238">
        <f>LN('Stock Data'!I239/'Stock Data'!I238)</f>
        <v>-1.1128459593683269E-3</v>
      </c>
    </row>
    <row r="239" spans="1:9" x14ac:dyDescent="0.25">
      <c r="A239" s="2">
        <v>43111</v>
      </c>
      <c r="B239">
        <f>LN('Stock Data'!B240/'Stock Data'!B239)</f>
        <v>2.3551997237762402E-2</v>
      </c>
      <c r="C239">
        <f>LN('Stock Data'!C240/'Stock Data'!C239)</f>
        <v>-0.24201203561859244</v>
      </c>
      <c r="D239">
        <f>LN('Stock Data'!D240/'Stock Data'!D239)</f>
        <v>1.2943955031710348E-3</v>
      </c>
      <c r="E239">
        <f>LN('Stock Data'!E240/'Stock Data'!E239)</f>
        <v>-3.755872959805384E-3</v>
      </c>
      <c r="F239">
        <f>LN('Stock Data'!F240/'Stock Data'!F239)</f>
        <v>-4.9339170331491296E-3</v>
      </c>
      <c r="G239">
        <f>LN('Stock Data'!G240/'Stock Data'!G239)</f>
        <v>0</v>
      </c>
      <c r="H239">
        <f>LN('Stock Data'!H240/'Stock Data'!H239)</f>
        <v>-2.6759033390104194E-3</v>
      </c>
      <c r="I239">
        <f>LN('Stock Data'!I240/'Stock Data'!I239)</f>
        <v>7.0090260862362194E-3</v>
      </c>
    </row>
    <row r="240" spans="1:9" x14ac:dyDescent="0.25">
      <c r="A240" s="2">
        <v>43112</v>
      </c>
      <c r="B240">
        <f>LN('Stock Data'!B241/'Stock Data'!B240)</f>
        <v>2.3010040356183026E-2</v>
      </c>
      <c r="C240">
        <f>LN('Stock Data'!C241/'Stock Data'!C240)</f>
        <v>9.0971778205726592E-2</v>
      </c>
      <c r="D240">
        <f>LN('Stock Data'!D241/'Stock Data'!D240)</f>
        <v>1.4649319947567855E-3</v>
      </c>
      <c r="E240">
        <f>LN('Stock Data'!E241/'Stock Data'!E240)</f>
        <v>4.0558554366688822E-2</v>
      </c>
      <c r="F240">
        <f>LN('Stock Data'!F241/'Stock Data'!F240)</f>
        <v>1.6785058921728702E-2</v>
      </c>
      <c r="G240">
        <f>LN('Stock Data'!G241/'Stock Data'!G240)</f>
        <v>0</v>
      </c>
      <c r="H240">
        <f>LN('Stock Data'!H241/'Stock Data'!H240)</f>
        <v>1.4106465629608309E-4</v>
      </c>
      <c r="I240">
        <f>LN('Stock Data'!I241/'Stock Data'!I240)</f>
        <v>6.7269261681854198E-3</v>
      </c>
    </row>
    <row r="241" spans="1:9" x14ac:dyDescent="0.25">
      <c r="A241" s="2">
        <v>43116</v>
      </c>
      <c r="B241">
        <f>LN('Stock Data'!B242/'Stock Data'!B241)</f>
        <v>-2.4819631481289E-2</v>
      </c>
      <c r="C241">
        <f>LN('Stock Data'!C242/'Stock Data'!C241)</f>
        <v>-7.9137320558723745E-2</v>
      </c>
      <c r="D241">
        <f>LN('Stock Data'!D242/'Stock Data'!D241)</f>
        <v>8.6123909057787205E-5</v>
      </c>
      <c r="E241">
        <f>LN('Stock Data'!E242/'Stock Data'!E241)</f>
        <v>4.5065421018907949E-3</v>
      </c>
      <c r="F241">
        <f>LN('Stock Data'!F242/'Stock Data'!F241)</f>
        <v>2.6984744038864588E-3</v>
      </c>
      <c r="G241">
        <f>LN('Stock Data'!G242/'Stock Data'!G241)</f>
        <v>8.2815739722863686E-4</v>
      </c>
      <c r="H241">
        <f>LN('Stock Data'!H242/'Stock Data'!H241)</f>
        <v>9.4029348058476403E-3</v>
      </c>
      <c r="I241">
        <f>LN('Stock Data'!I242/'Stock Data'!I241)</f>
        <v>-3.5307131324618969E-3</v>
      </c>
    </row>
    <row r="242" spans="1:9" x14ac:dyDescent="0.25">
      <c r="A242" s="2">
        <v>43117</v>
      </c>
      <c r="B242">
        <f>LN('Stock Data'!B243/'Stock Data'!B242)</f>
        <v>4.9684159895149252E-3</v>
      </c>
      <c r="C242">
        <f>LN('Stock Data'!C243/'Stock Data'!C242)</f>
        <v>0.10594857800938046</v>
      </c>
      <c r="D242">
        <f>LN('Stock Data'!D243/'Stock Data'!D242)</f>
        <v>2.5826697562874619E-4</v>
      </c>
      <c r="E242">
        <f>LN('Stock Data'!E243/'Stock Data'!E242)</f>
        <v>-7.2202479734870201E-3</v>
      </c>
      <c r="F242">
        <f>LN('Stock Data'!F243/'Stock Data'!F242)</f>
        <v>1.3224671812952206E-2</v>
      </c>
      <c r="G242">
        <f>LN('Stock Data'!G243/'Stock Data'!G242)</f>
        <v>0</v>
      </c>
      <c r="H242">
        <f>LN('Stock Data'!H243/'Stock Data'!H242)</f>
        <v>-2.6898563043674984E-2</v>
      </c>
      <c r="I242">
        <f>LN('Stock Data'!I243/'Stock Data'!I242)</f>
        <v>9.3710063064367261E-3</v>
      </c>
    </row>
    <row r="243" spans="1:9" x14ac:dyDescent="0.25">
      <c r="A243" s="2">
        <v>43118</v>
      </c>
      <c r="B243">
        <f>LN('Stock Data'!B244/'Stock Data'!B243)</f>
        <v>6.7557712316937055E-4</v>
      </c>
      <c r="C243">
        <f>LN('Stock Data'!C244/'Stock Data'!C243)</f>
        <v>7.1458963982145046E-2</v>
      </c>
      <c r="D243">
        <f>LN('Stock Data'!D244/'Stock Data'!D243)</f>
        <v>-2.3268507072732925E-3</v>
      </c>
      <c r="E243">
        <f>LN('Stock Data'!E244/'Stock Data'!E243)</f>
        <v>-1.7359960862480601E-2</v>
      </c>
      <c r="F243">
        <f>LN('Stock Data'!F244/'Stock Data'!F243)</f>
        <v>-2.2364173861455427E-3</v>
      </c>
      <c r="G243">
        <f>LN('Stock Data'!G244/'Stock Data'!G243)</f>
        <v>-8.2815739722873194E-4</v>
      </c>
      <c r="H243">
        <f>LN('Stock Data'!H244/'Stock Data'!H243)</f>
        <v>-1.6493463880329896E-2</v>
      </c>
      <c r="I243">
        <f>LN('Stock Data'!I244/'Stock Data'!I243)</f>
        <v>-1.6176977485318196E-3</v>
      </c>
    </row>
    <row r="244" spans="1:9" x14ac:dyDescent="0.25">
      <c r="A244" s="2">
        <v>43119</v>
      </c>
      <c r="B244">
        <f>LN('Stock Data'!B245/'Stock Data'!B244)</f>
        <v>5.8362007594831324E-3</v>
      </c>
      <c r="C244">
        <f>LN('Stock Data'!C245/'Stock Data'!C244)</f>
        <v>-1.4888612493750637E-2</v>
      </c>
      <c r="D244">
        <f>LN('Stock Data'!D245/'Stock Data'!D244)</f>
        <v>-2.8513606146114111E-3</v>
      </c>
      <c r="E244">
        <f>LN('Stock Data'!E245/'Stock Data'!E244)</f>
        <v>5.5147198585110014E-3</v>
      </c>
      <c r="F244">
        <f>LN('Stock Data'!F245/'Stock Data'!F244)</f>
        <v>8.9686860226804253E-3</v>
      </c>
      <c r="G244">
        <f>LN('Stock Data'!G245/'Stock Data'!G244)</f>
        <v>-8.2884381040074207E-4</v>
      </c>
      <c r="H244">
        <f>LN('Stock Data'!H245/'Stock Data'!H244)</f>
        <v>-6.7330112659820598E-3</v>
      </c>
      <c r="I244">
        <f>LN('Stock Data'!I245/'Stock Data'!I244)</f>
        <v>4.3756481542505214E-3</v>
      </c>
    </row>
    <row r="245" spans="1:9" x14ac:dyDescent="0.25">
      <c r="A245" s="2">
        <v>43122</v>
      </c>
      <c r="B245">
        <f>LN('Stock Data'!B246/'Stock Data'!B245)</f>
        <v>-4.4772778898822526E-4</v>
      </c>
      <c r="C245">
        <f>LN('Stock Data'!C246/'Stock Data'!C245)</f>
        <v>0.14410034397375687</v>
      </c>
      <c r="D245">
        <f>LN('Stock Data'!D246/'Stock Data'!D245)</f>
        <v>1.7300571375581129E-4</v>
      </c>
      <c r="E245">
        <f>LN('Stock Data'!E246/'Stock Data'!E245)</f>
        <v>8.2154729533910932E-3</v>
      </c>
      <c r="F245">
        <f>LN('Stock Data'!F246/'Stock Data'!F245)</f>
        <v>1.5985262119170989E-2</v>
      </c>
      <c r="G245">
        <f>LN('Stock Data'!G246/'Stock Data'!G245)</f>
        <v>-8.2953136237532245E-4</v>
      </c>
      <c r="H245">
        <f>LN('Stock Data'!H246/'Stock Data'!H245)</f>
        <v>1.4724336031282863E-2</v>
      </c>
      <c r="I245">
        <f>LN('Stock Data'!I246/'Stock Data'!I245)</f>
        <v>8.0343644258471826E-3</v>
      </c>
    </row>
    <row r="246" spans="1:9" x14ac:dyDescent="0.25">
      <c r="A246" s="2">
        <v>43123</v>
      </c>
      <c r="B246">
        <f>LN('Stock Data'!B247/'Stock Data'!B246)</f>
        <v>-1.3752916731299043E-2</v>
      </c>
      <c r="C246">
        <f>LN('Stock Data'!C247/'Stock Data'!C246)</f>
        <v>-6.2520356981334055E-2</v>
      </c>
      <c r="D246">
        <f>LN('Stock Data'!D247/'Stock Data'!D246)</f>
        <v>1.9014872255145516E-3</v>
      </c>
      <c r="E246">
        <f>LN('Stock Data'!E247/'Stock Data'!E246)</f>
        <v>2.6022105363200109E-2</v>
      </c>
      <c r="F246">
        <f>LN('Stock Data'!F247/'Stock Data'!F246)</f>
        <v>-1.7693436849823315E-3</v>
      </c>
      <c r="G246">
        <f>LN('Stock Data'!G247/'Stock Data'!G246)</f>
        <v>0</v>
      </c>
      <c r="H246">
        <f>LN('Stock Data'!H247/'Stock Data'!H246)</f>
        <v>8.0714997111726739E-3</v>
      </c>
      <c r="I246">
        <f>LN('Stock Data'!I247/'Stock Data'!I246)</f>
        <v>2.172004929470756E-3</v>
      </c>
    </row>
    <row r="247" spans="1:9" x14ac:dyDescent="0.25">
      <c r="A247" s="2">
        <v>43124</v>
      </c>
      <c r="B247">
        <f>LN('Stock Data'!B248/'Stock Data'!B247)</f>
        <v>1.0613196726631521E-2</v>
      </c>
      <c r="C247">
        <f>LN('Stock Data'!C248/'Stock Data'!C247)</f>
        <v>-7.162965613925483E-2</v>
      </c>
      <c r="D247">
        <f>LN('Stock Data'!D248/'Stock Data'!D247)</f>
        <v>-1.4689914260017699E-3</v>
      </c>
      <c r="E247">
        <f>LN('Stock Data'!E248/'Stock Data'!E247)</f>
        <v>3.3960599238510435E-2</v>
      </c>
      <c r="F247">
        <f>LN('Stock Data'!F248/'Stock Data'!F247)</f>
        <v>-7.1089106263817854E-3</v>
      </c>
      <c r="G247">
        <f>LN('Stock Data'!G248/'Stock Data'!G247)</f>
        <v>-2.492730829602584E-3</v>
      </c>
      <c r="H247">
        <f>LN('Stock Data'!H248/'Stock Data'!H247)</f>
        <v>-1.7814923056559004E-2</v>
      </c>
      <c r="I247">
        <f>LN('Stock Data'!I248/'Stock Data'!I247)</f>
        <v>-5.601326352995111E-4</v>
      </c>
    </row>
    <row r="248" spans="1:9" x14ac:dyDescent="0.25">
      <c r="A248" s="2">
        <v>43125</v>
      </c>
      <c r="B248">
        <f>LN('Stock Data'!B249/'Stock Data'!B248)</f>
        <v>-1.2658419619876458E-2</v>
      </c>
      <c r="C248">
        <f>LN('Stock Data'!C249/'Stock Data'!C248)</f>
        <v>-6.1243625240718552E-2</v>
      </c>
      <c r="D248">
        <f>LN('Stock Data'!D249/'Stock Data'!D248)</f>
        <v>1.382682545011835E-3</v>
      </c>
      <c r="E248">
        <f>LN('Stock Data'!E249/'Stock Data'!E248)</f>
        <v>4.271685265303196E-3</v>
      </c>
      <c r="F248">
        <f>LN('Stock Data'!F249/'Stock Data'!F248)</f>
        <v>-2.8893560585395986E-3</v>
      </c>
      <c r="G248">
        <f>LN('Stock Data'!G249/'Stock Data'!G248)</f>
        <v>0</v>
      </c>
      <c r="H248">
        <f>LN('Stock Data'!H249/'Stock Data'!H248)</f>
        <v>-1.190749240226905E-2</v>
      </c>
      <c r="I248">
        <f>LN('Stock Data'!I249/'Stock Data'!I248)</f>
        <v>6.0243942085909743E-4</v>
      </c>
    </row>
    <row r="249" spans="1:9" x14ac:dyDescent="0.25">
      <c r="A249" s="2">
        <v>43126</v>
      </c>
      <c r="B249">
        <f>LN('Stock Data'!B250/'Stock Data'!B249)</f>
        <v>1.848148205174268E-2</v>
      </c>
      <c r="C249">
        <f>LN('Stock Data'!C250/'Stock Data'!C249)</f>
        <v>-1.0582109330536859E-2</v>
      </c>
      <c r="D249">
        <f>LN('Stock Data'!D250/'Stock Data'!D249)</f>
        <v>1.8979731346769858E-3</v>
      </c>
      <c r="E249">
        <f>LN('Stock Data'!E250/'Stock Data'!E249)</f>
        <v>-2.5608208616737039E-3</v>
      </c>
      <c r="F249">
        <f>LN('Stock Data'!F250/'Stock Data'!F249)</f>
        <v>3.0720606132115233E-2</v>
      </c>
      <c r="G249">
        <f>LN('Stock Data'!G250/'Stock Data'!G249)</f>
        <v>-1.6652793190612089E-3</v>
      </c>
      <c r="H249">
        <f>LN('Stock Data'!H250/'Stock Data'!H249)</f>
        <v>1.1823648922605378E-3</v>
      </c>
      <c r="I249">
        <f>LN('Stock Data'!I250/'Stock Data'!I249)</f>
        <v>1.1771638040818483E-2</v>
      </c>
    </row>
    <row r="250" spans="1:9" x14ac:dyDescent="0.25">
      <c r="A250" s="2">
        <v>43129</v>
      </c>
      <c r="B250">
        <f>LN('Stock Data'!B251/'Stock Data'!B250)</f>
        <v>4.4652826030020106E-4</v>
      </c>
      <c r="C250">
        <f>LN('Stock Data'!C251/'Stock Data'!C250)</f>
        <v>2.1053409197832263E-2</v>
      </c>
      <c r="D250">
        <f>LN('Stock Data'!D251/'Stock Data'!D250)</f>
        <v>-5.4448776399930584E-3</v>
      </c>
      <c r="E250">
        <f>LN('Stock Data'!E251/'Stock Data'!E250)</f>
        <v>-4.0109997338165386E-2</v>
      </c>
      <c r="F250">
        <f>LN('Stock Data'!F251/'Stock Data'!F250)</f>
        <v>1.0101377866254356E-2</v>
      </c>
      <c r="G250">
        <f>LN('Stock Data'!G251/'Stock Data'!G250)</f>
        <v>-2.503130218118477E-3</v>
      </c>
      <c r="H250">
        <f>LN('Stock Data'!H251/'Stock Data'!H250)</f>
        <v>-5.1832770618563465E-3</v>
      </c>
      <c r="I250">
        <f>LN('Stock Data'!I251/'Stock Data'!I250)</f>
        <v>-6.754736323635129E-3</v>
      </c>
    </row>
    <row r="251" spans="1:9" x14ac:dyDescent="0.25">
      <c r="A251" s="2">
        <v>43130</v>
      </c>
      <c r="B251">
        <f>LN('Stock Data'!B252/'Stock Data'!B251)</f>
        <v>-1.1675031842633979E-2</v>
      </c>
      <c r="C251">
        <f>LN('Stock Data'!C252/'Stock Data'!C251)</f>
        <v>-4.8009219186360488E-2</v>
      </c>
      <c r="D251">
        <f>LN('Stock Data'!D252/'Stock Data'!D251)</f>
        <v>-1.7347302392809133E-3</v>
      </c>
      <c r="E251">
        <f>LN('Stock Data'!E252/'Stock Data'!E251)</f>
        <v>-1.0733555643108777E-2</v>
      </c>
      <c r="F251">
        <f>LN('Stock Data'!F252/'Stock Data'!F251)</f>
        <v>-3.4580967379246992E-2</v>
      </c>
      <c r="G251">
        <f>LN('Stock Data'!G252/'Stock Data'!G251)</f>
        <v>-2.5094116054258072E-3</v>
      </c>
      <c r="H251">
        <f>LN('Stock Data'!H252/'Stock Data'!H251)</f>
        <v>-1.7826888416633085E-2</v>
      </c>
      <c r="I251">
        <f>LN('Stock Data'!I252/'Stock Data'!I251)</f>
        <v>-1.0958642573971082E-2</v>
      </c>
    </row>
    <row r="252" spans="1:9" x14ac:dyDescent="0.25">
      <c r="A252" s="2">
        <v>43131</v>
      </c>
      <c r="B252">
        <f>LN('Stock Data'!B253/'Stock Data'!B252)</f>
        <v>5.4054411504676058E-3</v>
      </c>
      <c r="C252">
        <f>LN('Stock Data'!C253/'Stock Data'!C252)</f>
        <v>-0.14058195062118944</v>
      </c>
      <c r="D252">
        <f>LN('Stock Data'!D253/'Stock Data'!D252)</f>
        <v>1.4747259041215067E-3</v>
      </c>
      <c r="E252">
        <f>LN('Stock Data'!E253/'Stock Data'!E252)</f>
        <v>1.4285957247476434E-2</v>
      </c>
      <c r="F252">
        <f>LN('Stock Data'!F253/'Stock Data'!F252)</f>
        <v>-2.7670592397959125E-2</v>
      </c>
      <c r="G252">
        <f>LN('Stock Data'!G253/'Stock Data'!G252)</f>
        <v>0</v>
      </c>
      <c r="H252">
        <f>LN('Stock Data'!H253/'Stock Data'!H252)</f>
        <v>6.1780291990100747E-3</v>
      </c>
      <c r="I252">
        <f>LN('Stock Data'!I253/'Stock Data'!I252)</f>
        <v>4.8886587523235534E-4</v>
      </c>
    </row>
    <row r="253" spans="1:9" x14ac:dyDescent="0.25">
      <c r="A253" s="2">
        <v>43132</v>
      </c>
      <c r="B253">
        <f>LN('Stock Data'!B254/'Stock Data'!B253)</f>
        <v>4.4823248008588647E-3</v>
      </c>
      <c r="C253">
        <f>LN('Stock Data'!C254/'Stock Data'!C253)</f>
        <v>-0.13443026908953973</v>
      </c>
      <c r="D253">
        <f>LN('Stock Data'!D254/'Stock Data'!D253)</f>
        <v>-3.1255538419047786E-3</v>
      </c>
      <c r="E253">
        <f>LN('Stock Data'!E254/'Stock Data'!E253)</f>
        <v>-3.5524016043677721E-3</v>
      </c>
      <c r="F253">
        <f>LN('Stock Data'!F254/'Stock Data'!F253)</f>
        <v>-2.6372018119711219E-3</v>
      </c>
      <c r="G253">
        <f>LN('Stock Data'!G254/'Stock Data'!G253)</f>
        <v>-1.6764463272522601E-3</v>
      </c>
      <c r="H253">
        <f>LN('Stock Data'!H254/'Stock Data'!H253)</f>
        <v>-1.8037660696922374E-2</v>
      </c>
      <c r="I253">
        <f>LN('Stock Data'!I254/'Stock Data'!I253)</f>
        <v>-6.4829866199597882E-4</v>
      </c>
    </row>
  </sheetData>
  <mergeCells count="5">
    <mergeCell ref="X2:X3"/>
    <mergeCell ref="X20:X21"/>
    <mergeCell ref="X34:X36"/>
    <mergeCell ref="X47:X48"/>
    <mergeCell ref="X60:X6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
  <sheetViews>
    <sheetView workbookViewId="0">
      <selection activeCell="A4" sqref="A4"/>
    </sheetView>
  </sheetViews>
  <sheetFormatPr defaultRowHeight="15" x14ac:dyDescent="0.25"/>
  <sheetData>
    <row r="1" spans="1:1" x14ac:dyDescent="0.25">
      <c r="A1" t="s">
        <v>64</v>
      </c>
    </row>
    <row r="3" spans="1:1" x14ac:dyDescent="0.25">
      <c r="A3" t="s">
        <v>65</v>
      </c>
    </row>
    <row r="4" spans="1:1" x14ac:dyDescent="0.25">
      <c r="A4" t="s">
        <v>90</v>
      </c>
    </row>
    <row r="9" spans="1:1" x14ac:dyDescent="0.25">
      <c r="A9" t="s">
        <v>68</v>
      </c>
    </row>
    <row r="10" spans="1:1" x14ac:dyDescent="0.25">
      <c r="A10" t="s">
        <v>91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Stock Data</vt:lpstr>
      <vt:lpstr>2&amp;3 asset Portfolio</vt:lpstr>
      <vt:lpstr>Extra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LD</dc:creator>
  <cp:lastModifiedBy>HP</cp:lastModifiedBy>
  <cp:lastPrinted>2018-02-04T19:47:01Z</cp:lastPrinted>
  <dcterms:created xsi:type="dcterms:W3CDTF">2018-02-02T19:29:12Z</dcterms:created>
  <dcterms:modified xsi:type="dcterms:W3CDTF">2018-02-14T20:54:38Z</dcterms:modified>
</cp:coreProperties>
</file>