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charts/colors1.xml" ContentType="application/vnd.ms-office.chartcolorstyle+xml"/>
  <Override PartName="/xl/charts/style1.xml" ContentType="application/vnd.ms-office.chartstyle+xml"/>
  <Override PartName="/xl/charts/colors2.xml" ContentType="application/vnd.ms-office.chartcolorstyle+xml"/>
  <Override PartName="/xl/charts/style2.xml" ContentType="application/vnd.ms-office.chartsty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3"/>
  <workbookPr/>
  <workbookProtection workbookAlgorithmName="SHA-512" workbookHashValue="Ga2xeoBIQDVxxVinAz4Gwu16e5LULdSD2dKOn0A6+nU4HnIB8PLMOREVtTsCmNzgNIUWaYOA4tdsHHNk3uZEFQ==" workbookSaltValue="gH5ALyfq8QNHo4NlPIG0Sw==" workbookSpinCount="100000" lockStructure="1"/>
  <bookViews>
    <workbookView xWindow="0" yWindow="0" windowWidth="25440" windowHeight="11325" activeTab="1"/>
  </bookViews>
  <sheets>
    <sheet name="Toelichting" sheetId="3" r:id="rId1"/>
    <sheet name="Omrekenen" sheetId="1" r:id="rId2"/>
    <sheet name="Blad2" sheetId="2" state="hidden" r:id="rId3"/>
  </sheets>
  <calcPr calcId="1790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6" i="2" l="1"/>
  <c r="F7" i="2" s="1"/>
  <c r="C8" i="1" l="1"/>
  <c r="B2" i="2" s="1"/>
  <c r="C9" i="1"/>
  <c r="C2" i="2" l="1"/>
  <c r="C3" i="2" s="1"/>
  <c r="B3" i="2" s="1"/>
  <c r="F9" i="2"/>
  <c r="F10" i="2" s="1"/>
  <c r="A8" i="2" l="1"/>
  <c r="A9" i="2" s="1"/>
  <c r="A10" i="2" s="1"/>
  <c r="A11" i="2" s="1"/>
  <c r="A12" i="2" s="1"/>
  <c r="A13" i="2" s="1"/>
  <c r="A14" i="2" s="1"/>
  <c r="A15" i="2" s="1"/>
  <c r="A16" i="2" s="1"/>
  <c r="A17" i="2" s="1"/>
  <c r="A18" i="2" s="1"/>
  <c r="A19" i="2" s="1"/>
  <c r="A20" i="2" s="1"/>
  <c r="A21" i="2" s="1"/>
  <c r="A22" i="2" s="1"/>
  <c r="A23" i="2" s="1"/>
  <c r="A24" i="2" s="1"/>
  <c r="A25" i="2" s="1"/>
  <c r="A26" i="2" s="1"/>
  <c r="A27" i="2" s="1"/>
  <c r="A28" i="2" s="1"/>
  <c r="A29" i="2" s="1"/>
  <c r="A30" i="2" s="1"/>
  <c r="A31" i="2" s="1"/>
  <c r="A32" i="2" s="1"/>
  <c r="A33" i="2" s="1"/>
  <c r="A34" i="2" s="1"/>
  <c r="A35" i="2" s="1"/>
  <c r="A36" i="2" s="1"/>
  <c r="A37" i="2" s="1"/>
  <c r="A38" i="2" s="1"/>
  <c r="A39" i="2" s="1"/>
  <c r="A40" i="2" s="1"/>
  <c r="A41" i="2" s="1"/>
  <c r="A42" i="2" s="1"/>
  <c r="A43" i="2" s="1"/>
  <c r="A44" i="2" s="1"/>
  <c r="A45" i="2" s="1"/>
  <c r="A46" i="2" s="1"/>
  <c r="A47" i="2" s="1"/>
  <c r="A48" i="2" s="1"/>
  <c r="A49" i="2" s="1"/>
  <c r="A50" i="2" s="1"/>
  <c r="A51" i="2" s="1"/>
  <c r="A52" i="2" s="1"/>
  <c r="A53" i="2" s="1"/>
  <c r="A54" i="2" s="1"/>
  <c r="A55" i="2" s="1"/>
  <c r="A56" i="2" s="1"/>
  <c r="A57" i="2" s="1"/>
  <c r="A58" i="2" s="1"/>
  <c r="A59" i="2" s="1"/>
  <c r="A60" i="2" s="1"/>
  <c r="A61" i="2" s="1"/>
  <c r="A62" i="2" s="1"/>
  <c r="A63" i="2" s="1"/>
  <c r="A64" i="2" s="1"/>
  <c r="A65" i="2" s="1"/>
  <c r="A66" i="2" s="1"/>
  <c r="A67" i="2" s="1"/>
  <c r="A68" i="2" s="1"/>
  <c r="A69" i="2" s="1"/>
  <c r="A70" i="2" s="1"/>
  <c r="A71" i="2" s="1"/>
  <c r="A72" i="2" s="1"/>
  <c r="A73" i="2" s="1"/>
  <c r="A74" i="2" s="1"/>
  <c r="A75" i="2" s="1"/>
  <c r="A76" i="2" s="1"/>
  <c r="A77" i="2" s="1"/>
  <c r="A78" i="2" s="1"/>
  <c r="A79" i="2" s="1"/>
  <c r="A80" i="2" s="1"/>
  <c r="A81" i="2" s="1"/>
  <c r="A82" i="2" s="1"/>
  <c r="A83" i="2" s="1"/>
  <c r="A84" i="2" s="1"/>
  <c r="A85" i="2" s="1"/>
  <c r="A86" i="2" s="1"/>
  <c r="A87" i="2" s="1"/>
  <c r="A88" i="2" s="1"/>
  <c r="A89" i="2" s="1"/>
  <c r="A90" i="2" s="1"/>
  <c r="A91" i="2" s="1"/>
  <c r="A92" i="2" s="1"/>
  <c r="A93" i="2" s="1"/>
  <c r="A94" i="2" s="1"/>
  <c r="A95" i="2" s="1"/>
  <c r="A96" i="2" s="1"/>
  <c r="A97" i="2" s="1"/>
  <c r="A98" i="2" s="1"/>
  <c r="A99" i="2" s="1"/>
  <c r="A100" i="2" s="1"/>
  <c r="A101" i="2" s="1"/>
  <c r="A102" i="2" s="1"/>
  <c r="A103" i="2" s="1"/>
  <c r="A104" i="2" s="1"/>
  <c r="A105" i="2" s="1"/>
  <c r="A106" i="2" s="1"/>
  <c r="A107" i="2" s="1"/>
  <c r="H17" i="2"/>
  <c r="B7" i="2" l="1"/>
  <c r="C7" i="2"/>
  <c r="B8" i="2" l="1"/>
  <c r="C8" i="2"/>
  <c r="C9" i="2" l="1"/>
  <c r="B9" i="2"/>
  <c r="C10" i="2" l="1"/>
  <c r="B10" i="2"/>
  <c r="C11" i="2" l="1"/>
  <c r="B11" i="2"/>
  <c r="C12" i="2" l="1"/>
  <c r="B12" i="2"/>
  <c r="C13" i="2" l="1"/>
  <c r="B13" i="2"/>
  <c r="C14" i="2" l="1"/>
  <c r="B14" i="2"/>
  <c r="C15" i="2" l="1"/>
  <c r="B15" i="2"/>
  <c r="C16" i="2" l="1"/>
  <c r="B16" i="2"/>
  <c r="C17" i="2" l="1"/>
  <c r="B17" i="2"/>
  <c r="C18" i="2" l="1"/>
  <c r="B18" i="2"/>
  <c r="C19" i="2" l="1"/>
  <c r="B19" i="2"/>
  <c r="C20" i="2" l="1"/>
  <c r="B20" i="2"/>
  <c r="C21" i="2" l="1"/>
  <c r="B21" i="2"/>
  <c r="C22" i="2" l="1"/>
  <c r="B22" i="2"/>
  <c r="C23" i="2" l="1"/>
  <c r="B23" i="2"/>
  <c r="C24" i="2" l="1"/>
  <c r="B24" i="2"/>
  <c r="C25" i="2" l="1"/>
  <c r="B25" i="2"/>
  <c r="C26" i="2" l="1"/>
  <c r="B26" i="2"/>
  <c r="C27" i="2" l="1"/>
  <c r="B27" i="2"/>
  <c r="C28" i="2" l="1"/>
  <c r="B28" i="2"/>
  <c r="C29" i="2" l="1"/>
  <c r="B29" i="2"/>
  <c r="C30" i="2" l="1"/>
  <c r="B30" i="2"/>
  <c r="C31" i="2" l="1"/>
  <c r="B31" i="2"/>
  <c r="C32" i="2" l="1"/>
  <c r="B32" i="2"/>
  <c r="C33" i="2" l="1"/>
  <c r="B33" i="2"/>
  <c r="C34" i="2" l="1"/>
  <c r="B34" i="2"/>
  <c r="C35" i="2" l="1"/>
  <c r="B35" i="2"/>
  <c r="C36" i="2" l="1"/>
  <c r="B36" i="2"/>
  <c r="C37" i="2" l="1"/>
  <c r="B37" i="2"/>
  <c r="C38" i="2" l="1"/>
  <c r="B38" i="2"/>
  <c r="C39" i="2" l="1"/>
  <c r="B39" i="2"/>
  <c r="C40" i="2" l="1"/>
  <c r="B40" i="2"/>
  <c r="C41" i="2" l="1"/>
  <c r="B41" i="2"/>
  <c r="C42" i="2" l="1"/>
  <c r="B42" i="2"/>
  <c r="C43" i="2" l="1"/>
  <c r="B43" i="2"/>
  <c r="C44" i="2" l="1"/>
  <c r="B44" i="2"/>
  <c r="C45" i="2" l="1"/>
  <c r="B45" i="2"/>
  <c r="C46" i="2" l="1"/>
  <c r="B46" i="2"/>
  <c r="C47" i="2" l="1"/>
  <c r="B47" i="2"/>
  <c r="C48" i="2" l="1"/>
  <c r="B48" i="2"/>
  <c r="C49" i="2" l="1"/>
  <c r="B49" i="2"/>
  <c r="C50" i="2" l="1"/>
  <c r="B50" i="2"/>
  <c r="C51" i="2" l="1"/>
  <c r="B51" i="2"/>
  <c r="C52" i="2" l="1"/>
  <c r="B52" i="2"/>
  <c r="C53" i="2" l="1"/>
  <c r="B53" i="2"/>
  <c r="C54" i="2" l="1"/>
  <c r="B54" i="2"/>
  <c r="C55" i="2" l="1"/>
  <c r="B55" i="2"/>
  <c r="C56" i="2" l="1"/>
  <c r="B56" i="2"/>
  <c r="C57" i="2" l="1"/>
  <c r="B57" i="2"/>
  <c r="C58" i="2" l="1"/>
  <c r="B58" i="2"/>
  <c r="C59" i="2" l="1"/>
  <c r="B59" i="2"/>
  <c r="C60" i="2" l="1"/>
  <c r="B60" i="2"/>
  <c r="C61" i="2" l="1"/>
  <c r="B61" i="2"/>
  <c r="C62" i="2" l="1"/>
  <c r="B62" i="2"/>
  <c r="C63" i="2" l="1"/>
  <c r="B63" i="2"/>
  <c r="C64" i="2" l="1"/>
  <c r="B64" i="2"/>
  <c r="C65" i="2" l="1"/>
  <c r="B65" i="2"/>
  <c r="C66" i="2" l="1"/>
  <c r="B66" i="2"/>
  <c r="C67" i="2" l="1"/>
  <c r="B67" i="2"/>
  <c r="C68" i="2" l="1"/>
  <c r="B68" i="2"/>
  <c r="C69" i="2" l="1"/>
  <c r="B69" i="2"/>
  <c r="C70" i="2" l="1"/>
  <c r="B70" i="2"/>
  <c r="C71" i="2" l="1"/>
  <c r="B71" i="2"/>
  <c r="C72" i="2" l="1"/>
  <c r="B72" i="2"/>
  <c r="C73" i="2" l="1"/>
  <c r="B73" i="2"/>
  <c r="C74" i="2" l="1"/>
  <c r="B74" i="2"/>
  <c r="C75" i="2" l="1"/>
  <c r="B75" i="2"/>
  <c r="C76" i="2" l="1"/>
  <c r="B76" i="2"/>
  <c r="C77" i="2" l="1"/>
  <c r="B77" i="2"/>
  <c r="C78" i="2" l="1"/>
  <c r="B78" i="2"/>
  <c r="C79" i="2" l="1"/>
  <c r="B79" i="2"/>
  <c r="C80" i="2" l="1"/>
  <c r="B80" i="2"/>
  <c r="C81" i="2" l="1"/>
  <c r="B81" i="2"/>
  <c r="C82" i="2" l="1"/>
  <c r="B82" i="2"/>
  <c r="C83" i="2" l="1"/>
  <c r="B83" i="2"/>
  <c r="C84" i="2" l="1"/>
  <c r="B84" i="2"/>
  <c r="C85" i="2" l="1"/>
  <c r="B85" i="2"/>
  <c r="C86" i="2" l="1"/>
  <c r="B86" i="2"/>
  <c r="C87" i="2" l="1"/>
  <c r="B87" i="2"/>
  <c r="C88" i="2" l="1"/>
  <c r="B88" i="2"/>
  <c r="C89" i="2" l="1"/>
  <c r="B89" i="2"/>
  <c r="C90" i="2" l="1"/>
  <c r="B90" i="2"/>
  <c r="C91" i="2" l="1"/>
  <c r="B91" i="2"/>
  <c r="C92" i="2" l="1"/>
  <c r="B92" i="2"/>
  <c r="C93" i="2" l="1"/>
  <c r="B93" i="2"/>
  <c r="C94" i="2" l="1"/>
  <c r="B94" i="2"/>
  <c r="C95" i="2" l="1"/>
  <c r="B95" i="2"/>
  <c r="C96" i="2" l="1"/>
  <c r="B96" i="2"/>
  <c r="C97" i="2" l="1"/>
  <c r="B97" i="2"/>
  <c r="C98" i="2" l="1"/>
  <c r="B98" i="2"/>
  <c r="C99" i="2" l="1"/>
  <c r="B99" i="2"/>
  <c r="C100" i="2" l="1"/>
  <c r="B100" i="2"/>
  <c r="C101" i="2" l="1"/>
  <c r="B101" i="2"/>
  <c r="C102" i="2" l="1"/>
  <c r="B102" i="2"/>
  <c r="C103" i="2" l="1"/>
  <c r="B103" i="2"/>
  <c r="C104" i="2" l="1"/>
  <c r="B104" i="2"/>
  <c r="C105" i="2" l="1"/>
  <c r="B105" i="2"/>
  <c r="C106" i="2" l="1"/>
  <c r="B106" i="2"/>
  <c r="C107" i="2" l="1"/>
  <c r="B107" i="2"/>
  <c r="H7" i="2" l="1"/>
  <c r="H10" i="2" s="1"/>
</calcChain>
</file>

<file path=xl/sharedStrings.xml><?xml version="1.0" encoding="utf-8"?>
<sst xmlns="http://schemas.openxmlformats.org/spreadsheetml/2006/main" count="31" uniqueCount="26">
  <si>
    <t>Invoer</t>
  </si>
  <si>
    <t>In Riskeer invoeren</t>
  </si>
  <si>
    <t>Karakteristieke sterkte</t>
  </si>
  <si>
    <t>Variatiecoefficient</t>
  </si>
  <si>
    <r>
      <t>V</t>
    </r>
    <r>
      <rPr>
        <vertAlign val="subscript"/>
        <sz val="11"/>
        <color theme="1"/>
        <rFont val="Calibri"/>
        <family val="2"/>
        <scheme val="minor"/>
      </rPr>
      <t>r</t>
    </r>
  </si>
  <si>
    <t>-</t>
  </si>
  <si>
    <t>Gemiddelde sterkte</t>
  </si>
  <si>
    <r>
      <t>R</t>
    </r>
    <r>
      <rPr>
        <vertAlign val="subscript"/>
        <sz val="11"/>
        <color theme="1"/>
        <rFont val="Calibri"/>
        <family val="2"/>
        <scheme val="minor"/>
      </rPr>
      <t>kar</t>
    </r>
  </si>
  <si>
    <r>
      <t>R</t>
    </r>
    <r>
      <rPr>
        <vertAlign val="subscript"/>
        <sz val="11"/>
        <color theme="1"/>
        <rFont val="Calibri"/>
        <family val="2"/>
        <scheme val="minor"/>
      </rPr>
      <t>gem</t>
    </r>
  </si>
  <si>
    <t>kN/m² of kN/m</t>
  </si>
  <si>
    <t>Omrekenen karakteristieke waarde van de sterkte naar gemiddelde waarde van de sterkte conform lognormale verdeling</t>
  </si>
  <si>
    <t>lognormaal</t>
  </si>
  <si>
    <t>normaal</t>
  </si>
  <si>
    <t>m</t>
  </si>
  <si>
    <t>s</t>
  </si>
  <si>
    <t>CDF</t>
  </si>
  <si>
    <t>PDF</t>
  </si>
  <si>
    <t>0,12 Azobé</t>
  </si>
  <si>
    <t>Materiaal</t>
  </si>
  <si>
    <t>Staal</t>
  </si>
  <si>
    <t>Beton</t>
  </si>
  <si>
    <t>Metselwerk</t>
  </si>
  <si>
    <t>Aluminium</t>
  </si>
  <si>
    <t>Overige tropisch hardhout</t>
  </si>
  <si>
    <t>Overige houtsoorten</t>
  </si>
  <si>
    <r>
      <t>Azob</t>
    </r>
    <r>
      <rPr>
        <sz val="11"/>
        <color theme="1"/>
        <rFont val="Calibri"/>
        <family val="2"/>
      </rPr>
      <t>é</t>
    </r>
  </si>
</sst>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00"/>
    <numFmt numFmtId="165" formatCode="0.0"/>
    <numFmt numFmtId="166" formatCode="#,###;;;"/>
  </numFmts>
  <fonts count="7" x14ac:knownFonts="1">
    <font>
      <sz val="11"/>
      <color theme="1"/>
      <name val="Calibri"/>
      <family val="2"/>
      <scheme val="minor"/>
    </font>
    <font>
      <b/>
      <sz val="11"/>
      <color theme="4" tint="-0.249977111117893"/>
      <name val="Calibri"/>
      <family val="2"/>
      <scheme val="minor"/>
    </font>
    <font>
      <vertAlign val="subscript"/>
      <sz val="11"/>
      <color theme="1"/>
      <name val="Calibri"/>
      <family val="2"/>
      <scheme val="minor"/>
    </font>
    <font>
      <sz val="11"/>
      <color theme="5" tint="-0.249977111117893"/>
      <name val="Calibri"/>
      <family val="2"/>
      <scheme val="minor"/>
    </font>
    <font>
      <sz val="11"/>
      <color theme="1"/>
      <name val="Symbol"/>
      <family val="1"/>
      <charset val="2"/>
    </font>
    <font>
      <b/>
      <sz val="14"/>
      <color theme="4" tint="-0.249977111117893"/>
      <name val="Calibri"/>
      <family val="2"/>
      <scheme val="minor"/>
    </font>
    <font>
      <sz val="11"/>
      <color theme="1"/>
      <name val="Calibri"/>
      <family val="2"/>
    </font>
  </fonts>
  <fills count="3">
    <fill>
      <patternFill patternType="none"/>
    </fill>
    <fill>
      <patternFill patternType="gray125"/>
    </fill>
    <fill>
      <patternFill patternType="solid">
        <fgColor theme="0" tint="-0.249977111117893"/>
        <bgColor indexed="64"/>
      </patternFill>
    </fill>
  </fills>
  <borders count="9">
    <border>
      <left/>
      <right/>
      <top/>
      <bottom/>
      <diagonal/>
    </border>
    <border>
      <left style="medium">
        <color rgb="FFC00000"/>
      </left>
      <right/>
      <top/>
      <bottom/>
      <diagonal/>
    </border>
    <border>
      <left/>
      <right style="medium">
        <color rgb="FFC00000"/>
      </right>
      <top/>
      <bottom/>
      <diagonal/>
    </border>
    <border>
      <left style="medium">
        <color rgb="FFC00000"/>
      </left>
      <right/>
      <top/>
      <bottom style="medium">
        <color rgb="FFC00000"/>
      </bottom>
      <diagonal/>
    </border>
    <border>
      <left/>
      <right/>
      <top/>
      <bottom style="medium">
        <color rgb="FFC00000"/>
      </bottom>
      <diagonal/>
    </border>
    <border>
      <left/>
      <right style="medium">
        <color rgb="FFC00000"/>
      </right>
      <top/>
      <bottom style="medium">
        <color rgb="FFC00000"/>
      </bottom>
      <diagonal/>
    </border>
    <border>
      <left style="medium">
        <color rgb="FFC00000"/>
      </left>
      <right/>
      <top style="medium">
        <color rgb="FFC00000"/>
      </top>
      <bottom style="medium">
        <color rgb="FFC00000"/>
      </bottom>
      <diagonal/>
    </border>
    <border>
      <left/>
      <right/>
      <top style="medium">
        <color rgb="FFC00000"/>
      </top>
      <bottom style="medium">
        <color rgb="FFC00000"/>
      </bottom>
      <diagonal/>
    </border>
    <border>
      <left/>
      <right style="medium">
        <color rgb="FFC00000"/>
      </right>
      <top style="medium">
        <color rgb="FFC00000"/>
      </top>
      <bottom style="medium">
        <color rgb="FFC00000"/>
      </bottom>
      <diagonal/>
    </border>
  </borders>
  <cellStyleXfs count="1">
    <xf numFmtId="0" fontId="0" fillId="0" borderId="0"/>
  </cellStyleXfs>
  <cellXfs count="24">
    <xf numFmtId="0" fontId="0" fillId="0" borderId="0" xfId="0"/>
    <xf numFmtId="2" fontId="0" fillId="0" borderId="0" xfId="0" applyNumberFormat="1"/>
    <xf numFmtId="164" fontId="0" fillId="0" borderId="0" xfId="0" applyNumberFormat="1"/>
    <xf numFmtId="165" fontId="0" fillId="0" borderId="0" xfId="0" applyNumberFormat="1"/>
    <xf numFmtId="1" fontId="0" fillId="0" borderId="0" xfId="0" applyNumberFormat="1"/>
    <xf numFmtId="0" fontId="4" fillId="0" borderId="0" xfId="0" applyFont="1" applyAlignment="1">
      <alignment horizontal="center"/>
    </xf>
    <xf numFmtId="0" fontId="0" fillId="0" borderId="0" xfId="0" applyAlignment="1">
      <alignment horizontal="center"/>
    </xf>
    <xf numFmtId="11" fontId="0" fillId="0" borderId="0" xfId="0" applyNumberFormat="1"/>
    <xf numFmtId="2" fontId="3" fillId="0" borderId="0" xfId="0" applyNumberFormat="1" applyFont="1" applyProtection="1">
      <protection locked="0"/>
    </xf>
    <xf numFmtId="0" fontId="1" fillId="0" borderId="0" xfId="0" applyFont="1" applyProtection="1">
      <protection hidden="1"/>
    </xf>
    <xf numFmtId="0" fontId="0" fillId="0" borderId="0" xfId="0" applyProtection="1">
      <protection hidden="1"/>
    </xf>
    <xf numFmtId="2" fontId="0" fillId="0" borderId="0" xfId="0" applyNumberFormat="1" applyProtection="1">
      <protection hidden="1"/>
    </xf>
    <xf numFmtId="1" fontId="0" fillId="0" borderId="0" xfId="0" applyNumberFormat="1" applyProtection="1">
      <protection hidden="1"/>
    </xf>
    <xf numFmtId="0" fontId="5" fillId="0" borderId="0" xfId="0" applyFont="1" applyProtection="1">
      <protection hidden="1"/>
    </xf>
    <xf numFmtId="166" fontId="0" fillId="0" borderId="0" xfId="0" applyNumberFormat="1"/>
    <xf numFmtId="0" fontId="0" fillId="2" borderId="6" xfId="0" applyFill="1" applyBorder="1" applyAlignment="1" applyProtection="1">
      <alignment vertical="center"/>
      <protection hidden="1"/>
    </xf>
    <xf numFmtId="0" fontId="0" fillId="2" borderId="7" xfId="0" applyFill="1" applyBorder="1" applyAlignment="1" applyProtection="1">
      <alignment vertical="center"/>
      <protection hidden="1"/>
    </xf>
    <xf numFmtId="0" fontId="0" fillId="2" borderId="8" xfId="0" applyFill="1" applyBorder="1" applyAlignment="1" applyProtection="1">
      <alignment horizontal="center" vertical="center"/>
      <protection hidden="1"/>
    </xf>
    <xf numFmtId="0" fontId="0" fillId="0" borderId="1" xfId="0" applyBorder="1" applyAlignment="1" applyProtection="1">
      <alignment vertical="center"/>
      <protection hidden="1"/>
    </xf>
    <xf numFmtId="0" fontId="0" fillId="0" borderId="0" xfId="0" applyBorder="1" applyAlignment="1" applyProtection="1">
      <alignment vertical="center"/>
      <protection hidden="1"/>
    </xf>
    <xf numFmtId="2" fontId="0" fillId="0" borderId="2" xfId="0" applyNumberFormat="1" applyBorder="1" applyAlignment="1" applyProtection="1">
      <alignment horizontal="center" vertical="center"/>
      <protection hidden="1"/>
    </xf>
    <xf numFmtId="0" fontId="0" fillId="0" borderId="3" xfId="0" applyBorder="1" applyAlignment="1" applyProtection="1">
      <alignment vertical="center"/>
      <protection hidden="1"/>
    </xf>
    <xf numFmtId="0" fontId="0" fillId="0" borderId="4" xfId="0" applyBorder="1" applyAlignment="1" applyProtection="1">
      <alignment vertical="center"/>
      <protection hidden="1"/>
    </xf>
    <xf numFmtId="2" fontId="0" fillId="0" borderId="5" xfId="0" applyNumberFormat="1" applyBorder="1" applyAlignment="1" applyProtection="1">
      <alignment horizontal="center" vertical="center"/>
      <protection hidden="1"/>
    </xf>
  </cellXfs>
  <cellStyles count="1">
    <cellStyle name="Standa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nl-NL">
                <a:solidFill>
                  <a:sysClr val="windowText" lastClr="000000"/>
                </a:solidFill>
              </a:rPr>
              <a:t>Verdelingsfunctie</a:t>
            </a:r>
          </a:p>
        </c:rich>
      </c:tx>
      <c:layout/>
      <c:overlay val="0"/>
      <c:spPr>
        <a:noFill/>
        <a:ln>
          <a:noFill/>
        </a:ln>
        <a:effectLst/>
      </c:spPr>
    </c:title>
    <c:autoTitleDeleted val="0"/>
    <c:plotArea>
      <c:layout>
        <c:manualLayout>
          <c:layoutTarget val="inner"/>
          <c:xMode val="edge"/>
          <c:yMode val="edge"/>
          <c:x val="5.2012248468941383E-2"/>
          <c:y val="0.12135785757752668"/>
          <c:w val="0.89952974628171478"/>
          <c:h val="0.80273779975359649"/>
        </c:manualLayout>
      </c:layout>
      <c:scatterChart>
        <c:scatterStyle val="lineMarker"/>
        <c:varyColors val="0"/>
        <c:ser>
          <c:idx val="0"/>
          <c:order val="0"/>
          <c:tx>
            <c:v>Verdelingsfunctie</c:v>
          </c:tx>
          <c:spPr>
            <a:ln w="19050" cap="rnd">
              <a:solidFill>
                <a:schemeClr val="accent1"/>
              </a:solidFill>
              <a:round/>
            </a:ln>
            <a:effectLst/>
          </c:spPr>
          <c:marker>
            <c:symbol val="none"/>
          </c:marker>
          <c:xVal>
            <c:numRef>
              <c:f>Blad2!$A$7:$A$137</c:f>
              <c:numCache>
                <c:formatCode>0.00</c:formatCode>
                <c:ptCount val="131"/>
                <c:pt idx="0">
                  <c:v>9.9999999999999995E-21</c:v>
                </c:pt>
                <c:pt idx="1">
                  <c:v>1.2684948531699496</c:v>
                </c:pt>
                <c:pt idx="2">
                  <c:v>2.5369897063398992</c:v>
                </c:pt>
                <c:pt idx="3">
                  <c:v>3.805484559509849</c:v>
                </c:pt>
                <c:pt idx="4">
                  <c:v>5.0739794126797984</c:v>
                </c:pt>
                <c:pt idx="5">
                  <c:v>6.3424742658497477</c:v>
                </c:pt>
                <c:pt idx="6">
                  <c:v>7.6109691190196971</c:v>
                </c:pt>
                <c:pt idx="7">
                  <c:v>8.8794639721896473</c:v>
                </c:pt>
                <c:pt idx="8">
                  <c:v>10.147958825359597</c:v>
                </c:pt>
                <c:pt idx="9">
                  <c:v>11.416453678529546</c:v>
                </c:pt>
                <c:pt idx="10">
                  <c:v>12.684948531699495</c:v>
                </c:pt>
                <c:pt idx="11">
                  <c:v>13.953443384869445</c:v>
                </c:pt>
                <c:pt idx="12">
                  <c:v>15.221938238039394</c:v>
                </c:pt>
                <c:pt idx="13">
                  <c:v>16.490433091209344</c:v>
                </c:pt>
                <c:pt idx="14">
                  <c:v>17.758927944379295</c:v>
                </c:pt>
                <c:pt idx="15">
                  <c:v>19.027422797549246</c:v>
                </c:pt>
                <c:pt idx="16">
                  <c:v>20.295917650719197</c:v>
                </c:pt>
                <c:pt idx="17">
                  <c:v>21.564412503889148</c:v>
                </c:pt>
                <c:pt idx="18">
                  <c:v>22.832907357059099</c:v>
                </c:pt>
                <c:pt idx="19">
                  <c:v>24.10140221022905</c:v>
                </c:pt>
                <c:pt idx="20">
                  <c:v>25.369897063399002</c:v>
                </c:pt>
                <c:pt idx="21">
                  <c:v>26.638391916568953</c:v>
                </c:pt>
                <c:pt idx="22">
                  <c:v>27.906886769738904</c:v>
                </c:pt>
                <c:pt idx="23">
                  <c:v>29.175381622908855</c:v>
                </c:pt>
                <c:pt idx="24">
                  <c:v>30.443876476078806</c:v>
                </c:pt>
                <c:pt idx="25">
                  <c:v>31.712371329248757</c:v>
                </c:pt>
                <c:pt idx="26">
                  <c:v>32.980866182418708</c:v>
                </c:pt>
                <c:pt idx="27">
                  <c:v>34.249361035588656</c:v>
                </c:pt>
                <c:pt idx="28">
                  <c:v>35.517855888758604</c:v>
                </c:pt>
                <c:pt idx="29">
                  <c:v>36.786350741928551</c:v>
                </c:pt>
                <c:pt idx="30">
                  <c:v>38.054845595098499</c:v>
                </c:pt>
                <c:pt idx="31">
                  <c:v>39.323340448268446</c:v>
                </c:pt>
                <c:pt idx="32">
                  <c:v>40.591835301438394</c:v>
                </c:pt>
                <c:pt idx="33">
                  <c:v>41.860330154608342</c:v>
                </c:pt>
                <c:pt idx="34">
                  <c:v>43.128825007778289</c:v>
                </c:pt>
                <c:pt idx="35">
                  <c:v>44.397319860948237</c:v>
                </c:pt>
                <c:pt idx="36">
                  <c:v>45.665814714118184</c:v>
                </c:pt>
                <c:pt idx="37">
                  <c:v>46.934309567288132</c:v>
                </c:pt>
                <c:pt idx="38">
                  <c:v>48.202804420458079</c:v>
                </c:pt>
                <c:pt idx="39">
                  <c:v>49.471299273628027</c:v>
                </c:pt>
                <c:pt idx="40">
                  <c:v>50.739794126797975</c:v>
                </c:pt>
                <c:pt idx="41">
                  <c:v>52.008288979967922</c:v>
                </c:pt>
                <c:pt idx="42">
                  <c:v>53.27678383313787</c:v>
                </c:pt>
                <c:pt idx="43">
                  <c:v>54.545278686307817</c:v>
                </c:pt>
                <c:pt idx="44">
                  <c:v>55.813773539477765</c:v>
                </c:pt>
                <c:pt idx="45">
                  <c:v>57.082268392647713</c:v>
                </c:pt>
                <c:pt idx="46">
                  <c:v>58.35076324581766</c:v>
                </c:pt>
                <c:pt idx="47">
                  <c:v>59.619258098987608</c:v>
                </c:pt>
                <c:pt idx="48">
                  <c:v>60.887752952157555</c:v>
                </c:pt>
                <c:pt idx="49">
                  <c:v>62.156247805327503</c:v>
                </c:pt>
                <c:pt idx="50">
                  <c:v>63.424742658497451</c:v>
                </c:pt>
                <c:pt idx="51">
                  <c:v>64.693237511667405</c:v>
                </c:pt>
                <c:pt idx="52">
                  <c:v>65.96173236483736</c:v>
                </c:pt>
                <c:pt idx="53">
                  <c:v>67.230227218007315</c:v>
                </c:pt>
                <c:pt idx="54">
                  <c:v>68.498722071177269</c:v>
                </c:pt>
                <c:pt idx="55">
                  <c:v>69.767216924347224</c:v>
                </c:pt>
                <c:pt idx="56">
                  <c:v>71.035711777517179</c:v>
                </c:pt>
                <c:pt idx="57">
                  <c:v>72.304206630687133</c:v>
                </c:pt>
                <c:pt idx="58">
                  <c:v>73.572701483857088</c:v>
                </c:pt>
                <c:pt idx="59">
                  <c:v>74.841196337027043</c:v>
                </c:pt>
                <c:pt idx="60">
                  <c:v>76.109691190196997</c:v>
                </c:pt>
                <c:pt idx="61">
                  <c:v>77.378186043366952</c:v>
                </c:pt>
                <c:pt idx="62">
                  <c:v>78.646680896536907</c:v>
                </c:pt>
                <c:pt idx="63">
                  <c:v>79.915175749706862</c:v>
                </c:pt>
                <c:pt idx="64">
                  <c:v>81.183670602876816</c:v>
                </c:pt>
                <c:pt idx="65">
                  <c:v>82.452165456046771</c:v>
                </c:pt>
                <c:pt idx="66">
                  <c:v>83.720660309216726</c:v>
                </c:pt>
                <c:pt idx="67">
                  <c:v>84.98915516238668</c:v>
                </c:pt>
                <c:pt idx="68">
                  <c:v>86.257650015556635</c:v>
                </c:pt>
                <c:pt idx="69">
                  <c:v>87.52614486872659</c:v>
                </c:pt>
                <c:pt idx="70">
                  <c:v>88.794639721896544</c:v>
                </c:pt>
                <c:pt idx="71">
                  <c:v>90.063134575066499</c:v>
                </c:pt>
                <c:pt idx="72">
                  <c:v>91.331629428236454</c:v>
                </c:pt>
                <c:pt idx="73">
                  <c:v>92.600124281406408</c:v>
                </c:pt>
                <c:pt idx="74">
                  <c:v>93.868619134576363</c:v>
                </c:pt>
                <c:pt idx="75">
                  <c:v>95.137113987746318</c:v>
                </c:pt>
                <c:pt idx="76">
                  <c:v>96.405608840916273</c:v>
                </c:pt>
                <c:pt idx="77">
                  <c:v>97.674103694086227</c:v>
                </c:pt>
                <c:pt idx="78">
                  <c:v>98.942598547256182</c:v>
                </c:pt>
                <c:pt idx="79">
                  <c:v>100.21109340042614</c:v>
                </c:pt>
                <c:pt idx="80">
                  <c:v>101.47958825359609</c:v>
                </c:pt>
                <c:pt idx="81">
                  <c:v>102.74808310676605</c:v>
                </c:pt>
                <c:pt idx="82">
                  <c:v>104.016577959936</c:v>
                </c:pt>
                <c:pt idx="83">
                  <c:v>105.28507281310596</c:v>
                </c:pt>
                <c:pt idx="84">
                  <c:v>106.55356766627591</c:v>
                </c:pt>
                <c:pt idx="85">
                  <c:v>107.82206251944586</c:v>
                </c:pt>
                <c:pt idx="86">
                  <c:v>109.09055737261582</c:v>
                </c:pt>
                <c:pt idx="87">
                  <c:v>110.35905222578577</c:v>
                </c:pt>
                <c:pt idx="88">
                  <c:v>111.62754707895573</c:v>
                </c:pt>
                <c:pt idx="89">
                  <c:v>112.89604193212568</c:v>
                </c:pt>
                <c:pt idx="90">
                  <c:v>114.16453678529564</c:v>
                </c:pt>
                <c:pt idx="91">
                  <c:v>115.43303163846559</c:v>
                </c:pt>
                <c:pt idx="92">
                  <c:v>116.70152649163555</c:v>
                </c:pt>
                <c:pt idx="93">
                  <c:v>117.9700213448055</c:v>
                </c:pt>
                <c:pt idx="94">
                  <c:v>119.23851619797546</c:v>
                </c:pt>
                <c:pt idx="95">
                  <c:v>120.50701105114541</c:v>
                </c:pt>
                <c:pt idx="96">
                  <c:v>121.77550590431537</c:v>
                </c:pt>
                <c:pt idx="97">
                  <c:v>123.04400075748532</c:v>
                </c:pt>
                <c:pt idx="98">
                  <c:v>124.31249561065528</c:v>
                </c:pt>
                <c:pt idx="99">
                  <c:v>125.58099046382523</c:v>
                </c:pt>
                <c:pt idx="100">
                  <c:v>126.84948531699519</c:v>
                </c:pt>
              </c:numCache>
            </c:numRef>
          </c:xVal>
          <c:yVal>
            <c:numRef>
              <c:f>Blad2!$B$7:$B$137</c:f>
              <c:numCache>
                <c:formatCode>General</c:formatCode>
                <c:ptCount val="131"/>
                <c:pt idx="0">
                  <c:v>0</c:v>
                </c:pt>
                <c:pt idx="1">
                  <c:v>0</c:v>
                </c:pt>
                <c:pt idx="2">
                  <c:v>1.8231990738137155E-260</c:v>
                </c:pt>
                <c:pt idx="3">
                  <c:v>3.5722540919655961E-203</c:v>
                </c:pt>
                <c:pt idx="4">
                  <c:v>7.1659020345337823E-167</c:v>
                </c:pt>
                <c:pt idx="5">
                  <c:v>3.3822695873192706E-141</c:v>
                </c:pt>
                <c:pt idx="6">
                  <c:v>7.8623417019976308E-122</c:v>
                </c:pt>
                <c:pt idx="7">
                  <c:v>1.3793669341148856E-106</c:v>
                </c:pt>
                <c:pt idx="8">
                  <c:v>3.2220905960835482E-94</c:v>
                </c:pt>
                <c:pt idx="9">
                  <c:v>5.934938172497441E-84</c:v>
                </c:pt>
                <c:pt idx="10">
                  <c:v>2.7815658224106455E-75</c:v>
                </c:pt>
                <c:pt idx="11">
                  <c:v>7.4452486731470576E-68</c:v>
                </c:pt>
                <c:pt idx="12">
                  <c:v>2.030757915284524E-61</c:v>
                </c:pt>
                <c:pt idx="13">
                  <c:v>8.6544997352751583E-56</c:v>
                </c:pt>
                <c:pt idx="14">
                  <c:v>7.9635553954912733E-51</c:v>
                </c:pt>
                <c:pt idx="15">
                  <c:v>2.0315834412363351E-46</c:v>
                </c:pt>
                <c:pt idx="16">
                  <c:v>1.7493687763193006E-42</c:v>
                </c:pt>
                <c:pt idx="17">
                  <c:v>5.9506163882749516E-39</c:v>
                </c:pt>
                <c:pt idx="18">
                  <c:v>9.0831899414546295E-36</c:v>
                </c:pt>
                <c:pt idx="19">
                  <c:v>6.9074663302629043E-33</c:v>
                </c:pt>
                <c:pt idx="20">
                  <c:v>2.8539552807356213E-30</c:v>
                </c:pt>
                <c:pt idx="21">
                  <c:v>6.8885992927773216E-28</c:v>
                </c:pt>
                <c:pt idx="22">
                  <c:v>1.0326876837164743E-25</c:v>
                </c:pt>
                <c:pt idx="23">
                  <c:v>1.0129595354266938E-23</c:v>
                </c:pt>
                <c:pt idx="24">
                  <c:v>6.7981623852538711E-22</c:v>
                </c:pt>
                <c:pt idx="25">
                  <c:v>3.2440740680567959E-20</c:v>
                </c:pt>
                <c:pt idx="26">
                  <c:v>1.1381467941574445E-18</c:v>
                </c:pt>
                <c:pt idx="27">
                  <c:v>3.0225257434523969E-17</c:v>
                </c:pt>
                <c:pt idx="28">
                  <c:v>6.2330669680164271E-16</c:v>
                </c:pt>
                <c:pt idx="29">
                  <c:v>1.0208629574948771E-14</c:v>
                </c:pt>
                <c:pt idx="30">
                  <c:v>1.3546089486613536E-13</c:v>
                </c:pt>
                <c:pt idx="31">
                  <c:v>1.4822538835993124E-12</c:v>
                </c:pt>
                <c:pt idx="32">
                  <c:v>1.3587609477121407E-11</c:v>
                </c:pt>
                <c:pt idx="33">
                  <c:v>1.0582915418505703E-10</c:v>
                </c:pt>
                <c:pt idx="34">
                  <c:v>7.0927396803921559E-10</c:v>
                </c:pt>
                <c:pt idx="35">
                  <c:v>4.1374053596072456E-9</c:v>
                </c:pt>
                <c:pt idx="36">
                  <c:v>2.1224060560805848E-8</c:v>
                </c:pt>
                <c:pt idx="37">
                  <c:v>9.6644281710223933E-8</c:v>
                </c:pt>
                <c:pt idx="38">
                  <c:v>3.9396865020245575E-7</c:v>
                </c:pt>
                <c:pt idx="39">
                  <c:v>1.4489317359081318E-6</c:v>
                </c:pt>
                <c:pt idx="40">
                  <c:v>4.8418056862770421E-6</c:v>
                </c:pt>
                <c:pt idx="41">
                  <c:v>1.4796331555472906E-5</c:v>
                </c:pt>
                <c:pt idx="42">
                  <c:v>4.1597948737046554E-5</c:v>
                </c:pt>
                <c:pt idx="43">
                  <c:v>1.0817808043136597E-4</c:v>
                </c:pt>
                <c:pt idx="44">
                  <c:v>2.615474922712769E-4</c:v>
                </c:pt>
                <c:pt idx="45">
                  <c:v>5.9065715517675206E-4</c:v>
                </c:pt>
                <c:pt idx="46">
                  <c:v>1.251341633532447E-3</c:v>
                </c:pt>
                <c:pt idx="47">
                  <c:v>2.4970143579295871E-3</c:v>
                </c:pt>
                <c:pt idx="48">
                  <c:v>4.7108676462735768E-3</c:v>
                </c:pt>
                <c:pt idx="49">
                  <c:v>8.432150783524989E-3</c:v>
                </c:pt>
                <c:pt idx="50">
                  <c:v>1.4366800559883345E-2</c:v>
                </c:pt>
                <c:pt idx="51">
                  <c:v>2.3372556310555837E-2</c:v>
                </c:pt>
                <c:pt idx="52">
                  <c:v>3.6411577332868247E-2</c:v>
                </c:pt>
                <c:pt idx="53">
                  <c:v>5.4469461201088656E-2</c:v>
                </c:pt>
                <c:pt idx="54">
                  <c:v>7.8447293930656511E-2</c:v>
                </c:pt>
                <c:pt idx="55">
                  <c:v>0.1090409354507357</c:v>
                </c:pt>
                <c:pt idx="56">
                  <c:v>0.14662690794387151</c:v>
                </c:pt>
                <c:pt idx="57">
                  <c:v>0.1911753038837041</c:v>
                </c:pt>
                <c:pt idx="58">
                  <c:v>0.2422065086872448</c:v>
                </c:pt>
                <c:pt idx="59">
                  <c:v>0.29880102977041845</c:v>
                </c:pt>
                <c:pt idx="60">
                  <c:v>0.35966220083695533</c:v>
                </c:pt>
                <c:pt idx="61">
                  <c:v>0.42322230665991406</c:v>
                </c:pt>
                <c:pt idx="62">
                  <c:v>0.48777582220729571</c:v>
                </c:pt>
                <c:pt idx="63">
                  <c:v>0.55162026045142853</c:v>
                </c:pt>
                <c:pt idx="64">
                  <c:v>0.61318582689700574</c:v>
                </c:pt>
                <c:pt idx="65">
                  <c:v>0.67113900430480422</c:v>
                </c:pt>
                <c:pt idx="66">
                  <c:v>0.72445105780572272</c:v>
                </c:pt>
                <c:pt idx="67">
                  <c:v>0.7724288031100377</c:v>
                </c:pt>
                <c:pt idx="68">
                  <c:v>0.81471056249338614</c:v>
                </c:pt>
                <c:pt idx="69">
                  <c:v>0.85123422250355141</c:v>
                </c:pt>
                <c:pt idx="70">
                  <c:v>0.88218638659212811</c:v>
                </c:pt>
                <c:pt idx="71">
                  <c:v>0.90794190702179289</c:v>
                </c:pt>
                <c:pt idx="72">
                  <c:v>0.92900199852516974</c:v>
                </c:pt>
                <c:pt idx="73">
                  <c:v>0.94593722289936588</c:v>
                </c:pt>
                <c:pt idx="74">
                  <c:v>0.95933941513193977</c:v>
                </c:pt>
                <c:pt idx="75">
                  <c:v>0.96978451512315222</c:v>
                </c:pt>
                <c:pt idx="76">
                  <c:v>0.97780654260594768</c:v>
                </c:pt>
                <c:pt idx="77">
                  <c:v>0.98388172754232106</c:v>
                </c:pt>
                <c:pt idx="78">
                  <c:v>0.98842108770427639</c:v>
                </c:pt>
                <c:pt idx="79">
                  <c:v>0.99176945610103417</c:v>
                </c:pt>
                <c:pt idx="80">
                  <c:v>0.9942089928707406</c:v>
                </c:pt>
                <c:pt idx="81">
                  <c:v>0.99596545266440373</c:v>
                </c:pt>
                <c:pt idx="82">
                  <c:v>0.99721581716730046</c:v>
                </c:pt>
                <c:pt idx="83">
                  <c:v>0.99809626530830231</c:v>
                </c:pt>
                <c:pt idx="84">
                  <c:v>0.99870978938048227</c:v>
                </c:pt>
                <c:pt idx="85">
                  <c:v>0.99913304564425442</c:v>
                </c:pt>
                <c:pt idx="86">
                  <c:v>0.99942224292799331</c:v>
                </c:pt>
                <c:pt idx="87">
                  <c:v>0.99961802429403102</c:v>
                </c:pt>
                <c:pt idx="88">
                  <c:v>0.99974939386242856</c:v>
                </c:pt>
                <c:pt idx="89">
                  <c:v>0.99983679507172263</c:v>
                </c:pt>
                <c:pt idx="90">
                  <c:v>0.99989446982304842</c:v>
                </c:pt>
                <c:pt idx="91">
                  <c:v>0.99993223049779534</c:v>
                </c:pt>
                <c:pt idx="92">
                  <c:v>0.99995676705634107</c:v>
                </c:pt>
                <c:pt idx="93">
                  <c:v>0.99997259541773764</c:v>
                </c:pt>
                <c:pt idx="94">
                  <c:v>0.99998273522797687</c:v>
                </c:pt>
                <c:pt idx="95">
                  <c:v>0.9999891875096848</c:v>
                </c:pt>
                <c:pt idx="96">
                  <c:v>0.99999326694126778</c:v>
                </c:pt>
                <c:pt idx="97">
                  <c:v>0.99999583022945815</c:v>
                </c:pt>
                <c:pt idx="98">
                  <c:v>0.99999743130156737</c:v>
                </c:pt>
                <c:pt idx="99">
                  <c:v>0.99999842565337582</c:v>
                </c:pt>
                <c:pt idx="100">
                  <c:v>0.99999903981267757</c:v>
                </c:pt>
              </c:numCache>
            </c:numRef>
          </c:yVal>
          <c:smooth val="0"/>
          <c:extLst xmlns:c16r2="http://schemas.microsoft.com/office/drawing/2015/06/chart">
            <c:ext xmlns:c16="http://schemas.microsoft.com/office/drawing/2014/chart" uri="{C3380CC4-5D6E-409C-BE32-E72D297353CC}">
              <c16:uniqueId val="{00000000-C4E2-406B-928A-7999754479C6}"/>
            </c:ext>
          </c:extLst>
        </c:ser>
        <c:ser>
          <c:idx val="1"/>
          <c:order val="1"/>
          <c:tx>
            <c:v>Rkar</c:v>
          </c:tx>
          <c:spPr>
            <a:ln w="19050" cap="rnd">
              <a:solidFill>
                <a:schemeClr val="accent2"/>
              </a:solidFill>
              <a:prstDash val="dash"/>
              <a:round/>
            </a:ln>
            <a:effectLst/>
          </c:spPr>
          <c:marker>
            <c:symbol val="none"/>
          </c:marker>
          <c:xVal>
            <c:numRef>
              <c:f>Blad2!$F$6:$F$7</c:f>
              <c:numCache>
                <c:formatCode>0.00</c:formatCode>
                <c:ptCount val="2"/>
                <c:pt idx="0">
                  <c:v>66.95</c:v>
                </c:pt>
                <c:pt idx="1">
                  <c:v>66.95</c:v>
                </c:pt>
              </c:numCache>
            </c:numRef>
          </c:xVal>
          <c:yVal>
            <c:numRef>
              <c:f>Blad2!$G$6:$G$7</c:f>
              <c:numCache>
                <c:formatCode>General</c:formatCode>
                <c:ptCount val="2"/>
                <c:pt idx="0">
                  <c:v>0</c:v>
                </c:pt>
                <c:pt idx="1">
                  <c:v>1</c:v>
                </c:pt>
              </c:numCache>
            </c:numRef>
          </c:yVal>
          <c:smooth val="0"/>
          <c:extLst xmlns:c16r2="http://schemas.microsoft.com/office/drawing/2015/06/chart">
            <c:ext xmlns:c16="http://schemas.microsoft.com/office/drawing/2014/chart" uri="{C3380CC4-5D6E-409C-BE32-E72D297353CC}">
              <c16:uniqueId val="{00000001-C4E2-406B-928A-7999754479C6}"/>
            </c:ext>
          </c:extLst>
        </c:ser>
        <c:ser>
          <c:idx val="2"/>
          <c:order val="2"/>
          <c:tx>
            <c:v>Rgem</c:v>
          </c:tx>
          <c:spPr>
            <a:ln w="19050" cap="rnd">
              <a:solidFill>
                <a:schemeClr val="tx1"/>
              </a:solidFill>
              <a:prstDash val="lgDash"/>
              <a:round/>
            </a:ln>
            <a:effectLst/>
          </c:spPr>
          <c:marker>
            <c:symbol val="none"/>
          </c:marker>
          <c:dLbls>
            <c:dLbl>
              <c:idx val="0"/>
              <c:delete val="1"/>
              <c:extLst xmlns:c16r2="http://schemas.microsoft.com/office/drawing/2015/06/chart">
                <c:ext xmlns:c15="http://schemas.microsoft.com/office/drawing/2012/chart" uri="{CE6537A1-D6FC-4f65-9D91-7224C49458BB}"/>
                <c:ext xmlns:c16="http://schemas.microsoft.com/office/drawing/2014/chart" uri="{C3380CC4-5D6E-409C-BE32-E72D297353CC}">
                  <c16:uniqueId val="{00000006-C4E2-406B-928A-7999754479C6}"/>
                </c:ext>
              </c:extLst>
            </c:dLbl>
            <c:dLbl>
              <c:idx val="1"/>
              <c:delete val="1"/>
              <c:extLst xmlns:c16r2="http://schemas.microsoft.com/office/drawing/2015/06/chart">
                <c:ext xmlns:c15="http://schemas.microsoft.com/office/drawing/2012/chart" uri="{CE6537A1-D6FC-4f65-9D91-7224C49458BB}"/>
                <c:ext xmlns:c16="http://schemas.microsoft.com/office/drawing/2014/chart" uri="{C3380CC4-5D6E-409C-BE32-E72D297353CC}">
                  <c16:uniqueId val="{00000005-C4E2-406B-928A-7999754479C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1"/>
            <c:showPercent val="0"/>
            <c:showBubbleSize val="0"/>
            <c:showLeaderLines val="0"/>
            <c:extLst xmlns:c16r2="http://schemas.microsoft.com/office/drawing/2015/06/chart">
              <c:ext xmlns:c15="http://schemas.microsoft.com/office/drawing/2012/chart" uri="{CE6537A1-D6FC-4f65-9D91-7224C49458BB}">
                <c15:showLeaderLines val="0"/>
              </c:ext>
            </c:extLst>
          </c:dLbls>
          <c:xVal>
            <c:numRef>
              <c:f>Blad2!$F$9:$F$10</c:f>
              <c:numCache>
                <c:formatCode>0.0</c:formatCode>
                <c:ptCount val="2"/>
                <c:pt idx="0">
                  <c:v>79.280928323121842</c:v>
                </c:pt>
                <c:pt idx="1">
                  <c:v>79.280928323121842</c:v>
                </c:pt>
              </c:numCache>
            </c:numRef>
          </c:xVal>
          <c:yVal>
            <c:numRef>
              <c:f>Blad2!$G$9:$G$10</c:f>
              <c:numCache>
                <c:formatCode>General</c:formatCode>
                <c:ptCount val="2"/>
                <c:pt idx="0">
                  <c:v>0</c:v>
                </c:pt>
                <c:pt idx="1">
                  <c:v>1</c:v>
                </c:pt>
              </c:numCache>
            </c:numRef>
          </c:yVal>
          <c:smooth val="0"/>
          <c:extLst xmlns:c16r2="http://schemas.microsoft.com/office/drawing/2015/06/chart">
            <c:ext xmlns:c16="http://schemas.microsoft.com/office/drawing/2014/chart" uri="{C3380CC4-5D6E-409C-BE32-E72D297353CC}">
              <c16:uniqueId val="{00000002-C4E2-406B-928A-7999754479C6}"/>
            </c:ext>
          </c:extLst>
        </c:ser>
        <c:dLbls>
          <c:showLegendKey val="0"/>
          <c:showVal val="0"/>
          <c:showCatName val="0"/>
          <c:showSerName val="0"/>
          <c:showPercent val="0"/>
          <c:showBubbleSize val="0"/>
        </c:dLbls>
        <c:axId val="107689088"/>
        <c:axId val="107690624"/>
      </c:scatterChart>
      <c:valAx>
        <c:axId val="107689088"/>
        <c:scaling>
          <c:orientation val="minMax"/>
        </c:scaling>
        <c:delete val="0"/>
        <c:axPos val="b"/>
        <c:majorGridlines>
          <c:spPr>
            <a:ln w="9525" cap="flat" cmpd="sng" algn="ctr">
              <a:solidFill>
                <a:schemeClr val="bg1">
                  <a:lumMod val="65000"/>
                </a:schemeClr>
              </a:solidFill>
              <a:round/>
            </a:ln>
            <a:effectLst/>
          </c:spPr>
        </c:majorGridlines>
        <c:minorGridlines>
          <c:spPr>
            <a:ln w="9525" cap="flat" cmpd="sng" algn="ctr">
              <a:solidFill>
                <a:schemeClr val="bg1">
                  <a:lumMod val="85000"/>
                </a:schemeClr>
              </a:solidFill>
              <a:round/>
            </a:ln>
            <a:effectLst/>
          </c:spPr>
        </c:minorGridlines>
        <c:numFmt formatCode="0" sourceLinked="0"/>
        <c:majorTickMark val="none"/>
        <c:minorTickMark val="none"/>
        <c:tickLblPos val="nextTo"/>
        <c:spPr>
          <a:noFill/>
          <a:ln w="12700"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nl-NL"/>
          </a:p>
        </c:txPr>
        <c:crossAx val="107690624"/>
        <c:crosses val="autoZero"/>
        <c:crossBetween val="midCat"/>
      </c:valAx>
      <c:valAx>
        <c:axId val="107690624"/>
        <c:scaling>
          <c:orientation val="minMax"/>
          <c:max val="1"/>
        </c:scaling>
        <c:delete val="0"/>
        <c:axPos val="l"/>
        <c:majorGridlines>
          <c:spPr>
            <a:ln w="9525" cap="flat" cmpd="sng" algn="ctr">
              <a:solidFill>
                <a:schemeClr val="bg1">
                  <a:lumMod val="65000"/>
                </a:schemeClr>
              </a:solidFill>
              <a:round/>
            </a:ln>
            <a:effectLst/>
          </c:spPr>
        </c:majorGridlines>
        <c:numFmt formatCode="General" sourceLinked="1"/>
        <c:majorTickMark val="none"/>
        <c:minorTickMark val="none"/>
        <c:tickLblPos val="nextTo"/>
        <c:spPr>
          <a:noFill/>
          <a:ln w="12700"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nl-NL"/>
          </a:p>
        </c:txPr>
        <c:crossAx val="107689088"/>
        <c:crosses val="autoZero"/>
        <c:crossBetween val="midCat"/>
      </c:valAx>
      <c:spPr>
        <a:noFill/>
        <a:ln>
          <a:noFill/>
        </a:ln>
        <a:effectLst/>
      </c:spPr>
    </c:plotArea>
    <c:legend>
      <c:legendPos val="r"/>
      <c:layout>
        <c:manualLayout>
          <c:xMode val="edge"/>
          <c:yMode val="edge"/>
          <c:x val="0.71702318460192471"/>
          <c:y val="0.72161889485288699"/>
          <c:w val="0.20162760904886889"/>
          <c:h val="0.1656453098052835"/>
        </c:manualLayout>
      </c:layout>
      <c:overlay val="0"/>
      <c:spPr>
        <a:solidFill>
          <a:schemeClr val="bg1"/>
        </a:solid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nl-NL"/>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nl-NL"/>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nl-NL">
                <a:solidFill>
                  <a:sysClr val="windowText" lastClr="000000"/>
                </a:solidFill>
              </a:rPr>
              <a:t>Kansdichtheid</a:t>
            </a:r>
          </a:p>
        </c:rich>
      </c:tx>
      <c:layout/>
      <c:overlay val="0"/>
      <c:spPr>
        <a:noFill/>
        <a:ln>
          <a:noFill/>
        </a:ln>
        <a:effectLst/>
      </c:spPr>
    </c:title>
    <c:autoTitleDeleted val="0"/>
    <c:plotArea>
      <c:layout>
        <c:manualLayout>
          <c:layoutTarget val="inner"/>
          <c:xMode val="edge"/>
          <c:yMode val="edge"/>
          <c:x val="8.7716691663542054E-2"/>
          <c:y val="0.12135785757752668"/>
          <c:w val="0.87616188601424827"/>
          <c:h val="0.80273779975359649"/>
        </c:manualLayout>
      </c:layout>
      <c:scatterChart>
        <c:scatterStyle val="lineMarker"/>
        <c:varyColors val="0"/>
        <c:ser>
          <c:idx val="0"/>
          <c:order val="0"/>
          <c:tx>
            <c:v>Kansdichtheid</c:v>
          </c:tx>
          <c:spPr>
            <a:ln w="19050" cap="rnd">
              <a:solidFill>
                <a:schemeClr val="accent1"/>
              </a:solidFill>
              <a:round/>
            </a:ln>
            <a:effectLst/>
          </c:spPr>
          <c:marker>
            <c:symbol val="none"/>
          </c:marker>
          <c:xVal>
            <c:numRef>
              <c:f>Blad2!$A$7:$A$137</c:f>
              <c:numCache>
                <c:formatCode>0.00</c:formatCode>
                <c:ptCount val="131"/>
                <c:pt idx="0">
                  <c:v>9.9999999999999995E-21</c:v>
                </c:pt>
                <c:pt idx="1">
                  <c:v>1.2684948531699496</c:v>
                </c:pt>
                <c:pt idx="2">
                  <c:v>2.5369897063398992</c:v>
                </c:pt>
                <c:pt idx="3">
                  <c:v>3.805484559509849</c:v>
                </c:pt>
                <c:pt idx="4">
                  <c:v>5.0739794126797984</c:v>
                </c:pt>
                <c:pt idx="5">
                  <c:v>6.3424742658497477</c:v>
                </c:pt>
                <c:pt idx="6">
                  <c:v>7.6109691190196971</c:v>
                </c:pt>
                <c:pt idx="7">
                  <c:v>8.8794639721896473</c:v>
                </c:pt>
                <c:pt idx="8">
                  <c:v>10.147958825359597</c:v>
                </c:pt>
                <c:pt idx="9">
                  <c:v>11.416453678529546</c:v>
                </c:pt>
                <c:pt idx="10">
                  <c:v>12.684948531699495</c:v>
                </c:pt>
                <c:pt idx="11">
                  <c:v>13.953443384869445</c:v>
                </c:pt>
                <c:pt idx="12">
                  <c:v>15.221938238039394</c:v>
                </c:pt>
                <c:pt idx="13">
                  <c:v>16.490433091209344</c:v>
                </c:pt>
                <c:pt idx="14">
                  <c:v>17.758927944379295</c:v>
                </c:pt>
                <c:pt idx="15">
                  <c:v>19.027422797549246</c:v>
                </c:pt>
                <c:pt idx="16">
                  <c:v>20.295917650719197</c:v>
                </c:pt>
                <c:pt idx="17">
                  <c:v>21.564412503889148</c:v>
                </c:pt>
                <c:pt idx="18">
                  <c:v>22.832907357059099</c:v>
                </c:pt>
                <c:pt idx="19">
                  <c:v>24.10140221022905</c:v>
                </c:pt>
                <c:pt idx="20">
                  <c:v>25.369897063399002</c:v>
                </c:pt>
                <c:pt idx="21">
                  <c:v>26.638391916568953</c:v>
                </c:pt>
                <c:pt idx="22">
                  <c:v>27.906886769738904</c:v>
                </c:pt>
                <c:pt idx="23">
                  <c:v>29.175381622908855</c:v>
                </c:pt>
                <c:pt idx="24">
                  <c:v>30.443876476078806</c:v>
                </c:pt>
                <c:pt idx="25">
                  <c:v>31.712371329248757</c:v>
                </c:pt>
                <c:pt idx="26">
                  <c:v>32.980866182418708</c:v>
                </c:pt>
                <c:pt idx="27">
                  <c:v>34.249361035588656</c:v>
                </c:pt>
                <c:pt idx="28">
                  <c:v>35.517855888758604</c:v>
                </c:pt>
                <c:pt idx="29">
                  <c:v>36.786350741928551</c:v>
                </c:pt>
                <c:pt idx="30">
                  <c:v>38.054845595098499</c:v>
                </c:pt>
                <c:pt idx="31">
                  <c:v>39.323340448268446</c:v>
                </c:pt>
                <c:pt idx="32">
                  <c:v>40.591835301438394</c:v>
                </c:pt>
                <c:pt idx="33">
                  <c:v>41.860330154608342</c:v>
                </c:pt>
                <c:pt idx="34">
                  <c:v>43.128825007778289</c:v>
                </c:pt>
                <c:pt idx="35">
                  <c:v>44.397319860948237</c:v>
                </c:pt>
                <c:pt idx="36">
                  <c:v>45.665814714118184</c:v>
                </c:pt>
                <c:pt idx="37">
                  <c:v>46.934309567288132</c:v>
                </c:pt>
                <c:pt idx="38">
                  <c:v>48.202804420458079</c:v>
                </c:pt>
                <c:pt idx="39">
                  <c:v>49.471299273628027</c:v>
                </c:pt>
                <c:pt idx="40">
                  <c:v>50.739794126797975</c:v>
                </c:pt>
                <c:pt idx="41">
                  <c:v>52.008288979967922</c:v>
                </c:pt>
                <c:pt idx="42">
                  <c:v>53.27678383313787</c:v>
                </c:pt>
                <c:pt idx="43">
                  <c:v>54.545278686307817</c:v>
                </c:pt>
                <c:pt idx="44">
                  <c:v>55.813773539477765</c:v>
                </c:pt>
                <c:pt idx="45">
                  <c:v>57.082268392647713</c:v>
                </c:pt>
                <c:pt idx="46">
                  <c:v>58.35076324581766</c:v>
                </c:pt>
                <c:pt idx="47">
                  <c:v>59.619258098987608</c:v>
                </c:pt>
                <c:pt idx="48">
                  <c:v>60.887752952157555</c:v>
                </c:pt>
                <c:pt idx="49">
                  <c:v>62.156247805327503</c:v>
                </c:pt>
                <c:pt idx="50">
                  <c:v>63.424742658497451</c:v>
                </c:pt>
                <c:pt idx="51">
                  <c:v>64.693237511667405</c:v>
                </c:pt>
                <c:pt idx="52">
                  <c:v>65.96173236483736</c:v>
                </c:pt>
                <c:pt idx="53">
                  <c:v>67.230227218007315</c:v>
                </c:pt>
                <c:pt idx="54">
                  <c:v>68.498722071177269</c:v>
                </c:pt>
                <c:pt idx="55">
                  <c:v>69.767216924347224</c:v>
                </c:pt>
                <c:pt idx="56">
                  <c:v>71.035711777517179</c:v>
                </c:pt>
                <c:pt idx="57">
                  <c:v>72.304206630687133</c:v>
                </c:pt>
                <c:pt idx="58">
                  <c:v>73.572701483857088</c:v>
                </c:pt>
                <c:pt idx="59">
                  <c:v>74.841196337027043</c:v>
                </c:pt>
                <c:pt idx="60">
                  <c:v>76.109691190196997</c:v>
                </c:pt>
                <c:pt idx="61">
                  <c:v>77.378186043366952</c:v>
                </c:pt>
                <c:pt idx="62">
                  <c:v>78.646680896536907</c:v>
                </c:pt>
                <c:pt idx="63">
                  <c:v>79.915175749706862</c:v>
                </c:pt>
                <c:pt idx="64">
                  <c:v>81.183670602876816</c:v>
                </c:pt>
                <c:pt idx="65">
                  <c:v>82.452165456046771</c:v>
                </c:pt>
                <c:pt idx="66">
                  <c:v>83.720660309216726</c:v>
                </c:pt>
                <c:pt idx="67">
                  <c:v>84.98915516238668</c:v>
                </c:pt>
                <c:pt idx="68">
                  <c:v>86.257650015556635</c:v>
                </c:pt>
                <c:pt idx="69">
                  <c:v>87.52614486872659</c:v>
                </c:pt>
                <c:pt idx="70">
                  <c:v>88.794639721896544</c:v>
                </c:pt>
                <c:pt idx="71">
                  <c:v>90.063134575066499</c:v>
                </c:pt>
                <c:pt idx="72">
                  <c:v>91.331629428236454</c:v>
                </c:pt>
                <c:pt idx="73">
                  <c:v>92.600124281406408</c:v>
                </c:pt>
                <c:pt idx="74">
                  <c:v>93.868619134576363</c:v>
                </c:pt>
                <c:pt idx="75">
                  <c:v>95.137113987746318</c:v>
                </c:pt>
                <c:pt idx="76">
                  <c:v>96.405608840916273</c:v>
                </c:pt>
                <c:pt idx="77">
                  <c:v>97.674103694086227</c:v>
                </c:pt>
                <c:pt idx="78">
                  <c:v>98.942598547256182</c:v>
                </c:pt>
                <c:pt idx="79">
                  <c:v>100.21109340042614</c:v>
                </c:pt>
                <c:pt idx="80">
                  <c:v>101.47958825359609</c:v>
                </c:pt>
                <c:pt idx="81">
                  <c:v>102.74808310676605</c:v>
                </c:pt>
                <c:pt idx="82">
                  <c:v>104.016577959936</c:v>
                </c:pt>
                <c:pt idx="83">
                  <c:v>105.28507281310596</c:v>
                </c:pt>
                <c:pt idx="84">
                  <c:v>106.55356766627591</c:v>
                </c:pt>
                <c:pt idx="85">
                  <c:v>107.82206251944586</c:v>
                </c:pt>
                <c:pt idx="86">
                  <c:v>109.09055737261582</c:v>
                </c:pt>
                <c:pt idx="87">
                  <c:v>110.35905222578577</c:v>
                </c:pt>
                <c:pt idx="88">
                  <c:v>111.62754707895573</c:v>
                </c:pt>
                <c:pt idx="89">
                  <c:v>112.89604193212568</c:v>
                </c:pt>
                <c:pt idx="90">
                  <c:v>114.16453678529564</c:v>
                </c:pt>
                <c:pt idx="91">
                  <c:v>115.43303163846559</c:v>
                </c:pt>
                <c:pt idx="92">
                  <c:v>116.70152649163555</c:v>
                </c:pt>
                <c:pt idx="93">
                  <c:v>117.9700213448055</c:v>
                </c:pt>
                <c:pt idx="94">
                  <c:v>119.23851619797546</c:v>
                </c:pt>
                <c:pt idx="95">
                  <c:v>120.50701105114541</c:v>
                </c:pt>
                <c:pt idx="96">
                  <c:v>121.77550590431537</c:v>
                </c:pt>
                <c:pt idx="97">
                  <c:v>123.04400075748532</c:v>
                </c:pt>
                <c:pt idx="98">
                  <c:v>124.31249561065528</c:v>
                </c:pt>
                <c:pt idx="99">
                  <c:v>125.58099046382523</c:v>
                </c:pt>
                <c:pt idx="100">
                  <c:v>126.84948531699519</c:v>
                </c:pt>
              </c:numCache>
            </c:numRef>
          </c:xVal>
          <c:yVal>
            <c:numRef>
              <c:f>Blad2!$C$7:$C$137</c:f>
              <c:numCache>
                <c:formatCode>0.00E+00</c:formatCode>
                <c:ptCount val="131"/>
                <c:pt idx="0">
                  <c:v>0</c:v>
                </c:pt>
                <c:pt idx="1">
                  <c:v>0</c:v>
                </c:pt>
                <c:pt idx="2">
                  <c:v>2.4844371977257225E-258</c:v>
                </c:pt>
                <c:pt idx="3">
                  <c:v>2.8630748170005468E-201</c:v>
                </c:pt>
                <c:pt idx="4">
                  <c:v>3.8996401747042142E-165</c:v>
                </c:pt>
                <c:pt idx="5">
                  <c:v>1.3530685514245122E-139</c:v>
                </c:pt>
                <c:pt idx="6">
                  <c:v>2.4321248516395931E-120</c:v>
                </c:pt>
                <c:pt idx="7">
                  <c:v>3.4171588207841133E-105</c:v>
                </c:pt>
                <c:pt idx="8">
                  <c:v>6.559273567512403E-93</c:v>
                </c:pt>
                <c:pt idx="9">
                  <c:v>1.0125601435367581E-82</c:v>
                </c:pt>
                <c:pt idx="10">
                  <c:v>4.0395224702780829E-74</c:v>
                </c:pt>
                <c:pt idx="11">
                  <c:v>9.3198887312936683E-67</c:v>
                </c:pt>
                <c:pt idx="12">
                  <c:v>2.2139801836537919E-60</c:v>
                </c:pt>
                <c:pt idx="13">
                  <c:v>8.2889623338374795E-55</c:v>
                </c:pt>
                <c:pt idx="14">
                  <c:v>6.7498118754111461E-50</c:v>
                </c:pt>
                <c:pt idx="15">
                  <c:v>1.5334544873003556E-45</c:v>
                </c:pt>
                <c:pt idx="16">
                  <c:v>1.1822835540547458E-41</c:v>
                </c:pt>
                <c:pt idx="17">
                  <c:v>3.6178574974423158E-38</c:v>
                </c:pt>
                <c:pt idx="18">
                  <c:v>4.9884468359874297E-35</c:v>
                </c:pt>
                <c:pt idx="19">
                  <c:v>3.439171996772023E-32</c:v>
                </c:pt>
                <c:pt idx="20">
                  <c:v>1.2923345407209159E-29</c:v>
                </c:pt>
                <c:pt idx="21">
                  <c:v>2.8449508800569126E-27</c:v>
                </c:pt>
                <c:pt idx="22">
                  <c:v>3.8995233831171892E-25</c:v>
                </c:pt>
                <c:pt idx="23">
                  <c:v>3.505030221099291E-23</c:v>
                </c:pt>
                <c:pt idx="24">
                  <c:v>2.1597142257455945E-21</c:v>
                </c:pt>
                <c:pt idx="25">
                  <c:v>9.4787117945183036E-20</c:v>
                </c:pt>
                <c:pt idx="26">
                  <c:v>3.0631585947739878E-18</c:v>
                </c:pt>
                <c:pt idx="27">
                  <c:v>7.5029249200018308E-17</c:v>
                </c:pt>
                <c:pt idx="28">
                  <c:v>1.4287388985284469E-15</c:v>
                </c:pt>
                <c:pt idx="29">
                  <c:v>2.1629167314332101E-14</c:v>
                </c:pt>
                <c:pt idx="30">
                  <c:v>2.655048568291313E-13</c:v>
                </c:pt>
                <c:pt idx="31">
                  <c:v>2.6894897014047602E-12</c:v>
                </c:pt>
                <c:pt idx="32">
                  <c:v>2.2836116403455314E-11</c:v>
                </c:pt>
                <c:pt idx="33">
                  <c:v>1.6481713567723232E-10</c:v>
                </c:pt>
                <c:pt idx="34">
                  <c:v>1.0239041653868722E-9</c:v>
                </c:pt>
                <c:pt idx="35">
                  <c:v>5.5372945522913538E-9</c:v>
                </c:pt>
                <c:pt idx="36">
                  <c:v>2.6335681614338706E-8</c:v>
                </c:pt>
                <c:pt idx="37">
                  <c:v>1.111750917526226E-7</c:v>
                </c:pt>
                <c:pt idx="38">
                  <c:v>4.2007142557096311E-7</c:v>
                </c:pt>
                <c:pt idx="39">
                  <c:v>1.4315282295176508E-6</c:v>
                </c:pt>
                <c:pt idx="40">
                  <c:v>4.4305186737841285E-6</c:v>
                </c:pt>
                <c:pt idx="41">
                  <c:v>1.2532679823321814E-5</c:v>
                </c:pt>
                <c:pt idx="42">
                  <c:v>3.2590620416657927E-5</c:v>
                </c:pt>
                <c:pt idx="43">
                  <c:v>7.8328015770065876E-5</c:v>
                </c:pt>
                <c:pt idx="44">
                  <c:v>1.7484250736320983E-4</c:v>
                </c:pt>
                <c:pt idx="45">
                  <c:v>3.6411923499234046E-4</c:v>
                </c:pt>
                <c:pt idx="46">
                  <c:v>7.1042185490980455E-4</c:v>
                </c:pt>
                <c:pt idx="47">
                  <c:v>1.303578295910497E-3</c:v>
                </c:pt>
                <c:pt idx="48">
                  <c:v>2.2576340369947069E-3</c:v>
                </c:pt>
                <c:pt idx="49">
                  <c:v>3.7025419704802068E-3</c:v>
                </c:pt>
                <c:pt idx="50">
                  <c:v>5.7677703151241284E-3</c:v>
                </c:pt>
                <c:pt idx="51">
                  <c:v>8.5588443066578427E-3</c:v>
                </c:pt>
                <c:pt idx="52">
                  <c:v>1.213035456596675E-2</c:v>
                </c:pt>
                <c:pt idx="53">
                  <c:v>1.6461017635921695E-2</c:v>
                </c:pt>
                <c:pt idx="54">
                  <c:v>2.1437121583389455E-2</c:v>
                </c:pt>
                <c:pt idx="55">
                  <c:v>2.6849656819606667E-2</c:v>
                </c:pt>
                <c:pt idx="56">
                  <c:v>3.2407741394454258E-2</c:v>
                </c:pt>
                <c:pt idx="57">
                  <c:v>3.7767310074073475E-2</c:v>
                </c:pt>
                <c:pt idx="58">
                  <c:v>4.2570495004403755E-2</c:v>
                </c:pt>
                <c:pt idx="59">
                  <c:v>4.6488693320910414E-2</c:v>
                </c:pt>
                <c:pt idx="60">
                  <c:v>4.9261626236634791E-2</c:v>
                </c:pt>
                <c:pt idx="61">
                  <c:v>5.0725822355670948E-2</c:v>
                </c:pt>
                <c:pt idx="62">
                  <c:v>5.0828461308688212E-2</c:v>
                </c:pt>
                <c:pt idx="63">
                  <c:v>4.9625628602428057E-2</c:v>
                </c:pt>
                <c:pt idx="64">
                  <c:v>4.7266946067100878E-2</c:v>
                </c:pt>
                <c:pt idx="65">
                  <c:v>4.3970628563438433E-2</c:v>
                </c:pt>
                <c:pt idx="66">
                  <c:v>3.9993969852914923E-2</c:v>
                </c:pt>
                <c:pt idx="67">
                  <c:v>3.5604102353029937E-2</c:v>
                </c:pt>
                <c:pt idx="68">
                  <c:v>3.1052878105873163E-2</c:v>
                </c:pt>
                <c:pt idx="69">
                  <c:v>2.6558272678300739E-2</c:v>
                </c:pt>
                <c:pt idx="70">
                  <c:v>2.2293206636107083E-2</c:v>
                </c:pt>
                <c:pt idx="71">
                  <c:v>1.8381405808682919E-2</c:v>
                </c:pt>
                <c:pt idx="72">
                  <c:v>1.4899046437449754E-2</c:v>
                </c:pt>
                <c:pt idx="73">
                  <c:v>1.1880492839059623E-2</c:v>
                </c:pt>
                <c:pt idx="74">
                  <c:v>9.3263773150473132E-3</c:v>
                </c:pt>
                <c:pt idx="75">
                  <c:v>7.2124864186539741E-3</c:v>
                </c:pt>
                <c:pt idx="76">
                  <c:v>5.4982828914387424E-3</c:v>
                </c:pt>
                <c:pt idx="77">
                  <c:v>4.1343019427266528E-3</c:v>
                </c:pt>
                <c:pt idx="78">
                  <c:v>3.0680369413936658E-3</c:v>
                </c:pt>
                <c:pt idx="79">
                  <c:v>2.2482287824463583E-3</c:v>
                </c:pt>
                <c:pt idx="80">
                  <c:v>1.6276794719896496E-3</c:v>
                </c:pt>
                <c:pt idx="81">
                  <c:v>1.1648285664701856E-3</c:v>
                </c:pt>
                <c:pt idx="82">
                  <c:v>8.2437745948448448E-4</c:v>
                </c:pt>
                <c:pt idx="83">
                  <c:v>5.7724198014499396E-4</c:v>
                </c:pt>
                <c:pt idx="84">
                  <c:v>4.0007846870246941E-4</c:v>
                </c:pt>
                <c:pt idx="85">
                  <c:v>2.7457893600811361E-4</c:v>
                </c:pt>
                <c:pt idx="86">
                  <c:v>1.8667893028534018E-4</c:v>
                </c:pt>
                <c:pt idx="87">
                  <c:v>1.2577465435442819E-4</c:v>
                </c:pt>
                <c:pt idx="88">
                  <c:v>8.400733712021759E-5</c:v>
                </c:pt>
                <c:pt idx="89">
                  <c:v>5.5643862886044974E-5</c:v>
                </c:pt>
                <c:pt idx="90">
                  <c:v>3.6562556279603984E-5</c:v>
                </c:pt>
                <c:pt idx="91">
                  <c:v>2.3840326615360075E-5</c:v>
                </c:pt>
                <c:pt idx="92">
                  <c:v>1.5430342119263481E-5</c:v>
                </c:pt>
                <c:pt idx="93">
                  <c:v>9.9163635114684523E-6</c:v>
                </c:pt>
                <c:pt idx="94">
                  <c:v>6.3294130526792182E-6</c:v>
                </c:pt>
                <c:pt idx="95">
                  <c:v>4.013508291589044E-6</c:v>
                </c:pt>
                <c:pt idx="96">
                  <c:v>2.5289805819938056E-6</c:v>
                </c:pt>
                <c:pt idx="97">
                  <c:v>1.5839220475604489E-6</c:v>
                </c:pt>
                <c:pt idx="98">
                  <c:v>9.8625946029941587E-7</c:v>
                </c:pt>
                <c:pt idx="99">
                  <c:v>6.1068272887443643E-7</c:v>
                </c:pt>
                <c:pt idx="100">
                  <c:v>3.7609823223660137E-7</c:v>
                </c:pt>
              </c:numCache>
            </c:numRef>
          </c:yVal>
          <c:smooth val="0"/>
          <c:extLst xmlns:c16r2="http://schemas.microsoft.com/office/drawing/2015/06/chart">
            <c:ext xmlns:c16="http://schemas.microsoft.com/office/drawing/2014/chart" uri="{C3380CC4-5D6E-409C-BE32-E72D297353CC}">
              <c16:uniqueId val="{00000000-58F1-4CB5-A9A3-ABA490068F7E}"/>
            </c:ext>
          </c:extLst>
        </c:ser>
        <c:ser>
          <c:idx val="1"/>
          <c:order val="1"/>
          <c:tx>
            <c:v>Rkar</c:v>
          </c:tx>
          <c:spPr>
            <a:ln w="19050" cap="rnd">
              <a:solidFill>
                <a:schemeClr val="accent2"/>
              </a:solidFill>
              <a:prstDash val="dash"/>
              <a:round/>
            </a:ln>
            <a:effectLst/>
          </c:spPr>
          <c:marker>
            <c:symbol val="none"/>
          </c:marker>
          <c:dLbls>
            <c:dLbl>
              <c:idx val="0"/>
              <c:delete val="1"/>
              <c:extLst xmlns:c16r2="http://schemas.microsoft.com/office/drawing/2015/06/chart">
                <c:ext xmlns:c15="http://schemas.microsoft.com/office/drawing/2012/chart" uri="{CE6537A1-D6FC-4f65-9D91-7224C49458BB}"/>
                <c:ext xmlns:c16="http://schemas.microsoft.com/office/drawing/2014/chart" uri="{C3380CC4-5D6E-409C-BE32-E72D297353CC}">
                  <c16:uniqueId val="{00000005-58F1-4CB5-A9A3-ABA490068F7E}"/>
                </c:ext>
              </c:extLst>
            </c:dLbl>
            <c:dLbl>
              <c:idx val="1"/>
              <c:delete val="1"/>
              <c:extLst xmlns:c16r2="http://schemas.microsoft.com/office/drawing/2015/06/chart">
                <c:ext xmlns:c15="http://schemas.microsoft.com/office/drawing/2012/chart" uri="{CE6537A1-D6FC-4f65-9D91-7224C49458BB}"/>
                <c:ext xmlns:c16="http://schemas.microsoft.com/office/drawing/2014/chart" uri="{C3380CC4-5D6E-409C-BE32-E72D297353CC}">
                  <c16:uniqueId val="{00000004-58F1-4CB5-A9A3-ABA490068F7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nl-NL"/>
              </a:p>
            </c:txPr>
            <c:showLegendKey val="0"/>
            <c:showVal val="0"/>
            <c:showCatName val="0"/>
            <c:showSerName val="1"/>
            <c:showPercent val="0"/>
            <c:showBubbleSize val="0"/>
            <c:showLeaderLines val="0"/>
            <c:extLst xmlns:c16r2="http://schemas.microsoft.com/office/drawing/2015/06/chart">
              <c:ext xmlns:c15="http://schemas.microsoft.com/office/drawing/2012/chart" uri="{CE6537A1-D6FC-4f65-9D91-7224C49458BB}">
                <c15:showLeaderLines val="0"/>
              </c:ext>
            </c:extLst>
          </c:dLbls>
          <c:xVal>
            <c:numRef>
              <c:f>Blad2!$F$6:$F$7</c:f>
              <c:numCache>
                <c:formatCode>0.00</c:formatCode>
                <c:ptCount val="2"/>
                <c:pt idx="0">
                  <c:v>66.95</c:v>
                </c:pt>
                <c:pt idx="1">
                  <c:v>66.95</c:v>
                </c:pt>
              </c:numCache>
            </c:numRef>
          </c:xVal>
          <c:yVal>
            <c:numRef>
              <c:f>Blad2!$H$6:$H$7</c:f>
              <c:numCache>
                <c:formatCode>0.00E+00</c:formatCode>
                <c:ptCount val="2"/>
                <c:pt idx="0" formatCode="General">
                  <c:v>0</c:v>
                </c:pt>
                <c:pt idx="1">
                  <c:v>5.1000000000000004E-2</c:v>
                </c:pt>
              </c:numCache>
            </c:numRef>
          </c:yVal>
          <c:smooth val="0"/>
          <c:extLst xmlns:c16r2="http://schemas.microsoft.com/office/drawing/2015/06/chart">
            <c:ext xmlns:c16="http://schemas.microsoft.com/office/drawing/2014/chart" uri="{C3380CC4-5D6E-409C-BE32-E72D297353CC}">
              <c16:uniqueId val="{00000001-58F1-4CB5-A9A3-ABA490068F7E}"/>
            </c:ext>
          </c:extLst>
        </c:ser>
        <c:ser>
          <c:idx val="2"/>
          <c:order val="2"/>
          <c:tx>
            <c:v>Rgem</c:v>
          </c:tx>
          <c:spPr>
            <a:ln w="19050" cap="rnd">
              <a:solidFill>
                <a:schemeClr val="tx1"/>
              </a:solidFill>
              <a:prstDash val="lgDash"/>
              <a:round/>
            </a:ln>
            <a:effectLst/>
          </c:spPr>
          <c:marker>
            <c:symbol val="none"/>
          </c:marker>
          <c:xVal>
            <c:numRef>
              <c:f>Blad2!$F$9:$F$10</c:f>
              <c:numCache>
                <c:formatCode>0.0</c:formatCode>
                <c:ptCount val="2"/>
                <c:pt idx="0">
                  <c:v>79.280928323121842</c:v>
                </c:pt>
                <c:pt idx="1">
                  <c:v>79.280928323121842</c:v>
                </c:pt>
              </c:numCache>
            </c:numRef>
          </c:xVal>
          <c:yVal>
            <c:numRef>
              <c:f>Blad2!$H$9:$H$10</c:f>
              <c:numCache>
                <c:formatCode>0.00E+00</c:formatCode>
                <c:ptCount val="2"/>
                <c:pt idx="0" formatCode="General">
                  <c:v>0</c:v>
                </c:pt>
                <c:pt idx="1">
                  <c:v>5.1000000000000004E-2</c:v>
                </c:pt>
              </c:numCache>
            </c:numRef>
          </c:yVal>
          <c:smooth val="0"/>
          <c:extLst xmlns:c16r2="http://schemas.microsoft.com/office/drawing/2015/06/chart">
            <c:ext xmlns:c16="http://schemas.microsoft.com/office/drawing/2014/chart" uri="{C3380CC4-5D6E-409C-BE32-E72D297353CC}">
              <c16:uniqueId val="{00000003-58F1-4CB5-A9A3-ABA490068F7E}"/>
            </c:ext>
          </c:extLst>
        </c:ser>
        <c:dLbls>
          <c:showLegendKey val="0"/>
          <c:showVal val="0"/>
          <c:showCatName val="0"/>
          <c:showSerName val="0"/>
          <c:showPercent val="0"/>
          <c:showBubbleSize val="0"/>
        </c:dLbls>
        <c:axId val="147532800"/>
        <c:axId val="147534592"/>
      </c:scatterChart>
      <c:valAx>
        <c:axId val="147532800"/>
        <c:scaling>
          <c:orientation val="minMax"/>
        </c:scaling>
        <c:delete val="0"/>
        <c:axPos val="b"/>
        <c:majorGridlines>
          <c:spPr>
            <a:ln w="9525" cap="flat" cmpd="sng" algn="ctr">
              <a:solidFill>
                <a:schemeClr val="bg1">
                  <a:lumMod val="65000"/>
                </a:schemeClr>
              </a:solidFill>
              <a:round/>
            </a:ln>
            <a:effectLst/>
          </c:spPr>
        </c:majorGridlines>
        <c:minorGridlines>
          <c:spPr>
            <a:ln w="9525" cap="flat" cmpd="sng" algn="ctr">
              <a:solidFill>
                <a:schemeClr val="bg1">
                  <a:lumMod val="85000"/>
                </a:schemeClr>
              </a:solidFill>
              <a:round/>
            </a:ln>
            <a:effectLst/>
          </c:spPr>
        </c:minorGridlines>
        <c:numFmt formatCode="0" sourceLinked="0"/>
        <c:majorTickMark val="none"/>
        <c:minorTickMark val="none"/>
        <c:tickLblPos val="nextTo"/>
        <c:spPr>
          <a:noFill/>
          <a:ln w="12700"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NL"/>
          </a:p>
        </c:txPr>
        <c:crossAx val="147534592"/>
        <c:crosses val="autoZero"/>
        <c:crossBetween val="midCat"/>
      </c:valAx>
      <c:valAx>
        <c:axId val="147534592"/>
        <c:scaling>
          <c:orientation val="minMax"/>
        </c:scaling>
        <c:delete val="0"/>
        <c:axPos val="l"/>
        <c:majorGridlines>
          <c:spPr>
            <a:ln w="9525" cap="flat" cmpd="sng" algn="ctr">
              <a:solidFill>
                <a:schemeClr val="bg1">
                  <a:lumMod val="65000"/>
                </a:schemeClr>
              </a:solidFill>
              <a:round/>
            </a:ln>
            <a:effectLst/>
          </c:spPr>
        </c:majorGridlines>
        <c:numFmt formatCode="0.0E+00" sourceLinked="0"/>
        <c:majorTickMark val="none"/>
        <c:minorTickMark val="none"/>
        <c:tickLblPos val="nextTo"/>
        <c:spPr>
          <a:noFill/>
          <a:ln w="12700"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nl-NL"/>
          </a:p>
        </c:txPr>
        <c:crossAx val="147532800"/>
        <c:crosses val="autoZero"/>
        <c:crossBetween val="midCat"/>
      </c:valAx>
      <c:spPr>
        <a:noFill/>
        <a:ln>
          <a:noFill/>
        </a:ln>
        <a:effectLst/>
      </c:spPr>
    </c:plotArea>
    <c:legend>
      <c:legendPos val="r"/>
      <c:layout>
        <c:manualLayout>
          <c:xMode val="edge"/>
          <c:yMode val="edge"/>
          <c:x val="0.76371984751906008"/>
          <c:y val="0.14247786516234448"/>
          <c:w val="0.17675634295713036"/>
          <c:h val="0.1656453098052835"/>
        </c:manualLayout>
      </c:layout>
      <c:overlay val="0"/>
      <c:spPr>
        <a:solidFill>
          <a:schemeClr val="bg1"/>
        </a:solid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nl-NL"/>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nl-NL"/>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104775</xdr:colOff>
      <xdr:row>0</xdr:row>
      <xdr:rowOff>133349</xdr:rowOff>
    </xdr:from>
    <xdr:to>
      <xdr:col>25</xdr:col>
      <xdr:colOff>342901</xdr:colOff>
      <xdr:row>34</xdr:row>
      <xdr:rowOff>38100</xdr:rowOff>
    </xdr:to>
    <xdr:sp macro="" textlink="">
      <xdr:nvSpPr>
        <xdr:cNvPr id="2" name="Tekstvak 1">
          <a:extLst>
            <a:ext uri="{FF2B5EF4-FFF2-40B4-BE49-F238E27FC236}">
              <a16:creationId xmlns:a16="http://schemas.microsoft.com/office/drawing/2014/main" xmlns="" id="{52ED554D-FEDA-46E9-8541-027EF6D61652}"/>
            </a:ext>
          </a:extLst>
        </xdr:cNvPr>
        <xdr:cNvSpPr txBox="1"/>
      </xdr:nvSpPr>
      <xdr:spPr>
        <a:xfrm>
          <a:off x="104775" y="133349"/>
          <a:ext cx="15478126" cy="6381751"/>
        </a:xfrm>
        <a:prstGeom prst="rect">
          <a:avLst/>
        </a:prstGeom>
        <a:solidFill>
          <a:schemeClr val="bg1">
            <a:lumMod val="9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numCol="2" spcCol="360000" rtlCol="0" anchor="t"/>
        <a:lstStyle/>
        <a:p>
          <a:r>
            <a:rPr lang="nl-NL" sz="1400" b="1">
              <a:solidFill>
                <a:schemeClr val="accent1"/>
              </a:solidFill>
            </a:rPr>
            <a:t>Omrekenen</a:t>
          </a:r>
          <a:r>
            <a:rPr lang="nl-NL" sz="1400" b="1" baseline="0">
              <a:solidFill>
                <a:schemeClr val="accent1"/>
              </a:solidFill>
            </a:rPr>
            <a:t> karakteristieke waarde van de sterkte naar gemiddelde waarde van de sterkte.</a:t>
          </a:r>
        </a:p>
        <a:p>
          <a:endParaRPr lang="nl-NL" sz="1400" b="1" baseline="0">
            <a:solidFill>
              <a:schemeClr val="accent1"/>
            </a:solidFill>
          </a:endParaRPr>
        </a:p>
        <a:p>
          <a:r>
            <a:rPr lang="nl-NL" sz="1100" b="1" baseline="0">
              <a:solidFill>
                <a:schemeClr val="accent1"/>
              </a:solidFill>
            </a:rPr>
            <a:t>Uitgave</a:t>
          </a:r>
        </a:p>
        <a:p>
          <a:r>
            <a:rPr lang="nl-NL" sz="1100" baseline="0"/>
            <a:t>Versie:                 Definitief 1.0</a:t>
          </a:r>
        </a:p>
        <a:p>
          <a:r>
            <a:rPr lang="nl-NL" sz="1100" baseline="0"/>
            <a:t>Datum:                1 september 2018</a:t>
          </a:r>
        </a:p>
        <a:p>
          <a:r>
            <a:rPr lang="nl-NL" sz="1100" baseline="0"/>
            <a:t>Behorende bij:   WBI2017</a:t>
          </a:r>
        </a:p>
        <a:p>
          <a:endParaRPr lang="nl-NL" sz="1100" baseline="0"/>
        </a:p>
        <a:p>
          <a:r>
            <a:rPr lang="nl-NL" sz="1100" b="1" baseline="0">
              <a:solidFill>
                <a:schemeClr val="accent1"/>
              </a:solidFill>
            </a:rPr>
            <a:t>Doel</a:t>
          </a:r>
        </a:p>
        <a:p>
          <a:r>
            <a:rPr lang="nl-NL" sz="1100">
              <a:solidFill>
                <a:sysClr val="windowText" lastClr="000000"/>
              </a:solidFill>
            </a:rPr>
            <a:t>Het</a:t>
          </a:r>
          <a:r>
            <a:rPr lang="nl-NL" sz="1100" baseline="0">
              <a:solidFill>
                <a:sysClr val="windowText" lastClr="000000"/>
              </a:solidFill>
            </a:rPr>
            <a:t> doel van voorliggend spreadsheet is om de door de toetser afgeleide </a:t>
          </a:r>
          <a:r>
            <a:rPr lang="nl-NL" sz="1100" u="sng" baseline="0">
              <a:solidFill>
                <a:sysClr val="windowText" lastClr="000000"/>
              </a:solidFill>
            </a:rPr>
            <a:t>karakteristieke</a:t>
          </a:r>
          <a:r>
            <a:rPr lang="nl-NL" sz="1100" baseline="0">
              <a:solidFill>
                <a:sysClr val="windowText" lastClr="000000"/>
              </a:solidFill>
            </a:rPr>
            <a:t> waarde van de sterkte van een (onderdeel van de) constructie om te rekenen naar de </a:t>
          </a:r>
          <a:r>
            <a:rPr lang="nl-NL" sz="1100" u="sng" baseline="0">
              <a:solidFill>
                <a:sysClr val="windowText" lastClr="000000"/>
              </a:solidFill>
            </a:rPr>
            <a:t>gemiddelde</a:t>
          </a:r>
          <a:r>
            <a:rPr lang="nl-NL" sz="1100" baseline="0">
              <a:solidFill>
                <a:sysClr val="windowText" lastClr="000000"/>
              </a:solidFill>
            </a:rPr>
            <a:t> waarde van de sterkte </a:t>
          </a:r>
          <a:r>
            <a:rPr lang="nl-NL" sz="1100" baseline="0">
              <a:solidFill>
                <a:sysClr val="windowText" lastClr="000000"/>
              </a:solidFill>
              <a:effectLst/>
              <a:latin typeface="+mn-lt"/>
              <a:ea typeface="+mn-ea"/>
              <a:cs typeface="+mn-cs"/>
            </a:rPr>
            <a:t>met behulp van de variatieco</a:t>
          </a:r>
          <a:r>
            <a:rPr lang="nl-NL" sz="1100">
              <a:solidFill>
                <a:sysClr val="windowText" lastClr="000000"/>
              </a:solidFill>
              <a:effectLst/>
              <a:latin typeface="+mn-lt"/>
              <a:ea typeface="+mn-ea"/>
              <a:cs typeface="+mn-cs"/>
            </a:rPr>
            <a:t>ë</a:t>
          </a:r>
          <a:r>
            <a:rPr lang="nl-NL" sz="1100" baseline="0">
              <a:solidFill>
                <a:sysClr val="windowText" lastClr="000000"/>
              </a:solidFill>
              <a:effectLst/>
              <a:latin typeface="+mn-lt"/>
              <a:ea typeface="+mn-ea"/>
              <a:cs typeface="+mn-cs"/>
            </a:rPr>
            <a:t>fficient van het materiaal van deze constructie</a:t>
          </a:r>
          <a:r>
            <a:rPr lang="nl-NL" sz="1100" baseline="0">
              <a:solidFill>
                <a:sysClr val="windowText" lastClr="000000"/>
              </a:solidFill>
            </a:rPr>
            <a:t>. Deze gemiddelde waarde van </a:t>
          </a:r>
          <a:r>
            <a:rPr lang="nl-NL" sz="1100" baseline="0"/>
            <a:t>de sterkte kan vervolgens samen met de variatieco</a:t>
          </a:r>
          <a:r>
            <a:rPr lang="nl-NL" sz="1100">
              <a:solidFill>
                <a:schemeClr val="dk1"/>
              </a:solidFill>
              <a:effectLst/>
              <a:latin typeface="+mn-lt"/>
              <a:ea typeface="+mn-ea"/>
              <a:cs typeface="+mn-cs"/>
            </a:rPr>
            <a:t>ë</a:t>
          </a:r>
          <a:r>
            <a:rPr lang="nl-NL" sz="1100" baseline="0"/>
            <a:t>fficient ingevoerd worden in Riskeer, opdat een probabilistische analyse kan worden gemaakt.</a:t>
          </a:r>
        </a:p>
        <a:p>
          <a:endParaRPr lang="nl-NL" sz="1100" baseline="0">
            <a:solidFill>
              <a:schemeClr val="accent1"/>
            </a:solidFill>
          </a:endParaRPr>
        </a:p>
        <a:p>
          <a:r>
            <a:rPr lang="nl-NL" sz="1100" b="1" baseline="0">
              <a:solidFill>
                <a:schemeClr val="accent1"/>
              </a:solidFill>
            </a:rPr>
            <a:t>Toelichting</a:t>
          </a:r>
        </a:p>
        <a:p>
          <a:r>
            <a:rPr lang="nl-NL" sz="1100">
              <a:solidFill>
                <a:sysClr val="windowText" lastClr="000000"/>
              </a:solidFill>
            </a:rPr>
            <a:t>Middels</a:t>
          </a:r>
          <a:r>
            <a:rPr lang="nl-NL" sz="1100" baseline="0">
              <a:solidFill>
                <a:sysClr val="windowText" lastClr="000000"/>
              </a:solidFill>
            </a:rPr>
            <a:t> mechanicasommen of ontwerpgegevens is het mogelijk om de karakteristieke waarde van de sterkte van een constructie(onderdeel) te bepalen (zie hiervoor onder andere de schematiseringshandleiding voor sterkte en stabiliteit behorende bij het WBI2017). Het rekeninstrumentarium van het WBI2017, Riskeer, vereist als invoer echter een gemiddelde waarde van de sterkte in combinatie met de variatieco</a:t>
          </a:r>
          <a:r>
            <a:rPr lang="nl-NL" sz="1100">
              <a:solidFill>
                <a:sysClr val="windowText" lastClr="000000"/>
              </a:solidFill>
              <a:effectLst/>
              <a:latin typeface="+mn-lt"/>
              <a:ea typeface="+mn-ea"/>
              <a:cs typeface="+mn-cs"/>
            </a:rPr>
            <a:t>ë</a:t>
          </a:r>
          <a:r>
            <a:rPr lang="nl-NL" sz="1100" baseline="0">
              <a:solidFill>
                <a:sysClr val="windowText" lastClr="000000"/>
              </a:solidFill>
            </a:rPr>
            <a:t>fficient van het betreffende materiaal. De sterkteparameter is in het WBI2017 aangeduid als R</a:t>
          </a:r>
          <a:r>
            <a:rPr lang="nl-NL" sz="1100" baseline="-25000">
              <a:solidFill>
                <a:sysClr val="windowText" lastClr="000000"/>
              </a:solidFill>
            </a:rPr>
            <a:t>lin</a:t>
          </a:r>
          <a:r>
            <a:rPr lang="nl-NL" sz="1100" baseline="0">
              <a:solidFill>
                <a:sysClr val="windowText" lastClr="000000"/>
              </a:solidFill>
            </a:rPr>
            <a:t> (lineair belastingmodel met eenheid kN/m²) dan wel R</a:t>
          </a:r>
          <a:r>
            <a:rPr lang="nl-NL" sz="1100" baseline="-25000">
              <a:solidFill>
                <a:sysClr val="windowText" lastClr="000000"/>
              </a:solidFill>
            </a:rPr>
            <a:t>kwad</a:t>
          </a:r>
          <a:r>
            <a:rPr lang="nl-NL" sz="1100" baseline="0">
              <a:solidFill>
                <a:sysClr val="windowText" lastClr="000000"/>
              </a:solidFill>
            </a:rPr>
            <a:t> (kwadratisch belastingmodel met eenheid kN/m¹). Beide sterkteparameters  zijn in Riskeer gemodelleerd als lognormaal verdeelde variabelen. Het omrekenen van een karakteristieke waarde naar een gemiddelde waarde bij een lognormale verdeling kent een ingewikkelde formule. Daarom is ervoor gekozen om voorliggend hulpmiddel vanuit het WBI2017 te faciliteren.</a:t>
          </a:r>
        </a:p>
        <a:p>
          <a:endParaRPr lang="nl-NL" sz="1100" baseline="0"/>
        </a:p>
        <a:p>
          <a:r>
            <a:rPr lang="nl-NL" sz="1100">
              <a:solidFill>
                <a:sysClr val="windowText" lastClr="000000"/>
              </a:solidFill>
            </a:rPr>
            <a:t>Opgemerkt wordt dat de omrekening</a:t>
          </a:r>
          <a:r>
            <a:rPr lang="nl-NL" sz="1100" baseline="0">
              <a:solidFill>
                <a:sysClr val="windowText" lastClr="000000"/>
              </a:solidFill>
            </a:rPr>
            <a:t> van de karakteristieke waarde van de sterkte </a:t>
          </a:r>
          <a:r>
            <a:rPr lang="nl-NL" sz="1100">
              <a:solidFill>
                <a:sysClr val="windowText" lastClr="000000"/>
              </a:solidFill>
              <a:effectLst/>
              <a:latin typeface="+mn-lt"/>
              <a:ea typeface="+mn-ea"/>
              <a:cs typeface="+mn-cs"/>
            </a:rPr>
            <a:t>tot nu toe </a:t>
          </a:r>
          <a:r>
            <a:rPr lang="nl-NL" sz="1100" baseline="0">
              <a:solidFill>
                <a:sysClr val="windowText" lastClr="000000"/>
              </a:solidFill>
            </a:rPr>
            <a:t>gebeurde uitgaande van een normaal verdeelde sterkte. Deze omrekening is relatief simpel. Het blijkt nu echter dat dit niet geheel correct is. De gevolgen hiervan zijn gelukkig (zeer) beperkt.</a:t>
          </a:r>
        </a:p>
        <a:p>
          <a:endParaRPr lang="nl-NL" sz="1100" baseline="0"/>
        </a:p>
        <a:p>
          <a:r>
            <a:rPr lang="nl-NL" sz="1100" b="1" baseline="0">
              <a:solidFill>
                <a:schemeClr val="accent1"/>
              </a:solidFill>
            </a:rPr>
            <a:t>Variatiecoefficient</a:t>
          </a:r>
        </a:p>
        <a:p>
          <a:r>
            <a:rPr lang="nl-NL" sz="1100">
              <a:solidFill>
                <a:sysClr val="windowText" lastClr="000000"/>
              </a:solidFill>
            </a:rPr>
            <a:t>Voor waarden van de variatiecoëfficient van het materiaal</a:t>
          </a:r>
          <a:r>
            <a:rPr lang="nl-NL" sz="1100" baseline="0">
              <a:solidFill>
                <a:sysClr val="windowText" lastClr="000000"/>
              </a:solidFill>
            </a:rPr>
            <a:t> wordt in principe verwezen naar de schematiseringshandleiding voor sterkte en stabiliteit. In deze sheet is een uitgebreidere tabel opgenomen waarin een waarde voor aluminium is toegevoegd en onderscheid is gemaakt in verschillende houtsoorten. In de schematiseringshandleiding staat voor alle houtsoorten 0,25 aangegeven. Dit is echter de waarde voor europees zachthout. Voor tropische hardhoutsoorten blijkt de variatieco</a:t>
          </a:r>
          <a:r>
            <a:rPr lang="nl-NL" sz="1100">
              <a:solidFill>
                <a:sysClr val="windowText" lastClr="000000"/>
              </a:solidFill>
              <a:effectLst/>
              <a:latin typeface="+mn-lt"/>
              <a:ea typeface="+mn-ea"/>
              <a:cs typeface="+mn-cs"/>
            </a:rPr>
            <a:t>ë</a:t>
          </a:r>
          <a:r>
            <a:rPr lang="nl-NL" sz="1100" baseline="0">
              <a:solidFill>
                <a:sysClr val="windowText" lastClr="000000"/>
              </a:solidFill>
            </a:rPr>
            <a:t>fficient aanmerkelijk kleiner. Dergelijke houtsoorten worden veelal toegepast in de waterbouw. Met name voor Azobé zijn hiervoor in het verleden enkele proeven gedaan, wat ertoe geleid heeft dat hier een aparte waarde voor is opgenomen. Voor de overige hardhoutsoorten is een iets hogere waarde gekozen, maar nog steeds aanmerkelijk lager dan voor zachthout. </a:t>
          </a:r>
        </a:p>
        <a:p>
          <a:endParaRPr lang="nl-NL" sz="1100" baseline="0"/>
        </a:p>
        <a:p>
          <a:r>
            <a:rPr lang="nl-NL" sz="1100" b="1" baseline="0">
              <a:solidFill>
                <a:schemeClr val="accent1"/>
              </a:solidFill>
              <a:effectLst/>
              <a:latin typeface="+mn-lt"/>
              <a:ea typeface="+mn-ea"/>
              <a:cs typeface="+mn-cs"/>
            </a:rPr>
            <a:t>Gebruik</a:t>
          </a:r>
          <a:endParaRPr lang="nl-NL">
            <a:solidFill>
              <a:schemeClr val="accent1"/>
            </a:solidFill>
            <a:effectLst/>
          </a:endParaRPr>
        </a:p>
        <a:p>
          <a:r>
            <a:rPr lang="nl-NL" sz="1100" baseline="0">
              <a:solidFill>
                <a:schemeClr val="dk1"/>
              </a:solidFill>
              <a:effectLst/>
              <a:latin typeface="+mn-lt"/>
              <a:ea typeface="+mn-ea"/>
              <a:cs typeface="+mn-cs"/>
            </a:rPr>
            <a:t>Het gebruik van het sheet is eenvoudig. Alleen de cellen C4 en C5 (oranje tekst) kunnen worden ingevuld. De overige cellen zijn geblokkeerd.</a:t>
          </a:r>
          <a:endParaRPr lang="nl-NL">
            <a:effectLst/>
          </a:endParaRPr>
        </a:p>
        <a:p>
          <a:r>
            <a:rPr lang="nl-NL" sz="1100" baseline="0">
              <a:solidFill>
                <a:schemeClr val="dk1"/>
              </a:solidFill>
              <a:effectLst/>
              <a:latin typeface="+mn-lt"/>
              <a:ea typeface="+mn-ea"/>
              <a:cs typeface="+mn-cs"/>
            </a:rPr>
            <a:t>Cel C4:	Deze cel bevat de karakteristieke waarde van de sterkte, afhankelijk van het toegepaste belastingmodel (lineair</a:t>
          </a:r>
        </a:p>
        <a:p>
          <a:r>
            <a:rPr lang="nl-NL" sz="1100" baseline="0">
              <a:solidFill>
                <a:schemeClr val="dk1"/>
              </a:solidFill>
              <a:effectLst/>
              <a:latin typeface="+mn-lt"/>
              <a:ea typeface="+mn-ea"/>
              <a:cs typeface="+mn-cs"/>
            </a:rPr>
            <a:t>	dan wel kwadratisch) in kN/m² of kN/m¹.</a:t>
          </a:r>
          <a:endParaRPr lang="nl-NL">
            <a:effectLst/>
          </a:endParaRPr>
        </a:p>
        <a:p>
          <a:r>
            <a:rPr lang="nl-NL" sz="1100"/>
            <a:t>Cel C5:	</a:t>
          </a:r>
          <a:r>
            <a:rPr lang="nl-NL" sz="1100">
              <a:solidFill>
                <a:sysClr val="windowText" lastClr="000000"/>
              </a:solidFill>
            </a:rPr>
            <a:t>Deze cel bevat de te gebruiken variatiecoefficient. In</a:t>
          </a:r>
          <a:r>
            <a:rPr lang="nl-NL" sz="1100" baseline="0">
              <a:solidFill>
                <a:sysClr val="windowText" lastClr="000000"/>
              </a:solidFill>
            </a:rPr>
            <a:t> de toegevoegde tabel kunnen voor de diverse</a:t>
          </a:r>
        </a:p>
        <a:p>
          <a:r>
            <a:rPr lang="nl-NL" sz="1100" baseline="0">
              <a:solidFill>
                <a:sysClr val="windowText" lastClr="000000"/>
              </a:solidFill>
            </a:rPr>
            <a:t>	materialen waarden voor V</a:t>
          </a:r>
          <a:r>
            <a:rPr lang="nl-NL" sz="1100" baseline="-25000">
              <a:solidFill>
                <a:sysClr val="windowText" lastClr="000000"/>
              </a:solidFill>
            </a:rPr>
            <a:t>r</a:t>
          </a:r>
          <a:r>
            <a:rPr lang="nl-NL" sz="1100" baseline="0">
              <a:solidFill>
                <a:sysClr val="windowText" lastClr="000000"/>
              </a:solidFill>
            </a:rPr>
            <a:t> worden afgelezen en vervolgens worden ingetikt in cel C5.</a:t>
          </a:r>
        </a:p>
        <a:p>
          <a:endParaRPr lang="nl-NL" sz="1100" baseline="0"/>
        </a:p>
        <a:p>
          <a:r>
            <a:rPr lang="nl-NL" sz="1100" baseline="0"/>
            <a:t>In de cel C8 wordt de gemiddelde waarde van de sterkte berekend conform de lognormale verdeling. Deze waarde kan samen met de variatiecoefficient worden ingevoerd in Riskeer. Middels "knippen en plakken" kan de waarde uit cel C8 overgeheveld worden naar Riskeer (dit verkleint de kans op tikfouten)</a:t>
          </a:r>
          <a:r>
            <a:rPr lang="nl-NL" sz="1100" baseline="0">
              <a:solidFill>
                <a:srgbClr val="00B050"/>
              </a:solidFill>
            </a:rPr>
            <a:t>.</a:t>
          </a:r>
          <a:r>
            <a:rPr lang="nl-NL"/>
            <a:t> </a:t>
          </a:r>
        </a:p>
        <a:p>
          <a:endParaRPr lang="nl-NL" sz="1100"/>
        </a:p>
        <a:p>
          <a:r>
            <a:rPr lang="nl-NL" sz="1100"/>
            <a:t>De</a:t>
          </a:r>
          <a:r>
            <a:rPr lang="nl-NL" sz="1100" baseline="0"/>
            <a:t> onderste helft van het sheet bevat de grafieken van de verdelingsfunctie en de kansdichtheid. Deze zijn vooral informatief bedoeld.</a:t>
          </a:r>
        </a:p>
        <a:p>
          <a:endParaRPr lang="nl-NL" sz="1100" baseline="0"/>
        </a:p>
        <a:p>
          <a:r>
            <a:rPr lang="nl-NL" sz="1100" b="1" baseline="0">
              <a:solidFill>
                <a:schemeClr val="accent1"/>
              </a:solidFill>
            </a:rPr>
            <a:t>Vragen of opmerkingen</a:t>
          </a:r>
        </a:p>
        <a:p>
          <a:r>
            <a:rPr lang="nl-NL" sz="1100" baseline="0"/>
            <a:t>Indien er vragen en/of opmerkingen zijn op deze sheet kunnen deze worden gemeld bij de Helpdesk Water (http://www.helpdeskwater.nl/).</a:t>
          </a:r>
          <a:endParaRPr lang="nl-NL"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190500</xdr:colOff>
      <xdr:row>12</xdr:row>
      <xdr:rowOff>185737</xdr:rowOff>
    </xdr:from>
    <xdr:to>
      <xdr:col>9</xdr:col>
      <xdr:colOff>152400</xdr:colOff>
      <xdr:row>33</xdr:row>
      <xdr:rowOff>66675</xdr:rowOff>
    </xdr:to>
    <xdr:graphicFrame macro="">
      <xdr:nvGraphicFramePr>
        <xdr:cNvPr id="2" name="Grafiek 1">
          <a:extLst>
            <a:ext uri="{FF2B5EF4-FFF2-40B4-BE49-F238E27FC236}">
              <a16:creationId xmlns:a16="http://schemas.microsoft.com/office/drawing/2014/main" xmlns="" id="{641C0B86-18FE-49DA-A37E-39FE86EF35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600075</xdr:colOff>
      <xdr:row>12</xdr:row>
      <xdr:rowOff>180975</xdr:rowOff>
    </xdr:from>
    <xdr:to>
      <xdr:col>21</xdr:col>
      <xdr:colOff>295275</xdr:colOff>
      <xdr:row>33</xdr:row>
      <xdr:rowOff>61913</xdr:rowOff>
    </xdr:to>
    <xdr:graphicFrame macro="">
      <xdr:nvGraphicFramePr>
        <xdr:cNvPr id="3" name="Grafiek 2">
          <a:extLst>
            <a:ext uri="{FF2B5EF4-FFF2-40B4-BE49-F238E27FC236}">
              <a16:creationId xmlns:a16="http://schemas.microsoft.com/office/drawing/2014/main" xmlns="" id="{C8FC32AC-C55F-478E-9EE0-8553F988E0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7</xdr:col>
      <xdr:colOff>419100</xdr:colOff>
      <xdr:row>2</xdr:row>
      <xdr:rowOff>19049</xdr:rowOff>
    </xdr:from>
    <xdr:to>
      <xdr:col>12</xdr:col>
      <xdr:colOff>9525</xdr:colOff>
      <xdr:row>10</xdr:row>
      <xdr:rowOff>180974</xdr:rowOff>
    </xdr:to>
    <xdr:pic>
      <xdr:nvPicPr>
        <xdr:cNvPr id="6" name="Afbeelding 5">
          <a:extLst>
            <a:ext uri="{FF2B5EF4-FFF2-40B4-BE49-F238E27FC236}">
              <a16:creationId xmlns:a16="http://schemas.microsoft.com/office/drawing/2014/main" xmlns="" id="{379C5BAA-74DD-46FA-8969-04BD7C2628ED}"/>
            </a:ext>
          </a:extLst>
        </xdr:cNvPr>
        <xdr:cNvPicPr>
          <a:picLocks noChangeAspect="1"/>
        </xdr:cNvPicPr>
      </xdr:nvPicPr>
      <xdr:blipFill rotWithShape="1">
        <a:blip xmlns:r="http://schemas.openxmlformats.org/officeDocument/2006/relationships" r:embed="rId3" cstate="email">
          <a:extLst>
            <a:ext uri="{28A0092B-C50C-407E-A947-70E740481C1C}">
              <a14:useLocalDpi xmlns:a14="http://schemas.microsoft.com/office/drawing/2010/main"/>
            </a:ext>
          </a:extLst>
        </a:blip>
        <a:srcRect/>
        <a:stretch/>
      </xdr:blipFill>
      <xdr:spPr>
        <a:xfrm>
          <a:off x="5638800" y="447674"/>
          <a:ext cx="2638425" cy="1685925"/>
        </a:xfrm>
        <a:prstGeom prst="rect">
          <a:avLst/>
        </a:prstGeom>
      </xdr:spPr>
    </xdr:pic>
    <xdr:clientData/>
  </xdr:twoCellAnchor>
</xdr:wsDr>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B36" sqref="B36"/>
    </sheetView>
  </sheetViews>
  <sheetFormatPr defaultRowHeight="15" x14ac:dyDescent="0.25"/>
  <sheetData/>
  <sheetProtection algorithmName="SHA-512" hashValue="Ux2EVKHkL70AKNJQvHvSrXTO29XSldjNtoYBQPaEA+vn8NKtnYY/NtH9zb7OkpyzFeVLg9HCrU0jx+h97o089g==" saltValue="pupbGvqBT0C4yYjdi65KGA==" spinCount="100000" sheet="1" objects="1" scenarios="1"/>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4"/>
  <sheetViews>
    <sheetView showGridLines="0" tabSelected="1" workbookViewId="0">
      <selection activeCell="D12" sqref="D12"/>
    </sheetView>
  </sheetViews>
  <sheetFormatPr defaultColWidth="9.140625" defaultRowHeight="15" x14ac:dyDescent="0.25"/>
  <cols>
    <col min="1" max="1" width="23.42578125" style="10" customWidth="1"/>
    <col min="2" max="16384" width="9.140625" style="10"/>
  </cols>
  <sheetData>
    <row r="1" spans="1:14" ht="18.75" x14ac:dyDescent="0.3">
      <c r="A1" s="13" t="s">
        <v>10</v>
      </c>
    </row>
    <row r="3" spans="1:14" ht="15" customHeight="1" x14ac:dyDescent="0.25">
      <c r="A3" s="9" t="s">
        <v>0</v>
      </c>
    </row>
    <row r="4" spans="1:14" ht="15" customHeight="1" x14ac:dyDescent="0.35">
      <c r="A4" s="10" t="s">
        <v>2</v>
      </c>
      <c r="B4" s="10" t="s">
        <v>7</v>
      </c>
      <c r="C4" s="8">
        <v>66.95</v>
      </c>
      <c r="D4" s="10" t="s">
        <v>9</v>
      </c>
      <c r="K4"/>
      <c r="L4"/>
      <c r="M4"/>
      <c r="N4"/>
    </row>
    <row r="5" spans="1:14" ht="15" customHeight="1" x14ac:dyDescent="0.35">
      <c r="A5" s="10" t="s">
        <v>3</v>
      </c>
      <c r="B5" s="10" t="s">
        <v>4</v>
      </c>
      <c r="C5" s="8">
        <v>0.1</v>
      </c>
      <c r="D5" s="10" t="s">
        <v>5</v>
      </c>
      <c r="J5" s="11"/>
      <c r="K5"/>
      <c r="L5"/>
      <c r="M5"/>
      <c r="N5"/>
    </row>
    <row r="6" spans="1:14" ht="15" customHeight="1" x14ac:dyDescent="0.25">
      <c r="J6" s="11"/>
      <c r="K6"/>
      <c r="L6"/>
      <c r="M6"/>
      <c r="N6"/>
    </row>
    <row r="7" spans="1:14" ht="15" customHeight="1" x14ac:dyDescent="0.25">
      <c r="A7" s="9" t="s">
        <v>1</v>
      </c>
      <c r="J7" s="11"/>
      <c r="K7"/>
      <c r="L7"/>
      <c r="M7"/>
      <c r="N7"/>
    </row>
    <row r="8" spans="1:14" ht="15" customHeight="1" x14ac:dyDescent="0.35">
      <c r="A8" s="10" t="s">
        <v>6</v>
      </c>
      <c r="B8" s="10" t="s">
        <v>8</v>
      </c>
      <c r="C8" s="11">
        <f>EXP(LN(C4*EXP(_xlfn.NORM.S.INV(0.95)*SQRT(LN(1+C5^2))))+0.5*LN(C5^2+1))</f>
        <v>79.280928323121842</v>
      </c>
      <c r="D8" s="10" t="s">
        <v>9</v>
      </c>
      <c r="J8" s="11"/>
      <c r="K8"/>
      <c r="L8"/>
      <c r="M8"/>
      <c r="N8"/>
    </row>
    <row r="9" spans="1:14" ht="15" customHeight="1" x14ac:dyDescent="0.35">
      <c r="A9" s="10" t="s">
        <v>3</v>
      </c>
      <c r="B9" s="10" t="s">
        <v>4</v>
      </c>
      <c r="C9" s="11">
        <f>C5</f>
        <v>0.1</v>
      </c>
      <c r="D9" s="10" t="s">
        <v>5</v>
      </c>
      <c r="J9" s="11"/>
      <c r="K9"/>
      <c r="L9"/>
      <c r="M9"/>
      <c r="N9"/>
    </row>
    <row r="10" spans="1:14" ht="15" customHeight="1" x14ac:dyDescent="0.25">
      <c r="J10" s="11"/>
      <c r="K10"/>
      <c r="L10"/>
      <c r="M10"/>
      <c r="N10"/>
    </row>
    <row r="11" spans="1:14" ht="15" customHeight="1" x14ac:dyDescent="0.25">
      <c r="J11" s="11"/>
      <c r="K11"/>
      <c r="L11"/>
      <c r="M11"/>
      <c r="N11"/>
    </row>
    <row r="12" spans="1:14" ht="15" customHeight="1" x14ac:dyDescent="0.25"/>
    <row r="24" spans="4:4" x14ac:dyDescent="0.25">
      <c r="D24" s="12"/>
    </row>
  </sheetData>
  <sheetProtection algorithmName="SHA-512" hashValue="4A6fu2brreflx7MQQHDryhljVZfLDmyOQLcfCWx0rJMShMDEquvyKC9UMsh9zzL/ZqzIoIAvwa5/LAJ6WfsMRg==" saltValue="E87AkWM+V/xU2ipTdrEBYg==" spinCount="100000" sheet="1" objects="1" scenarios="1"/>
  <pageMargins left="0.7" right="0.7" top="0.75" bottom="0.75" header="0.3" footer="0.3"/>
  <pageSetup paperSize="9"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x14:formula1>
            <xm:f>Blad2!$M$2:$M$7</xm:f>
          </x14:formula1>
          <xm:sqref>C5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00"/>
  <sheetViews>
    <sheetView showGridLines="0" workbookViewId="0">
      <selection activeCell="S19" sqref="S19"/>
    </sheetView>
  </sheetViews>
  <sheetFormatPr defaultRowHeight="15" x14ac:dyDescent="0.25"/>
  <cols>
    <col min="1" max="1" width="13.5703125" customWidth="1"/>
    <col min="3" max="3" width="12" bestFit="1" customWidth="1"/>
    <col min="15" max="15" width="10.5703125" bestFit="1" customWidth="1"/>
  </cols>
  <sheetData>
    <row r="1" spans="1:16" x14ac:dyDescent="0.25">
      <c r="B1" s="5" t="s">
        <v>13</v>
      </c>
      <c r="C1" s="5" t="s">
        <v>14</v>
      </c>
    </row>
    <row r="2" spans="1:16" x14ac:dyDescent="0.25">
      <c r="A2" t="s">
        <v>11</v>
      </c>
      <c r="B2" s="3">
        <f>Omrekenen!C8</f>
        <v>79.280928323121842</v>
      </c>
      <c r="C2" s="3">
        <f>Omrekenen!C9*Omrekenen!C8</f>
        <v>7.9280928323121849</v>
      </c>
      <c r="M2" s="1">
        <v>0.1</v>
      </c>
      <c r="P2" s="14" t="s">
        <v>17</v>
      </c>
    </row>
    <row r="3" spans="1:16" x14ac:dyDescent="0.25">
      <c r="A3" t="s">
        <v>12</v>
      </c>
      <c r="B3" s="2">
        <f>LN(B2)-0.5*C3^2</f>
        <v>4.368022433950431</v>
      </c>
      <c r="C3" s="2">
        <f>SQRT(LN(1+C2^2/B2^2))</f>
        <v>9.9751345119592702E-2</v>
      </c>
      <c r="M3" s="1">
        <v>0.12</v>
      </c>
    </row>
    <row r="4" spans="1:16" x14ac:dyDescent="0.25">
      <c r="M4" s="1">
        <v>0.15</v>
      </c>
    </row>
    <row r="5" spans="1:16" x14ac:dyDescent="0.25">
      <c r="M5" s="1">
        <v>0.2</v>
      </c>
    </row>
    <row r="6" spans="1:16" x14ac:dyDescent="0.25">
      <c r="B6" s="6" t="s">
        <v>15</v>
      </c>
      <c r="C6" s="6" t="s">
        <v>16</v>
      </c>
      <c r="F6" s="1">
        <f>Omrekenen!C4</f>
        <v>66.95</v>
      </c>
      <c r="G6">
        <v>0</v>
      </c>
      <c r="H6">
        <v>0</v>
      </c>
      <c r="M6" s="1">
        <v>0.25</v>
      </c>
    </row>
    <row r="7" spans="1:16" x14ac:dyDescent="0.25">
      <c r="A7" s="1">
        <v>9.9999999999999995E-21</v>
      </c>
      <c r="B7">
        <f>_xlfn.LOGNORM.DIST(A7,$B$3,$C$3,TRUE)</f>
        <v>0</v>
      </c>
      <c r="C7" s="7">
        <f>_xlfn.LOGNORM.DIST(A7,$B$3,$C$3,FALSE)</f>
        <v>0</v>
      </c>
      <c r="F7" s="1">
        <f>F6</f>
        <v>66.95</v>
      </c>
      <c r="G7">
        <v>1</v>
      </c>
      <c r="H7" s="7">
        <f>CEILING(MAX(C7:C137),1/10^(LEN(TEXT(ROUNDDOWN(1/MAX(C7:C137),0),"#"))+1))</f>
        <v>5.1000000000000004E-2</v>
      </c>
      <c r="J7" s="4"/>
      <c r="M7" s="1">
        <v>0.3</v>
      </c>
    </row>
    <row r="8" spans="1:16" x14ac:dyDescent="0.25">
      <c r="A8" s="1">
        <f>A7+($B$2+6*$C$2)/100</f>
        <v>1.2684948531699496</v>
      </c>
      <c r="B8">
        <f t="shared" ref="B8:B71" si="0">_xlfn.LOGNORM.DIST(A8,$B$3,$C$3,TRUE)</f>
        <v>0</v>
      </c>
      <c r="C8" s="7">
        <f t="shared" ref="C8:C71" si="1">_xlfn.LOGNORM.DIST(A8,$B$3,$C$3,FALSE)</f>
        <v>0</v>
      </c>
    </row>
    <row r="9" spans="1:16" x14ac:dyDescent="0.25">
      <c r="A9" s="1">
        <f t="shared" ref="A9:A72" si="2">A8+($B$2+6*$C$2)/100</f>
        <v>2.5369897063398992</v>
      </c>
      <c r="B9">
        <f t="shared" si="0"/>
        <v>1.8231990738137155E-260</v>
      </c>
      <c r="C9" s="7">
        <f t="shared" si="1"/>
        <v>2.4844371977257225E-258</v>
      </c>
      <c r="F9" s="3">
        <f>B2</f>
        <v>79.280928323121842</v>
      </c>
      <c r="G9">
        <v>0</v>
      </c>
      <c r="H9">
        <v>0</v>
      </c>
    </row>
    <row r="10" spans="1:16" x14ac:dyDescent="0.25">
      <c r="A10" s="1">
        <f t="shared" si="2"/>
        <v>3.805484559509849</v>
      </c>
      <c r="B10">
        <f t="shared" si="0"/>
        <v>3.5722540919655961E-203</v>
      </c>
      <c r="C10" s="7">
        <f t="shared" si="1"/>
        <v>2.8630748170005468E-201</v>
      </c>
      <c r="F10" s="3">
        <f>F9</f>
        <v>79.280928323121842</v>
      </c>
      <c r="G10">
        <v>1</v>
      </c>
      <c r="H10" s="7">
        <f>H7</f>
        <v>5.1000000000000004E-2</v>
      </c>
    </row>
    <row r="11" spans="1:16" x14ac:dyDescent="0.25">
      <c r="A11" s="1">
        <f t="shared" si="2"/>
        <v>5.0739794126797984</v>
      </c>
      <c r="B11">
        <f t="shared" si="0"/>
        <v>7.1659020345337823E-167</v>
      </c>
      <c r="C11" s="7">
        <f t="shared" si="1"/>
        <v>3.8996401747042142E-165</v>
      </c>
    </row>
    <row r="12" spans="1:16" ht="15.75" thickBot="1" x14ac:dyDescent="0.3">
      <c r="A12" s="1">
        <f t="shared" si="2"/>
        <v>6.3424742658497477</v>
      </c>
      <c r="B12">
        <f t="shared" si="0"/>
        <v>3.3822695873192706E-141</v>
      </c>
      <c r="C12" s="7">
        <f t="shared" si="1"/>
        <v>1.3530685514245122E-139</v>
      </c>
    </row>
    <row r="13" spans="1:16" ht="18.75" thickBot="1" x14ac:dyDescent="0.3">
      <c r="A13" s="1">
        <f t="shared" si="2"/>
        <v>7.6109691190196971</v>
      </c>
      <c r="B13">
        <f t="shared" si="0"/>
        <v>7.8623417019976308E-122</v>
      </c>
      <c r="C13" s="7">
        <f t="shared" si="1"/>
        <v>2.4321248516395931E-120</v>
      </c>
      <c r="M13" s="15" t="s">
        <v>18</v>
      </c>
      <c r="N13" s="16"/>
      <c r="O13" s="16"/>
      <c r="P13" s="17" t="s">
        <v>4</v>
      </c>
    </row>
    <row r="14" spans="1:16" x14ac:dyDescent="0.25">
      <c r="A14" s="1">
        <f t="shared" si="2"/>
        <v>8.8794639721896473</v>
      </c>
      <c r="B14">
        <f t="shared" si="0"/>
        <v>1.3793669341148856E-106</v>
      </c>
      <c r="C14" s="7">
        <f t="shared" si="1"/>
        <v>3.4171588207841133E-105</v>
      </c>
      <c r="M14" s="18" t="s">
        <v>19</v>
      </c>
      <c r="N14" s="19"/>
      <c r="O14" s="19"/>
      <c r="P14" s="20">
        <v>0.1</v>
      </c>
    </row>
    <row r="15" spans="1:16" x14ac:dyDescent="0.25">
      <c r="A15" s="1">
        <f t="shared" si="2"/>
        <v>10.147958825359597</v>
      </c>
      <c r="B15">
        <f t="shared" si="0"/>
        <v>3.2220905960835482E-94</v>
      </c>
      <c r="C15" s="7">
        <f t="shared" si="1"/>
        <v>6.559273567512403E-93</v>
      </c>
      <c r="M15" s="18" t="s">
        <v>20</v>
      </c>
      <c r="N15" s="19"/>
      <c r="O15" s="19"/>
      <c r="P15" s="20">
        <v>0.2</v>
      </c>
    </row>
    <row r="16" spans="1:16" x14ac:dyDescent="0.25">
      <c r="A16" s="1">
        <f t="shared" si="2"/>
        <v>11.416453678529546</v>
      </c>
      <c r="B16">
        <f t="shared" si="0"/>
        <v>5.934938172497441E-84</v>
      </c>
      <c r="C16" s="7">
        <f t="shared" si="1"/>
        <v>1.0125601435367581E-82</v>
      </c>
      <c r="M16" s="18" t="s">
        <v>21</v>
      </c>
      <c r="N16" s="19"/>
      <c r="O16" s="19"/>
      <c r="P16" s="20">
        <v>0.3</v>
      </c>
    </row>
    <row r="17" spans="1:16" x14ac:dyDescent="0.25">
      <c r="A17" s="1">
        <f t="shared" si="2"/>
        <v>12.684948531699495</v>
      </c>
      <c r="B17">
        <f t="shared" si="0"/>
        <v>2.7815658224106455E-75</v>
      </c>
      <c r="C17" s="7">
        <f t="shared" si="1"/>
        <v>4.0395224702780829E-74</v>
      </c>
      <c r="H17">
        <f>B2+6*C2</f>
        <v>126.84948531699496</v>
      </c>
      <c r="M17" s="18" t="s">
        <v>22</v>
      </c>
      <c r="N17" s="19"/>
      <c r="O17" s="19"/>
      <c r="P17" s="20">
        <v>0.1</v>
      </c>
    </row>
    <row r="18" spans="1:16" x14ac:dyDescent="0.25">
      <c r="A18" s="1">
        <f t="shared" si="2"/>
        <v>13.953443384869445</v>
      </c>
      <c r="B18">
        <f t="shared" si="0"/>
        <v>7.4452486731470576E-68</v>
      </c>
      <c r="C18" s="7">
        <f t="shared" si="1"/>
        <v>9.3198887312936683E-67</v>
      </c>
      <c r="M18" s="18" t="s">
        <v>25</v>
      </c>
      <c r="N18" s="19"/>
      <c r="O18" s="19"/>
      <c r="P18" s="20">
        <v>0.12</v>
      </c>
    </row>
    <row r="19" spans="1:16" x14ac:dyDescent="0.25">
      <c r="A19" s="1">
        <f t="shared" si="2"/>
        <v>15.221938238039394</v>
      </c>
      <c r="B19">
        <f t="shared" si="0"/>
        <v>2.030757915284524E-61</v>
      </c>
      <c r="C19" s="7">
        <f t="shared" si="1"/>
        <v>2.2139801836537919E-60</v>
      </c>
      <c r="M19" s="18" t="s">
        <v>23</v>
      </c>
      <c r="N19" s="19"/>
      <c r="O19" s="19"/>
      <c r="P19" s="20">
        <v>0.15</v>
      </c>
    </row>
    <row r="20" spans="1:16" ht="15.75" thickBot="1" x14ac:dyDescent="0.3">
      <c r="A20" s="1">
        <f t="shared" si="2"/>
        <v>16.490433091209344</v>
      </c>
      <c r="B20">
        <f t="shared" si="0"/>
        <v>8.6544997352751583E-56</v>
      </c>
      <c r="C20" s="7">
        <f t="shared" si="1"/>
        <v>8.2889623338374795E-55</v>
      </c>
      <c r="M20" s="21" t="s">
        <v>24</v>
      </c>
      <c r="N20" s="22"/>
      <c r="O20" s="22"/>
      <c r="P20" s="23">
        <v>0.25</v>
      </c>
    </row>
    <row r="21" spans="1:16" x14ac:dyDescent="0.25">
      <c r="A21" s="1">
        <f t="shared" si="2"/>
        <v>17.758927944379295</v>
      </c>
      <c r="B21">
        <f t="shared" si="0"/>
        <v>7.9635553954912733E-51</v>
      </c>
      <c r="C21" s="7">
        <f t="shared" si="1"/>
        <v>6.7498118754111461E-50</v>
      </c>
    </row>
    <row r="22" spans="1:16" x14ac:dyDescent="0.25">
      <c r="A22" s="1">
        <f t="shared" si="2"/>
        <v>19.027422797549246</v>
      </c>
      <c r="B22">
        <f t="shared" si="0"/>
        <v>2.0315834412363351E-46</v>
      </c>
      <c r="C22" s="7">
        <f t="shared" si="1"/>
        <v>1.5334544873003556E-45</v>
      </c>
    </row>
    <row r="23" spans="1:16" x14ac:dyDescent="0.25">
      <c r="A23" s="1">
        <f t="shared" si="2"/>
        <v>20.295917650719197</v>
      </c>
      <c r="B23">
        <f t="shared" si="0"/>
        <v>1.7493687763193006E-42</v>
      </c>
      <c r="C23" s="7">
        <f t="shared" si="1"/>
        <v>1.1822835540547458E-41</v>
      </c>
    </row>
    <row r="24" spans="1:16" x14ac:dyDescent="0.25">
      <c r="A24" s="1">
        <f t="shared" si="2"/>
        <v>21.564412503889148</v>
      </c>
      <c r="B24">
        <f t="shared" si="0"/>
        <v>5.9506163882749516E-39</v>
      </c>
      <c r="C24" s="7">
        <f t="shared" si="1"/>
        <v>3.6178574974423158E-38</v>
      </c>
    </row>
    <row r="25" spans="1:16" x14ac:dyDescent="0.25">
      <c r="A25" s="1">
        <f t="shared" si="2"/>
        <v>22.832907357059099</v>
      </c>
      <c r="B25">
        <f t="shared" si="0"/>
        <v>9.0831899414546295E-36</v>
      </c>
      <c r="C25" s="7">
        <f t="shared" si="1"/>
        <v>4.9884468359874297E-35</v>
      </c>
    </row>
    <row r="26" spans="1:16" x14ac:dyDescent="0.25">
      <c r="A26" s="1">
        <f t="shared" si="2"/>
        <v>24.10140221022905</v>
      </c>
      <c r="B26">
        <f t="shared" si="0"/>
        <v>6.9074663302629043E-33</v>
      </c>
      <c r="C26" s="7">
        <f t="shared" si="1"/>
        <v>3.439171996772023E-32</v>
      </c>
    </row>
    <row r="27" spans="1:16" x14ac:dyDescent="0.25">
      <c r="A27" s="1">
        <f t="shared" si="2"/>
        <v>25.369897063399002</v>
      </c>
      <c r="B27">
        <f t="shared" si="0"/>
        <v>2.8539552807356213E-30</v>
      </c>
      <c r="C27" s="7">
        <f t="shared" si="1"/>
        <v>1.2923345407209159E-29</v>
      </c>
    </row>
    <row r="28" spans="1:16" x14ac:dyDescent="0.25">
      <c r="A28" s="1">
        <f t="shared" si="2"/>
        <v>26.638391916568953</v>
      </c>
      <c r="B28">
        <f t="shared" si="0"/>
        <v>6.8885992927773216E-28</v>
      </c>
      <c r="C28" s="7">
        <f t="shared" si="1"/>
        <v>2.8449508800569126E-27</v>
      </c>
    </row>
    <row r="29" spans="1:16" x14ac:dyDescent="0.25">
      <c r="A29" s="1">
        <f t="shared" si="2"/>
        <v>27.906886769738904</v>
      </c>
      <c r="B29">
        <f t="shared" si="0"/>
        <v>1.0326876837164743E-25</v>
      </c>
      <c r="C29" s="7">
        <f t="shared" si="1"/>
        <v>3.8995233831171892E-25</v>
      </c>
    </row>
    <row r="30" spans="1:16" x14ac:dyDescent="0.25">
      <c r="A30" s="1">
        <f t="shared" si="2"/>
        <v>29.175381622908855</v>
      </c>
      <c r="B30">
        <f t="shared" si="0"/>
        <v>1.0129595354266938E-23</v>
      </c>
      <c r="C30" s="7">
        <f t="shared" si="1"/>
        <v>3.505030221099291E-23</v>
      </c>
    </row>
    <row r="31" spans="1:16" x14ac:dyDescent="0.25">
      <c r="A31" s="1">
        <f t="shared" si="2"/>
        <v>30.443876476078806</v>
      </c>
      <c r="B31">
        <f t="shared" si="0"/>
        <v>6.7981623852538711E-22</v>
      </c>
      <c r="C31" s="7">
        <f t="shared" si="1"/>
        <v>2.1597142257455945E-21</v>
      </c>
    </row>
    <row r="32" spans="1:16" x14ac:dyDescent="0.25">
      <c r="A32" s="1">
        <f t="shared" si="2"/>
        <v>31.712371329248757</v>
      </c>
      <c r="B32">
        <f t="shared" si="0"/>
        <v>3.2440740680567959E-20</v>
      </c>
      <c r="C32" s="7">
        <f t="shared" si="1"/>
        <v>9.4787117945183036E-20</v>
      </c>
    </row>
    <row r="33" spans="1:3" x14ac:dyDescent="0.25">
      <c r="A33" s="1">
        <f t="shared" si="2"/>
        <v>32.980866182418708</v>
      </c>
      <c r="B33">
        <f t="shared" si="0"/>
        <v>1.1381467941574445E-18</v>
      </c>
      <c r="C33" s="7">
        <f t="shared" si="1"/>
        <v>3.0631585947739878E-18</v>
      </c>
    </row>
    <row r="34" spans="1:3" x14ac:dyDescent="0.25">
      <c r="A34" s="1">
        <f t="shared" si="2"/>
        <v>34.249361035588656</v>
      </c>
      <c r="B34">
        <f t="shared" si="0"/>
        <v>3.0225257434523969E-17</v>
      </c>
      <c r="C34" s="7">
        <f t="shared" si="1"/>
        <v>7.5029249200018308E-17</v>
      </c>
    </row>
    <row r="35" spans="1:3" x14ac:dyDescent="0.25">
      <c r="A35" s="1">
        <f t="shared" si="2"/>
        <v>35.517855888758604</v>
      </c>
      <c r="B35">
        <f t="shared" si="0"/>
        <v>6.2330669680164271E-16</v>
      </c>
      <c r="C35" s="7">
        <f t="shared" si="1"/>
        <v>1.4287388985284469E-15</v>
      </c>
    </row>
    <row r="36" spans="1:3" x14ac:dyDescent="0.25">
      <c r="A36" s="1">
        <f t="shared" si="2"/>
        <v>36.786350741928551</v>
      </c>
      <c r="B36">
        <f t="shared" si="0"/>
        <v>1.0208629574948771E-14</v>
      </c>
      <c r="C36" s="7">
        <f t="shared" si="1"/>
        <v>2.1629167314332101E-14</v>
      </c>
    </row>
    <row r="37" spans="1:3" x14ac:dyDescent="0.25">
      <c r="A37" s="1">
        <f t="shared" si="2"/>
        <v>38.054845595098499</v>
      </c>
      <c r="B37">
        <f t="shared" si="0"/>
        <v>1.3546089486613536E-13</v>
      </c>
      <c r="C37" s="7">
        <f t="shared" si="1"/>
        <v>2.655048568291313E-13</v>
      </c>
    </row>
    <row r="38" spans="1:3" x14ac:dyDescent="0.25">
      <c r="A38" s="1">
        <f t="shared" si="2"/>
        <v>39.323340448268446</v>
      </c>
      <c r="B38">
        <f t="shared" si="0"/>
        <v>1.4822538835993124E-12</v>
      </c>
      <c r="C38" s="7">
        <f t="shared" si="1"/>
        <v>2.6894897014047602E-12</v>
      </c>
    </row>
    <row r="39" spans="1:3" x14ac:dyDescent="0.25">
      <c r="A39" s="1">
        <f t="shared" si="2"/>
        <v>40.591835301438394</v>
      </c>
      <c r="B39">
        <f t="shared" si="0"/>
        <v>1.3587609477121407E-11</v>
      </c>
      <c r="C39" s="7">
        <f t="shared" si="1"/>
        <v>2.2836116403455314E-11</v>
      </c>
    </row>
    <row r="40" spans="1:3" x14ac:dyDescent="0.25">
      <c r="A40" s="1">
        <f t="shared" si="2"/>
        <v>41.860330154608342</v>
      </c>
      <c r="B40">
        <f t="shared" si="0"/>
        <v>1.0582915418505703E-10</v>
      </c>
      <c r="C40" s="7">
        <f t="shared" si="1"/>
        <v>1.6481713567723232E-10</v>
      </c>
    </row>
    <row r="41" spans="1:3" x14ac:dyDescent="0.25">
      <c r="A41" s="1">
        <f t="shared" si="2"/>
        <v>43.128825007778289</v>
      </c>
      <c r="B41">
        <f t="shared" si="0"/>
        <v>7.0927396803921559E-10</v>
      </c>
      <c r="C41" s="7">
        <f t="shared" si="1"/>
        <v>1.0239041653868722E-9</v>
      </c>
    </row>
    <row r="42" spans="1:3" x14ac:dyDescent="0.25">
      <c r="A42" s="1">
        <f t="shared" si="2"/>
        <v>44.397319860948237</v>
      </c>
      <c r="B42">
        <f t="shared" si="0"/>
        <v>4.1374053596072456E-9</v>
      </c>
      <c r="C42" s="7">
        <f t="shared" si="1"/>
        <v>5.5372945522913538E-9</v>
      </c>
    </row>
    <row r="43" spans="1:3" x14ac:dyDescent="0.25">
      <c r="A43" s="1">
        <f t="shared" si="2"/>
        <v>45.665814714118184</v>
      </c>
      <c r="B43">
        <f t="shared" si="0"/>
        <v>2.1224060560805848E-8</v>
      </c>
      <c r="C43" s="7">
        <f t="shared" si="1"/>
        <v>2.6335681614338706E-8</v>
      </c>
    </row>
    <row r="44" spans="1:3" x14ac:dyDescent="0.25">
      <c r="A44" s="1">
        <f t="shared" si="2"/>
        <v>46.934309567288132</v>
      </c>
      <c r="B44">
        <f t="shared" si="0"/>
        <v>9.6644281710223933E-8</v>
      </c>
      <c r="C44" s="7">
        <f t="shared" si="1"/>
        <v>1.111750917526226E-7</v>
      </c>
    </row>
    <row r="45" spans="1:3" x14ac:dyDescent="0.25">
      <c r="A45" s="1">
        <f t="shared" si="2"/>
        <v>48.202804420458079</v>
      </c>
      <c r="B45">
        <f t="shared" si="0"/>
        <v>3.9396865020245575E-7</v>
      </c>
      <c r="C45" s="7">
        <f t="shared" si="1"/>
        <v>4.2007142557096311E-7</v>
      </c>
    </row>
    <row r="46" spans="1:3" x14ac:dyDescent="0.25">
      <c r="A46" s="1">
        <f t="shared" si="2"/>
        <v>49.471299273628027</v>
      </c>
      <c r="B46">
        <f t="shared" si="0"/>
        <v>1.4489317359081318E-6</v>
      </c>
      <c r="C46" s="7">
        <f t="shared" si="1"/>
        <v>1.4315282295176508E-6</v>
      </c>
    </row>
    <row r="47" spans="1:3" x14ac:dyDescent="0.25">
      <c r="A47" s="1">
        <f t="shared" si="2"/>
        <v>50.739794126797975</v>
      </c>
      <c r="B47">
        <f t="shared" si="0"/>
        <v>4.8418056862770421E-6</v>
      </c>
      <c r="C47" s="7">
        <f t="shared" si="1"/>
        <v>4.4305186737841285E-6</v>
      </c>
    </row>
    <row r="48" spans="1:3" x14ac:dyDescent="0.25">
      <c r="A48" s="1">
        <f t="shared" si="2"/>
        <v>52.008288979967922</v>
      </c>
      <c r="B48">
        <f t="shared" si="0"/>
        <v>1.4796331555472906E-5</v>
      </c>
      <c r="C48" s="7">
        <f t="shared" si="1"/>
        <v>1.2532679823321814E-5</v>
      </c>
    </row>
    <row r="49" spans="1:3" x14ac:dyDescent="0.25">
      <c r="A49" s="1">
        <f t="shared" si="2"/>
        <v>53.27678383313787</v>
      </c>
      <c r="B49">
        <f t="shared" si="0"/>
        <v>4.1597948737046554E-5</v>
      </c>
      <c r="C49" s="7">
        <f t="shared" si="1"/>
        <v>3.2590620416657927E-5</v>
      </c>
    </row>
    <row r="50" spans="1:3" x14ac:dyDescent="0.25">
      <c r="A50" s="1">
        <f t="shared" si="2"/>
        <v>54.545278686307817</v>
      </c>
      <c r="B50">
        <f t="shared" si="0"/>
        <v>1.0817808043136597E-4</v>
      </c>
      <c r="C50" s="7">
        <f t="shared" si="1"/>
        <v>7.8328015770065876E-5</v>
      </c>
    </row>
    <row r="51" spans="1:3" x14ac:dyDescent="0.25">
      <c r="A51" s="1">
        <f t="shared" si="2"/>
        <v>55.813773539477765</v>
      </c>
      <c r="B51">
        <f t="shared" si="0"/>
        <v>2.615474922712769E-4</v>
      </c>
      <c r="C51" s="7">
        <f t="shared" si="1"/>
        <v>1.7484250736320983E-4</v>
      </c>
    </row>
    <row r="52" spans="1:3" x14ac:dyDescent="0.25">
      <c r="A52" s="1">
        <f t="shared" si="2"/>
        <v>57.082268392647713</v>
      </c>
      <c r="B52">
        <f t="shared" si="0"/>
        <v>5.9065715517675206E-4</v>
      </c>
      <c r="C52" s="7">
        <f t="shared" si="1"/>
        <v>3.6411923499234046E-4</v>
      </c>
    </row>
    <row r="53" spans="1:3" x14ac:dyDescent="0.25">
      <c r="A53" s="1">
        <f t="shared" si="2"/>
        <v>58.35076324581766</v>
      </c>
      <c r="B53">
        <f t="shared" si="0"/>
        <v>1.251341633532447E-3</v>
      </c>
      <c r="C53" s="7">
        <f t="shared" si="1"/>
        <v>7.1042185490980455E-4</v>
      </c>
    </row>
    <row r="54" spans="1:3" x14ac:dyDescent="0.25">
      <c r="A54" s="1">
        <f t="shared" si="2"/>
        <v>59.619258098987608</v>
      </c>
      <c r="B54">
        <f t="shared" si="0"/>
        <v>2.4970143579295871E-3</v>
      </c>
      <c r="C54" s="7">
        <f t="shared" si="1"/>
        <v>1.303578295910497E-3</v>
      </c>
    </row>
    <row r="55" spans="1:3" x14ac:dyDescent="0.25">
      <c r="A55" s="1">
        <f t="shared" si="2"/>
        <v>60.887752952157555</v>
      </c>
      <c r="B55">
        <f t="shared" si="0"/>
        <v>4.7108676462735768E-3</v>
      </c>
      <c r="C55" s="7">
        <f t="shared" si="1"/>
        <v>2.2576340369947069E-3</v>
      </c>
    </row>
    <row r="56" spans="1:3" x14ac:dyDescent="0.25">
      <c r="A56" s="1">
        <f t="shared" si="2"/>
        <v>62.156247805327503</v>
      </c>
      <c r="B56">
        <f t="shared" si="0"/>
        <v>8.432150783524989E-3</v>
      </c>
      <c r="C56" s="7">
        <f t="shared" si="1"/>
        <v>3.7025419704802068E-3</v>
      </c>
    </row>
    <row r="57" spans="1:3" x14ac:dyDescent="0.25">
      <c r="A57" s="1">
        <f t="shared" si="2"/>
        <v>63.424742658497451</v>
      </c>
      <c r="B57">
        <f t="shared" si="0"/>
        <v>1.4366800559883345E-2</v>
      </c>
      <c r="C57" s="7">
        <f t="shared" si="1"/>
        <v>5.7677703151241284E-3</v>
      </c>
    </row>
    <row r="58" spans="1:3" x14ac:dyDescent="0.25">
      <c r="A58" s="1">
        <f t="shared" si="2"/>
        <v>64.693237511667405</v>
      </c>
      <c r="B58">
        <f t="shared" si="0"/>
        <v>2.3372556310555837E-2</v>
      </c>
      <c r="C58" s="7">
        <f t="shared" si="1"/>
        <v>8.5588443066578427E-3</v>
      </c>
    </row>
    <row r="59" spans="1:3" x14ac:dyDescent="0.25">
      <c r="A59" s="1">
        <f t="shared" si="2"/>
        <v>65.96173236483736</v>
      </c>
      <c r="B59">
        <f t="shared" si="0"/>
        <v>3.6411577332868247E-2</v>
      </c>
      <c r="C59" s="7">
        <f t="shared" si="1"/>
        <v>1.213035456596675E-2</v>
      </c>
    </row>
    <row r="60" spans="1:3" x14ac:dyDescent="0.25">
      <c r="A60" s="1">
        <f t="shared" si="2"/>
        <v>67.230227218007315</v>
      </c>
      <c r="B60">
        <f t="shared" si="0"/>
        <v>5.4469461201088656E-2</v>
      </c>
      <c r="C60" s="7">
        <f t="shared" si="1"/>
        <v>1.6461017635921695E-2</v>
      </c>
    </row>
    <row r="61" spans="1:3" x14ac:dyDescent="0.25">
      <c r="A61" s="1">
        <f t="shared" si="2"/>
        <v>68.498722071177269</v>
      </c>
      <c r="B61">
        <f t="shared" si="0"/>
        <v>7.8447293930656511E-2</v>
      </c>
      <c r="C61" s="7">
        <f t="shared" si="1"/>
        <v>2.1437121583389455E-2</v>
      </c>
    </row>
    <row r="62" spans="1:3" x14ac:dyDescent="0.25">
      <c r="A62" s="1">
        <f t="shared" si="2"/>
        <v>69.767216924347224</v>
      </c>
      <c r="B62">
        <f t="shared" si="0"/>
        <v>0.1090409354507357</v>
      </c>
      <c r="C62" s="7">
        <f t="shared" si="1"/>
        <v>2.6849656819606667E-2</v>
      </c>
    </row>
    <row r="63" spans="1:3" x14ac:dyDescent="0.25">
      <c r="A63" s="1">
        <f t="shared" si="2"/>
        <v>71.035711777517179</v>
      </c>
      <c r="B63">
        <f t="shared" si="0"/>
        <v>0.14662690794387151</v>
      </c>
      <c r="C63" s="7">
        <f t="shared" si="1"/>
        <v>3.2407741394454258E-2</v>
      </c>
    </row>
    <row r="64" spans="1:3" x14ac:dyDescent="0.25">
      <c r="A64" s="1">
        <f t="shared" si="2"/>
        <v>72.304206630687133</v>
      </c>
      <c r="B64">
        <f t="shared" si="0"/>
        <v>0.1911753038837041</v>
      </c>
      <c r="C64" s="7">
        <f t="shared" si="1"/>
        <v>3.7767310074073475E-2</v>
      </c>
    </row>
    <row r="65" spans="1:3" x14ac:dyDescent="0.25">
      <c r="A65" s="1">
        <f t="shared" si="2"/>
        <v>73.572701483857088</v>
      </c>
      <c r="B65">
        <f t="shared" si="0"/>
        <v>0.2422065086872448</v>
      </c>
      <c r="C65" s="7">
        <f t="shared" si="1"/>
        <v>4.2570495004403755E-2</v>
      </c>
    </row>
    <row r="66" spans="1:3" x14ac:dyDescent="0.25">
      <c r="A66" s="1">
        <f t="shared" si="2"/>
        <v>74.841196337027043</v>
      </c>
      <c r="B66">
        <f t="shared" si="0"/>
        <v>0.29880102977041845</v>
      </c>
      <c r="C66" s="7">
        <f t="shared" si="1"/>
        <v>4.6488693320910414E-2</v>
      </c>
    </row>
    <row r="67" spans="1:3" x14ac:dyDescent="0.25">
      <c r="A67" s="1">
        <f t="shared" si="2"/>
        <v>76.109691190196997</v>
      </c>
      <c r="B67">
        <f t="shared" si="0"/>
        <v>0.35966220083695533</v>
      </c>
      <c r="C67" s="7">
        <f t="shared" si="1"/>
        <v>4.9261626236634791E-2</v>
      </c>
    </row>
    <row r="68" spans="1:3" x14ac:dyDescent="0.25">
      <c r="A68" s="1">
        <f t="shared" si="2"/>
        <v>77.378186043366952</v>
      </c>
      <c r="B68">
        <f t="shared" si="0"/>
        <v>0.42322230665991406</v>
      </c>
      <c r="C68" s="7">
        <f t="shared" si="1"/>
        <v>5.0725822355670948E-2</v>
      </c>
    </row>
    <row r="69" spans="1:3" x14ac:dyDescent="0.25">
      <c r="A69" s="1">
        <f t="shared" si="2"/>
        <v>78.646680896536907</v>
      </c>
      <c r="B69">
        <f t="shared" si="0"/>
        <v>0.48777582220729571</v>
      </c>
      <c r="C69" s="7">
        <f t="shared" si="1"/>
        <v>5.0828461308688212E-2</v>
      </c>
    </row>
    <row r="70" spans="1:3" x14ac:dyDescent="0.25">
      <c r="A70" s="1">
        <f t="shared" si="2"/>
        <v>79.915175749706862</v>
      </c>
      <c r="B70">
        <f t="shared" si="0"/>
        <v>0.55162026045142853</v>
      </c>
      <c r="C70" s="7">
        <f t="shared" si="1"/>
        <v>4.9625628602428057E-2</v>
      </c>
    </row>
    <row r="71" spans="1:3" x14ac:dyDescent="0.25">
      <c r="A71" s="1">
        <f t="shared" si="2"/>
        <v>81.183670602876816</v>
      </c>
      <c r="B71">
        <f t="shared" si="0"/>
        <v>0.61318582689700574</v>
      </c>
      <c r="C71" s="7">
        <f t="shared" si="1"/>
        <v>4.7266946067100878E-2</v>
      </c>
    </row>
    <row r="72" spans="1:3" x14ac:dyDescent="0.25">
      <c r="A72" s="1">
        <f t="shared" si="2"/>
        <v>82.452165456046771</v>
      </c>
      <c r="B72">
        <f t="shared" ref="B72:B107" si="3">_xlfn.LOGNORM.DIST(A72,$B$3,$C$3,TRUE)</f>
        <v>0.67113900430480422</v>
      </c>
      <c r="C72" s="7">
        <f t="shared" ref="C72:C107" si="4">_xlfn.LOGNORM.DIST(A72,$B$3,$C$3,FALSE)</f>
        <v>4.3970628563438433E-2</v>
      </c>
    </row>
    <row r="73" spans="1:3" x14ac:dyDescent="0.25">
      <c r="A73" s="1">
        <f t="shared" ref="A73:A107" si="5">A72+($B$2+6*$C$2)/100</f>
        <v>83.720660309216726</v>
      </c>
      <c r="B73">
        <f t="shared" si="3"/>
        <v>0.72445105780572272</v>
      </c>
      <c r="C73" s="7">
        <f t="shared" si="4"/>
        <v>3.9993969852914923E-2</v>
      </c>
    </row>
    <row r="74" spans="1:3" x14ac:dyDescent="0.25">
      <c r="A74" s="1">
        <f t="shared" si="5"/>
        <v>84.98915516238668</v>
      </c>
      <c r="B74">
        <f t="shared" si="3"/>
        <v>0.7724288031100377</v>
      </c>
      <c r="C74" s="7">
        <f t="shared" si="4"/>
        <v>3.5604102353029937E-2</v>
      </c>
    </row>
    <row r="75" spans="1:3" x14ac:dyDescent="0.25">
      <c r="A75" s="1">
        <f t="shared" si="5"/>
        <v>86.257650015556635</v>
      </c>
      <c r="B75">
        <f t="shared" si="3"/>
        <v>0.81471056249338614</v>
      </c>
      <c r="C75" s="7">
        <f t="shared" si="4"/>
        <v>3.1052878105873163E-2</v>
      </c>
    </row>
    <row r="76" spans="1:3" x14ac:dyDescent="0.25">
      <c r="A76" s="1">
        <f t="shared" si="5"/>
        <v>87.52614486872659</v>
      </c>
      <c r="B76">
        <f t="shared" si="3"/>
        <v>0.85123422250355141</v>
      </c>
      <c r="C76" s="7">
        <f t="shared" si="4"/>
        <v>2.6558272678300739E-2</v>
      </c>
    </row>
    <row r="77" spans="1:3" x14ac:dyDescent="0.25">
      <c r="A77" s="1">
        <f t="shared" si="5"/>
        <v>88.794639721896544</v>
      </c>
      <c r="B77">
        <f t="shared" si="3"/>
        <v>0.88218638659212811</v>
      </c>
      <c r="C77" s="7">
        <f t="shared" si="4"/>
        <v>2.2293206636107083E-2</v>
      </c>
    </row>
    <row r="78" spans="1:3" x14ac:dyDescent="0.25">
      <c r="A78" s="1">
        <f t="shared" si="5"/>
        <v>90.063134575066499</v>
      </c>
      <c r="B78">
        <f t="shared" si="3"/>
        <v>0.90794190702179289</v>
      </c>
      <c r="C78" s="7">
        <f t="shared" si="4"/>
        <v>1.8381405808682919E-2</v>
      </c>
    </row>
    <row r="79" spans="1:3" x14ac:dyDescent="0.25">
      <c r="A79" s="1">
        <f t="shared" si="5"/>
        <v>91.331629428236454</v>
      </c>
      <c r="B79">
        <f t="shared" si="3"/>
        <v>0.92900199852516974</v>
      </c>
      <c r="C79" s="7">
        <f t="shared" si="4"/>
        <v>1.4899046437449754E-2</v>
      </c>
    </row>
    <row r="80" spans="1:3" x14ac:dyDescent="0.25">
      <c r="A80" s="1">
        <f t="shared" si="5"/>
        <v>92.600124281406408</v>
      </c>
      <c r="B80">
        <f t="shared" si="3"/>
        <v>0.94593722289936588</v>
      </c>
      <c r="C80" s="7">
        <f t="shared" si="4"/>
        <v>1.1880492839059623E-2</v>
      </c>
    </row>
    <row r="81" spans="1:3" x14ac:dyDescent="0.25">
      <c r="A81" s="1">
        <f t="shared" si="5"/>
        <v>93.868619134576363</v>
      </c>
      <c r="B81">
        <f t="shared" si="3"/>
        <v>0.95933941513193977</v>
      </c>
      <c r="C81" s="7">
        <f t="shared" si="4"/>
        <v>9.3263773150473132E-3</v>
      </c>
    </row>
    <row r="82" spans="1:3" x14ac:dyDescent="0.25">
      <c r="A82" s="1">
        <f t="shared" si="5"/>
        <v>95.137113987746318</v>
      </c>
      <c r="B82">
        <f t="shared" si="3"/>
        <v>0.96978451512315222</v>
      </c>
      <c r="C82" s="7">
        <f t="shared" si="4"/>
        <v>7.2124864186539741E-3</v>
      </c>
    </row>
    <row r="83" spans="1:3" x14ac:dyDescent="0.25">
      <c r="A83" s="1">
        <f t="shared" si="5"/>
        <v>96.405608840916273</v>
      </c>
      <c r="B83">
        <f t="shared" si="3"/>
        <v>0.97780654260594768</v>
      </c>
      <c r="C83" s="7">
        <f t="shared" si="4"/>
        <v>5.4982828914387424E-3</v>
      </c>
    </row>
    <row r="84" spans="1:3" x14ac:dyDescent="0.25">
      <c r="A84" s="1">
        <f t="shared" si="5"/>
        <v>97.674103694086227</v>
      </c>
      <c r="B84">
        <f t="shared" si="3"/>
        <v>0.98388172754232106</v>
      </c>
      <c r="C84" s="7">
        <f t="shared" si="4"/>
        <v>4.1343019427266528E-3</v>
      </c>
    </row>
    <row r="85" spans="1:3" x14ac:dyDescent="0.25">
      <c r="A85" s="1">
        <f t="shared" si="5"/>
        <v>98.942598547256182</v>
      </c>
      <c r="B85">
        <f t="shared" si="3"/>
        <v>0.98842108770427639</v>
      </c>
      <c r="C85" s="7">
        <f t="shared" si="4"/>
        <v>3.0680369413936658E-3</v>
      </c>
    </row>
    <row r="86" spans="1:3" x14ac:dyDescent="0.25">
      <c r="A86" s="1">
        <f t="shared" si="5"/>
        <v>100.21109340042614</v>
      </c>
      <c r="B86">
        <f t="shared" si="3"/>
        <v>0.99176945610103417</v>
      </c>
      <c r="C86" s="7">
        <f t="shared" si="4"/>
        <v>2.2482287824463583E-3</v>
      </c>
    </row>
    <row r="87" spans="1:3" x14ac:dyDescent="0.25">
      <c r="A87" s="1">
        <f t="shared" si="5"/>
        <v>101.47958825359609</v>
      </c>
      <c r="B87">
        <f t="shared" si="3"/>
        <v>0.9942089928707406</v>
      </c>
      <c r="C87" s="7">
        <f t="shared" si="4"/>
        <v>1.6276794719896496E-3</v>
      </c>
    </row>
    <row r="88" spans="1:3" x14ac:dyDescent="0.25">
      <c r="A88" s="1">
        <f t="shared" si="5"/>
        <v>102.74808310676605</v>
      </c>
      <c r="B88">
        <f t="shared" si="3"/>
        <v>0.99596545266440373</v>
      </c>
      <c r="C88" s="7">
        <f t="shared" si="4"/>
        <v>1.1648285664701856E-3</v>
      </c>
    </row>
    <row r="89" spans="1:3" x14ac:dyDescent="0.25">
      <c r="A89" s="1">
        <f t="shared" si="5"/>
        <v>104.016577959936</v>
      </c>
      <c r="B89">
        <f t="shared" si="3"/>
        <v>0.99721581716730046</v>
      </c>
      <c r="C89" s="7">
        <f t="shared" si="4"/>
        <v>8.2437745948448448E-4</v>
      </c>
    </row>
    <row r="90" spans="1:3" x14ac:dyDescent="0.25">
      <c r="A90" s="1">
        <f t="shared" si="5"/>
        <v>105.28507281310596</v>
      </c>
      <c r="B90">
        <f t="shared" si="3"/>
        <v>0.99809626530830231</v>
      </c>
      <c r="C90" s="7">
        <f t="shared" si="4"/>
        <v>5.7724198014499396E-4</v>
      </c>
    </row>
    <row r="91" spans="1:3" x14ac:dyDescent="0.25">
      <c r="A91" s="1">
        <f t="shared" si="5"/>
        <v>106.55356766627591</v>
      </c>
      <c r="B91">
        <f t="shared" si="3"/>
        <v>0.99870978938048227</v>
      </c>
      <c r="C91" s="7">
        <f t="shared" si="4"/>
        <v>4.0007846870246941E-4</v>
      </c>
    </row>
    <row r="92" spans="1:3" x14ac:dyDescent="0.25">
      <c r="A92" s="1">
        <f t="shared" si="5"/>
        <v>107.82206251944586</v>
      </c>
      <c r="B92">
        <f t="shared" si="3"/>
        <v>0.99913304564425442</v>
      </c>
      <c r="C92" s="7">
        <f t="shared" si="4"/>
        <v>2.7457893600811361E-4</v>
      </c>
    </row>
    <row r="93" spans="1:3" x14ac:dyDescent="0.25">
      <c r="A93" s="1">
        <f t="shared" si="5"/>
        <v>109.09055737261582</v>
      </c>
      <c r="B93">
        <f t="shared" si="3"/>
        <v>0.99942224292799331</v>
      </c>
      <c r="C93" s="7">
        <f t="shared" si="4"/>
        <v>1.8667893028534018E-4</v>
      </c>
    </row>
    <row r="94" spans="1:3" x14ac:dyDescent="0.25">
      <c r="A94" s="1">
        <f t="shared" si="5"/>
        <v>110.35905222578577</v>
      </c>
      <c r="B94">
        <f t="shared" si="3"/>
        <v>0.99961802429403102</v>
      </c>
      <c r="C94" s="7">
        <f t="shared" si="4"/>
        <v>1.2577465435442819E-4</v>
      </c>
    </row>
    <row r="95" spans="1:3" x14ac:dyDescent="0.25">
      <c r="A95" s="1">
        <f t="shared" si="5"/>
        <v>111.62754707895573</v>
      </c>
      <c r="B95">
        <f t="shared" si="3"/>
        <v>0.99974939386242856</v>
      </c>
      <c r="C95" s="7">
        <f t="shared" si="4"/>
        <v>8.400733712021759E-5</v>
      </c>
    </row>
    <row r="96" spans="1:3" x14ac:dyDescent="0.25">
      <c r="A96" s="1">
        <f t="shared" si="5"/>
        <v>112.89604193212568</v>
      </c>
      <c r="B96">
        <f t="shared" si="3"/>
        <v>0.99983679507172263</v>
      </c>
      <c r="C96" s="7">
        <f t="shared" si="4"/>
        <v>5.5643862886044974E-5</v>
      </c>
    </row>
    <row r="97" spans="1:3" x14ac:dyDescent="0.25">
      <c r="A97" s="1">
        <f t="shared" si="5"/>
        <v>114.16453678529564</v>
      </c>
      <c r="B97">
        <f t="shared" si="3"/>
        <v>0.99989446982304842</v>
      </c>
      <c r="C97" s="7">
        <f t="shared" si="4"/>
        <v>3.6562556279603984E-5</v>
      </c>
    </row>
    <row r="98" spans="1:3" x14ac:dyDescent="0.25">
      <c r="A98" s="1">
        <f t="shared" si="5"/>
        <v>115.43303163846559</v>
      </c>
      <c r="B98">
        <f t="shared" si="3"/>
        <v>0.99993223049779534</v>
      </c>
      <c r="C98" s="7">
        <f t="shared" si="4"/>
        <v>2.3840326615360075E-5</v>
      </c>
    </row>
    <row r="99" spans="1:3" x14ac:dyDescent="0.25">
      <c r="A99" s="1">
        <f t="shared" si="5"/>
        <v>116.70152649163555</v>
      </c>
      <c r="B99">
        <f t="shared" si="3"/>
        <v>0.99995676705634107</v>
      </c>
      <c r="C99" s="7">
        <f t="shared" si="4"/>
        <v>1.5430342119263481E-5</v>
      </c>
    </row>
    <row r="100" spans="1:3" x14ac:dyDescent="0.25">
      <c r="A100" s="1">
        <f t="shared" si="5"/>
        <v>117.9700213448055</v>
      </c>
      <c r="B100">
        <f t="shared" si="3"/>
        <v>0.99997259541773764</v>
      </c>
      <c r="C100" s="7">
        <f t="shared" si="4"/>
        <v>9.9163635114684523E-6</v>
      </c>
    </row>
    <row r="101" spans="1:3" x14ac:dyDescent="0.25">
      <c r="A101" s="1">
        <f t="shared" si="5"/>
        <v>119.23851619797546</v>
      </c>
      <c r="B101">
        <f t="shared" si="3"/>
        <v>0.99998273522797687</v>
      </c>
      <c r="C101" s="7">
        <f t="shared" si="4"/>
        <v>6.3294130526792182E-6</v>
      </c>
    </row>
    <row r="102" spans="1:3" x14ac:dyDescent="0.25">
      <c r="A102" s="1">
        <f t="shared" si="5"/>
        <v>120.50701105114541</v>
      </c>
      <c r="B102">
        <f t="shared" si="3"/>
        <v>0.9999891875096848</v>
      </c>
      <c r="C102" s="7">
        <f t="shared" si="4"/>
        <v>4.013508291589044E-6</v>
      </c>
    </row>
    <row r="103" spans="1:3" x14ac:dyDescent="0.25">
      <c r="A103" s="1">
        <f t="shared" si="5"/>
        <v>121.77550590431537</v>
      </c>
      <c r="B103">
        <f t="shared" si="3"/>
        <v>0.99999326694126778</v>
      </c>
      <c r="C103" s="7">
        <f t="shared" si="4"/>
        <v>2.5289805819938056E-6</v>
      </c>
    </row>
    <row r="104" spans="1:3" x14ac:dyDescent="0.25">
      <c r="A104" s="1">
        <f t="shared" si="5"/>
        <v>123.04400075748532</v>
      </c>
      <c r="B104">
        <f t="shared" si="3"/>
        <v>0.99999583022945815</v>
      </c>
      <c r="C104" s="7">
        <f t="shared" si="4"/>
        <v>1.5839220475604489E-6</v>
      </c>
    </row>
    <row r="105" spans="1:3" x14ac:dyDescent="0.25">
      <c r="A105" s="1">
        <f t="shared" si="5"/>
        <v>124.31249561065528</v>
      </c>
      <c r="B105">
        <f t="shared" si="3"/>
        <v>0.99999743130156737</v>
      </c>
      <c r="C105" s="7">
        <f t="shared" si="4"/>
        <v>9.8625946029941587E-7</v>
      </c>
    </row>
    <row r="106" spans="1:3" x14ac:dyDescent="0.25">
      <c r="A106" s="1">
        <f t="shared" si="5"/>
        <v>125.58099046382523</v>
      </c>
      <c r="B106">
        <f t="shared" si="3"/>
        <v>0.99999842565337582</v>
      </c>
      <c r="C106" s="7">
        <f t="shared" si="4"/>
        <v>6.1068272887443643E-7</v>
      </c>
    </row>
    <row r="107" spans="1:3" x14ac:dyDescent="0.25">
      <c r="A107" s="1">
        <f t="shared" si="5"/>
        <v>126.84948531699519</v>
      </c>
      <c r="B107">
        <f t="shared" si="3"/>
        <v>0.99999903981267757</v>
      </c>
      <c r="C107" s="7">
        <f t="shared" si="4"/>
        <v>3.7609823223660137E-7</v>
      </c>
    </row>
    <row r="108" spans="1:3" x14ac:dyDescent="0.25">
      <c r="A108" s="1"/>
      <c r="C108" s="7"/>
    </row>
    <row r="109" spans="1:3" x14ac:dyDescent="0.25">
      <c r="A109" s="1"/>
      <c r="C109" s="7"/>
    </row>
    <row r="110" spans="1:3" x14ac:dyDescent="0.25">
      <c r="A110" s="1"/>
      <c r="C110" s="7"/>
    </row>
    <row r="111" spans="1:3" x14ac:dyDescent="0.25">
      <c r="A111" s="1"/>
      <c r="C111" s="7"/>
    </row>
    <row r="112" spans="1:3" x14ac:dyDescent="0.25">
      <c r="A112" s="1"/>
      <c r="C112" s="7"/>
    </row>
    <row r="113" spans="1:3" x14ac:dyDescent="0.25">
      <c r="A113" s="1"/>
      <c r="C113" s="7"/>
    </row>
    <row r="114" spans="1:3" x14ac:dyDescent="0.25">
      <c r="A114" s="1"/>
      <c r="C114" s="7"/>
    </row>
    <row r="115" spans="1:3" x14ac:dyDescent="0.25">
      <c r="A115" s="1"/>
      <c r="C115" s="7"/>
    </row>
    <row r="116" spans="1:3" x14ac:dyDescent="0.25">
      <c r="A116" s="1"/>
      <c r="C116" s="7"/>
    </row>
    <row r="117" spans="1:3" x14ac:dyDescent="0.25">
      <c r="A117" s="1"/>
      <c r="C117" s="7"/>
    </row>
    <row r="118" spans="1:3" x14ac:dyDescent="0.25">
      <c r="A118" s="1"/>
      <c r="C118" s="7"/>
    </row>
    <row r="119" spans="1:3" x14ac:dyDescent="0.25">
      <c r="A119" s="1"/>
      <c r="C119" s="7"/>
    </row>
    <row r="120" spans="1:3" x14ac:dyDescent="0.25">
      <c r="A120" s="1"/>
      <c r="C120" s="7"/>
    </row>
    <row r="121" spans="1:3" x14ac:dyDescent="0.25">
      <c r="A121" s="1"/>
      <c r="C121" s="7"/>
    </row>
    <row r="122" spans="1:3" x14ac:dyDescent="0.25">
      <c r="A122" s="1"/>
      <c r="C122" s="7"/>
    </row>
    <row r="123" spans="1:3" x14ac:dyDescent="0.25">
      <c r="A123" s="1"/>
      <c r="C123" s="7"/>
    </row>
    <row r="124" spans="1:3" x14ac:dyDescent="0.25">
      <c r="A124" s="1"/>
      <c r="C124" s="7"/>
    </row>
    <row r="125" spans="1:3" x14ac:dyDescent="0.25">
      <c r="A125" s="1"/>
      <c r="C125" s="7"/>
    </row>
    <row r="126" spans="1:3" x14ac:dyDescent="0.25">
      <c r="A126" s="1"/>
      <c r="C126" s="7"/>
    </row>
    <row r="127" spans="1:3" x14ac:dyDescent="0.25">
      <c r="A127" s="1"/>
      <c r="C127" s="7"/>
    </row>
    <row r="128" spans="1:3" x14ac:dyDescent="0.25">
      <c r="A128" s="1"/>
      <c r="C128" s="7"/>
    </row>
    <row r="129" spans="1:3" x14ac:dyDescent="0.25">
      <c r="A129" s="1"/>
      <c r="C129" s="7"/>
    </row>
    <row r="130" spans="1:3" x14ac:dyDescent="0.25">
      <c r="A130" s="1"/>
      <c r="C130" s="7"/>
    </row>
    <row r="131" spans="1:3" x14ac:dyDescent="0.25">
      <c r="A131" s="1"/>
      <c r="C131" s="7"/>
    </row>
    <row r="132" spans="1:3" x14ac:dyDescent="0.25">
      <c r="A132" s="1"/>
      <c r="C132" s="7"/>
    </row>
    <row r="133" spans="1:3" x14ac:dyDescent="0.25">
      <c r="A133" s="1"/>
      <c r="C133" s="7"/>
    </row>
    <row r="134" spans="1:3" x14ac:dyDescent="0.25">
      <c r="A134" s="1"/>
      <c r="C134" s="7"/>
    </row>
    <row r="135" spans="1:3" x14ac:dyDescent="0.25">
      <c r="A135" s="1"/>
      <c r="C135" s="7"/>
    </row>
    <row r="136" spans="1:3" x14ac:dyDescent="0.25">
      <c r="A136" s="1"/>
      <c r="C136" s="7"/>
    </row>
    <row r="137" spans="1:3" x14ac:dyDescent="0.25">
      <c r="A137" s="1"/>
      <c r="C137" s="7"/>
    </row>
    <row r="138" spans="1:3" x14ac:dyDescent="0.25">
      <c r="A138" s="1"/>
    </row>
    <row r="139" spans="1:3" x14ac:dyDescent="0.25">
      <c r="A139" s="1"/>
    </row>
    <row r="140" spans="1:3" x14ac:dyDescent="0.25">
      <c r="A140" s="1"/>
    </row>
    <row r="141" spans="1:3" x14ac:dyDescent="0.25">
      <c r="A141" s="1"/>
    </row>
    <row r="142" spans="1:3" x14ac:dyDescent="0.25">
      <c r="A142" s="1"/>
    </row>
    <row r="143" spans="1:3" x14ac:dyDescent="0.25">
      <c r="A143" s="1"/>
    </row>
    <row r="144" spans="1:3" x14ac:dyDescent="0.25">
      <c r="A144" s="1"/>
    </row>
    <row r="145" spans="1:1" x14ac:dyDescent="0.25">
      <c r="A145" s="1"/>
    </row>
    <row r="146" spans="1:1" x14ac:dyDescent="0.25">
      <c r="A146" s="1"/>
    </row>
    <row r="147" spans="1:1" x14ac:dyDescent="0.25">
      <c r="A147" s="1"/>
    </row>
    <row r="148" spans="1:1" x14ac:dyDescent="0.25">
      <c r="A148" s="1"/>
    </row>
    <row r="149" spans="1:1" x14ac:dyDescent="0.25">
      <c r="A149" s="1"/>
    </row>
    <row r="150" spans="1:1" x14ac:dyDescent="0.25">
      <c r="A150" s="1"/>
    </row>
    <row r="151" spans="1:1" x14ac:dyDescent="0.25">
      <c r="A151" s="1"/>
    </row>
    <row r="152" spans="1:1" x14ac:dyDescent="0.25">
      <c r="A152" s="1"/>
    </row>
    <row r="153" spans="1:1" x14ac:dyDescent="0.25">
      <c r="A153" s="1"/>
    </row>
    <row r="154" spans="1:1" x14ac:dyDescent="0.25">
      <c r="A154" s="1"/>
    </row>
    <row r="155" spans="1:1" x14ac:dyDescent="0.25">
      <c r="A155" s="1"/>
    </row>
    <row r="156" spans="1:1" x14ac:dyDescent="0.25">
      <c r="A156" s="1"/>
    </row>
    <row r="157" spans="1:1" x14ac:dyDescent="0.25">
      <c r="A157" s="1"/>
    </row>
    <row r="158" spans="1:1" x14ac:dyDescent="0.25">
      <c r="A158" s="1"/>
    </row>
    <row r="159" spans="1:1" x14ac:dyDescent="0.25">
      <c r="A159" s="1"/>
    </row>
    <row r="160" spans="1:1" x14ac:dyDescent="0.25">
      <c r="A160" s="1"/>
    </row>
    <row r="161" spans="1:1" x14ac:dyDescent="0.25">
      <c r="A161" s="1"/>
    </row>
    <row r="162" spans="1:1" x14ac:dyDescent="0.25">
      <c r="A162" s="1"/>
    </row>
    <row r="163" spans="1:1" x14ac:dyDescent="0.25">
      <c r="A163" s="1"/>
    </row>
    <row r="164" spans="1:1" x14ac:dyDescent="0.25">
      <c r="A164" s="1"/>
    </row>
    <row r="165" spans="1:1" x14ac:dyDescent="0.25">
      <c r="A165" s="1"/>
    </row>
    <row r="166" spans="1:1" x14ac:dyDescent="0.25">
      <c r="A166" s="1"/>
    </row>
    <row r="167" spans="1:1" x14ac:dyDescent="0.25">
      <c r="A167" s="1"/>
    </row>
    <row r="168" spans="1:1" x14ac:dyDescent="0.25">
      <c r="A168" s="1"/>
    </row>
    <row r="169" spans="1:1" x14ac:dyDescent="0.25">
      <c r="A169" s="1"/>
    </row>
    <row r="170" spans="1:1" x14ac:dyDescent="0.25">
      <c r="A170" s="1"/>
    </row>
    <row r="171" spans="1:1" x14ac:dyDescent="0.25">
      <c r="A171" s="1"/>
    </row>
    <row r="172" spans="1:1" x14ac:dyDescent="0.25">
      <c r="A172" s="1"/>
    </row>
    <row r="173" spans="1:1" x14ac:dyDescent="0.25">
      <c r="A173" s="1"/>
    </row>
    <row r="174" spans="1:1" x14ac:dyDescent="0.25">
      <c r="A174" s="1"/>
    </row>
    <row r="175" spans="1:1" x14ac:dyDescent="0.25">
      <c r="A175" s="1"/>
    </row>
    <row r="176" spans="1:1" x14ac:dyDescent="0.25">
      <c r="A176" s="1"/>
    </row>
    <row r="177" spans="1:1" x14ac:dyDescent="0.25">
      <c r="A177" s="1"/>
    </row>
    <row r="178" spans="1:1" x14ac:dyDescent="0.25">
      <c r="A178" s="1"/>
    </row>
    <row r="179" spans="1:1" x14ac:dyDescent="0.25">
      <c r="A179" s="1"/>
    </row>
    <row r="180" spans="1:1" x14ac:dyDescent="0.25">
      <c r="A180" s="1"/>
    </row>
    <row r="181" spans="1:1" x14ac:dyDescent="0.25">
      <c r="A181" s="1"/>
    </row>
    <row r="182" spans="1:1" x14ac:dyDescent="0.25">
      <c r="A182" s="1"/>
    </row>
    <row r="183" spans="1:1" x14ac:dyDescent="0.25">
      <c r="A183" s="1"/>
    </row>
    <row r="184" spans="1:1" x14ac:dyDescent="0.25">
      <c r="A184" s="1"/>
    </row>
    <row r="185" spans="1:1" x14ac:dyDescent="0.25">
      <c r="A185" s="1"/>
    </row>
    <row r="186" spans="1:1" x14ac:dyDescent="0.25">
      <c r="A186" s="1"/>
    </row>
    <row r="187" spans="1:1" x14ac:dyDescent="0.25">
      <c r="A187" s="1"/>
    </row>
    <row r="188" spans="1:1" x14ac:dyDescent="0.25">
      <c r="A188" s="1"/>
    </row>
    <row r="189" spans="1:1" x14ac:dyDescent="0.25">
      <c r="A189" s="1"/>
    </row>
    <row r="190" spans="1:1" x14ac:dyDescent="0.25">
      <c r="A190" s="1"/>
    </row>
    <row r="191" spans="1:1" x14ac:dyDescent="0.25">
      <c r="A191" s="1"/>
    </row>
    <row r="192" spans="1:1" x14ac:dyDescent="0.25">
      <c r="A192" s="1"/>
    </row>
    <row r="193" spans="1:1" x14ac:dyDescent="0.25">
      <c r="A193" s="1"/>
    </row>
    <row r="194" spans="1:1" x14ac:dyDescent="0.25">
      <c r="A194" s="1"/>
    </row>
    <row r="195" spans="1:1" x14ac:dyDescent="0.25">
      <c r="A195" s="1"/>
    </row>
    <row r="196" spans="1:1" x14ac:dyDescent="0.25">
      <c r="A196" s="1"/>
    </row>
    <row r="197" spans="1:1" x14ac:dyDescent="0.25">
      <c r="A197" s="1"/>
    </row>
    <row r="198" spans="1:1" x14ac:dyDescent="0.25">
      <c r="A198" s="1"/>
    </row>
    <row r="199" spans="1:1" x14ac:dyDescent="0.25">
      <c r="A199" s="1"/>
    </row>
    <row r="200" spans="1:1" x14ac:dyDescent="0.25">
      <c r="A200" s="1"/>
    </row>
  </sheetData>
  <dataValidations count="1">
    <dataValidation type="list" allowBlank="1" showInputMessage="1" showErrorMessage="1" sqref="P2">
      <formula1>$M$2:$M$4</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3</vt:i4>
      </vt:variant>
    </vt:vector>
  </HeadingPairs>
  <TitlesOfParts>
    <vt:vector size="3" baseType="lpstr">
      <vt:lpstr>Toelichting</vt:lpstr>
      <vt:lpstr>Omrekenen</vt:lpstr>
      <vt:lpstr>Blad2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 Delhez</dc:creator>
  <cp:lastModifiedBy>Kerk, Iris van de (WVL)</cp:lastModifiedBy>
  <dcterms:created xsi:type="dcterms:W3CDTF">2018-04-04T13:47:53Z</dcterms:created>
  <dcterms:modified xsi:type="dcterms:W3CDTF">2018-09-04T09:48:10Z</dcterms:modified>
</cp:coreProperties>
</file>