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ocuments\CS\ML\"/>
    </mc:Choice>
  </mc:AlternateContent>
  <xr:revisionPtr revIDLastSave="0" documentId="13_ncr:1_{E33FCCDA-9AFA-4517-AC15-3F0E492C5174}" xr6:coauthVersionLast="43" xr6:coauthVersionMax="43" xr10:uidLastSave="{00000000-0000-0000-0000-000000000000}"/>
  <bookViews>
    <workbookView xWindow="-98" yWindow="-98" windowWidth="28996" windowHeight="15945" xr2:uid="{F22597F3-C63F-420C-AFBF-1CEE20509C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8" i="1" l="1"/>
  <c r="I55" i="1"/>
  <c r="H55" i="1"/>
  <c r="F66" i="1"/>
  <c r="F67" i="1"/>
  <c r="F68" i="1"/>
  <c r="F69" i="1"/>
  <c r="F70" i="1"/>
  <c r="F71" i="1"/>
  <c r="F72" i="1"/>
  <c r="F73" i="1"/>
  <c r="F74" i="1"/>
  <c r="G73" i="1"/>
  <c r="F65" i="1"/>
  <c r="G72" i="1"/>
  <c r="Z32" i="1"/>
  <c r="Y32" i="1"/>
  <c r="Z31" i="1"/>
  <c r="Y31" i="1"/>
  <c r="T97" i="1"/>
  <c r="I56" i="1" l="1"/>
  <c r="G69" i="1"/>
  <c r="G68" i="1"/>
  <c r="G66" i="1"/>
  <c r="G74" i="1"/>
  <c r="G65" i="1"/>
  <c r="G71" i="1"/>
  <c r="G70" i="1"/>
  <c r="G67" i="1"/>
  <c r="O90" i="1"/>
  <c r="O91" i="1"/>
  <c r="O92" i="1"/>
  <c r="O93" i="1"/>
  <c r="O94" i="1"/>
  <c r="O95" i="1"/>
  <c r="O96" i="1"/>
  <c r="O97" i="1"/>
  <c r="N90" i="1"/>
  <c r="N91" i="1"/>
  <c r="N92" i="1"/>
  <c r="N93" i="1"/>
  <c r="N94" i="1"/>
  <c r="N95" i="1"/>
  <c r="N96" i="1"/>
  <c r="N98" i="1"/>
  <c r="M90" i="1"/>
  <c r="M91" i="1"/>
  <c r="M92" i="1"/>
  <c r="M93" i="1"/>
  <c r="M94" i="1"/>
  <c r="M95" i="1"/>
  <c r="M97" i="1"/>
  <c r="M98" i="1"/>
  <c r="L90" i="1"/>
  <c r="L91" i="1"/>
  <c r="L92" i="1"/>
  <c r="L93" i="1"/>
  <c r="L94" i="1"/>
  <c r="L96" i="1"/>
  <c r="L97" i="1"/>
  <c r="L98" i="1"/>
  <c r="K92" i="1"/>
  <c r="K93" i="1"/>
  <c r="K95" i="1"/>
  <c r="K96" i="1"/>
  <c r="K97" i="1"/>
  <c r="K98" i="1"/>
  <c r="J90" i="1"/>
  <c r="J91" i="1"/>
  <c r="J92" i="1"/>
  <c r="J94" i="1"/>
  <c r="J95" i="1"/>
  <c r="J96" i="1"/>
  <c r="J97" i="1"/>
  <c r="J98" i="1"/>
  <c r="I90" i="1"/>
  <c r="I91" i="1"/>
  <c r="I93" i="1"/>
  <c r="I94" i="1"/>
  <c r="I95" i="1"/>
  <c r="I96" i="1"/>
  <c r="I97" i="1"/>
  <c r="I98" i="1"/>
  <c r="H90" i="1"/>
  <c r="H92" i="1"/>
  <c r="H93" i="1"/>
  <c r="H94" i="1"/>
  <c r="H95" i="1"/>
  <c r="H96" i="1"/>
  <c r="H97" i="1"/>
  <c r="E89" i="1"/>
  <c r="E91" i="1"/>
  <c r="E92" i="1"/>
  <c r="E93" i="1"/>
  <c r="E94" i="1"/>
  <c r="E95" i="1"/>
  <c r="D90" i="1"/>
  <c r="H89" i="1" l="1"/>
  <c r="I89" i="1"/>
  <c r="J89" i="1"/>
  <c r="K89" i="1"/>
  <c r="L89" i="1"/>
  <c r="M89" i="1"/>
  <c r="N89" i="1"/>
  <c r="O89" i="1"/>
  <c r="K90" i="1"/>
  <c r="I99" i="1"/>
  <c r="K91" i="1"/>
  <c r="E109" i="1"/>
  <c r="H98" i="1"/>
  <c r="E96" i="1"/>
  <c r="E97" i="1"/>
  <c r="E98" i="1"/>
  <c r="E99" i="1"/>
  <c r="D91" i="1"/>
  <c r="D92" i="1"/>
  <c r="D93" i="1"/>
  <c r="D94" i="1"/>
  <c r="D99" i="1" s="1"/>
  <c r="D95" i="1"/>
  <c r="E108" i="1" s="1"/>
  <c r="D96" i="1"/>
  <c r="E110" i="1" s="1"/>
  <c r="D97" i="1"/>
  <c r="D98" i="1"/>
  <c r="D66" i="1"/>
  <c r="D67" i="1"/>
  <c r="D68" i="1"/>
  <c r="D69" i="1"/>
  <c r="D70" i="1"/>
  <c r="D71" i="1"/>
  <c r="D72" i="1"/>
  <c r="D73" i="1"/>
  <c r="D74" i="1"/>
  <c r="D65" i="1"/>
  <c r="H43" i="1"/>
  <c r="H44" i="1"/>
  <c r="E42" i="1"/>
  <c r="E30" i="1"/>
  <c r="D30" i="1"/>
  <c r="H45" i="1" s="1"/>
  <c r="E29" i="1"/>
  <c r="D29" i="1"/>
  <c r="E43" i="1" s="1"/>
  <c r="E28" i="1"/>
  <c r="D39" i="1" s="1"/>
  <c r="D28" i="1"/>
  <c r="D41" i="1" s="1"/>
  <c r="H8" i="1"/>
  <c r="H9" i="1"/>
  <c r="H10" i="1"/>
  <c r="H11" i="1"/>
  <c r="H12" i="1"/>
  <c r="H13" i="1"/>
  <c r="H14" i="1"/>
  <c r="H15" i="1"/>
  <c r="H16" i="1"/>
  <c r="H7" i="1"/>
  <c r="E8" i="1"/>
  <c r="E9" i="1"/>
  <c r="E10" i="1"/>
  <c r="E11" i="1"/>
  <c r="E12" i="1"/>
  <c r="E13" i="1"/>
  <c r="E14" i="1"/>
  <c r="E15" i="1"/>
  <c r="E16" i="1"/>
  <c r="E7" i="1"/>
  <c r="D8" i="1"/>
  <c r="I8" i="1" s="1"/>
  <c r="J8" i="1" s="1"/>
  <c r="D9" i="1"/>
  <c r="D10" i="1"/>
  <c r="D11" i="1"/>
  <c r="I11" i="1" s="1"/>
  <c r="J11" i="1" s="1"/>
  <c r="D12" i="1"/>
  <c r="D13" i="1"/>
  <c r="I13" i="1" s="1"/>
  <c r="J13" i="1" s="1"/>
  <c r="D14" i="1"/>
  <c r="I14" i="1" s="1"/>
  <c r="J14" i="1" s="1"/>
  <c r="D15" i="1"/>
  <c r="I15" i="1" s="1"/>
  <c r="J15" i="1" s="1"/>
  <c r="D16" i="1"/>
  <c r="I16" i="1" s="1"/>
  <c r="J16" i="1" s="1"/>
  <c r="D7" i="1"/>
  <c r="I7" i="1" s="1"/>
  <c r="J7" i="1" s="1"/>
  <c r="A1" i="1"/>
  <c r="I12" i="1" l="1"/>
  <c r="J12" i="1" s="1"/>
  <c r="I9" i="1"/>
  <c r="J9" i="1" s="1"/>
  <c r="H70" i="1"/>
  <c r="H72" i="1"/>
  <c r="H74" i="1"/>
  <c r="H65" i="1"/>
  <c r="H68" i="1"/>
  <c r="E65" i="1"/>
  <c r="I65" i="1" s="1"/>
  <c r="J65" i="1" s="1"/>
  <c r="E68" i="1"/>
  <c r="E69" i="1"/>
  <c r="E70" i="1"/>
  <c r="I70" i="1" s="1"/>
  <c r="J70" i="1" s="1"/>
  <c r="E71" i="1"/>
  <c r="E74" i="1"/>
  <c r="E72" i="1"/>
  <c r="E66" i="1"/>
  <c r="I66" i="1" s="1"/>
  <c r="J66" i="1" s="1"/>
  <c r="E73" i="1"/>
  <c r="I73" i="1" s="1"/>
  <c r="J73" i="1" s="1"/>
  <c r="E67" i="1"/>
  <c r="H69" i="1"/>
  <c r="H67" i="1"/>
  <c r="H66" i="1"/>
  <c r="H73" i="1"/>
  <c r="H71" i="1"/>
  <c r="I71" i="1" s="1"/>
  <c r="J71" i="1" s="1"/>
  <c r="D47" i="1"/>
  <c r="D40" i="1"/>
  <c r="D46" i="1"/>
  <c r="E38" i="1"/>
  <c r="E40" i="1"/>
  <c r="H42" i="1"/>
  <c r="D45" i="1"/>
  <c r="I45" i="1" s="1"/>
  <c r="J45" i="1" s="1"/>
  <c r="E47" i="1"/>
  <c r="E39" i="1"/>
  <c r="I39" i="1" s="1"/>
  <c r="J39" i="1" s="1"/>
  <c r="H41" i="1"/>
  <c r="D44" i="1"/>
  <c r="E46" i="1"/>
  <c r="H38" i="1"/>
  <c r="I38" i="1" s="1"/>
  <c r="J38" i="1" s="1"/>
  <c r="H40" i="1"/>
  <c r="D43" i="1"/>
  <c r="I43" i="1" s="1"/>
  <c r="J43" i="1" s="1"/>
  <c r="E45" i="1"/>
  <c r="H47" i="1"/>
  <c r="H39" i="1"/>
  <c r="D38" i="1"/>
  <c r="D42" i="1"/>
  <c r="I42" i="1" s="1"/>
  <c r="J42" i="1" s="1"/>
  <c r="E44" i="1"/>
  <c r="I44" i="1" s="1"/>
  <c r="J44" i="1" s="1"/>
  <c r="H46" i="1"/>
  <c r="E41" i="1"/>
  <c r="I41" i="1" s="1"/>
  <c r="J41" i="1" s="1"/>
  <c r="K99" i="1"/>
  <c r="L99" i="1"/>
  <c r="M99" i="1"/>
  <c r="N99" i="1"/>
  <c r="O99" i="1"/>
  <c r="H99" i="1"/>
  <c r="E103" i="1"/>
  <c r="J99" i="1"/>
  <c r="I74" i="1"/>
  <c r="J74" i="1" s="1"/>
  <c r="I72" i="1"/>
  <c r="J72" i="1" s="1"/>
  <c r="I46" i="1"/>
  <c r="J46" i="1" s="1"/>
  <c r="I10" i="1"/>
  <c r="J10" i="1" s="1"/>
  <c r="I68" i="1" l="1"/>
  <c r="J68" i="1" s="1"/>
  <c r="I69" i="1"/>
  <c r="J69" i="1" s="1"/>
  <c r="I67" i="1"/>
  <c r="J67" i="1" s="1"/>
  <c r="I40" i="1"/>
  <c r="J40" i="1" s="1"/>
  <c r="I47" i="1"/>
  <c r="J47" i="1" s="1"/>
</calcChain>
</file>

<file path=xl/sharedStrings.xml><?xml version="1.0" encoding="utf-8"?>
<sst xmlns="http://schemas.openxmlformats.org/spreadsheetml/2006/main" count="112" uniqueCount="46">
  <si>
    <t>x</t>
  </si>
  <si>
    <t>y</t>
  </si>
  <si>
    <t>distance from red</t>
  </si>
  <si>
    <t>distance from blue</t>
  </si>
  <si>
    <t>distance from yellow</t>
  </si>
  <si>
    <t>minimum</t>
  </si>
  <si>
    <t>centroid</t>
  </si>
  <si>
    <t>New centroids</t>
  </si>
  <si>
    <t>red</t>
  </si>
  <si>
    <t>blue</t>
  </si>
  <si>
    <t>yellow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</si>
  <si>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</si>
  <si>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</si>
  <si>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</si>
  <si>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</si>
  <si>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</si>
  <si>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</si>
  <si>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</si>
  <si>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</si>
  <si>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</si>
  <si>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</si>
  <si>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labels</t>
  </si>
  <si>
    <t>HDJF</t>
  </si>
  <si>
    <t>AB and EGCI</t>
  </si>
  <si>
    <t>EGCI and HDJF</t>
  </si>
  <si>
    <t>AB and HDJF</t>
  </si>
  <si>
    <t>EGCIAB</t>
  </si>
  <si>
    <t>inter cluster distance</t>
  </si>
  <si>
    <t xml:space="preserve">Average = </t>
  </si>
  <si>
    <t>Intra Cluster distance</t>
  </si>
  <si>
    <t>letter</t>
  </si>
  <si>
    <t>number</t>
  </si>
  <si>
    <t>exemplar number</t>
  </si>
  <si>
    <t>exemplar</t>
  </si>
  <si>
    <t>[1, 2, 5, 8, 5, 6, 5, 8, 5, 8]</t>
  </si>
  <si>
    <t>[2, 8, 2, 8, 2, 8, 2, 6, 2, 8]</t>
  </si>
  <si>
    <t>c5</t>
  </si>
  <si>
    <t>c8</t>
  </si>
  <si>
    <t>c1</t>
  </si>
  <si>
    <t>c2</t>
  </si>
  <si>
    <t>c6</t>
  </si>
  <si>
    <t>d1</t>
  </si>
  <si>
    <t>d2</t>
  </si>
  <si>
    <t>cluster 5</t>
  </si>
  <si>
    <t>cluster 8</t>
  </si>
  <si>
    <t>cluster 1,2,6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</si>
</sst>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5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1"/>
              </a:soli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solidFill>
                  <a:srgbClr val="FF0000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834-4C47-A655-AA6E3B5C05D9}"/>
              </c:ext>
            </c:extLst>
          </c:dPt>
          <c:dPt>
            <c:idx val="5"/>
            <c:marker>
              <c:symbol val="circle"/>
              <c:size val="6"/>
              <c:spPr>
                <a:solidFill>
                  <a:srgbClr val="0070C0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834-4C47-A655-AA6E3B5C05D9}"/>
              </c:ext>
            </c:extLst>
          </c:dPt>
          <c:dPt>
            <c:idx val="9"/>
            <c:marker>
              <c:symbol val="circle"/>
              <c:size val="6"/>
              <c:spPr>
                <a:solidFill>
                  <a:srgbClr val="FFC000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834-4C47-A655-AA6E3B5C05D9}"/>
              </c:ext>
            </c:extLst>
          </c:dPt>
          <c:xVal>
            <c:numRef>
              <c:f>Sheet1!$B$7:$B$16</c:f>
              <c:numCache>
                <c:formatCode>General</c:formatCode>
                <c:ptCount val="10"/>
                <c:pt idx="0">
                  <c:v>5.5</c:v>
                </c:pt>
                <c:pt idx="1">
                  <c:v>5.0999999999999996</c:v>
                </c:pt>
                <c:pt idx="2">
                  <c:v>4.7</c:v>
                </c:pt>
                <c:pt idx="3">
                  <c:v>5.9</c:v>
                </c:pt>
                <c:pt idx="4">
                  <c:v>4.9000000000000004</c:v>
                </c:pt>
                <c:pt idx="5">
                  <c:v>6.7</c:v>
                </c:pt>
                <c:pt idx="6">
                  <c:v>5</c:v>
                </c:pt>
                <c:pt idx="7">
                  <c:v>6</c:v>
                </c:pt>
                <c:pt idx="8">
                  <c:v>4.5999999999999996</c:v>
                </c:pt>
                <c:pt idx="9">
                  <c:v>6.2</c:v>
                </c:pt>
              </c:numCache>
            </c:numRef>
          </c:xVal>
          <c:yVal>
            <c:numRef>
              <c:f>Sheet1!$C$7:$C$16</c:f>
              <c:numCache>
                <c:formatCode>General</c:formatCode>
                <c:ptCount val="10"/>
                <c:pt idx="0">
                  <c:v>4.2</c:v>
                </c:pt>
                <c:pt idx="1">
                  <c:v>3.8</c:v>
                </c:pt>
                <c:pt idx="2">
                  <c:v>3.2</c:v>
                </c:pt>
                <c:pt idx="3">
                  <c:v>3.2</c:v>
                </c:pt>
                <c:pt idx="4">
                  <c:v>3.1</c:v>
                </c:pt>
                <c:pt idx="5">
                  <c:v>3.1</c:v>
                </c:pt>
                <c:pt idx="6">
                  <c:v>3</c:v>
                </c:pt>
                <c:pt idx="7">
                  <c:v>3</c:v>
                </c:pt>
                <c:pt idx="8">
                  <c:v>2.9</c:v>
                </c:pt>
                <c:pt idx="9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4-4C47-A655-AA6E3B5C0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02256"/>
        <c:axId val="491404224"/>
      </c:scatterChart>
      <c:valAx>
        <c:axId val="491402256"/>
        <c:scaling>
          <c:orientation val="minMax"/>
          <c:min val="4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04224"/>
        <c:crosses val="autoZero"/>
        <c:crossBetween val="midCat"/>
      </c:valAx>
      <c:valAx>
        <c:axId val="491404224"/>
        <c:scaling>
          <c:orientation val="minMax"/>
          <c:min val="2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0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K-Means plot (new centroids)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1"/>
              </a:soli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solidFill>
                  <a:srgbClr val="FF0000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9B6-4C3A-9E58-CF235D6C83B6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rgbClr val="FF0000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9B6-4C3A-9E58-CF235D6C83B6}"/>
              </c:ext>
            </c:extLst>
          </c:dPt>
          <c:dPt>
            <c:idx val="2"/>
            <c:marker>
              <c:symbol val="circle"/>
              <c:size val="6"/>
              <c:spPr>
                <a:solidFill>
                  <a:srgbClr val="FF0000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9B6-4C3A-9E58-CF235D6C83B6}"/>
              </c:ext>
            </c:extLst>
          </c:dPt>
          <c:dPt>
            <c:idx val="3"/>
            <c:marker>
              <c:symbol val="circle"/>
              <c:size val="6"/>
              <c:spPr>
                <a:solidFill>
                  <a:srgbClr val="FFC000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9B6-4C3A-9E58-CF235D6C83B6}"/>
              </c:ext>
            </c:extLst>
          </c:dPt>
          <c:dPt>
            <c:idx val="4"/>
            <c:marker>
              <c:symbol val="circle"/>
              <c:size val="6"/>
              <c:spPr>
                <a:solidFill>
                  <a:srgbClr val="FF0000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9B6-4C3A-9E58-CF235D6C83B6}"/>
              </c:ext>
            </c:extLst>
          </c:dPt>
          <c:dPt>
            <c:idx val="5"/>
            <c:marker>
              <c:symbol val="circle"/>
              <c:size val="6"/>
              <c:spPr>
                <a:solidFill>
                  <a:srgbClr val="0070C0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glow rad="228600">
                    <a:schemeClr val="accent5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228600">
                  <a:schemeClr val="accent5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C9B6-4C3A-9E58-CF235D6C83B6}"/>
              </c:ext>
            </c:extLst>
          </c:dPt>
          <c:dPt>
            <c:idx val="6"/>
            <c:marker>
              <c:symbol val="circle"/>
              <c:size val="6"/>
              <c:spPr>
                <a:solidFill>
                  <a:srgbClr val="FFC000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9B6-4C3A-9E58-CF235D6C83B6}"/>
              </c:ext>
            </c:extLst>
          </c:dPt>
          <c:dPt>
            <c:idx val="7"/>
            <c:marker>
              <c:symbol val="circle"/>
              <c:size val="6"/>
              <c:spPr>
                <a:solidFill>
                  <a:srgbClr val="FFC000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9B6-4C3A-9E58-CF235D6C83B6}"/>
              </c:ext>
            </c:extLst>
          </c:dPt>
          <c:dPt>
            <c:idx val="8"/>
            <c:marker>
              <c:symbol val="circle"/>
              <c:size val="6"/>
              <c:spPr>
                <a:solidFill>
                  <a:srgbClr val="FF0000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9B6-4C3A-9E58-CF235D6C83B6}"/>
              </c:ext>
            </c:extLst>
          </c:dPt>
          <c:dPt>
            <c:idx val="9"/>
            <c:marker>
              <c:symbol val="circle"/>
              <c:size val="6"/>
              <c:spPr>
                <a:solidFill>
                  <a:srgbClr val="FFC000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9B6-4C3A-9E58-CF235D6C83B6}"/>
              </c:ext>
            </c:extLst>
          </c:dPt>
          <c:dPt>
            <c:idx val="10"/>
            <c:marker>
              <c:symbol val="circle"/>
              <c:size val="6"/>
              <c:spPr>
                <a:solidFill>
                  <a:schemeClr val="bg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glow rad="228600">
                    <a:schemeClr val="accent2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228600">
                  <a:schemeClr val="accent2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C-C9B6-4C3A-9E58-CF235D6C83B6}"/>
              </c:ext>
            </c:extLst>
          </c:dPt>
          <c:dPt>
            <c:idx val="12"/>
            <c:marker>
              <c:symbol val="circle"/>
              <c:size val="6"/>
              <c:spPr>
                <a:solidFill>
                  <a:schemeClr val="bg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glow rad="228600">
                    <a:schemeClr val="accent4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228600">
                  <a:schemeClr val="accent4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B-C9B6-4C3A-9E58-CF235D6C83B6}"/>
              </c:ext>
            </c:extLst>
          </c:dPt>
          <c:xVal>
            <c:numRef>
              <c:f>Sheet1!$B$7:$B$19</c:f>
              <c:numCache>
                <c:formatCode>General</c:formatCode>
                <c:ptCount val="13"/>
                <c:pt idx="0">
                  <c:v>5.5</c:v>
                </c:pt>
                <c:pt idx="1">
                  <c:v>5.0999999999999996</c:v>
                </c:pt>
                <c:pt idx="2">
                  <c:v>4.7</c:v>
                </c:pt>
                <c:pt idx="3">
                  <c:v>5.9</c:v>
                </c:pt>
                <c:pt idx="4">
                  <c:v>4.9000000000000004</c:v>
                </c:pt>
                <c:pt idx="5">
                  <c:v>6.7</c:v>
                </c:pt>
                <c:pt idx="6">
                  <c:v>5</c:v>
                </c:pt>
                <c:pt idx="7">
                  <c:v>6</c:v>
                </c:pt>
                <c:pt idx="8">
                  <c:v>4.5999999999999996</c:v>
                </c:pt>
                <c:pt idx="9">
                  <c:v>6.2</c:v>
                </c:pt>
                <c:pt idx="10">
                  <c:v>4.9600000000000009</c:v>
                </c:pt>
                <c:pt idx="12">
                  <c:v>5.7749999999999995</c:v>
                </c:pt>
              </c:numCache>
            </c:numRef>
          </c:xVal>
          <c:yVal>
            <c:numRef>
              <c:f>Sheet1!$C$7:$C$19</c:f>
              <c:numCache>
                <c:formatCode>General</c:formatCode>
                <c:ptCount val="13"/>
                <c:pt idx="0">
                  <c:v>4.2</c:v>
                </c:pt>
                <c:pt idx="1">
                  <c:v>3.8</c:v>
                </c:pt>
                <c:pt idx="2">
                  <c:v>3.2</c:v>
                </c:pt>
                <c:pt idx="3">
                  <c:v>3.2</c:v>
                </c:pt>
                <c:pt idx="4">
                  <c:v>3.1</c:v>
                </c:pt>
                <c:pt idx="5">
                  <c:v>3.1</c:v>
                </c:pt>
                <c:pt idx="6">
                  <c:v>3</c:v>
                </c:pt>
                <c:pt idx="7">
                  <c:v>3</c:v>
                </c:pt>
                <c:pt idx="8">
                  <c:v>2.9</c:v>
                </c:pt>
                <c:pt idx="9">
                  <c:v>2.8</c:v>
                </c:pt>
                <c:pt idx="10">
                  <c:v>3.44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B6-4C3A-9E58-CF235D6C8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02256"/>
        <c:axId val="491404224"/>
      </c:scatterChart>
      <c:valAx>
        <c:axId val="491402256"/>
        <c:scaling>
          <c:orientation val="minMax"/>
          <c:min val="4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04224"/>
        <c:crosses val="autoZero"/>
        <c:crossBetween val="midCat"/>
      </c:valAx>
      <c:valAx>
        <c:axId val="491404224"/>
        <c:scaling>
          <c:orientation val="minMax"/>
          <c:min val="2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0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K-Means plot (final)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1"/>
              </a:solidFill>
              <a:ln w="9525" cap="rnd">
                <a:solidFill>
                  <a:srgbClr val="00206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solidFill>
                  <a:srgbClr val="FF0000"/>
                </a:solidFill>
                <a:ln w="9525" cap="rnd">
                  <a:solidFill>
                    <a:srgbClr val="002060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A67-4B88-A7CA-D08C1F53012F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rgbClr val="FF0000"/>
                </a:solidFill>
                <a:ln w="9525" cap="rnd">
                  <a:solidFill>
                    <a:srgbClr val="002060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A67-4B88-A7CA-D08C1F53012F}"/>
              </c:ext>
            </c:extLst>
          </c:dPt>
          <c:dPt>
            <c:idx val="2"/>
            <c:marker>
              <c:symbol val="circle"/>
              <c:size val="6"/>
              <c:spPr>
                <a:solidFill>
                  <a:srgbClr val="FF0000"/>
                </a:solidFill>
                <a:ln w="9525" cap="rnd">
                  <a:solidFill>
                    <a:srgbClr val="002060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A67-4B88-A7CA-D08C1F53012F}"/>
              </c:ext>
            </c:extLst>
          </c:dPt>
          <c:dPt>
            <c:idx val="3"/>
            <c:marker>
              <c:symbol val="circle"/>
              <c:size val="6"/>
              <c:spPr>
                <a:solidFill>
                  <a:srgbClr val="FFC000"/>
                </a:solidFill>
                <a:ln w="9525" cap="rnd">
                  <a:solidFill>
                    <a:srgbClr val="002060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1A67-4B88-A7CA-D08C1F53012F}"/>
              </c:ext>
            </c:extLst>
          </c:dPt>
          <c:dPt>
            <c:idx val="4"/>
            <c:marker>
              <c:symbol val="circle"/>
              <c:size val="6"/>
              <c:spPr>
                <a:solidFill>
                  <a:srgbClr val="FF0000"/>
                </a:solidFill>
                <a:ln w="9525" cap="rnd">
                  <a:solidFill>
                    <a:srgbClr val="002060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1A67-4B88-A7CA-D08C1F53012F}"/>
              </c:ext>
            </c:extLst>
          </c:dPt>
          <c:dPt>
            <c:idx val="5"/>
            <c:marker>
              <c:symbol val="circle"/>
              <c:size val="6"/>
              <c:spPr>
                <a:solidFill>
                  <a:srgbClr val="0070C0"/>
                </a:solidFill>
                <a:ln w="9525" cap="rnd">
                  <a:solidFill>
                    <a:srgbClr val="002060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1A67-4B88-A7CA-D08C1F53012F}"/>
              </c:ext>
            </c:extLst>
          </c:dPt>
          <c:dPt>
            <c:idx val="6"/>
            <c:marker>
              <c:symbol val="circle"/>
              <c:size val="6"/>
              <c:spPr>
                <a:solidFill>
                  <a:srgbClr val="FF0000"/>
                </a:solidFill>
                <a:ln w="9525" cap="rnd">
                  <a:solidFill>
                    <a:srgbClr val="002060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1A67-4B88-A7CA-D08C1F53012F}"/>
              </c:ext>
            </c:extLst>
          </c:dPt>
          <c:dPt>
            <c:idx val="7"/>
            <c:marker>
              <c:symbol val="circle"/>
              <c:size val="6"/>
              <c:spPr>
                <a:solidFill>
                  <a:srgbClr val="FFC000"/>
                </a:solidFill>
                <a:ln w="9525" cap="rnd">
                  <a:solidFill>
                    <a:srgbClr val="002060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1A67-4B88-A7CA-D08C1F53012F}"/>
              </c:ext>
            </c:extLst>
          </c:dPt>
          <c:dPt>
            <c:idx val="8"/>
            <c:marker>
              <c:symbol val="circle"/>
              <c:size val="6"/>
              <c:spPr>
                <a:solidFill>
                  <a:srgbClr val="FF0000"/>
                </a:solidFill>
                <a:ln w="9525" cap="rnd">
                  <a:solidFill>
                    <a:srgbClr val="002060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1A67-4B88-A7CA-D08C1F53012F}"/>
              </c:ext>
            </c:extLst>
          </c:dPt>
          <c:dPt>
            <c:idx val="9"/>
            <c:marker>
              <c:symbol val="circle"/>
              <c:size val="6"/>
              <c:spPr>
                <a:solidFill>
                  <a:srgbClr val="FFC000"/>
                </a:solidFill>
                <a:ln w="9525" cap="rnd">
                  <a:solidFill>
                    <a:srgbClr val="002060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1A67-4B88-A7CA-D08C1F53012F}"/>
              </c:ext>
            </c:extLst>
          </c:dPt>
          <c:xVal>
            <c:numRef>
              <c:f>Sheet1!$B$38:$B$47</c:f>
              <c:numCache>
                <c:formatCode>General</c:formatCode>
                <c:ptCount val="10"/>
                <c:pt idx="0">
                  <c:v>5.5</c:v>
                </c:pt>
                <c:pt idx="1">
                  <c:v>5.0999999999999996</c:v>
                </c:pt>
                <c:pt idx="2">
                  <c:v>4.7</c:v>
                </c:pt>
                <c:pt idx="3">
                  <c:v>5.9</c:v>
                </c:pt>
                <c:pt idx="4">
                  <c:v>4.9000000000000004</c:v>
                </c:pt>
                <c:pt idx="5">
                  <c:v>6.7</c:v>
                </c:pt>
                <c:pt idx="6">
                  <c:v>5</c:v>
                </c:pt>
                <c:pt idx="7">
                  <c:v>6</c:v>
                </c:pt>
                <c:pt idx="8">
                  <c:v>4.5999999999999996</c:v>
                </c:pt>
                <c:pt idx="9">
                  <c:v>6.2</c:v>
                </c:pt>
              </c:numCache>
            </c:numRef>
          </c:xVal>
          <c:yVal>
            <c:numRef>
              <c:f>Sheet1!$C$38:$C$47</c:f>
              <c:numCache>
                <c:formatCode>General</c:formatCode>
                <c:ptCount val="10"/>
                <c:pt idx="0">
                  <c:v>4.2</c:v>
                </c:pt>
                <c:pt idx="1">
                  <c:v>3.8</c:v>
                </c:pt>
                <c:pt idx="2">
                  <c:v>3.2</c:v>
                </c:pt>
                <c:pt idx="3">
                  <c:v>3.2</c:v>
                </c:pt>
                <c:pt idx="4">
                  <c:v>3.1</c:v>
                </c:pt>
                <c:pt idx="5">
                  <c:v>3.1</c:v>
                </c:pt>
                <c:pt idx="6">
                  <c:v>3</c:v>
                </c:pt>
                <c:pt idx="7">
                  <c:v>3</c:v>
                </c:pt>
                <c:pt idx="8">
                  <c:v>2.9</c:v>
                </c:pt>
                <c:pt idx="9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67-4B88-A7CA-D08C1F530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02256"/>
        <c:axId val="491404224"/>
      </c:scatterChart>
      <c:valAx>
        <c:axId val="491402256"/>
        <c:scaling>
          <c:orientation val="minMax"/>
          <c:min val="4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04224"/>
        <c:crosses val="autoZero"/>
        <c:crossBetween val="midCat"/>
      </c:valAx>
      <c:valAx>
        <c:axId val="491404224"/>
        <c:scaling>
          <c:orientation val="minMax"/>
          <c:min val="2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0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K-Means plot (with</a:t>
            </a:r>
            <a:r>
              <a:rPr lang="en-US" baseline="0"/>
              <a:t> new centroids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1"/>
              </a:solidFill>
              <a:ln w="9525" cap="rnd">
                <a:solidFill>
                  <a:srgbClr val="00206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solidFill>
                  <a:srgbClr val="FF0000"/>
                </a:solidFill>
                <a:ln w="9525" cap="rnd">
                  <a:solidFill>
                    <a:srgbClr val="002060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907-4F76-9FB6-BD05B9DB0A5D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rgbClr val="FF0000"/>
                </a:solidFill>
                <a:ln w="9525" cap="rnd">
                  <a:solidFill>
                    <a:srgbClr val="002060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907-4F76-9FB6-BD05B9DB0A5D}"/>
              </c:ext>
            </c:extLst>
          </c:dPt>
          <c:dPt>
            <c:idx val="2"/>
            <c:marker>
              <c:symbol val="circle"/>
              <c:size val="6"/>
              <c:spPr>
                <a:solidFill>
                  <a:srgbClr val="FF0000"/>
                </a:solidFill>
                <a:ln w="9525" cap="rnd">
                  <a:solidFill>
                    <a:srgbClr val="002060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907-4F76-9FB6-BD05B9DB0A5D}"/>
              </c:ext>
            </c:extLst>
          </c:dPt>
          <c:dPt>
            <c:idx val="3"/>
            <c:marker>
              <c:symbol val="circle"/>
              <c:size val="6"/>
              <c:spPr>
                <a:solidFill>
                  <a:srgbClr val="FFC000"/>
                </a:solidFill>
                <a:ln w="9525" cap="rnd">
                  <a:solidFill>
                    <a:srgbClr val="002060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907-4F76-9FB6-BD05B9DB0A5D}"/>
              </c:ext>
            </c:extLst>
          </c:dPt>
          <c:dPt>
            <c:idx val="4"/>
            <c:marker>
              <c:symbol val="circle"/>
              <c:size val="6"/>
              <c:spPr>
                <a:solidFill>
                  <a:srgbClr val="FF0000"/>
                </a:solidFill>
                <a:ln w="9525" cap="rnd">
                  <a:solidFill>
                    <a:srgbClr val="002060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907-4F76-9FB6-BD05B9DB0A5D}"/>
              </c:ext>
            </c:extLst>
          </c:dPt>
          <c:dPt>
            <c:idx val="5"/>
            <c:marker>
              <c:symbol val="circle"/>
              <c:size val="6"/>
              <c:spPr>
                <a:solidFill>
                  <a:srgbClr val="0070C0"/>
                </a:solidFill>
                <a:ln w="9525" cap="rnd">
                  <a:solidFill>
                    <a:srgbClr val="002060"/>
                  </a:solidFill>
                  <a:round/>
                </a:ln>
                <a:effectLst>
                  <a:glow rad="228600">
                    <a:schemeClr val="accent5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228600">
                  <a:schemeClr val="accent5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3907-4F76-9FB6-BD05B9DB0A5D}"/>
              </c:ext>
            </c:extLst>
          </c:dPt>
          <c:dPt>
            <c:idx val="6"/>
            <c:marker>
              <c:symbol val="circle"/>
              <c:size val="6"/>
              <c:spPr>
                <a:solidFill>
                  <a:srgbClr val="FF0000"/>
                </a:solidFill>
                <a:ln w="9525" cap="rnd">
                  <a:solidFill>
                    <a:srgbClr val="002060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907-4F76-9FB6-BD05B9DB0A5D}"/>
              </c:ext>
            </c:extLst>
          </c:dPt>
          <c:dPt>
            <c:idx val="7"/>
            <c:marker>
              <c:symbol val="circle"/>
              <c:size val="6"/>
              <c:spPr>
                <a:solidFill>
                  <a:srgbClr val="FFC000"/>
                </a:solidFill>
                <a:ln w="9525" cap="rnd">
                  <a:solidFill>
                    <a:srgbClr val="002060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907-4F76-9FB6-BD05B9DB0A5D}"/>
              </c:ext>
            </c:extLst>
          </c:dPt>
          <c:dPt>
            <c:idx val="8"/>
            <c:marker>
              <c:symbol val="circle"/>
              <c:size val="6"/>
              <c:spPr>
                <a:solidFill>
                  <a:srgbClr val="FF0000"/>
                </a:solidFill>
                <a:ln w="9525" cap="rnd">
                  <a:solidFill>
                    <a:srgbClr val="002060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907-4F76-9FB6-BD05B9DB0A5D}"/>
              </c:ext>
            </c:extLst>
          </c:dPt>
          <c:dPt>
            <c:idx val="9"/>
            <c:marker>
              <c:symbol val="circle"/>
              <c:size val="6"/>
              <c:spPr>
                <a:solidFill>
                  <a:srgbClr val="FFC000"/>
                </a:solidFill>
                <a:ln w="9525" cap="rnd">
                  <a:solidFill>
                    <a:srgbClr val="002060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907-4F76-9FB6-BD05B9DB0A5D}"/>
              </c:ext>
            </c:extLst>
          </c:dPt>
          <c:dPt>
            <c:idx val="10"/>
            <c:marker>
              <c:symbol val="circle"/>
              <c:size val="6"/>
              <c:spPr>
                <a:solidFill>
                  <a:schemeClr val="bg1"/>
                </a:solidFill>
                <a:ln w="9525" cap="rnd">
                  <a:solidFill>
                    <a:srgbClr val="002060"/>
                  </a:solidFill>
                  <a:round/>
                </a:ln>
                <a:effectLst>
                  <a:glow rad="228600">
                    <a:schemeClr val="accent2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228600">
                  <a:schemeClr val="accent2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B-3907-4F76-9FB6-BD05B9DB0A5D}"/>
              </c:ext>
            </c:extLst>
          </c:dPt>
          <c:dPt>
            <c:idx val="12"/>
            <c:marker>
              <c:symbol val="circle"/>
              <c:size val="6"/>
              <c:spPr>
                <a:solidFill>
                  <a:schemeClr val="bg1"/>
                </a:solidFill>
                <a:ln w="9525" cap="rnd">
                  <a:solidFill>
                    <a:srgbClr val="002060"/>
                  </a:solidFill>
                  <a:round/>
                </a:ln>
                <a:effectLst>
                  <a:glow rad="228600">
                    <a:schemeClr val="accent4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228600">
                  <a:schemeClr val="accent4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C-3907-4F76-9FB6-BD05B9DB0A5D}"/>
              </c:ext>
            </c:extLst>
          </c:dPt>
          <c:xVal>
            <c:numRef>
              <c:f>Sheet1!$B$38:$B$50</c:f>
              <c:numCache>
                <c:formatCode>General</c:formatCode>
                <c:ptCount val="13"/>
                <c:pt idx="0">
                  <c:v>5.5</c:v>
                </c:pt>
                <c:pt idx="1">
                  <c:v>5.0999999999999996</c:v>
                </c:pt>
                <c:pt idx="2">
                  <c:v>4.7</c:v>
                </c:pt>
                <c:pt idx="3">
                  <c:v>5.9</c:v>
                </c:pt>
                <c:pt idx="4">
                  <c:v>4.9000000000000004</c:v>
                </c:pt>
                <c:pt idx="5">
                  <c:v>6.7</c:v>
                </c:pt>
                <c:pt idx="6">
                  <c:v>5</c:v>
                </c:pt>
                <c:pt idx="7">
                  <c:v>6</c:v>
                </c:pt>
                <c:pt idx="8">
                  <c:v>4.5999999999999996</c:v>
                </c:pt>
                <c:pt idx="9">
                  <c:v>6.2</c:v>
                </c:pt>
                <c:pt idx="10">
                  <c:v>4.9666666666666677</c:v>
                </c:pt>
                <c:pt idx="12">
                  <c:v>6.0333333333333341</c:v>
                </c:pt>
              </c:numCache>
            </c:numRef>
          </c:xVal>
          <c:yVal>
            <c:numRef>
              <c:f>Sheet1!$C$38:$C$50</c:f>
              <c:numCache>
                <c:formatCode>General</c:formatCode>
                <c:ptCount val="13"/>
                <c:pt idx="0">
                  <c:v>4.2</c:v>
                </c:pt>
                <c:pt idx="1">
                  <c:v>3.8</c:v>
                </c:pt>
                <c:pt idx="2">
                  <c:v>3.2</c:v>
                </c:pt>
                <c:pt idx="3">
                  <c:v>3.2</c:v>
                </c:pt>
                <c:pt idx="4">
                  <c:v>3.1</c:v>
                </c:pt>
                <c:pt idx="5">
                  <c:v>3.1</c:v>
                </c:pt>
                <c:pt idx="6">
                  <c:v>3</c:v>
                </c:pt>
                <c:pt idx="7">
                  <c:v>3</c:v>
                </c:pt>
                <c:pt idx="8">
                  <c:v>2.9</c:v>
                </c:pt>
                <c:pt idx="9">
                  <c:v>2.8</c:v>
                </c:pt>
                <c:pt idx="10">
                  <c:v>3.3666666666666658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907-4F76-9FB6-BD05B9DB0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02256"/>
        <c:axId val="491404224"/>
      </c:scatterChart>
      <c:valAx>
        <c:axId val="491402256"/>
        <c:scaling>
          <c:orientation val="minMax"/>
          <c:min val="4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04224"/>
        <c:crosses val="autoZero"/>
        <c:crossBetween val="midCat"/>
      </c:valAx>
      <c:valAx>
        <c:axId val="491404224"/>
        <c:scaling>
          <c:orientation val="minMax"/>
          <c:min val="2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0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Affinity Propagation Plot (Highest</a:t>
            </a:r>
            <a:r>
              <a:rPr lang="en-US" baseline="0"/>
              <a:t> similarity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glow rad="228600">
                    <a:schemeClr val="accent2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228600">
                  <a:schemeClr val="accent2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2-3850-4426-BD6B-9C0ECAB3284C}"/>
              </c:ext>
            </c:extLst>
          </c:dPt>
          <c:dPt>
            <c:idx val="3"/>
            <c:marker>
              <c:symbol val="circle"/>
              <c:size val="6"/>
              <c:spPr>
                <a:solidFill>
                  <a:srgbClr val="0070C0"/>
                </a:soli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3850-4426-BD6B-9C0ECAB3284C}"/>
              </c:ext>
            </c:extLst>
          </c:dPt>
          <c:dPt>
            <c:idx val="4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3850-4426-BD6B-9C0ECAB3284C}"/>
              </c:ext>
            </c:extLst>
          </c:dPt>
          <c:dPt>
            <c:idx val="5"/>
            <c:marker>
              <c:symbol val="circle"/>
              <c:size val="6"/>
              <c:spPr>
                <a:solidFill>
                  <a:srgbClr val="0070C0"/>
                </a:solidFill>
                <a:ln w="9525" cap="rnd">
                  <a:solidFill>
                    <a:schemeClr val="accent2"/>
                  </a:solidFill>
                  <a:round/>
                </a:ln>
                <a:effectLst>
                  <a:glow rad="228600">
                    <a:schemeClr val="accent5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228600">
                  <a:schemeClr val="accent5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E-3850-4426-BD6B-9C0ECAB3284C}"/>
              </c:ext>
            </c:extLst>
          </c:dPt>
          <c:dPt>
            <c:idx val="7"/>
            <c:marker>
              <c:symbol val="circle"/>
              <c:size val="6"/>
              <c:spPr>
                <a:solidFill>
                  <a:srgbClr val="0070C0"/>
                </a:solidFill>
                <a:ln w="9525" cap="rnd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3850-4426-BD6B-9C0ECAB3284C}"/>
              </c:ext>
            </c:extLst>
          </c:dPt>
          <c:dPt>
            <c:idx val="9"/>
            <c:marker>
              <c:symbol val="circle"/>
              <c:size val="6"/>
              <c:spPr>
                <a:solidFill>
                  <a:srgbClr val="0070C0"/>
                </a:soli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3850-4426-BD6B-9C0ECAB3284C}"/>
              </c:ext>
            </c:extLst>
          </c:dPt>
          <c:xVal>
            <c:numRef>
              <c:f>Sheet1!$Z$13:$Z$22</c:f>
              <c:numCache>
                <c:formatCode>General</c:formatCode>
                <c:ptCount val="10"/>
                <c:pt idx="0">
                  <c:v>5.5</c:v>
                </c:pt>
                <c:pt idx="1">
                  <c:v>5.0999999999999996</c:v>
                </c:pt>
                <c:pt idx="2">
                  <c:v>4.7</c:v>
                </c:pt>
                <c:pt idx="3">
                  <c:v>5.9</c:v>
                </c:pt>
                <c:pt idx="4">
                  <c:v>4.9000000000000004</c:v>
                </c:pt>
                <c:pt idx="5">
                  <c:v>6.7</c:v>
                </c:pt>
                <c:pt idx="6">
                  <c:v>5</c:v>
                </c:pt>
                <c:pt idx="7">
                  <c:v>6</c:v>
                </c:pt>
                <c:pt idx="8">
                  <c:v>4.5999999999999996</c:v>
                </c:pt>
                <c:pt idx="9">
                  <c:v>6.2</c:v>
                </c:pt>
              </c:numCache>
            </c:numRef>
          </c:xVal>
          <c:yVal>
            <c:numRef>
              <c:f>Sheet1!$AA$13:$AA$22</c:f>
              <c:numCache>
                <c:formatCode>General</c:formatCode>
                <c:ptCount val="10"/>
                <c:pt idx="0">
                  <c:v>4.2</c:v>
                </c:pt>
                <c:pt idx="1">
                  <c:v>3.8</c:v>
                </c:pt>
                <c:pt idx="2">
                  <c:v>3.2</c:v>
                </c:pt>
                <c:pt idx="3">
                  <c:v>3.2</c:v>
                </c:pt>
                <c:pt idx="4">
                  <c:v>3.1</c:v>
                </c:pt>
                <c:pt idx="5">
                  <c:v>3.1</c:v>
                </c:pt>
                <c:pt idx="6">
                  <c:v>3</c:v>
                </c:pt>
                <c:pt idx="7">
                  <c:v>3</c:v>
                </c:pt>
                <c:pt idx="8">
                  <c:v>2.9</c:v>
                </c:pt>
                <c:pt idx="9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3850-4426-BD6B-9C0ECAB32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02256"/>
        <c:axId val="4914042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Sheet1!$B$18:$B$21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1">
                        <c:v>5.7749999999999995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Sheet1!$AA$18:$AA$21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3.1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2.9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3850-4426-BD6B-9C0ECAB3284C}"/>
                  </c:ext>
                </c:extLst>
              </c15:ser>
            </c15:filteredScatterSeries>
          </c:ext>
        </c:extLst>
      </c:scatterChart>
      <c:valAx>
        <c:axId val="491402256"/>
        <c:scaling>
          <c:orientation val="minMax"/>
          <c:min val="4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04224"/>
        <c:crosses val="autoZero"/>
        <c:crossBetween val="midCat"/>
      </c:valAx>
      <c:valAx>
        <c:axId val="491404224"/>
        <c:scaling>
          <c:orientation val="minMax"/>
          <c:min val="2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0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578784</xdr:colOff>
      <xdr:row>4</xdr:row>
      <xdr:rowOff>91047</xdr:rowOff>
    </xdr:from>
    <xdr:to>
      <xdr:col>20</xdr:col>
      <xdr:colOff>273985</xdr:colOff>
      <xdr:row>18</xdr:row>
      <xdr:rowOff>167247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508942-3D4B-41B7-84F5-ED14BAC9D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15</xdr:col>
      <xdr:colOff>165848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F926C5-BD84-4F97-8FBC-6F7B8E45C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851644</xdr:colOff>
      <xdr:row>34</xdr:row>
      <xdr:rowOff>100853</xdr:rowOff>
    </xdr:from>
    <xdr:to>
      <xdr:col>18</xdr:col>
      <xdr:colOff>546845</xdr:colOff>
      <xdr:row>48</xdr:row>
      <xdr:rowOff>177053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ACE0B2-969F-4A6E-AF7E-3E8468045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156882</xdr:colOff>
      <xdr:row>51</xdr:row>
      <xdr:rowOff>179294</xdr:rowOff>
    </xdr:from>
    <xdr:to>
      <xdr:col>17</xdr:col>
      <xdr:colOff>457201</xdr:colOff>
      <xdr:row>67</xdr:row>
      <xdr:rowOff>64994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74D5F7-32AE-4FA9-B9A7-48F49B880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669511</xdr:colOff>
      <xdr:row>23</xdr:row>
      <xdr:rowOff>48142</xdr:rowOff>
    </xdr:from>
    <xdr:to>
      <xdr:col>20</xdr:col>
      <xdr:colOff>345889</xdr:colOff>
      <xdr:row>37</xdr:row>
      <xdr:rowOff>125205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5EED8A-989F-47BA-871C-DBDF5D033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5FED8-2383-4275-AE82-50F30285FE65}">
  <dimension ref="A1:AC110"/>
  <sheetViews>
    <sheetView tabSelected="1" topLeftCell="A24" zoomScale="61" zoomScaleNormal="85" workbookViewId="0">
      <selection activeCell="H53" sqref="H53:J56"/>
    </sheetView>
  </sheetViews>
  <sheetFormatPr defaultRowHeight="14.25" x14ac:dyDescent="0.45"/>
  <cols>
    <col min="1" max="3" width="13" customWidth="1"/>
    <col min="4" max="4" width="17.1328125" customWidth="1"/>
    <col min="5" max="15" width="13" customWidth="1"/>
  </cols>
  <sheetData>
    <row r="1" spans="1:29" x14ac:dyDescent="0.45">
      <c r="A1" t="e">
        <f>sumx</f>
        <v>#NAME?</v>
      </c>
    </row>
    <row r="6" spans="1:29" x14ac:dyDescent="0.45">
      <c r="B6" s="2" t="s">
        <v>0</v>
      </c>
      <c r="C6" s="3" t="s">
        <v>1</v>
      </c>
      <c r="D6" s="3" t="s">
        <v>2</v>
      </c>
      <c r="E6" s="3" t="s">
        <v>3</v>
      </c>
      <c r="F6" s="32"/>
      <c r="G6" s="32"/>
      <c r="H6" s="3" t="s">
        <v>4</v>
      </c>
      <c r="I6" s="3" t="s">
        <v>5</v>
      </c>
      <c r="J6" s="4" t="s">
        <v>6</v>
      </c>
    </row>
    <row r="7" spans="1:29" x14ac:dyDescent="0.45">
      <c r="A7">
        <v>1</v>
      </c>
      <c r="B7" s="11">
        <v>5.5</v>
      </c>
      <c r="C7" s="12">
        <v>4.2</v>
      </c>
      <c r="D7" s="5">
        <f>SQRT(SUMXMY2(B7:C7,$B$7:$C$7))</f>
        <v>0</v>
      </c>
      <c r="E7" s="5">
        <f>SQRT(SUMXMY2(B7:C7,$B$12:$C$12))</f>
        <v>1.6278820596099708</v>
      </c>
      <c r="F7" s="5"/>
      <c r="G7" s="5"/>
      <c r="H7" s="5">
        <f>SQRT(SUMXMY2(B7:C7,$B$16:$C$16))</f>
        <v>1.5652475842498532</v>
      </c>
      <c r="I7" s="5">
        <f>MIN(D7:H7)</f>
        <v>0</v>
      </c>
      <c r="J7" s="6" t="str">
        <f>IF(I7=D7,"red",IF(I7=E7,"blue",IF(I7=H7,"yellow",none)))</f>
        <v>red</v>
      </c>
    </row>
    <row r="8" spans="1:29" x14ac:dyDescent="0.45">
      <c r="A8">
        <v>2</v>
      </c>
      <c r="B8" s="7">
        <v>5.0999999999999996</v>
      </c>
      <c r="C8" s="5">
        <v>3.8</v>
      </c>
      <c r="D8" s="5">
        <f t="shared" ref="D8:D16" si="0">SQRT(SUMXMY2(B8:C8,$B$7:$C$7))</f>
        <v>0.56568542494923857</v>
      </c>
      <c r="E8" s="5">
        <f t="shared" ref="E8:E16" si="1">SQRT(SUMXMY2(B8:C8,$B$12:$C$12))</f>
        <v>1.7464249196572985</v>
      </c>
      <c r="F8" s="5"/>
      <c r="G8" s="5"/>
      <c r="H8" s="5">
        <f t="shared" ref="H8:H16" si="2">SQRT(SUMXMY2(B8:C8,$B$16:$C$16))</f>
        <v>1.4866068747318508</v>
      </c>
      <c r="I8" s="5">
        <f t="shared" ref="I8:I16" si="3">MIN(D8:H8)</f>
        <v>0.56568542494923857</v>
      </c>
      <c r="J8" s="6" t="str">
        <f>IF(I8=D8,"red",IF(I8=E8,"blue",IF(I8=H8,"yellow",none)))</f>
        <v>red</v>
      </c>
    </row>
    <row r="9" spans="1:29" x14ac:dyDescent="0.45">
      <c r="A9">
        <v>3</v>
      </c>
      <c r="B9" s="7">
        <v>4.7</v>
      </c>
      <c r="C9" s="5">
        <v>3.2</v>
      </c>
      <c r="D9" s="5">
        <f t="shared" si="0"/>
        <v>1.2806248474865696</v>
      </c>
      <c r="E9" s="5">
        <f t="shared" si="1"/>
        <v>2.0024984394500787</v>
      </c>
      <c r="F9" s="5"/>
      <c r="G9" s="5"/>
      <c r="H9" s="5">
        <f t="shared" si="2"/>
        <v>1.5524174696260025</v>
      </c>
      <c r="I9" s="5">
        <f t="shared" si="3"/>
        <v>1.2806248474865696</v>
      </c>
      <c r="J9" s="6" t="str">
        <f>IF(I9=D9,"red",IF(I9=E9,"blue",IF(I9=H9,"yellow",none)))</f>
        <v>red</v>
      </c>
    </row>
    <row r="10" spans="1:29" x14ac:dyDescent="0.45">
      <c r="A10">
        <v>4</v>
      </c>
      <c r="B10" s="7">
        <v>5.9</v>
      </c>
      <c r="C10" s="5">
        <v>3.2</v>
      </c>
      <c r="D10" s="5">
        <f t="shared" si="0"/>
        <v>1.077032961426901</v>
      </c>
      <c r="E10" s="5">
        <f t="shared" si="1"/>
        <v>0.8062257748298548</v>
      </c>
      <c r="F10" s="5"/>
      <c r="G10" s="5"/>
      <c r="H10" s="5">
        <f t="shared" si="2"/>
        <v>0.50000000000000022</v>
      </c>
      <c r="I10" s="5">
        <f t="shared" si="3"/>
        <v>0.50000000000000022</v>
      </c>
      <c r="J10" s="6" t="str">
        <f>IF(I10=D10,"red",IF(I10=E10,"blue",IF(I10=H10,"yellow",none)))</f>
        <v>yellow</v>
      </c>
    </row>
    <row r="11" spans="1:29" x14ac:dyDescent="0.45">
      <c r="A11">
        <v>5</v>
      </c>
      <c r="B11" s="7">
        <v>4.9000000000000004</v>
      </c>
      <c r="C11" s="5">
        <v>3.1</v>
      </c>
      <c r="D11" s="5">
        <f t="shared" si="0"/>
        <v>1.2529964086141667</v>
      </c>
      <c r="E11" s="5">
        <f t="shared" si="1"/>
        <v>1.7999999999999998</v>
      </c>
      <c r="F11" s="5"/>
      <c r="G11" s="5"/>
      <c r="H11" s="5">
        <f t="shared" si="2"/>
        <v>1.3341664064126333</v>
      </c>
      <c r="I11" s="5">
        <f t="shared" si="3"/>
        <v>1.2529964086141667</v>
      </c>
      <c r="J11" s="6" t="str">
        <f>IF(I11=D11,"red",IF(I11=E11,"blue",IF(I11=H11,"yellow",none)))</f>
        <v>red</v>
      </c>
    </row>
    <row r="12" spans="1:29" x14ac:dyDescent="0.45">
      <c r="A12">
        <v>6</v>
      </c>
      <c r="B12" s="11">
        <v>6.7</v>
      </c>
      <c r="C12" s="12">
        <v>3.1</v>
      </c>
      <c r="D12" s="5">
        <f t="shared" si="0"/>
        <v>1.6278820596099708</v>
      </c>
      <c r="E12" s="5">
        <f t="shared" si="1"/>
        <v>0</v>
      </c>
      <c r="F12" s="5"/>
      <c r="G12" s="5"/>
      <c r="H12" s="5">
        <f t="shared" si="2"/>
        <v>0.58309518948453021</v>
      </c>
      <c r="I12" s="5">
        <f t="shared" si="3"/>
        <v>0</v>
      </c>
      <c r="J12" s="6" t="str">
        <f>IF(I12=D12,"red",IF(I12=E12,"blue",IF(I12=H12,"yellow",none)))</f>
        <v>blue</v>
      </c>
      <c r="X12" s="2" t="s">
        <v>30</v>
      </c>
      <c r="Y12" s="32" t="s">
        <v>31</v>
      </c>
      <c r="Z12" s="32" t="s">
        <v>0</v>
      </c>
      <c r="AA12" s="32" t="s">
        <v>1</v>
      </c>
      <c r="AB12" s="32" t="s">
        <v>32</v>
      </c>
      <c r="AC12" s="4" t="s">
        <v>33</v>
      </c>
    </row>
    <row r="13" spans="1:29" x14ac:dyDescent="0.45">
      <c r="A13">
        <v>7</v>
      </c>
      <c r="B13" s="7">
        <v>5</v>
      </c>
      <c r="C13" s="5">
        <v>3</v>
      </c>
      <c r="D13" s="5">
        <f t="shared" si="0"/>
        <v>1.3</v>
      </c>
      <c r="E13" s="5">
        <f t="shared" si="1"/>
        <v>1.7029386365926404</v>
      </c>
      <c r="F13" s="5"/>
      <c r="G13" s="5"/>
      <c r="H13" s="5">
        <f t="shared" si="2"/>
        <v>1.216552506059644</v>
      </c>
      <c r="I13" s="5">
        <f t="shared" si="3"/>
        <v>1.216552506059644</v>
      </c>
      <c r="J13" s="6" t="str">
        <f>IF(I13=D13,"red",IF(I13=E13,"blue",IF(I13=H13,"yellow",none)))</f>
        <v>yellow</v>
      </c>
      <c r="X13" s="7" t="s">
        <v>11</v>
      </c>
      <c r="Y13" s="5">
        <v>1</v>
      </c>
      <c r="Z13" s="12">
        <v>5.5</v>
      </c>
      <c r="AA13" s="12">
        <v>4.2</v>
      </c>
      <c r="AB13" s="5">
        <v>1</v>
      </c>
      <c r="AC13" s="6" t="s">
        <v>11</v>
      </c>
    </row>
    <row r="14" spans="1:29" x14ac:dyDescent="0.45">
      <c r="A14">
        <v>8</v>
      </c>
      <c r="B14" s="7">
        <v>6</v>
      </c>
      <c r="C14" s="5">
        <v>3</v>
      </c>
      <c r="D14" s="5">
        <f t="shared" si="0"/>
        <v>1.3</v>
      </c>
      <c r="E14" s="5">
        <f t="shared" si="1"/>
        <v>0.70710678118654779</v>
      </c>
      <c r="F14" s="5"/>
      <c r="G14" s="5"/>
      <c r="H14" s="5">
        <f t="shared" si="2"/>
        <v>0.28284271247461928</v>
      </c>
      <c r="I14" s="5">
        <f t="shared" si="3"/>
        <v>0.28284271247461928</v>
      </c>
      <c r="J14" s="6" t="str">
        <f>IF(I14=D14,"red",IF(I14=E14,"blue",IF(I14=H14,"yellow",none)))</f>
        <v>yellow</v>
      </c>
      <c r="X14" s="7" t="s">
        <v>12</v>
      </c>
      <c r="Y14" s="5">
        <v>2</v>
      </c>
      <c r="Z14" s="5">
        <v>5.0999999999999996</v>
      </c>
      <c r="AA14" s="5">
        <v>3.8</v>
      </c>
      <c r="AB14" s="5">
        <v>2</v>
      </c>
      <c r="AC14" s="6" t="s">
        <v>12</v>
      </c>
    </row>
    <row r="15" spans="1:29" x14ac:dyDescent="0.45">
      <c r="A15">
        <v>9</v>
      </c>
      <c r="B15" s="7">
        <v>4.5999999999999996</v>
      </c>
      <c r="C15" s="5">
        <v>2.9</v>
      </c>
      <c r="D15" s="5">
        <f t="shared" si="0"/>
        <v>1.58113883008419</v>
      </c>
      <c r="E15" s="5">
        <f t="shared" si="1"/>
        <v>2.109502310972899</v>
      </c>
      <c r="F15" s="5"/>
      <c r="G15" s="5"/>
      <c r="H15" s="5">
        <f t="shared" si="2"/>
        <v>1.6031219541881403</v>
      </c>
      <c r="I15" s="5">
        <f t="shared" si="3"/>
        <v>1.58113883008419</v>
      </c>
      <c r="J15" s="6" t="str">
        <f>IF(I15=D15,"red",IF(I15=E15,"blue",IF(I15=H15,"yellow",none)))</f>
        <v>red</v>
      </c>
      <c r="X15" s="7" t="s">
        <v>13</v>
      </c>
      <c r="Y15" s="5">
        <v>3</v>
      </c>
      <c r="Z15" s="5">
        <v>4.7</v>
      </c>
      <c r="AA15" s="5">
        <v>3.2</v>
      </c>
      <c r="AB15" s="5">
        <v>5</v>
      </c>
      <c r="AC15" s="6" t="s">
        <v>15</v>
      </c>
    </row>
    <row r="16" spans="1:29" x14ac:dyDescent="0.45">
      <c r="A16">
        <v>10</v>
      </c>
      <c r="B16" s="13">
        <v>6.2</v>
      </c>
      <c r="C16" s="14">
        <v>2.8</v>
      </c>
      <c r="D16" s="8">
        <f t="shared" si="0"/>
        <v>1.5652475842498532</v>
      </c>
      <c r="E16" s="8">
        <f t="shared" si="1"/>
        <v>0.58309518948453021</v>
      </c>
      <c r="F16" s="8"/>
      <c r="G16" s="8"/>
      <c r="H16" s="8">
        <f t="shared" si="2"/>
        <v>0</v>
      </c>
      <c r="I16" s="8">
        <f t="shared" si="3"/>
        <v>0</v>
      </c>
      <c r="J16" s="9" t="str">
        <f>IF(I16=D16,"red",IF(I16=E16,"blue",IF(I16=H16,"yellow",none)))</f>
        <v>yellow</v>
      </c>
      <c r="X16" s="7" t="s">
        <v>14</v>
      </c>
      <c r="Y16" s="5">
        <v>4</v>
      </c>
      <c r="Z16" s="5">
        <v>5.9</v>
      </c>
      <c r="AA16" s="5">
        <v>3.2</v>
      </c>
      <c r="AB16" s="5">
        <v>8</v>
      </c>
      <c r="AC16" s="6" t="s">
        <v>18</v>
      </c>
    </row>
    <row r="17" spans="2:29" x14ac:dyDescent="0.45">
      <c r="B17">
        <v>4.9600000000000009</v>
      </c>
      <c r="C17">
        <v>3.44</v>
      </c>
      <c r="X17" s="7" t="s">
        <v>15</v>
      </c>
      <c r="Y17" s="5">
        <v>5</v>
      </c>
      <c r="Z17" s="5">
        <v>4.9000000000000004</v>
      </c>
      <c r="AA17" s="5">
        <v>3.1</v>
      </c>
      <c r="AB17" s="5">
        <v>5</v>
      </c>
      <c r="AC17" s="6" t="s">
        <v>15</v>
      </c>
    </row>
    <row r="18" spans="2:29" x14ac:dyDescent="0.45">
      <c r="X18" s="7" t="s">
        <v>16</v>
      </c>
      <c r="Y18" s="5">
        <v>6</v>
      </c>
      <c r="Z18" s="12">
        <v>6.7</v>
      </c>
      <c r="AA18" s="12">
        <v>3.1</v>
      </c>
      <c r="AB18" s="5">
        <v>6</v>
      </c>
      <c r="AC18" s="6" t="s">
        <v>16</v>
      </c>
    </row>
    <row r="19" spans="2:29" x14ac:dyDescent="0.45">
      <c r="B19">
        <v>5.7749999999999995</v>
      </c>
      <c r="C19">
        <v>3</v>
      </c>
      <c r="X19" s="7" t="s">
        <v>17</v>
      </c>
      <c r="Y19" s="5">
        <v>7</v>
      </c>
      <c r="Z19" s="5">
        <v>5</v>
      </c>
      <c r="AA19" s="5">
        <v>3</v>
      </c>
      <c r="AB19" s="5">
        <v>5</v>
      </c>
      <c r="AC19" s="6" t="s">
        <v>15</v>
      </c>
    </row>
    <row r="20" spans="2:29" x14ac:dyDescent="0.45">
      <c r="X20" s="7" t="s">
        <v>18</v>
      </c>
      <c r="Y20" s="5">
        <v>8</v>
      </c>
      <c r="Z20" s="5">
        <v>6</v>
      </c>
      <c r="AA20" s="5">
        <v>3</v>
      </c>
      <c r="AB20" s="5">
        <v>8</v>
      </c>
      <c r="AC20" s="6" t="s">
        <v>18</v>
      </c>
    </row>
    <row r="21" spans="2:29" x14ac:dyDescent="0.45">
      <c r="X21" s="7" t="s">
        <v>19</v>
      </c>
      <c r="Y21" s="5">
        <v>9</v>
      </c>
      <c r="Z21" s="5">
        <v>4.5999999999999996</v>
      </c>
      <c r="AA21" s="5">
        <v>2.9</v>
      </c>
      <c r="AB21" s="5">
        <v>5</v>
      </c>
      <c r="AC21" s="6" t="s">
        <v>15</v>
      </c>
    </row>
    <row r="22" spans="2:29" x14ac:dyDescent="0.45">
      <c r="X22" s="10" t="s">
        <v>20</v>
      </c>
      <c r="Y22" s="8">
        <v>10</v>
      </c>
      <c r="Z22" s="14">
        <v>6.2</v>
      </c>
      <c r="AA22" s="14">
        <v>2.8</v>
      </c>
      <c r="AB22" s="8">
        <v>8</v>
      </c>
      <c r="AC22" s="9" t="s">
        <v>18</v>
      </c>
    </row>
    <row r="26" spans="2:29" x14ac:dyDescent="0.45">
      <c r="C26" s="1"/>
      <c r="D26" s="39" t="s">
        <v>7</v>
      </c>
      <c r="E26" s="39"/>
      <c r="F26" s="31"/>
      <c r="G26" s="31"/>
    </row>
    <row r="27" spans="2:29" x14ac:dyDescent="0.45">
      <c r="C27" s="1"/>
      <c r="D27" s="1" t="s">
        <v>0</v>
      </c>
      <c r="E27" s="1" t="s">
        <v>1</v>
      </c>
      <c r="F27" s="31"/>
      <c r="G27" s="31"/>
    </row>
    <row r="28" spans="2:29" x14ac:dyDescent="0.45">
      <c r="C28" s="1" t="s">
        <v>8</v>
      </c>
      <c r="D28" s="1">
        <f>AVERAGE(B7,B8,B9,B11,B15)</f>
        <v>4.9600000000000009</v>
      </c>
      <c r="E28" s="1">
        <f>AVERAGE(C7,C8,C9,C11,C15)</f>
        <v>3.44</v>
      </c>
      <c r="F28" s="31"/>
      <c r="G28" s="31"/>
    </row>
    <row r="29" spans="2:29" x14ac:dyDescent="0.45">
      <c r="C29" s="1" t="s">
        <v>9</v>
      </c>
      <c r="D29" s="1">
        <f>AVERAGE(B12)</f>
        <v>6.7</v>
      </c>
      <c r="E29" s="1">
        <f>AVERAGE(C12)</f>
        <v>3.1</v>
      </c>
      <c r="F29" s="31"/>
      <c r="G29" s="31"/>
    </row>
    <row r="30" spans="2:29" x14ac:dyDescent="0.45">
      <c r="C30" s="1" t="s">
        <v>10</v>
      </c>
      <c r="D30" s="1">
        <f>AVERAGE(B10,B13,B14,B16)</f>
        <v>5.7749999999999995</v>
      </c>
      <c r="E30" s="1">
        <f>AVERAGE(C10,C13,C14,C16)</f>
        <v>3</v>
      </c>
      <c r="F30" s="31"/>
      <c r="G30" s="31"/>
    </row>
    <row r="31" spans="2:29" x14ac:dyDescent="0.45">
      <c r="X31" t="s">
        <v>36</v>
      </c>
      <c r="Y31">
        <f>AVERAGE(Z21,Z19,Z17,Z15)</f>
        <v>4.8</v>
      </c>
      <c r="Z31">
        <f>AVERAGE(AA21,AA19,AA17,AA15)</f>
        <v>3.05</v>
      </c>
    </row>
    <row r="32" spans="2:29" x14ac:dyDescent="0.45">
      <c r="X32" t="s">
        <v>37</v>
      </c>
      <c r="Y32">
        <f>AVERAGE(Z16,Z20,Z22)</f>
        <v>6.0333333333333341</v>
      </c>
      <c r="Z32">
        <f>AVERAGE(AA16,AA20,AA22)</f>
        <v>3</v>
      </c>
    </row>
    <row r="33" spans="1:27" x14ac:dyDescent="0.45">
      <c r="X33" t="s">
        <v>38</v>
      </c>
      <c r="Y33" s="12">
        <v>5.5</v>
      </c>
      <c r="Z33" s="12">
        <v>4.2</v>
      </c>
    </row>
    <row r="34" spans="1:27" x14ac:dyDescent="0.45">
      <c r="X34" t="s">
        <v>39</v>
      </c>
      <c r="Y34" s="5">
        <v>5.0999999999999996</v>
      </c>
      <c r="Z34" s="5">
        <v>3.8</v>
      </c>
    </row>
    <row r="35" spans="1:27" x14ac:dyDescent="0.45">
      <c r="X35" t="s">
        <v>40</v>
      </c>
      <c r="Y35" s="12">
        <v>6.7</v>
      </c>
      <c r="Z35" s="12">
        <v>3.1</v>
      </c>
    </row>
    <row r="37" spans="1:27" x14ac:dyDescent="0.45">
      <c r="B37" s="2" t="s">
        <v>0</v>
      </c>
      <c r="C37" s="3" t="s">
        <v>1</v>
      </c>
      <c r="D37" s="3" t="s">
        <v>2</v>
      </c>
      <c r="E37" s="3" t="s">
        <v>3</v>
      </c>
      <c r="F37" s="32"/>
      <c r="G37" s="32"/>
      <c r="H37" s="3" t="s">
        <v>4</v>
      </c>
      <c r="I37" s="3" t="s">
        <v>5</v>
      </c>
      <c r="J37" s="4" t="s">
        <v>6</v>
      </c>
    </row>
    <row r="38" spans="1:27" x14ac:dyDescent="0.45">
      <c r="A38" s="20" t="s">
        <v>11</v>
      </c>
      <c r="B38" s="11">
        <v>5.5</v>
      </c>
      <c r="C38" s="12">
        <v>4.2</v>
      </c>
      <c r="D38" s="5">
        <f>SQRT(SUMXMY2(B38:C38,$D$28:$E$28))</f>
        <v>0.93230896166453292</v>
      </c>
      <c r="E38" s="5">
        <f>SQRT(SUMXMY2(B38:C38,$D$29:$E$29))</f>
        <v>1.6278820596099708</v>
      </c>
      <c r="F38" s="5"/>
      <c r="G38" s="5"/>
      <c r="H38" s="5">
        <f>SQRT(SUMXMY2(B38:C38,$D$30:$E$30))</f>
        <v>1.231107225224513</v>
      </c>
      <c r="I38" s="5">
        <f>MIN(D38:H38)</f>
        <v>0.93230896166453292</v>
      </c>
      <c r="J38" s="6" t="str">
        <f>IF(I38=D38,"red",IF(I38=E38,"blue",IF(I38=H38,"yellow",none)))</f>
        <v>red</v>
      </c>
    </row>
    <row r="39" spans="1:27" x14ac:dyDescent="0.45">
      <c r="A39" s="20" t="s">
        <v>12</v>
      </c>
      <c r="B39" s="7">
        <v>5.0999999999999996</v>
      </c>
      <c r="C39" s="5">
        <v>3.8</v>
      </c>
      <c r="D39" s="5">
        <f t="shared" ref="D39:D47" si="4">SQRT(SUMXMY2(B39:C39,$D$28:$E$28))</f>
        <v>0.3862641583165588</v>
      </c>
      <c r="E39" s="5">
        <f t="shared" ref="E39:E47" si="5">SQRT(SUMXMY2(B39:C39,$D$29:$E$29))</f>
        <v>1.7464249196572985</v>
      </c>
      <c r="F39" s="5"/>
      <c r="G39" s="5"/>
      <c r="H39" s="5">
        <f t="shared" ref="H39:H47" si="6">SQRT(SUMXMY2(B39:C39,$D$30:$E$30))</f>
        <v>1.0467210707729158</v>
      </c>
      <c r="I39" s="5">
        <f t="shared" ref="I39:I47" si="7">MIN(D39:H39)</f>
        <v>0.3862641583165588</v>
      </c>
      <c r="J39" s="6" t="str">
        <f>IF(I39=D39,"red",IF(I39=E39,"blue",IF(I39=H39,"yellow",none)))</f>
        <v>red</v>
      </c>
    </row>
    <row r="40" spans="1:27" x14ac:dyDescent="0.45">
      <c r="A40" s="20" t="s">
        <v>13</v>
      </c>
      <c r="B40" s="7">
        <v>4.7</v>
      </c>
      <c r="C40" s="5">
        <v>3.2</v>
      </c>
      <c r="D40" s="5">
        <f t="shared" si="4"/>
        <v>0.35383612025908301</v>
      </c>
      <c r="E40" s="5">
        <f t="shared" si="5"/>
        <v>2.0024984394500787</v>
      </c>
      <c r="F40" s="5"/>
      <c r="G40" s="5"/>
      <c r="H40" s="5">
        <f t="shared" si="6"/>
        <v>1.0934463864314512</v>
      </c>
      <c r="I40" s="5">
        <f t="shared" si="7"/>
        <v>0.35383612025908301</v>
      </c>
      <c r="J40" s="6" t="str">
        <f>IF(I40=D40,"red",IF(I40=E40,"blue",IF(I40=H40,"yellow",none)))</f>
        <v>red</v>
      </c>
    </row>
    <row r="41" spans="1:27" x14ac:dyDescent="0.45">
      <c r="A41" s="20" t="s">
        <v>14</v>
      </c>
      <c r="B41" s="7">
        <v>5.9</v>
      </c>
      <c r="C41" s="5">
        <v>3.2</v>
      </c>
      <c r="D41" s="5">
        <f t="shared" si="4"/>
        <v>0.97015462685079168</v>
      </c>
      <c r="E41" s="5">
        <f t="shared" si="5"/>
        <v>0.8062257748298548</v>
      </c>
      <c r="F41" s="5"/>
      <c r="G41" s="5"/>
      <c r="H41" s="5">
        <f t="shared" si="6"/>
        <v>0.23584952830141573</v>
      </c>
      <c r="I41" s="5">
        <f t="shared" si="7"/>
        <v>0.23584952830141573</v>
      </c>
      <c r="J41" s="6" t="str">
        <f>IF(I41=D41,"red",IF(I41=E41,"blue",IF(I41=H41,"yellow",none)))</f>
        <v>yellow</v>
      </c>
    </row>
    <row r="42" spans="1:27" x14ac:dyDescent="0.45">
      <c r="A42" s="20" t="s">
        <v>15</v>
      </c>
      <c r="B42" s="7">
        <v>4.9000000000000004</v>
      </c>
      <c r="C42" s="5">
        <v>3.1</v>
      </c>
      <c r="D42" s="5">
        <f t="shared" si="4"/>
        <v>0.34525353003264131</v>
      </c>
      <c r="E42" s="5">
        <f t="shared" si="5"/>
        <v>1.7999999999999998</v>
      </c>
      <c r="F42" s="5"/>
      <c r="G42" s="5"/>
      <c r="H42" s="5">
        <f t="shared" si="6"/>
        <v>0.88069574769042602</v>
      </c>
      <c r="I42" s="5">
        <f t="shared" si="7"/>
        <v>0.34525353003264131</v>
      </c>
      <c r="J42" s="6" t="str">
        <f>IF(I42=D42,"red",IF(I42=E42,"blue",IF(I42=H42,"yellow",none)))</f>
        <v>red</v>
      </c>
    </row>
    <row r="43" spans="1:27" x14ac:dyDescent="0.45">
      <c r="A43" s="20" t="s">
        <v>16</v>
      </c>
      <c r="B43" s="11">
        <v>6.7</v>
      </c>
      <c r="C43" s="12">
        <v>3.1</v>
      </c>
      <c r="D43" s="5">
        <f t="shared" si="4"/>
        <v>1.772907216974424</v>
      </c>
      <c r="E43" s="5">
        <f t="shared" si="5"/>
        <v>0</v>
      </c>
      <c r="F43" s="5"/>
      <c r="G43" s="5"/>
      <c r="H43" s="5">
        <f t="shared" si="6"/>
        <v>0.93038970329642046</v>
      </c>
      <c r="I43" s="5">
        <f t="shared" si="7"/>
        <v>0</v>
      </c>
      <c r="J43" s="6" t="str">
        <f>IF(I43=D43,"red",IF(I43=E43,"blue",IF(I43=H43,"yellow",none)))</f>
        <v>blue</v>
      </c>
    </row>
    <row r="44" spans="1:27" x14ac:dyDescent="0.45">
      <c r="A44" s="20" t="s">
        <v>17</v>
      </c>
      <c r="B44" s="7">
        <v>5</v>
      </c>
      <c r="C44" s="5">
        <v>3</v>
      </c>
      <c r="D44" s="5">
        <f t="shared" si="4"/>
        <v>0.44181444068749032</v>
      </c>
      <c r="E44" s="5">
        <f t="shared" si="5"/>
        <v>1.7029386365926404</v>
      </c>
      <c r="F44" s="5"/>
      <c r="G44" s="5"/>
      <c r="H44" s="5">
        <f t="shared" si="6"/>
        <v>0.77499999999999947</v>
      </c>
      <c r="I44" s="5">
        <f t="shared" si="7"/>
        <v>0.44181444068749032</v>
      </c>
      <c r="J44" s="6" t="str">
        <f>IF(I44=D44,"red",IF(I44=E44,"blue",IF(I44=H44,"yellow",none)))</f>
        <v>red</v>
      </c>
    </row>
    <row r="45" spans="1:27" x14ac:dyDescent="0.45">
      <c r="A45" s="20" t="s">
        <v>18</v>
      </c>
      <c r="B45" s="7">
        <v>6</v>
      </c>
      <c r="C45" s="5">
        <v>3</v>
      </c>
      <c r="D45" s="5">
        <f t="shared" si="4"/>
        <v>1.1292475370794475</v>
      </c>
      <c r="E45" s="5">
        <f t="shared" si="5"/>
        <v>0.70710678118654779</v>
      </c>
      <c r="F45" s="5"/>
      <c r="G45" s="5"/>
      <c r="H45" s="5">
        <f t="shared" si="6"/>
        <v>0.22500000000000053</v>
      </c>
      <c r="I45" s="5">
        <f t="shared" si="7"/>
        <v>0.22500000000000053</v>
      </c>
      <c r="J45" s="6" t="str">
        <f>IF(I45=D45,"red",IF(I45=E45,"blue",IF(I45=H45,"yellow",none)))</f>
        <v>yellow</v>
      </c>
    </row>
    <row r="46" spans="1:27" x14ac:dyDescent="0.45">
      <c r="A46" s="20" t="s">
        <v>19</v>
      </c>
      <c r="B46" s="7">
        <v>4.5999999999999996</v>
      </c>
      <c r="C46" s="5">
        <v>2.9</v>
      </c>
      <c r="D46" s="5">
        <f t="shared" si="4"/>
        <v>0.64899922958351874</v>
      </c>
      <c r="E46" s="5">
        <f t="shared" si="5"/>
        <v>2.109502310972899</v>
      </c>
      <c r="F46" s="5"/>
      <c r="G46" s="5"/>
      <c r="H46" s="5">
        <f t="shared" si="6"/>
        <v>1.1792476415070754</v>
      </c>
      <c r="I46" s="5">
        <f t="shared" si="7"/>
        <v>0.64899922958351874</v>
      </c>
      <c r="J46" s="6" t="str">
        <f>IF(I46=D46,"red",IF(I46=E46,"blue",IF(I46=H46,"yellow",none)))</f>
        <v>red</v>
      </c>
    </row>
    <row r="47" spans="1:27" ht="14.65" thickBot="1" x14ac:dyDescent="0.5">
      <c r="A47" s="24" t="s">
        <v>20</v>
      </c>
      <c r="B47" s="13">
        <v>6.2</v>
      </c>
      <c r="C47" s="14">
        <v>2.8</v>
      </c>
      <c r="D47" s="8">
        <f t="shared" si="4"/>
        <v>1.3954210834009921</v>
      </c>
      <c r="E47" s="8">
        <f t="shared" si="5"/>
        <v>0.58309518948453021</v>
      </c>
      <c r="F47" s="8"/>
      <c r="G47" s="8"/>
      <c r="H47" s="8">
        <f t="shared" si="6"/>
        <v>0.4697073557013991</v>
      </c>
      <c r="I47" s="8">
        <f t="shared" si="7"/>
        <v>0.4697073557013991</v>
      </c>
      <c r="J47" s="9" t="str">
        <f>IF(I47=D47,"red",IF(I47=E47,"blue",IF(I47=H47,"yellow",none)))</f>
        <v>yellow</v>
      </c>
      <c r="AA47" s="43" t="s">
        <v>34</v>
      </c>
    </row>
    <row r="48" spans="1:27" x14ac:dyDescent="0.45">
      <c r="B48" s="1">
        <v>4.9666666666666677</v>
      </c>
      <c r="C48" s="1">
        <v>3.3666666666666658</v>
      </c>
      <c r="AA48" s="43" t="s">
        <v>35</v>
      </c>
    </row>
    <row r="49" spans="2:10" x14ac:dyDescent="0.45">
      <c r="B49" s="1"/>
      <c r="C49" s="1"/>
    </row>
    <row r="50" spans="2:10" x14ac:dyDescent="0.45">
      <c r="B50" s="1">
        <v>6.0333333333333341</v>
      </c>
      <c r="C50" s="1">
        <v>3</v>
      </c>
    </row>
    <row r="52" spans="2:10" ht="14.65" thickBot="1" x14ac:dyDescent="0.5"/>
    <row r="53" spans="2:10" ht="14.65" thickTop="1" x14ac:dyDescent="0.45">
      <c r="H53" s="40" t="s">
        <v>27</v>
      </c>
      <c r="I53" s="41"/>
      <c r="J53" s="42"/>
    </row>
    <row r="54" spans="2:10" x14ac:dyDescent="0.45">
      <c r="C54" s="2">
        <v>1</v>
      </c>
      <c r="D54">
        <v>4.8</v>
      </c>
      <c r="E54">
        <v>3.05</v>
      </c>
      <c r="H54" s="28" t="s">
        <v>43</v>
      </c>
      <c r="I54" s="29" t="s">
        <v>44</v>
      </c>
      <c r="J54" s="30" t="s">
        <v>45</v>
      </c>
    </row>
    <row r="55" spans="2:10" x14ac:dyDescent="0.45">
      <c r="C55" s="7">
        <v>2</v>
      </c>
      <c r="D55">
        <v>6.0333333333333341</v>
      </c>
      <c r="E55">
        <v>3</v>
      </c>
      <c r="H55" s="28">
        <f>SUM(F67,F69,F71,F73)</f>
        <v>0.74823624392907284</v>
      </c>
      <c r="I55" s="29">
        <f>SUM(G68,G74,G72)</f>
        <v>0.53404507422782199</v>
      </c>
      <c r="J55" s="30">
        <v>0</v>
      </c>
    </row>
    <row r="56" spans="2:10" x14ac:dyDescent="0.45">
      <c r="C56" s="7" t="s">
        <v>8</v>
      </c>
      <c r="D56" s="12">
        <v>5.5</v>
      </c>
      <c r="E56" s="12">
        <v>4.2</v>
      </c>
      <c r="F56" s="12"/>
      <c r="G56" s="12"/>
      <c r="H56" s="28" t="s">
        <v>28</v>
      </c>
      <c r="I56" s="29">
        <f>SUM(H55:J55)/5</f>
        <v>0.25645626363137897</v>
      </c>
      <c r="J56" s="30"/>
    </row>
    <row r="57" spans="2:10" x14ac:dyDescent="0.45">
      <c r="C57" s="7" t="s">
        <v>9</v>
      </c>
      <c r="D57" s="5">
        <v>5.0999999999999996</v>
      </c>
      <c r="E57" s="5">
        <v>3.8</v>
      </c>
      <c r="F57" s="5"/>
      <c r="G57" s="5"/>
      <c r="H57" s="33" t="s">
        <v>29</v>
      </c>
      <c r="I57" s="34"/>
      <c r="J57" s="35"/>
    </row>
    <row r="58" spans="2:10" ht="14.65" thickBot="1" x14ac:dyDescent="0.5">
      <c r="C58" s="10" t="s">
        <v>10</v>
      </c>
      <c r="D58" s="12">
        <v>6.7</v>
      </c>
      <c r="E58" s="12">
        <v>3.1</v>
      </c>
      <c r="F58" s="12"/>
      <c r="G58" s="12"/>
      <c r="H58" s="36">
        <f>SUM(SQRT(SUMXMY2(D57:E57,$D$56:$E$56)),SQRT(SUMXMY2(D58:E58,$D$56:$E$56)),SQRT(SUMXMY2(D57:E57,D58:E58)))</f>
        <v>3.939992404216508</v>
      </c>
      <c r="I58" s="37"/>
      <c r="J58" s="38"/>
    </row>
    <row r="59" spans="2:10" ht="14.65" thickTop="1" x14ac:dyDescent="0.45">
      <c r="C59">
        <v>4.8</v>
      </c>
      <c r="D59">
        <v>3.05</v>
      </c>
      <c r="E59" s="5"/>
      <c r="F59" s="5"/>
      <c r="G59" s="5"/>
      <c r="H59" s="5"/>
      <c r="I59" s="5"/>
      <c r="J59" s="5"/>
    </row>
    <row r="60" spans="2:10" x14ac:dyDescent="0.45">
      <c r="C60">
        <v>6.0333333333333341</v>
      </c>
      <c r="D60">
        <v>3</v>
      </c>
    </row>
    <row r="61" spans="2:10" x14ac:dyDescent="0.45">
      <c r="B61" s="2" t="s">
        <v>8</v>
      </c>
      <c r="C61" s="12">
        <v>5.5</v>
      </c>
      <c r="D61" s="12">
        <v>4.2</v>
      </c>
    </row>
    <row r="62" spans="2:10" x14ac:dyDescent="0.45">
      <c r="B62" s="7" t="s">
        <v>9</v>
      </c>
      <c r="C62" s="5">
        <v>5.0999999999999996</v>
      </c>
      <c r="D62" s="5">
        <v>3.8</v>
      </c>
    </row>
    <row r="63" spans="2:10" x14ac:dyDescent="0.45">
      <c r="B63" s="10" t="s">
        <v>10</v>
      </c>
      <c r="C63" s="12">
        <v>6.7</v>
      </c>
      <c r="D63" s="12">
        <v>3.1</v>
      </c>
    </row>
    <row r="64" spans="2:10" x14ac:dyDescent="0.45">
      <c r="B64" s="2" t="s">
        <v>0</v>
      </c>
      <c r="C64" s="3" t="s">
        <v>1</v>
      </c>
      <c r="D64" s="3" t="s">
        <v>2</v>
      </c>
      <c r="E64" s="3" t="s">
        <v>3</v>
      </c>
      <c r="F64" s="32" t="s">
        <v>41</v>
      </c>
      <c r="G64" s="32" t="s">
        <v>42</v>
      </c>
      <c r="H64" s="3" t="s">
        <v>4</v>
      </c>
      <c r="I64" s="3" t="s">
        <v>5</v>
      </c>
      <c r="J64" s="4" t="s">
        <v>6</v>
      </c>
    </row>
    <row r="65" spans="2:10" x14ac:dyDescent="0.45">
      <c r="B65" s="11">
        <v>5.5</v>
      </c>
      <c r="C65" s="12">
        <v>4.2</v>
      </c>
      <c r="D65" s="5">
        <f t="shared" ref="D65:D74" si="8">SQRT(SUMXMY2(B65:C65,$D$56:$E$56))</f>
        <v>0</v>
      </c>
      <c r="E65" s="5">
        <f t="shared" ref="E65:E74" si="9">SQRT(SUMXMY2(B65:C65,$D$57:$E$57))</f>
        <v>0.56568542494923857</v>
      </c>
      <c r="F65" s="5">
        <f>SQRT(SUMXMY2(B65:C65,$D$54:$E$54))</f>
        <v>1.3462912017836264</v>
      </c>
      <c r="G65" s="5">
        <f>SQRT(SUMXMY2(B65:C65,$D$55:$E$55))</f>
        <v>1.3131810402394812</v>
      </c>
      <c r="H65" s="5">
        <f t="shared" ref="H65:H74" si="10">SQRT(SUMXMY2(B65:C65,$D$58:$E$58))</f>
        <v>1.6278820596099708</v>
      </c>
      <c r="I65" s="5">
        <f>MIN(D65:H65)</f>
        <v>0</v>
      </c>
      <c r="J65" s="6" t="str">
        <f>IF(I65=D65,"red",IF(I65=E65,"blue",IF(I65=H65,"yellow",none)))</f>
        <v>red</v>
      </c>
    </row>
    <row r="66" spans="2:10" x14ac:dyDescent="0.45">
      <c r="B66" s="7">
        <v>5.0999999999999996</v>
      </c>
      <c r="C66" s="5">
        <v>3.8</v>
      </c>
      <c r="D66" s="5">
        <f t="shared" si="8"/>
        <v>0.56568542494923857</v>
      </c>
      <c r="E66" s="5">
        <f t="shared" si="9"/>
        <v>0</v>
      </c>
      <c r="F66" s="5">
        <f t="shared" ref="F66:F74" si="11">SQRT(SUMXMY2(B66:C66,$D$54:$E$54))</f>
        <v>0.80777472107017556</v>
      </c>
      <c r="G66" s="5">
        <f>SQRT(SUMXMY2(B66:C66,$D$55:$E$55))</f>
        <v>1.229272594305719</v>
      </c>
      <c r="H66" s="5">
        <f t="shared" si="10"/>
        <v>1.7464249196572985</v>
      </c>
      <c r="I66" s="5">
        <f t="shared" ref="I66:I74" si="12">MIN(D66:H66)</f>
        <v>0</v>
      </c>
      <c r="J66" s="6" t="str">
        <f>IF(I66=D66,"red",IF(I66=E66,"blue",IF(I66=H66,"yellow",none)))</f>
        <v>blue</v>
      </c>
    </row>
    <row r="67" spans="2:10" x14ac:dyDescent="0.45">
      <c r="B67" s="7">
        <v>4.7</v>
      </c>
      <c r="C67" s="5">
        <v>3.2</v>
      </c>
      <c r="D67" s="5">
        <f t="shared" si="8"/>
        <v>1.2806248474865696</v>
      </c>
      <c r="E67" s="5">
        <f t="shared" si="9"/>
        <v>0.72111025509279725</v>
      </c>
      <c r="F67" s="5">
        <f t="shared" si="11"/>
        <v>0.18027756377319956</v>
      </c>
      <c r="G67" s="5">
        <f t="shared" ref="G67:G74" si="13">SQRT(SUMXMY2(B67:C67,$D$55:$E$55))</f>
        <v>1.3482498944104462</v>
      </c>
      <c r="H67" s="5">
        <f t="shared" si="10"/>
        <v>2.0024984394500787</v>
      </c>
      <c r="I67" s="5">
        <f t="shared" si="12"/>
        <v>0.18027756377319956</v>
      </c>
      <c r="J67" s="6" t="e">
        <f>IF(I67=D67,"red",IF(I67=E67,"blue",IF(I67=H67,"yellow",none)))</f>
        <v>#NAME?</v>
      </c>
    </row>
    <row r="68" spans="2:10" x14ac:dyDescent="0.45">
      <c r="B68" s="7">
        <v>5.9</v>
      </c>
      <c r="C68" s="5">
        <v>3.2</v>
      </c>
      <c r="D68" s="5">
        <f t="shared" si="8"/>
        <v>1.077032961426901</v>
      </c>
      <c r="E68" s="5">
        <f t="shared" si="9"/>
        <v>1.0000000000000004</v>
      </c>
      <c r="F68" s="5">
        <f t="shared" si="11"/>
        <v>1.1101801655587265</v>
      </c>
      <c r="G68" s="5">
        <f t="shared" si="13"/>
        <v>0.24037008503093299</v>
      </c>
      <c r="H68" s="5">
        <f t="shared" si="10"/>
        <v>0.8062257748298548</v>
      </c>
      <c r="I68" s="5">
        <f t="shared" si="12"/>
        <v>0.24037008503093299</v>
      </c>
      <c r="J68" s="6" t="e">
        <f>IF(I68=D68,"red",IF(I68=E68,"blue",IF(I68=H68,"yellow",none)))</f>
        <v>#NAME?</v>
      </c>
    </row>
    <row r="69" spans="2:10" x14ac:dyDescent="0.45">
      <c r="B69" s="7">
        <v>4.9000000000000004</v>
      </c>
      <c r="C69" s="5">
        <v>3.1</v>
      </c>
      <c r="D69" s="5">
        <f t="shared" si="8"/>
        <v>1.2529964086141667</v>
      </c>
      <c r="E69" s="5">
        <f t="shared" si="9"/>
        <v>0.72801098892805138</v>
      </c>
      <c r="F69" s="5">
        <f t="shared" si="11"/>
        <v>0.11180339887499008</v>
      </c>
      <c r="G69" s="5">
        <f t="shared" si="13"/>
        <v>1.1377365443917347</v>
      </c>
      <c r="H69" s="5">
        <f t="shared" si="10"/>
        <v>1.7999999999999998</v>
      </c>
      <c r="I69" s="5">
        <f t="shared" si="12"/>
        <v>0.11180339887499008</v>
      </c>
      <c r="J69" s="6" t="e">
        <f>IF(I69=D69,"red",IF(I69=E69,"blue",IF(I69=H69,"yellow",none)))</f>
        <v>#NAME?</v>
      </c>
    </row>
    <row r="70" spans="2:10" x14ac:dyDescent="0.45">
      <c r="B70" s="11">
        <v>6.7</v>
      </c>
      <c r="C70" s="12">
        <v>3.1</v>
      </c>
      <c r="D70" s="5">
        <f t="shared" si="8"/>
        <v>1.6278820596099708</v>
      </c>
      <c r="E70" s="5">
        <f t="shared" si="9"/>
        <v>1.7464249196572985</v>
      </c>
      <c r="F70" s="5">
        <f t="shared" si="11"/>
        <v>1.9006577808748215</v>
      </c>
      <c r="G70" s="5">
        <f t="shared" si="13"/>
        <v>0.6741249472052222</v>
      </c>
      <c r="H70" s="5">
        <f t="shared" si="10"/>
        <v>0</v>
      </c>
      <c r="I70" s="5">
        <f t="shared" si="12"/>
        <v>0</v>
      </c>
      <c r="J70" s="6" t="str">
        <f>IF(I70=D70,"red",IF(I70=E70,"blue",IF(I70=H70,"yellow",none)))</f>
        <v>yellow</v>
      </c>
    </row>
    <row r="71" spans="2:10" x14ac:dyDescent="0.45">
      <c r="B71" s="7">
        <v>5</v>
      </c>
      <c r="C71" s="5">
        <v>3</v>
      </c>
      <c r="D71" s="5">
        <f t="shared" si="8"/>
        <v>1.3</v>
      </c>
      <c r="E71" s="5">
        <f t="shared" si="9"/>
        <v>0.80622577482985469</v>
      </c>
      <c r="F71" s="5">
        <f t="shared" si="11"/>
        <v>0.20615528128088315</v>
      </c>
      <c r="G71" s="5">
        <f t="shared" si="13"/>
        <v>1.0333333333333341</v>
      </c>
      <c r="H71" s="5">
        <f t="shared" si="10"/>
        <v>1.7029386365926404</v>
      </c>
      <c r="I71" s="5">
        <f t="shared" si="12"/>
        <v>0.20615528128088315</v>
      </c>
      <c r="J71" s="6" t="e">
        <f>IF(I71=D71,"red",IF(I71=E71,"blue",IF(I71=H71,"yellow",none)))</f>
        <v>#NAME?</v>
      </c>
    </row>
    <row r="72" spans="2:10" x14ac:dyDescent="0.45">
      <c r="B72" s="7">
        <v>6</v>
      </c>
      <c r="C72" s="5">
        <v>3</v>
      </c>
      <c r="D72" s="5">
        <f t="shared" si="8"/>
        <v>1.3</v>
      </c>
      <c r="E72" s="5">
        <f t="shared" si="9"/>
        <v>1.2041594578792296</v>
      </c>
      <c r="F72" s="5">
        <f t="shared" si="11"/>
        <v>1.2010412149464316</v>
      </c>
      <c r="G72" s="5">
        <f t="shared" si="13"/>
        <v>3.3333333333334103E-2</v>
      </c>
      <c r="H72" s="5">
        <f t="shared" si="10"/>
        <v>0.70710678118654779</v>
      </c>
      <c r="I72" s="5">
        <f t="shared" si="12"/>
        <v>3.3333333333334103E-2</v>
      </c>
      <c r="J72" s="6" t="e">
        <f>IF(I72=D72,"red",IF(I72=E72,"blue",IF(I72=H72,"yellow",none)))</f>
        <v>#NAME?</v>
      </c>
    </row>
    <row r="73" spans="2:10" x14ac:dyDescent="0.45">
      <c r="B73" s="7">
        <v>4.5999999999999996</v>
      </c>
      <c r="C73" s="5">
        <v>2.9</v>
      </c>
      <c r="D73" s="5">
        <f t="shared" si="8"/>
        <v>1.58113883008419</v>
      </c>
      <c r="E73" s="5">
        <f t="shared" si="9"/>
        <v>1.0295630140987</v>
      </c>
      <c r="F73" s="5">
        <f t="shared" si="11"/>
        <v>0.25000000000000011</v>
      </c>
      <c r="G73" s="5">
        <f t="shared" si="13"/>
        <v>1.4368174708168215</v>
      </c>
      <c r="H73" s="5">
        <f t="shared" si="10"/>
        <v>2.109502310972899</v>
      </c>
      <c r="I73" s="5">
        <f t="shared" si="12"/>
        <v>0.25000000000000011</v>
      </c>
      <c r="J73" s="6" t="e">
        <f>IF(I73=D73,"red",IF(I73=E73,"blue",IF(I73=H73,"yellow",none)))</f>
        <v>#NAME?</v>
      </c>
    </row>
    <row r="74" spans="2:10" x14ac:dyDescent="0.45">
      <c r="B74" s="13">
        <v>6.2</v>
      </c>
      <c r="C74" s="14">
        <v>2.8</v>
      </c>
      <c r="D74" s="8">
        <f t="shared" si="8"/>
        <v>1.5652475842498532</v>
      </c>
      <c r="E74" s="8">
        <f t="shared" si="9"/>
        <v>1.4866068747318508</v>
      </c>
      <c r="F74" s="5">
        <f t="shared" si="11"/>
        <v>1.4221462653327894</v>
      </c>
      <c r="G74" s="5">
        <f t="shared" si="13"/>
        <v>0.2603416558635549</v>
      </c>
      <c r="H74" s="8">
        <f t="shared" si="10"/>
        <v>0.58309518948453021</v>
      </c>
      <c r="I74" s="8">
        <f t="shared" si="12"/>
        <v>0.2603416558635549</v>
      </c>
      <c r="J74" s="9" t="e">
        <f>IF(I74=D74,"red",IF(I74=E74,"blue",IF(I74=H74,"yellow",none)))</f>
        <v>#NAME?</v>
      </c>
    </row>
    <row r="84" spans="1:24" x14ac:dyDescent="0.45">
      <c r="B84" t="s">
        <v>26</v>
      </c>
      <c r="C84" t="s">
        <v>22</v>
      </c>
    </row>
    <row r="87" spans="1:24" ht="14.65" thickBot="1" x14ac:dyDescent="0.5">
      <c r="K87" s="5"/>
      <c r="L87" s="5"/>
      <c r="M87" s="5"/>
      <c r="S87" s="5"/>
      <c r="T87" s="5"/>
      <c r="U87" s="5"/>
    </row>
    <row r="88" spans="1:24" x14ac:dyDescent="0.45">
      <c r="A88" s="16" t="s">
        <v>21</v>
      </c>
      <c r="B88" s="17" t="s">
        <v>0</v>
      </c>
      <c r="C88" s="17" t="s">
        <v>1</v>
      </c>
      <c r="D88" s="17" t="s">
        <v>11</v>
      </c>
      <c r="E88" s="18" t="s">
        <v>12</v>
      </c>
      <c r="F88" s="18"/>
      <c r="G88" s="18"/>
      <c r="H88" s="18" t="s">
        <v>13</v>
      </c>
      <c r="I88" s="18" t="s">
        <v>14</v>
      </c>
      <c r="J88" s="18" t="s">
        <v>15</v>
      </c>
      <c r="K88" s="17" t="s">
        <v>16</v>
      </c>
      <c r="L88" s="17" t="s">
        <v>17</v>
      </c>
      <c r="M88" s="17" t="s">
        <v>18</v>
      </c>
      <c r="N88" s="18" t="s">
        <v>19</v>
      </c>
      <c r="O88" s="19" t="s">
        <v>20</v>
      </c>
      <c r="P88" s="5"/>
      <c r="S88" s="5"/>
      <c r="T88" s="5"/>
      <c r="U88" s="5"/>
      <c r="W88" s="5"/>
      <c r="X88" s="5"/>
    </row>
    <row r="89" spans="1:24" x14ac:dyDescent="0.45">
      <c r="A89" s="20" t="s">
        <v>11</v>
      </c>
      <c r="B89" s="21">
        <v>5.5</v>
      </c>
      <c r="C89" s="21">
        <v>4.2</v>
      </c>
      <c r="D89" s="22"/>
      <c r="E89" s="22">
        <f t="shared" ref="E89:E95" si="14">SQRT(SUMXMY2($B$90:$C$90,B89:C89))</f>
        <v>0.56568542494923857</v>
      </c>
      <c r="F89" s="22"/>
      <c r="G89" s="22"/>
      <c r="H89" s="22">
        <f>SQRT(SUMXMY2($B$91:$C$91,B89:C89))</f>
        <v>1.2806248474865696</v>
      </c>
      <c r="I89" s="22">
        <f>SQRT(SUMXMY2($B$92:$C$92,B89:C89))</f>
        <v>1.077032961426901</v>
      </c>
      <c r="J89" s="22">
        <f>SQRT(SUMXMY2($B$93:$C$93,B89:C89))</f>
        <v>1.2529964086141667</v>
      </c>
      <c r="K89" s="22">
        <f>SQRT(SUMXMY2($B$94:$C$94,B89:C89))</f>
        <v>1.6278820596099708</v>
      </c>
      <c r="L89" s="21">
        <f>SQRT(SUMXMY2($B$95:$C$95,B89:C89))</f>
        <v>1.3</v>
      </c>
      <c r="M89" s="21">
        <f>SQRT(SUMXMY2($B$96:$C$96,B89:C89))</f>
        <v>1.3</v>
      </c>
      <c r="N89" s="22">
        <f>SQRT(SUMXMY2($B$97:$C$97,B89:C89))</f>
        <v>1.58113883008419</v>
      </c>
      <c r="O89" s="23">
        <f>SQRT(SUMXMY2($B$98:$C$98,B89:C89))</f>
        <v>1.5652475842498532</v>
      </c>
      <c r="S89" s="5"/>
      <c r="T89" s="5"/>
      <c r="U89" s="5"/>
    </row>
    <row r="90" spans="1:24" x14ac:dyDescent="0.45">
      <c r="A90" s="20" t="s">
        <v>12</v>
      </c>
      <c r="B90" s="22">
        <v>5.0999999999999996</v>
      </c>
      <c r="C90" s="22">
        <v>3.8</v>
      </c>
      <c r="D90" s="22">
        <f t="shared" ref="D90:D98" si="15">SQRT(SUMXMY2($B$89:$C$89,B90:C90))</f>
        <v>0.56568542494923857</v>
      </c>
      <c r="E90" s="22"/>
      <c r="F90" s="22"/>
      <c r="G90" s="22"/>
      <c r="H90" s="22">
        <f t="shared" ref="H90:H97" si="16">SQRT(SUMXMY2($B$91:$C$91,B90:C90))</f>
        <v>0.72111025509279725</v>
      </c>
      <c r="I90" s="22">
        <f t="shared" ref="I90:I98" si="17">SQRT(SUMXMY2($B$92:$C$92,B90:C90))</f>
        <v>1.0000000000000004</v>
      </c>
      <c r="J90" s="22">
        <f t="shared" ref="J90:J98" si="18">SQRT(SUMXMY2($B$93:$C$93,B90:C90))</f>
        <v>0.72801098892805138</v>
      </c>
      <c r="K90" s="22">
        <f t="shared" ref="K90:K98" si="19">SQRT(SUMXMY2($B$94:$C$94,B90:C90))</f>
        <v>1.7464249196572985</v>
      </c>
      <c r="L90" s="21">
        <f t="shared" ref="L90:L98" si="20">SQRT(SUMXMY2($B$95:$C$95,B90:C90))</f>
        <v>0.80622577482985469</v>
      </c>
      <c r="M90" s="21">
        <f t="shared" ref="M90:M98" si="21">SQRT(SUMXMY2($B$96:$C$96,B90:C90))</f>
        <v>1.2041594578792296</v>
      </c>
      <c r="N90" s="22">
        <f t="shared" ref="N90:N98" si="22">SQRT(SUMXMY2($B$97:$C$97,B90:C90))</f>
        <v>1.0295630140987</v>
      </c>
      <c r="O90" s="23">
        <f t="shared" ref="O90:O97" si="23">SQRT(SUMXMY2($B$98:$C$98,B90:C90))</f>
        <v>1.4866068747318508</v>
      </c>
      <c r="S90" s="5"/>
      <c r="T90" s="12"/>
      <c r="U90" s="12"/>
    </row>
    <row r="91" spans="1:24" x14ac:dyDescent="0.45">
      <c r="A91" s="20" t="s">
        <v>13</v>
      </c>
      <c r="B91" s="22">
        <v>4.7</v>
      </c>
      <c r="C91" s="22">
        <v>3.2</v>
      </c>
      <c r="D91" s="22">
        <f t="shared" si="15"/>
        <v>1.2806248474865696</v>
      </c>
      <c r="E91" s="22">
        <f t="shared" si="14"/>
        <v>0.72111025509279725</v>
      </c>
      <c r="F91" s="22"/>
      <c r="G91" s="22"/>
      <c r="H91" s="22"/>
      <c r="I91" s="22">
        <f t="shared" si="17"/>
        <v>1.2000000000000002</v>
      </c>
      <c r="J91" s="22">
        <f t="shared" si="18"/>
        <v>0.22360679774997916</v>
      </c>
      <c r="K91" s="22">
        <f t="shared" si="19"/>
        <v>2.0024984394500787</v>
      </c>
      <c r="L91" s="21">
        <f t="shared" si="20"/>
        <v>0.3605551275463989</v>
      </c>
      <c r="M91" s="21">
        <f t="shared" si="21"/>
        <v>1.3152946437965904</v>
      </c>
      <c r="N91" s="22">
        <f t="shared" si="22"/>
        <v>0.31622776601683839</v>
      </c>
      <c r="O91" s="23">
        <f t="shared" si="23"/>
        <v>1.5524174696260025</v>
      </c>
      <c r="S91" s="5"/>
      <c r="T91" s="5"/>
      <c r="U91" s="5"/>
    </row>
    <row r="92" spans="1:24" x14ac:dyDescent="0.45">
      <c r="A92" s="20" t="s">
        <v>14</v>
      </c>
      <c r="B92" s="22">
        <v>5.9</v>
      </c>
      <c r="C92" s="22">
        <v>3.2</v>
      </c>
      <c r="D92" s="22">
        <f t="shared" si="15"/>
        <v>1.077032961426901</v>
      </c>
      <c r="E92" s="22">
        <f t="shared" si="14"/>
        <v>1.0000000000000004</v>
      </c>
      <c r="F92" s="22"/>
      <c r="G92" s="22"/>
      <c r="H92" s="22">
        <f t="shared" si="16"/>
        <v>1.2000000000000002</v>
      </c>
      <c r="I92" s="22"/>
      <c r="J92" s="22">
        <f t="shared" si="18"/>
        <v>1.004987562112089</v>
      </c>
      <c r="K92" s="22">
        <f t="shared" si="19"/>
        <v>0.8062257748298548</v>
      </c>
      <c r="L92" s="21">
        <f t="shared" si="20"/>
        <v>0.92195444572928908</v>
      </c>
      <c r="M92" s="21">
        <f t="shared" si="21"/>
        <v>0.22360679774997896</v>
      </c>
      <c r="N92" s="22">
        <f t="shared" si="22"/>
        <v>1.3341664064126342</v>
      </c>
      <c r="O92" s="23">
        <f t="shared" si="23"/>
        <v>0.50000000000000022</v>
      </c>
      <c r="S92" s="5"/>
      <c r="T92" s="5"/>
      <c r="U92" s="5"/>
    </row>
    <row r="93" spans="1:24" x14ac:dyDescent="0.45">
      <c r="A93" s="20" t="s">
        <v>15</v>
      </c>
      <c r="B93" s="22">
        <v>4.9000000000000004</v>
      </c>
      <c r="C93" s="22">
        <v>3.1</v>
      </c>
      <c r="D93" s="22">
        <f t="shared" si="15"/>
        <v>1.2529964086141667</v>
      </c>
      <c r="E93" s="22">
        <f t="shared" si="14"/>
        <v>0.72801098892805138</v>
      </c>
      <c r="F93" s="22"/>
      <c r="G93" s="22"/>
      <c r="H93" s="22">
        <f t="shared" si="16"/>
        <v>0.22360679774997916</v>
      </c>
      <c r="I93" s="22">
        <f t="shared" si="17"/>
        <v>1.004987562112089</v>
      </c>
      <c r="J93" s="22"/>
      <c r="K93" s="22">
        <f t="shared" si="19"/>
        <v>1.7999999999999998</v>
      </c>
      <c r="L93" s="21">
        <f t="shared" si="20"/>
        <v>0.14142135623730931</v>
      </c>
      <c r="M93" s="21">
        <f t="shared" si="21"/>
        <v>1.1045361017187258</v>
      </c>
      <c r="N93" s="22">
        <f t="shared" si="22"/>
        <v>0.36055512754639962</v>
      </c>
      <c r="O93" s="23">
        <f t="shared" si="23"/>
        <v>1.3341664064126333</v>
      </c>
      <c r="S93" s="5"/>
      <c r="T93" s="12"/>
      <c r="U93" s="12"/>
    </row>
    <row r="94" spans="1:24" x14ac:dyDescent="0.45">
      <c r="A94" s="20" t="s">
        <v>16</v>
      </c>
      <c r="B94" s="21">
        <v>6.7</v>
      </c>
      <c r="C94" s="21">
        <v>3.1</v>
      </c>
      <c r="D94" s="22">
        <f t="shared" si="15"/>
        <v>1.6278820596099708</v>
      </c>
      <c r="E94" s="22">
        <f t="shared" si="14"/>
        <v>1.7464249196572985</v>
      </c>
      <c r="F94" s="22"/>
      <c r="G94" s="22"/>
      <c r="H94" s="22">
        <f t="shared" si="16"/>
        <v>2.0024984394500787</v>
      </c>
      <c r="I94" s="22">
        <f t="shared" si="17"/>
        <v>0.8062257748298548</v>
      </c>
      <c r="J94" s="22">
        <f t="shared" si="18"/>
        <v>1.7999999999999998</v>
      </c>
      <c r="K94" s="22"/>
      <c r="L94" s="21">
        <f t="shared" si="20"/>
        <v>1.7029386365926404</v>
      </c>
      <c r="M94" s="21">
        <f t="shared" si="21"/>
        <v>0.70710678118654779</v>
      </c>
      <c r="N94" s="22">
        <f t="shared" si="22"/>
        <v>2.109502310972899</v>
      </c>
      <c r="O94" s="23">
        <f t="shared" si="23"/>
        <v>0.58309518948453021</v>
      </c>
      <c r="S94" s="5"/>
      <c r="T94" s="5"/>
      <c r="U94" s="5"/>
    </row>
    <row r="95" spans="1:24" x14ac:dyDescent="0.45">
      <c r="A95" s="20" t="s">
        <v>17</v>
      </c>
      <c r="B95" s="22">
        <v>5</v>
      </c>
      <c r="C95" s="22">
        <v>3</v>
      </c>
      <c r="D95" s="22">
        <f t="shared" si="15"/>
        <v>1.3</v>
      </c>
      <c r="E95" s="22">
        <f t="shared" si="14"/>
        <v>0.80622577482985469</v>
      </c>
      <c r="F95" s="22"/>
      <c r="G95" s="22"/>
      <c r="H95" s="22">
        <f t="shared" si="16"/>
        <v>0.3605551275463989</v>
      </c>
      <c r="I95" s="22">
        <f t="shared" si="17"/>
        <v>0.92195444572928908</v>
      </c>
      <c r="J95" s="22">
        <f t="shared" si="18"/>
        <v>0.14142135623730931</v>
      </c>
      <c r="K95" s="22">
        <f t="shared" si="19"/>
        <v>1.7029386365926404</v>
      </c>
      <c r="L95" s="21"/>
      <c r="M95" s="21">
        <f t="shared" si="21"/>
        <v>1</v>
      </c>
      <c r="N95" s="22">
        <f t="shared" si="22"/>
        <v>0.4123105625617664</v>
      </c>
      <c r="O95" s="23">
        <f t="shared" si="23"/>
        <v>1.216552506059644</v>
      </c>
      <c r="S95" s="5"/>
      <c r="T95" s="5"/>
      <c r="U95" s="5"/>
    </row>
    <row r="96" spans="1:24" x14ac:dyDescent="0.45">
      <c r="A96" s="20" t="s">
        <v>18</v>
      </c>
      <c r="B96" s="22">
        <v>6</v>
      </c>
      <c r="C96" s="22">
        <v>3</v>
      </c>
      <c r="D96" s="22">
        <f t="shared" si="15"/>
        <v>1.3</v>
      </c>
      <c r="E96" s="22">
        <f>SQRT(SUMXMY2($B$90:$C$90,B96:C96))</f>
        <v>1.2041594578792296</v>
      </c>
      <c r="F96" s="22"/>
      <c r="G96" s="22"/>
      <c r="H96" s="22">
        <f t="shared" si="16"/>
        <v>1.3152946437965904</v>
      </c>
      <c r="I96" s="22">
        <f t="shared" si="17"/>
        <v>0.22360679774997896</v>
      </c>
      <c r="J96" s="22">
        <f t="shared" si="18"/>
        <v>1.1045361017187258</v>
      </c>
      <c r="K96" s="22">
        <f t="shared" si="19"/>
        <v>0.70710678118654779</v>
      </c>
      <c r="L96" s="21">
        <f t="shared" si="20"/>
        <v>1</v>
      </c>
      <c r="M96" s="21"/>
      <c r="N96" s="22">
        <f t="shared" si="22"/>
        <v>1.4035668847618203</v>
      </c>
      <c r="O96" s="23">
        <f t="shared" si="23"/>
        <v>0.28284271247461928</v>
      </c>
      <c r="S96" s="5"/>
      <c r="T96" s="5"/>
      <c r="U96" s="5"/>
    </row>
    <row r="97" spans="1:21" x14ac:dyDescent="0.45">
      <c r="A97" s="20" t="s">
        <v>19</v>
      </c>
      <c r="B97" s="22">
        <v>4.5999999999999996</v>
      </c>
      <c r="C97" s="22">
        <v>2.9</v>
      </c>
      <c r="D97" s="22">
        <f t="shared" si="15"/>
        <v>1.58113883008419</v>
      </c>
      <c r="E97" s="22">
        <f t="shared" ref="E97:E98" si="24">SQRT(SUMXMY2($B$90:$C$90,B97:C97))</f>
        <v>1.0295630140987</v>
      </c>
      <c r="F97" s="22"/>
      <c r="G97" s="22"/>
      <c r="H97" s="22">
        <f t="shared" si="16"/>
        <v>0.31622776601683839</v>
      </c>
      <c r="I97" s="22">
        <f t="shared" si="17"/>
        <v>1.3341664064126342</v>
      </c>
      <c r="J97" s="22">
        <f t="shared" si="18"/>
        <v>0.36055512754639962</v>
      </c>
      <c r="K97" s="22">
        <f t="shared" si="19"/>
        <v>2.109502310972899</v>
      </c>
      <c r="L97" s="21">
        <f t="shared" si="20"/>
        <v>0.4123105625617664</v>
      </c>
      <c r="M97" s="21">
        <f t="shared" si="21"/>
        <v>1.4035668847618203</v>
      </c>
      <c r="N97" s="22"/>
      <c r="O97" s="23">
        <f t="shared" si="23"/>
        <v>1.6031219541881403</v>
      </c>
      <c r="S97" s="5"/>
      <c r="T97" s="12">
        <f>MAX(D89:O98)</f>
        <v>2.109502310972899</v>
      </c>
      <c r="U97" s="12"/>
    </row>
    <row r="98" spans="1:21" ht="14.65" thickBot="1" x14ac:dyDescent="0.5">
      <c r="A98" s="24" t="s">
        <v>20</v>
      </c>
      <c r="B98" s="25">
        <v>6.2</v>
      </c>
      <c r="C98" s="25">
        <v>2.8</v>
      </c>
      <c r="D98" s="26">
        <f t="shared" si="15"/>
        <v>1.5652475842498532</v>
      </c>
      <c r="E98" s="26">
        <f t="shared" si="24"/>
        <v>1.4866068747318508</v>
      </c>
      <c r="F98" s="26"/>
      <c r="G98" s="26"/>
      <c r="H98" s="26">
        <f t="shared" ref="H98" si="25">SQRT(SUMXMY2($B$91:$C$91,B98:C98))</f>
        <v>1.5524174696260025</v>
      </c>
      <c r="I98" s="22">
        <f t="shared" si="17"/>
        <v>0.50000000000000022</v>
      </c>
      <c r="J98" s="22">
        <f t="shared" si="18"/>
        <v>1.3341664064126333</v>
      </c>
      <c r="K98" s="22">
        <f t="shared" si="19"/>
        <v>0.58309518948453021</v>
      </c>
      <c r="L98" s="21">
        <f t="shared" si="20"/>
        <v>1.216552506059644</v>
      </c>
      <c r="M98" s="21">
        <f t="shared" si="21"/>
        <v>0.28284271247461928</v>
      </c>
      <c r="N98" s="22">
        <f t="shared" si="22"/>
        <v>1.6031219541881403</v>
      </c>
      <c r="O98" s="23"/>
    </row>
    <row r="99" spans="1:21" x14ac:dyDescent="0.45">
      <c r="A99" s="15"/>
      <c r="B99" s="15"/>
      <c r="C99" s="15"/>
      <c r="D99" s="27">
        <f>MIN(D89:D98)</f>
        <v>0.56568542494923857</v>
      </c>
      <c r="E99" s="27">
        <f t="shared" ref="E99:O99" si="26">MIN(E89:E98)</f>
        <v>0.56568542494923857</v>
      </c>
      <c r="F99" s="27"/>
      <c r="G99" s="27"/>
      <c r="H99" s="27">
        <f t="shared" si="26"/>
        <v>0.22360679774997916</v>
      </c>
      <c r="I99" s="27">
        <f t="shared" si="26"/>
        <v>0.22360679774997896</v>
      </c>
      <c r="J99" s="27">
        <f t="shared" si="26"/>
        <v>0.14142135623730931</v>
      </c>
      <c r="K99" s="27">
        <f t="shared" si="26"/>
        <v>0.58309518948453021</v>
      </c>
      <c r="L99" s="27">
        <f t="shared" si="26"/>
        <v>0.14142135623730931</v>
      </c>
      <c r="M99" s="27">
        <f t="shared" si="26"/>
        <v>0.22360679774997896</v>
      </c>
      <c r="N99" s="27">
        <f t="shared" si="26"/>
        <v>0.31622776601683839</v>
      </c>
      <c r="O99" s="27">
        <f t="shared" si="26"/>
        <v>0.28284271247461928</v>
      </c>
    </row>
    <row r="103" spans="1:21" x14ac:dyDescent="0.45">
      <c r="E103">
        <f>MIN(D89:O98)</f>
        <v>0.14142135623730931</v>
      </c>
    </row>
    <row r="108" spans="1:21" x14ac:dyDescent="0.45">
      <c r="D108" t="s">
        <v>23</v>
      </c>
      <c r="E108">
        <f>MAX(D91,D95,D97,E91,E95,E97)</f>
        <v>1.58113883008419</v>
      </c>
    </row>
    <row r="109" spans="1:21" x14ac:dyDescent="0.45">
      <c r="D109" t="s">
        <v>24</v>
      </c>
      <c r="E109">
        <f>MAX(J96,J92,J98,J94,L96,L92,L98,L94,H92,H94,H96,H98,O92,O94,O96,O98)</f>
        <v>2.0024984394500787</v>
      </c>
    </row>
    <row r="110" spans="1:21" x14ac:dyDescent="0.45">
      <c r="D110" t="s">
        <v>25</v>
      </c>
      <c r="E110">
        <f>MAX(D96,D92,D98,D94,E92,E94,E96,E98)</f>
        <v>1.7464249196572985</v>
      </c>
    </row>
  </sheetData>
  <mergeCells count="4">
    <mergeCell ref="H57:J57"/>
    <mergeCell ref="H58:J58"/>
    <mergeCell ref="D26:E26"/>
    <mergeCell ref="H53:J53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2019-05-14T13:54:43Z</dcterms:created>
  <dcterms:modified xsi:type="dcterms:W3CDTF">2019-05-20T13:13:05Z</dcterms:modified>
</cp:coreProperties>
</file>