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8515" windowHeight="12075"/>
  </bookViews>
  <sheets>
    <sheet name="Statistics" sheetId="1" r:id="rId1"/>
    <sheet name="Confidence Intervall" sheetId="3" r:id="rId2"/>
    <sheet name="Normal distribution" sheetId="4" r:id="rId3"/>
    <sheet name="Data" sheetId="2" r:id="rId4"/>
  </sheets>
  <externalReferences>
    <externalReference r:id="rId5"/>
  </externalReferences>
  <definedNames>
    <definedName name="_xlnm._FilterDatabase" localSheetId="3" hidden="1">Data!$A$1:$M$1</definedName>
  </definedNames>
  <calcPr calcId="145621"/>
</workbook>
</file>

<file path=xl/calcChain.xml><?xml version="1.0" encoding="utf-8"?>
<calcChain xmlns="http://schemas.openxmlformats.org/spreadsheetml/2006/main">
  <c r="C1" i="4" l="1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K8" i="3" l="1"/>
  <c r="K7" i="3"/>
  <c r="K5" i="3"/>
  <c r="K4" i="2" l="1"/>
  <c r="K8" i="2"/>
  <c r="K12" i="2"/>
  <c r="K16" i="2"/>
  <c r="K20" i="2"/>
  <c r="K24" i="2"/>
  <c r="K28" i="2"/>
  <c r="K32" i="2"/>
  <c r="K36" i="2"/>
  <c r="K40" i="2"/>
  <c r="K44" i="2"/>
  <c r="K48" i="2"/>
  <c r="K52" i="2"/>
  <c r="K56" i="2"/>
  <c r="K60" i="2"/>
  <c r="K64" i="2"/>
  <c r="K68" i="2"/>
  <c r="K72" i="2"/>
  <c r="K76" i="2"/>
  <c r="K80" i="2"/>
  <c r="K84" i="2"/>
  <c r="K88" i="2"/>
  <c r="K92" i="2"/>
  <c r="K96" i="2"/>
  <c r="K100" i="2"/>
  <c r="K104" i="2"/>
  <c r="K108" i="2"/>
  <c r="K112" i="2"/>
  <c r="K116" i="2"/>
  <c r="K120" i="2"/>
  <c r="K124" i="2"/>
  <c r="K128" i="2"/>
  <c r="K132" i="2"/>
  <c r="K136" i="2"/>
  <c r="K140" i="2"/>
  <c r="K144" i="2"/>
  <c r="K148" i="2"/>
  <c r="K152" i="2"/>
  <c r="K156" i="2"/>
  <c r="K160" i="2"/>
  <c r="K164" i="2"/>
  <c r="K168" i="2"/>
  <c r="K172" i="2"/>
  <c r="K176" i="2"/>
  <c r="K180" i="2"/>
  <c r="K184" i="2"/>
  <c r="K188" i="2"/>
  <c r="K192" i="2"/>
  <c r="K196" i="2"/>
  <c r="K200" i="2"/>
  <c r="K204" i="2"/>
  <c r="K208" i="2"/>
  <c r="K212" i="2"/>
  <c r="K216" i="2"/>
  <c r="K220" i="2"/>
  <c r="K224" i="2"/>
  <c r="K228" i="2"/>
  <c r="K232" i="2"/>
  <c r="K236" i="2"/>
  <c r="K240" i="2"/>
  <c r="K244" i="2"/>
  <c r="K248" i="2"/>
  <c r="K252" i="2"/>
  <c r="K256" i="2"/>
  <c r="K260" i="2"/>
  <c r="K268" i="2"/>
  <c r="K280" i="2"/>
  <c r="K273" i="2"/>
  <c r="K289" i="2"/>
  <c r="K5" i="2"/>
  <c r="K9" i="2"/>
  <c r="K13" i="2"/>
  <c r="K17" i="2"/>
  <c r="K21" i="2"/>
  <c r="K25" i="2"/>
  <c r="K29" i="2"/>
  <c r="K33" i="2"/>
  <c r="K37" i="2"/>
  <c r="K41" i="2"/>
  <c r="K45" i="2"/>
  <c r="K49" i="2"/>
  <c r="K53" i="2"/>
  <c r="K57" i="2"/>
  <c r="K61" i="2"/>
  <c r="K65" i="2"/>
  <c r="K69" i="2"/>
  <c r="K73" i="2"/>
  <c r="K77" i="2"/>
  <c r="K81" i="2"/>
  <c r="K85" i="2"/>
  <c r="K89" i="2"/>
  <c r="K93" i="2"/>
  <c r="K97" i="2"/>
  <c r="K101" i="2"/>
  <c r="K105" i="2"/>
  <c r="K109" i="2"/>
  <c r="K113" i="2"/>
  <c r="K117" i="2"/>
  <c r="K121" i="2"/>
  <c r="K125" i="2"/>
  <c r="K129" i="2"/>
  <c r="K133" i="2"/>
  <c r="K137" i="2"/>
  <c r="K141" i="2"/>
  <c r="K145" i="2"/>
  <c r="K149" i="2"/>
  <c r="K153" i="2"/>
  <c r="K157" i="2"/>
  <c r="K161" i="2"/>
  <c r="K165" i="2"/>
  <c r="K169" i="2"/>
  <c r="K173" i="2"/>
  <c r="K177" i="2"/>
  <c r="K181" i="2"/>
  <c r="K185" i="2"/>
  <c r="K189" i="2"/>
  <c r="K193" i="2"/>
  <c r="K197" i="2"/>
  <c r="K201" i="2"/>
  <c r="K205" i="2"/>
  <c r="K209" i="2"/>
  <c r="K213" i="2"/>
  <c r="K217" i="2"/>
  <c r="K221" i="2"/>
  <c r="K225" i="2"/>
  <c r="K229" i="2"/>
  <c r="K233" i="2"/>
  <c r="K237" i="2"/>
  <c r="K241" i="2"/>
  <c r="K245" i="2"/>
  <c r="K249" i="2"/>
  <c r="K253" i="2"/>
  <c r="K257" i="2"/>
  <c r="K261" i="2"/>
  <c r="K269" i="2"/>
  <c r="K285" i="2"/>
  <c r="K6" i="2"/>
  <c r="K10" i="2"/>
  <c r="K14" i="2"/>
  <c r="K18" i="2"/>
  <c r="K22" i="2"/>
  <c r="K26" i="2"/>
  <c r="K30" i="2"/>
  <c r="K34" i="2"/>
  <c r="K38" i="2"/>
  <c r="K42" i="2"/>
  <c r="K46" i="2"/>
  <c r="K50" i="2"/>
  <c r="K54" i="2"/>
  <c r="K58" i="2"/>
  <c r="K62" i="2"/>
  <c r="K66" i="2"/>
  <c r="K70" i="2"/>
  <c r="K74" i="2"/>
  <c r="K78" i="2"/>
  <c r="K82" i="2"/>
  <c r="K86" i="2"/>
  <c r="K90" i="2"/>
  <c r="K94" i="2"/>
  <c r="K98" i="2"/>
  <c r="K102" i="2"/>
  <c r="K106" i="2"/>
  <c r="K110" i="2"/>
  <c r="K114" i="2"/>
  <c r="K118" i="2"/>
  <c r="K122" i="2"/>
  <c r="K126" i="2"/>
  <c r="K130" i="2"/>
  <c r="K134" i="2"/>
  <c r="K138" i="2"/>
  <c r="K142" i="2"/>
  <c r="K146" i="2"/>
  <c r="K150" i="2"/>
  <c r="K154" i="2"/>
  <c r="K158" i="2"/>
  <c r="K162" i="2"/>
  <c r="K166" i="2"/>
  <c r="K170" i="2"/>
  <c r="K174" i="2"/>
  <c r="K178" i="2"/>
  <c r="K182" i="2"/>
  <c r="K186" i="2"/>
  <c r="K190" i="2"/>
  <c r="K194" i="2"/>
  <c r="K198" i="2"/>
  <c r="K202" i="2"/>
  <c r="K206" i="2"/>
  <c r="K210" i="2"/>
  <c r="K214" i="2"/>
  <c r="K218" i="2"/>
  <c r="K222" i="2"/>
  <c r="K226" i="2"/>
  <c r="K230" i="2"/>
  <c r="K234" i="2"/>
  <c r="K238" i="2"/>
  <c r="K242" i="2"/>
  <c r="K246" i="2"/>
  <c r="K250" i="2"/>
  <c r="K254" i="2"/>
  <c r="K258" i="2"/>
  <c r="K262" i="2"/>
  <c r="K266" i="2"/>
  <c r="K270" i="2"/>
  <c r="K274" i="2"/>
  <c r="K278" i="2"/>
  <c r="K282" i="2"/>
  <c r="K286" i="2"/>
  <c r="K2" i="2"/>
  <c r="K235" i="2"/>
  <c r="K247" i="2"/>
  <c r="K255" i="2"/>
  <c r="K267" i="2"/>
  <c r="K275" i="2"/>
  <c r="K283" i="2"/>
  <c r="K264" i="2"/>
  <c r="K276" i="2"/>
  <c r="K288" i="2"/>
  <c r="K277" i="2"/>
  <c r="K3" i="2"/>
  <c r="K7" i="2"/>
  <c r="K11" i="2"/>
  <c r="K15" i="2"/>
  <c r="K19" i="2"/>
  <c r="K23" i="2"/>
  <c r="K27" i="2"/>
  <c r="K31" i="2"/>
  <c r="K35" i="2"/>
  <c r="K39" i="2"/>
  <c r="K43" i="2"/>
  <c r="K47" i="2"/>
  <c r="K51" i="2"/>
  <c r="K55" i="2"/>
  <c r="K59" i="2"/>
  <c r="K63" i="2"/>
  <c r="K67" i="2"/>
  <c r="K71" i="2"/>
  <c r="K75" i="2"/>
  <c r="K79" i="2"/>
  <c r="K83" i="2"/>
  <c r="K87" i="2"/>
  <c r="K91" i="2"/>
  <c r="K95" i="2"/>
  <c r="K99" i="2"/>
  <c r="K103" i="2"/>
  <c r="K107" i="2"/>
  <c r="K111" i="2"/>
  <c r="K115" i="2"/>
  <c r="K119" i="2"/>
  <c r="K123" i="2"/>
  <c r="K127" i="2"/>
  <c r="K131" i="2"/>
  <c r="K135" i="2"/>
  <c r="K139" i="2"/>
  <c r="K143" i="2"/>
  <c r="K147" i="2"/>
  <c r="K151" i="2"/>
  <c r="K155" i="2"/>
  <c r="K159" i="2"/>
  <c r="K163" i="2"/>
  <c r="K167" i="2"/>
  <c r="K171" i="2"/>
  <c r="K175" i="2"/>
  <c r="K179" i="2"/>
  <c r="K183" i="2"/>
  <c r="K187" i="2"/>
  <c r="K191" i="2"/>
  <c r="K195" i="2"/>
  <c r="K199" i="2"/>
  <c r="K203" i="2"/>
  <c r="K207" i="2"/>
  <c r="K211" i="2"/>
  <c r="K215" i="2"/>
  <c r="K219" i="2"/>
  <c r="K223" i="2"/>
  <c r="K227" i="2"/>
  <c r="K231" i="2"/>
  <c r="K239" i="2"/>
  <c r="K243" i="2"/>
  <c r="K251" i="2"/>
  <c r="K259" i="2"/>
  <c r="K263" i="2"/>
  <c r="K271" i="2"/>
  <c r="K279" i="2"/>
  <c r="K287" i="2"/>
  <c r="K272" i="2"/>
  <c r="K284" i="2"/>
  <c r="K265" i="2"/>
  <c r="K281" i="2"/>
  <c r="C13" i="1"/>
  <c r="C14" i="1"/>
  <c r="C11" i="1"/>
  <c r="C12" i="1"/>
  <c r="E258" i="2"/>
  <c r="E257" i="2"/>
  <c r="E255" i="2"/>
  <c r="E259" i="2"/>
  <c r="E260" i="2"/>
  <c r="E261" i="2"/>
  <c r="E264" i="2"/>
  <c r="E268" i="2"/>
  <c r="E267" i="2"/>
  <c r="E263" i="2"/>
  <c r="F263" i="2" s="1"/>
  <c r="E266" i="2"/>
  <c r="E269" i="2"/>
  <c r="E271" i="2"/>
  <c r="E272" i="2"/>
  <c r="E274" i="2"/>
  <c r="E273" i="2"/>
  <c r="E270" i="2"/>
  <c r="E276" i="2"/>
  <c r="E278" i="2"/>
  <c r="E279" i="2"/>
  <c r="E281" i="2"/>
  <c r="E284" i="2"/>
  <c r="E283" i="2"/>
  <c r="E285" i="2"/>
  <c r="E287" i="2"/>
  <c r="E286" i="2"/>
  <c r="F286" i="2" s="1"/>
  <c r="E289" i="2"/>
  <c r="E288" i="2"/>
  <c r="E282" i="2"/>
  <c r="E280" i="2"/>
  <c r="E277" i="2"/>
  <c r="F277" i="2" s="1"/>
  <c r="E275" i="2"/>
  <c r="E265" i="2"/>
  <c r="E262" i="2"/>
  <c r="E256" i="2"/>
  <c r="E146" i="2"/>
  <c r="E149" i="2"/>
  <c r="F149" i="2" s="1"/>
  <c r="E169" i="2"/>
  <c r="E176" i="2"/>
  <c r="F176" i="2" s="1"/>
  <c r="E189" i="2"/>
  <c r="E185" i="2"/>
  <c r="E167" i="2"/>
  <c r="F167" i="2" s="1"/>
  <c r="E166" i="2"/>
  <c r="E158" i="2"/>
  <c r="E147" i="2"/>
  <c r="F147" i="2" s="1"/>
  <c r="E165" i="2"/>
  <c r="E186" i="2"/>
  <c r="F186" i="2" s="1"/>
  <c r="E173" i="2"/>
  <c r="E179" i="2"/>
  <c r="E200" i="2"/>
  <c r="E231" i="2"/>
  <c r="F231" i="2" s="1"/>
  <c r="E230" i="2"/>
  <c r="E225" i="2"/>
  <c r="F225" i="2" s="1"/>
  <c r="E198" i="2"/>
  <c r="E180" i="2"/>
  <c r="F180" i="2" s="1"/>
  <c r="E199" i="2"/>
  <c r="E205" i="2"/>
  <c r="E228" i="2"/>
  <c r="E234" i="2"/>
  <c r="F234" i="2" s="1"/>
  <c r="E212" i="2"/>
  <c r="E213" i="2"/>
  <c r="F213" i="2" s="1"/>
  <c r="E215" i="2"/>
  <c r="E236" i="2"/>
  <c r="F236" i="2" s="1"/>
  <c r="E233" i="2"/>
  <c r="E237" i="2"/>
  <c r="E219" i="2"/>
  <c r="E184" i="2"/>
  <c r="E203" i="2"/>
  <c r="E206" i="2"/>
  <c r="F206" i="2" s="1"/>
  <c r="E235" i="2"/>
  <c r="E239" i="2"/>
  <c r="F239" i="2" s="1"/>
  <c r="E59" i="2"/>
  <c r="E61" i="2"/>
  <c r="E63" i="2"/>
  <c r="E65" i="2"/>
  <c r="F65" i="2" s="1"/>
  <c r="E64" i="2"/>
  <c r="E51" i="2"/>
  <c r="F51" i="2" s="1"/>
  <c r="E45" i="2"/>
  <c r="E31" i="2"/>
  <c r="F31" i="2" s="1"/>
  <c r="E38" i="2"/>
  <c r="E47" i="2"/>
  <c r="E48" i="2"/>
  <c r="E66" i="2"/>
  <c r="F66" i="2" s="1"/>
  <c r="E62" i="2"/>
  <c r="E69" i="2"/>
  <c r="F69" i="2" s="1"/>
  <c r="E74" i="2"/>
  <c r="E76" i="2"/>
  <c r="F76" i="2" s="1"/>
  <c r="E68" i="2"/>
  <c r="E54" i="2"/>
  <c r="E44" i="2"/>
  <c r="E41" i="2"/>
  <c r="F41" i="2" s="1"/>
  <c r="E50" i="2"/>
  <c r="E49" i="2"/>
  <c r="F49" i="2" s="1"/>
  <c r="E56" i="2"/>
  <c r="E60" i="2"/>
  <c r="F60" i="2" s="1"/>
  <c r="E73" i="2"/>
  <c r="E85" i="2"/>
  <c r="E90" i="2"/>
  <c r="E96" i="2"/>
  <c r="E78" i="2"/>
  <c r="E57" i="2"/>
  <c r="F57" i="2" s="1"/>
  <c r="E43" i="2"/>
  <c r="E39" i="2"/>
  <c r="F39" i="2" s="1"/>
  <c r="E42" i="2"/>
  <c r="E46" i="2"/>
  <c r="E58" i="2"/>
  <c r="E71" i="2"/>
  <c r="F71" i="2" s="1"/>
  <c r="E21" i="2"/>
  <c r="E20" i="2"/>
  <c r="F20" i="2" s="1"/>
  <c r="E25" i="2"/>
  <c r="E18" i="2"/>
  <c r="F18" i="2" s="1"/>
  <c r="E24" i="2"/>
  <c r="E13" i="2"/>
  <c r="E6" i="2"/>
  <c r="E2" i="2"/>
  <c r="F2" i="2" s="1"/>
  <c r="E3" i="2"/>
  <c r="E8" i="2"/>
  <c r="F8" i="2" s="1"/>
  <c r="E14" i="2"/>
  <c r="E17" i="2"/>
  <c r="F17" i="2" s="1"/>
  <c r="E23" i="2"/>
  <c r="E26" i="2"/>
  <c r="E28" i="2"/>
  <c r="E30" i="2"/>
  <c r="F30" i="2" s="1"/>
  <c r="E27" i="2"/>
  <c r="E16" i="2"/>
  <c r="E5" i="2"/>
  <c r="E4" i="2"/>
  <c r="F4" i="2" s="1"/>
  <c r="E12" i="2"/>
  <c r="E11" i="2"/>
  <c r="E22" i="2"/>
  <c r="E32" i="2"/>
  <c r="E34" i="2"/>
  <c r="E35" i="2"/>
  <c r="F35" i="2" s="1"/>
  <c r="E36" i="2"/>
  <c r="E40" i="2"/>
  <c r="F40" i="2" s="1"/>
  <c r="E33" i="2"/>
  <c r="E19" i="2"/>
  <c r="E9" i="2"/>
  <c r="E7" i="2"/>
  <c r="F7" i="2" s="1"/>
  <c r="E10" i="2"/>
  <c r="E15" i="2"/>
  <c r="F15" i="2" s="1"/>
  <c r="E29" i="2"/>
  <c r="E37" i="2"/>
  <c r="F37" i="2" s="1"/>
  <c r="E201" i="2"/>
  <c r="E202" i="2"/>
  <c r="E204" i="2"/>
  <c r="E207" i="2"/>
  <c r="F207" i="2" s="1"/>
  <c r="E210" i="2"/>
  <c r="E208" i="2"/>
  <c r="F208" i="2" s="1"/>
  <c r="E209" i="2"/>
  <c r="E211" i="2"/>
  <c r="F211" i="2" s="1"/>
  <c r="E216" i="2"/>
  <c r="E218" i="2"/>
  <c r="E224" i="2"/>
  <c r="E220" i="2"/>
  <c r="F220" i="2" s="1"/>
  <c r="E227" i="2"/>
  <c r="E214" i="2"/>
  <c r="F214" i="2" s="1"/>
  <c r="E217" i="2"/>
  <c r="E223" i="2"/>
  <c r="F223" i="2" s="1"/>
  <c r="E222" i="2"/>
  <c r="E221" i="2"/>
  <c r="E226" i="2"/>
  <c r="E229" i="2"/>
  <c r="E232" i="2"/>
  <c r="E238" i="2"/>
  <c r="E240" i="2"/>
  <c r="E243" i="2"/>
  <c r="F243" i="2" s="1"/>
  <c r="E244" i="2"/>
  <c r="E241" i="2"/>
  <c r="E242" i="2"/>
  <c r="E245" i="2"/>
  <c r="F245" i="2" s="1"/>
  <c r="E246" i="2"/>
  <c r="E247" i="2"/>
  <c r="E249" i="2"/>
  <c r="E248" i="2"/>
  <c r="F248" i="2" s="1"/>
  <c r="E250" i="2"/>
  <c r="E251" i="2"/>
  <c r="E252" i="2"/>
  <c r="E253" i="2"/>
  <c r="F253" i="2" s="1"/>
  <c r="E148" i="2"/>
  <c r="E151" i="2"/>
  <c r="E155" i="2"/>
  <c r="E156" i="2"/>
  <c r="F156" i="2" s="1"/>
  <c r="E162" i="2"/>
  <c r="E164" i="2"/>
  <c r="E163" i="2"/>
  <c r="E160" i="2"/>
  <c r="E153" i="2"/>
  <c r="E152" i="2"/>
  <c r="E150" i="2"/>
  <c r="E154" i="2"/>
  <c r="F154" i="2" s="1"/>
  <c r="E159" i="2"/>
  <c r="E161" i="2"/>
  <c r="E168" i="2"/>
  <c r="E170" i="2"/>
  <c r="E175" i="2"/>
  <c r="E172" i="2"/>
  <c r="F172" i="2" s="1"/>
  <c r="E174" i="2"/>
  <c r="E171" i="2"/>
  <c r="F171" i="2" s="1"/>
  <c r="E157" i="2"/>
  <c r="F157" i="2" s="1"/>
  <c r="E177" i="2"/>
  <c r="E183" i="2"/>
  <c r="E187" i="2"/>
  <c r="F187" i="2" s="1"/>
  <c r="E188" i="2"/>
  <c r="F188" i="2" s="1"/>
  <c r="E191" i="2"/>
  <c r="F191" i="2" s="1"/>
  <c r="E192" i="2"/>
  <c r="E193" i="2"/>
  <c r="E196" i="2"/>
  <c r="E195" i="2"/>
  <c r="E197" i="2"/>
  <c r="E194" i="2"/>
  <c r="E190" i="2"/>
  <c r="E181" i="2"/>
  <c r="F181" i="2" s="1"/>
  <c r="E178" i="2"/>
  <c r="E182" i="2"/>
  <c r="E77" i="2"/>
  <c r="F77" i="2" s="1"/>
  <c r="E83" i="2"/>
  <c r="E89" i="2"/>
  <c r="E94" i="2"/>
  <c r="F94" i="2" s="1"/>
  <c r="E98" i="2"/>
  <c r="F98" i="2" s="1"/>
  <c r="E97" i="2"/>
  <c r="F97" i="2" s="1"/>
  <c r="E87" i="2"/>
  <c r="E67" i="2"/>
  <c r="E53" i="2"/>
  <c r="E52" i="2"/>
  <c r="E55" i="2"/>
  <c r="E72" i="2"/>
  <c r="E80" i="2"/>
  <c r="E91" i="2"/>
  <c r="F91" i="2" s="1"/>
  <c r="E93" i="2"/>
  <c r="E100" i="2"/>
  <c r="E104" i="2"/>
  <c r="F104" i="2" s="1"/>
  <c r="E103" i="2"/>
  <c r="E107" i="2"/>
  <c r="E84" i="2"/>
  <c r="E70" i="2"/>
  <c r="F70" i="2" s="1"/>
  <c r="E75" i="2"/>
  <c r="F75" i="2" s="1"/>
  <c r="E81" i="2"/>
  <c r="E88" i="2"/>
  <c r="E95" i="2"/>
  <c r="E101" i="2"/>
  <c r="E106" i="2"/>
  <c r="E108" i="2"/>
  <c r="F108" i="2" s="1"/>
  <c r="E109" i="2"/>
  <c r="E105" i="2"/>
  <c r="F105" i="2" s="1"/>
  <c r="E102" i="2"/>
  <c r="E92" i="2"/>
  <c r="E82" i="2"/>
  <c r="E79" i="2"/>
  <c r="E86" i="2"/>
  <c r="E99" i="2"/>
  <c r="E126" i="2"/>
  <c r="F126" i="2" s="1"/>
  <c r="E128" i="2"/>
  <c r="F128" i="2" s="1"/>
  <c r="E130" i="2"/>
  <c r="E132" i="2"/>
  <c r="E135" i="2"/>
  <c r="F135" i="2" s="1"/>
  <c r="E133" i="2"/>
  <c r="E122" i="2"/>
  <c r="E116" i="2"/>
  <c r="E113" i="2"/>
  <c r="E114" i="2"/>
  <c r="F114" i="2" s="1"/>
  <c r="E119" i="2"/>
  <c r="E125" i="2"/>
  <c r="E131" i="2"/>
  <c r="F131" i="2" s="1"/>
  <c r="E134" i="2"/>
  <c r="E137" i="2"/>
  <c r="E143" i="2"/>
  <c r="E141" i="2"/>
  <c r="E138" i="2"/>
  <c r="F138" i="2" s="1"/>
  <c r="E124" i="2"/>
  <c r="E115" i="2"/>
  <c r="E117" i="2"/>
  <c r="E120" i="2"/>
  <c r="E129" i="2"/>
  <c r="E145" i="2"/>
  <c r="F145" i="2" s="1"/>
  <c r="E127" i="2"/>
  <c r="E136" i="2"/>
  <c r="F136" i="2" s="1"/>
  <c r="E139" i="2"/>
  <c r="E144" i="2"/>
  <c r="E142" i="2"/>
  <c r="F142" i="2" s="1"/>
  <c r="E140" i="2"/>
  <c r="E123" i="2"/>
  <c r="E111" i="2"/>
  <c r="E110" i="2"/>
  <c r="E112" i="2"/>
  <c r="F112" i="2" s="1"/>
  <c r="E118" i="2"/>
  <c r="E121" i="2"/>
  <c r="E254" i="2"/>
  <c r="K15" i="3" l="1"/>
  <c r="K18" i="3" s="1"/>
  <c r="K16" i="3"/>
  <c r="M281" i="2"/>
  <c r="L281" i="2"/>
  <c r="M287" i="2"/>
  <c r="L287" i="2"/>
  <c r="M259" i="2"/>
  <c r="L259" i="2"/>
  <c r="M231" i="2"/>
  <c r="L231" i="2"/>
  <c r="M215" i="2"/>
  <c r="L215" i="2"/>
  <c r="M199" i="2"/>
  <c r="L199" i="2"/>
  <c r="M183" i="2"/>
  <c r="L183" i="2"/>
  <c r="M167" i="2"/>
  <c r="L167" i="2"/>
  <c r="M151" i="2"/>
  <c r="L151" i="2"/>
  <c r="M135" i="2"/>
  <c r="L135" i="2"/>
  <c r="M119" i="2"/>
  <c r="L119" i="2"/>
  <c r="M103" i="2"/>
  <c r="L103" i="2"/>
  <c r="M87" i="2"/>
  <c r="L87" i="2"/>
  <c r="M71" i="2"/>
  <c r="L71" i="2"/>
  <c r="M55" i="2"/>
  <c r="L55" i="2"/>
  <c r="M39" i="2"/>
  <c r="L39" i="2"/>
  <c r="L23" i="2"/>
  <c r="M23" i="2"/>
  <c r="L7" i="2"/>
  <c r="M7" i="2"/>
  <c r="M276" i="2"/>
  <c r="L276" i="2"/>
  <c r="M267" i="2"/>
  <c r="L267" i="2"/>
  <c r="M2" i="2"/>
  <c r="L2" i="2"/>
  <c r="M274" i="2"/>
  <c r="L274" i="2"/>
  <c r="M258" i="2"/>
  <c r="L258" i="2"/>
  <c r="M242" i="2"/>
  <c r="L242" i="2"/>
  <c r="M226" i="2"/>
  <c r="L226" i="2"/>
  <c r="M210" i="2"/>
  <c r="L210" i="2"/>
  <c r="M194" i="2"/>
  <c r="L194" i="2"/>
  <c r="M178" i="2"/>
  <c r="L178" i="2"/>
  <c r="M162" i="2"/>
  <c r="L162" i="2"/>
  <c r="M146" i="2"/>
  <c r="L146" i="2"/>
  <c r="M130" i="2"/>
  <c r="L130" i="2"/>
  <c r="M114" i="2"/>
  <c r="L114" i="2"/>
  <c r="M98" i="2"/>
  <c r="L98" i="2"/>
  <c r="M82" i="2"/>
  <c r="L82" i="2"/>
  <c r="M66" i="2"/>
  <c r="L66" i="2"/>
  <c r="M50" i="2"/>
  <c r="L50" i="2"/>
  <c r="M34" i="2"/>
  <c r="L34" i="2"/>
  <c r="M18" i="2"/>
  <c r="L18" i="2"/>
  <c r="M285" i="2"/>
  <c r="L285" i="2"/>
  <c r="M253" i="2"/>
  <c r="L253" i="2"/>
  <c r="M237" i="2"/>
  <c r="L237" i="2"/>
  <c r="M221" i="2"/>
  <c r="L221" i="2"/>
  <c r="M205" i="2"/>
  <c r="L205" i="2"/>
  <c r="M189" i="2"/>
  <c r="L189" i="2"/>
  <c r="M173" i="2"/>
  <c r="L173" i="2"/>
  <c r="M157" i="2"/>
  <c r="L157" i="2"/>
  <c r="M141" i="2"/>
  <c r="L141" i="2"/>
  <c r="M125" i="2"/>
  <c r="L125" i="2"/>
  <c r="M109" i="2"/>
  <c r="L109" i="2"/>
  <c r="M93" i="2"/>
  <c r="L93" i="2"/>
  <c r="M77" i="2"/>
  <c r="L77" i="2"/>
  <c r="M61" i="2"/>
  <c r="L61" i="2"/>
  <c r="M45" i="2"/>
  <c r="L45" i="2"/>
  <c r="M29" i="2"/>
  <c r="L29" i="2"/>
  <c r="M13" i="2"/>
  <c r="L13" i="2"/>
  <c r="M273" i="2"/>
  <c r="L273" i="2"/>
  <c r="M256" i="2"/>
  <c r="L256" i="2"/>
  <c r="M240" i="2"/>
  <c r="L240" i="2"/>
  <c r="M224" i="2"/>
  <c r="L224" i="2"/>
  <c r="M208" i="2"/>
  <c r="L208" i="2"/>
  <c r="M192" i="2"/>
  <c r="L192" i="2"/>
  <c r="M176" i="2"/>
  <c r="L176" i="2"/>
  <c r="M160" i="2"/>
  <c r="L160" i="2"/>
  <c r="M144" i="2"/>
  <c r="L144" i="2"/>
  <c r="M128" i="2"/>
  <c r="L128" i="2"/>
  <c r="M112" i="2"/>
  <c r="L112" i="2"/>
  <c r="M96" i="2"/>
  <c r="L96" i="2"/>
  <c r="M80" i="2"/>
  <c r="L80" i="2"/>
  <c r="M64" i="2"/>
  <c r="L64" i="2"/>
  <c r="M48" i="2"/>
  <c r="L48" i="2"/>
  <c r="M32" i="2"/>
  <c r="L32" i="2"/>
  <c r="M16" i="2"/>
  <c r="L16" i="2"/>
  <c r="M265" i="2"/>
  <c r="L265" i="2"/>
  <c r="M279" i="2"/>
  <c r="L279" i="2"/>
  <c r="M251" i="2"/>
  <c r="L251" i="2"/>
  <c r="M227" i="2"/>
  <c r="L227" i="2"/>
  <c r="M211" i="2"/>
  <c r="L211" i="2"/>
  <c r="M195" i="2"/>
  <c r="L195" i="2"/>
  <c r="M179" i="2"/>
  <c r="L179" i="2"/>
  <c r="M163" i="2"/>
  <c r="L163" i="2"/>
  <c r="M147" i="2"/>
  <c r="L147" i="2"/>
  <c r="M131" i="2"/>
  <c r="L131" i="2"/>
  <c r="M115" i="2"/>
  <c r="L115" i="2"/>
  <c r="M99" i="2"/>
  <c r="L99" i="2"/>
  <c r="M83" i="2"/>
  <c r="L83" i="2"/>
  <c r="M67" i="2"/>
  <c r="L67" i="2"/>
  <c r="M51" i="2"/>
  <c r="L51" i="2"/>
  <c r="M35" i="2"/>
  <c r="L35" i="2"/>
  <c r="M19" i="2"/>
  <c r="L19" i="2"/>
  <c r="M3" i="2"/>
  <c r="L3" i="2"/>
  <c r="M264" i="2"/>
  <c r="L264" i="2"/>
  <c r="M255" i="2"/>
  <c r="L255" i="2"/>
  <c r="M286" i="2"/>
  <c r="L286" i="2"/>
  <c r="M270" i="2"/>
  <c r="L270" i="2"/>
  <c r="M254" i="2"/>
  <c r="L254" i="2"/>
  <c r="M238" i="2"/>
  <c r="L238" i="2"/>
  <c r="M222" i="2"/>
  <c r="L222" i="2"/>
  <c r="M206" i="2"/>
  <c r="L206" i="2"/>
  <c r="M190" i="2"/>
  <c r="L190" i="2"/>
  <c r="M174" i="2"/>
  <c r="L174" i="2"/>
  <c r="M158" i="2"/>
  <c r="L158" i="2"/>
  <c r="M142" i="2"/>
  <c r="L142" i="2"/>
  <c r="M126" i="2"/>
  <c r="L126" i="2"/>
  <c r="M110" i="2"/>
  <c r="L110" i="2"/>
  <c r="M94" i="2"/>
  <c r="L94" i="2"/>
  <c r="M78" i="2"/>
  <c r="L78" i="2"/>
  <c r="M62" i="2"/>
  <c r="L62" i="2"/>
  <c r="M46" i="2"/>
  <c r="L46" i="2"/>
  <c r="M30" i="2"/>
  <c r="L30" i="2"/>
  <c r="M14" i="2"/>
  <c r="L14" i="2"/>
  <c r="M269" i="2"/>
  <c r="L269" i="2"/>
  <c r="M249" i="2"/>
  <c r="L249" i="2"/>
  <c r="M233" i="2"/>
  <c r="L233" i="2"/>
  <c r="M217" i="2"/>
  <c r="L217" i="2"/>
  <c r="M201" i="2"/>
  <c r="L201" i="2"/>
  <c r="M185" i="2"/>
  <c r="L185" i="2"/>
  <c r="M169" i="2"/>
  <c r="L169" i="2"/>
  <c r="M153" i="2"/>
  <c r="L153" i="2"/>
  <c r="M137" i="2"/>
  <c r="L137" i="2"/>
  <c r="M121" i="2"/>
  <c r="L121" i="2"/>
  <c r="M105" i="2"/>
  <c r="L105" i="2"/>
  <c r="M89" i="2"/>
  <c r="L89" i="2"/>
  <c r="M73" i="2"/>
  <c r="L73" i="2"/>
  <c r="M57" i="2"/>
  <c r="L57" i="2"/>
  <c r="L41" i="2"/>
  <c r="M41" i="2"/>
  <c r="L25" i="2"/>
  <c r="M25" i="2"/>
  <c r="L9" i="2"/>
  <c r="M9" i="2"/>
  <c r="M280" i="2"/>
  <c r="L280" i="2"/>
  <c r="M252" i="2"/>
  <c r="L252" i="2"/>
  <c r="M236" i="2"/>
  <c r="L236" i="2"/>
  <c r="M220" i="2"/>
  <c r="L220" i="2"/>
  <c r="M204" i="2"/>
  <c r="L204" i="2"/>
  <c r="M188" i="2"/>
  <c r="L188" i="2"/>
  <c r="M172" i="2"/>
  <c r="L172" i="2"/>
  <c r="M156" i="2"/>
  <c r="L156" i="2"/>
  <c r="M140" i="2"/>
  <c r="L140" i="2"/>
  <c r="M124" i="2"/>
  <c r="L124" i="2"/>
  <c r="M108" i="2"/>
  <c r="L108" i="2"/>
  <c r="M92" i="2"/>
  <c r="L92" i="2"/>
  <c r="M76" i="2"/>
  <c r="L76" i="2"/>
  <c r="M60" i="2"/>
  <c r="L60" i="2"/>
  <c r="M44" i="2"/>
  <c r="L44" i="2"/>
  <c r="M28" i="2"/>
  <c r="L28" i="2"/>
  <c r="M12" i="2"/>
  <c r="L12" i="2"/>
  <c r="M284" i="2"/>
  <c r="L284" i="2"/>
  <c r="M271" i="2"/>
  <c r="L271" i="2"/>
  <c r="M243" i="2"/>
  <c r="L243" i="2"/>
  <c r="M223" i="2"/>
  <c r="L223" i="2"/>
  <c r="M207" i="2"/>
  <c r="L207" i="2"/>
  <c r="M191" i="2"/>
  <c r="L191" i="2"/>
  <c r="M175" i="2"/>
  <c r="L175" i="2"/>
  <c r="M159" i="2"/>
  <c r="L159" i="2"/>
  <c r="M143" i="2"/>
  <c r="L143" i="2"/>
  <c r="M127" i="2"/>
  <c r="L127" i="2"/>
  <c r="M111" i="2"/>
  <c r="L111" i="2"/>
  <c r="M95" i="2"/>
  <c r="L95" i="2"/>
  <c r="M79" i="2"/>
  <c r="L79" i="2"/>
  <c r="M63" i="2"/>
  <c r="L63" i="2"/>
  <c r="M47" i="2"/>
  <c r="L47" i="2"/>
  <c r="L31" i="2"/>
  <c r="M31" i="2"/>
  <c r="L15" i="2"/>
  <c r="M15" i="2"/>
  <c r="M277" i="2"/>
  <c r="L277" i="2"/>
  <c r="M283" i="2"/>
  <c r="L283" i="2"/>
  <c r="M247" i="2"/>
  <c r="L247" i="2"/>
  <c r="M282" i="2"/>
  <c r="L282" i="2"/>
  <c r="M266" i="2"/>
  <c r="L266" i="2"/>
  <c r="M250" i="2"/>
  <c r="L250" i="2"/>
  <c r="M234" i="2"/>
  <c r="L234" i="2"/>
  <c r="M218" i="2"/>
  <c r="L218" i="2"/>
  <c r="M202" i="2"/>
  <c r="L202" i="2"/>
  <c r="M186" i="2"/>
  <c r="L186" i="2"/>
  <c r="M170" i="2"/>
  <c r="L170" i="2"/>
  <c r="M154" i="2"/>
  <c r="L154" i="2"/>
  <c r="M138" i="2"/>
  <c r="L138" i="2"/>
  <c r="M122" i="2"/>
  <c r="L122" i="2"/>
  <c r="M106" i="2"/>
  <c r="L106" i="2"/>
  <c r="M90" i="2"/>
  <c r="L90" i="2"/>
  <c r="M74" i="2"/>
  <c r="L74" i="2"/>
  <c r="M58" i="2"/>
  <c r="L58" i="2"/>
  <c r="M42" i="2"/>
  <c r="L42" i="2"/>
  <c r="M26" i="2"/>
  <c r="L26" i="2"/>
  <c r="M10" i="2"/>
  <c r="L10" i="2"/>
  <c r="M261" i="2"/>
  <c r="L261" i="2"/>
  <c r="M245" i="2"/>
  <c r="L245" i="2"/>
  <c r="M229" i="2"/>
  <c r="L229" i="2"/>
  <c r="M213" i="2"/>
  <c r="L213" i="2"/>
  <c r="M197" i="2"/>
  <c r="L197" i="2"/>
  <c r="M181" i="2"/>
  <c r="L181" i="2"/>
  <c r="M165" i="2"/>
  <c r="L165" i="2"/>
  <c r="M149" i="2"/>
  <c r="L149" i="2"/>
  <c r="M133" i="2"/>
  <c r="L133" i="2"/>
  <c r="M117" i="2"/>
  <c r="L117" i="2"/>
  <c r="M101" i="2"/>
  <c r="L101" i="2"/>
  <c r="M85" i="2"/>
  <c r="L85" i="2"/>
  <c r="M69" i="2"/>
  <c r="L69" i="2"/>
  <c r="M53" i="2"/>
  <c r="L53" i="2"/>
  <c r="M37" i="2"/>
  <c r="L37" i="2"/>
  <c r="M21" i="2"/>
  <c r="L21" i="2"/>
  <c r="M5" i="2"/>
  <c r="L5" i="2"/>
  <c r="M268" i="2"/>
  <c r="L268" i="2"/>
  <c r="M248" i="2"/>
  <c r="L248" i="2"/>
  <c r="M232" i="2"/>
  <c r="L232" i="2"/>
  <c r="M216" i="2"/>
  <c r="L216" i="2"/>
  <c r="M200" i="2"/>
  <c r="L200" i="2"/>
  <c r="M184" i="2"/>
  <c r="L184" i="2"/>
  <c r="M168" i="2"/>
  <c r="L168" i="2"/>
  <c r="M152" i="2"/>
  <c r="L152" i="2"/>
  <c r="M136" i="2"/>
  <c r="L136" i="2"/>
  <c r="M120" i="2"/>
  <c r="L120" i="2"/>
  <c r="M104" i="2"/>
  <c r="L104" i="2"/>
  <c r="M88" i="2"/>
  <c r="L88" i="2"/>
  <c r="M72" i="2"/>
  <c r="L72" i="2"/>
  <c r="M56" i="2"/>
  <c r="L56" i="2"/>
  <c r="M40" i="2"/>
  <c r="L40" i="2"/>
  <c r="M24" i="2"/>
  <c r="L24" i="2"/>
  <c r="M8" i="2"/>
  <c r="L8" i="2"/>
  <c r="M272" i="2"/>
  <c r="L272" i="2"/>
  <c r="M263" i="2"/>
  <c r="L263" i="2"/>
  <c r="M239" i="2"/>
  <c r="L239" i="2"/>
  <c r="M219" i="2"/>
  <c r="L219" i="2"/>
  <c r="M203" i="2"/>
  <c r="L203" i="2"/>
  <c r="M187" i="2"/>
  <c r="L187" i="2"/>
  <c r="M171" i="2"/>
  <c r="L171" i="2"/>
  <c r="M155" i="2"/>
  <c r="L155" i="2"/>
  <c r="M139" i="2"/>
  <c r="L139" i="2"/>
  <c r="M123" i="2"/>
  <c r="L123" i="2"/>
  <c r="M107" i="2"/>
  <c r="L107" i="2"/>
  <c r="M91" i="2"/>
  <c r="L91" i="2"/>
  <c r="M75" i="2"/>
  <c r="L75" i="2"/>
  <c r="M59" i="2"/>
  <c r="L59" i="2"/>
  <c r="M43" i="2"/>
  <c r="L43" i="2"/>
  <c r="M27" i="2"/>
  <c r="L27" i="2"/>
  <c r="M11" i="2"/>
  <c r="L11" i="2"/>
  <c r="M288" i="2"/>
  <c r="L288" i="2"/>
  <c r="M275" i="2"/>
  <c r="L275" i="2"/>
  <c r="M235" i="2"/>
  <c r="L235" i="2"/>
  <c r="M278" i="2"/>
  <c r="L278" i="2"/>
  <c r="M262" i="2"/>
  <c r="L262" i="2"/>
  <c r="M246" i="2"/>
  <c r="L246" i="2"/>
  <c r="M230" i="2"/>
  <c r="L230" i="2"/>
  <c r="M214" i="2"/>
  <c r="L214" i="2"/>
  <c r="M198" i="2"/>
  <c r="L198" i="2"/>
  <c r="M182" i="2"/>
  <c r="L182" i="2"/>
  <c r="M166" i="2"/>
  <c r="L166" i="2"/>
  <c r="M150" i="2"/>
  <c r="L150" i="2"/>
  <c r="M134" i="2"/>
  <c r="L134" i="2"/>
  <c r="M118" i="2"/>
  <c r="L118" i="2"/>
  <c r="M102" i="2"/>
  <c r="L102" i="2"/>
  <c r="M86" i="2"/>
  <c r="L86" i="2"/>
  <c r="M70" i="2"/>
  <c r="L70" i="2"/>
  <c r="M54" i="2"/>
  <c r="L54" i="2"/>
  <c r="M38" i="2"/>
  <c r="L38" i="2"/>
  <c r="M22" i="2"/>
  <c r="L22" i="2"/>
  <c r="M6" i="2"/>
  <c r="L6" i="2"/>
  <c r="M257" i="2"/>
  <c r="L257" i="2"/>
  <c r="M241" i="2"/>
  <c r="L241" i="2"/>
  <c r="M225" i="2"/>
  <c r="L225" i="2"/>
  <c r="M209" i="2"/>
  <c r="L209" i="2"/>
  <c r="M193" i="2"/>
  <c r="L193" i="2"/>
  <c r="M177" i="2"/>
  <c r="L177" i="2"/>
  <c r="M161" i="2"/>
  <c r="L161" i="2"/>
  <c r="M145" i="2"/>
  <c r="L145" i="2"/>
  <c r="M129" i="2"/>
  <c r="L129" i="2"/>
  <c r="M113" i="2"/>
  <c r="L113" i="2"/>
  <c r="M97" i="2"/>
  <c r="L97" i="2"/>
  <c r="M81" i="2"/>
  <c r="L81" i="2"/>
  <c r="M65" i="2"/>
  <c r="L65" i="2"/>
  <c r="L49" i="2"/>
  <c r="M49" i="2"/>
  <c r="L33" i="2"/>
  <c r="M33" i="2"/>
  <c r="L17" i="2"/>
  <c r="M17" i="2"/>
  <c r="M289" i="2"/>
  <c r="L289" i="2"/>
  <c r="M260" i="2"/>
  <c r="L260" i="2"/>
  <c r="M244" i="2"/>
  <c r="L244" i="2"/>
  <c r="M228" i="2"/>
  <c r="L228" i="2"/>
  <c r="M212" i="2"/>
  <c r="L212" i="2"/>
  <c r="M196" i="2"/>
  <c r="L196" i="2"/>
  <c r="M180" i="2"/>
  <c r="L180" i="2"/>
  <c r="M164" i="2"/>
  <c r="L164" i="2"/>
  <c r="M148" i="2"/>
  <c r="L148" i="2"/>
  <c r="M132" i="2"/>
  <c r="L132" i="2"/>
  <c r="M116" i="2"/>
  <c r="L116" i="2"/>
  <c r="M100" i="2"/>
  <c r="L100" i="2"/>
  <c r="M84" i="2"/>
  <c r="L84" i="2"/>
  <c r="M68" i="2"/>
  <c r="L68" i="2"/>
  <c r="M52" i="2"/>
  <c r="L52" i="2"/>
  <c r="M36" i="2"/>
  <c r="L36" i="2"/>
  <c r="M20" i="2"/>
  <c r="L20" i="2"/>
  <c r="M4" i="2"/>
  <c r="L4" i="2"/>
  <c r="I259" i="2"/>
  <c r="I268" i="2"/>
  <c r="I269" i="2"/>
  <c r="I273" i="2"/>
  <c r="I279" i="2"/>
  <c r="I285" i="2"/>
  <c r="I288" i="2"/>
  <c r="I275" i="2"/>
  <c r="I146" i="2"/>
  <c r="I189" i="2"/>
  <c r="I158" i="2"/>
  <c r="I173" i="2"/>
  <c r="I230" i="2"/>
  <c r="I199" i="2"/>
  <c r="I212" i="2"/>
  <c r="I233" i="2"/>
  <c r="I203" i="2"/>
  <c r="I59" i="2"/>
  <c r="I64" i="2"/>
  <c r="I38" i="2"/>
  <c r="I62" i="2"/>
  <c r="I68" i="2"/>
  <c r="I50" i="2"/>
  <c r="I73" i="2"/>
  <c r="I78" i="2"/>
  <c r="I42" i="2"/>
  <c r="I21" i="2"/>
  <c r="I24" i="2"/>
  <c r="I3" i="2"/>
  <c r="I23" i="2"/>
  <c r="I27" i="2"/>
  <c r="I12" i="2"/>
  <c r="I34" i="2"/>
  <c r="I33" i="2"/>
  <c r="I10" i="2"/>
  <c r="I201" i="2"/>
  <c r="I210" i="2"/>
  <c r="I216" i="2"/>
  <c r="I227" i="2"/>
  <c r="I222" i="2"/>
  <c r="I232" i="2"/>
  <c r="I244" i="2"/>
  <c r="I246" i="2"/>
  <c r="I250" i="2"/>
  <c r="I148" i="2"/>
  <c r="I162" i="2"/>
  <c r="I153" i="2"/>
  <c r="I159" i="2"/>
  <c r="I175" i="2"/>
  <c r="I157" i="2"/>
  <c r="I188" i="2"/>
  <c r="I196" i="2"/>
  <c r="I190" i="2"/>
  <c r="I77" i="2"/>
  <c r="I98" i="2"/>
  <c r="I53" i="2"/>
  <c r="I80" i="2"/>
  <c r="I104" i="2"/>
  <c r="I70" i="2"/>
  <c r="I95" i="2"/>
  <c r="I109" i="2"/>
  <c r="I82" i="2"/>
  <c r="I126" i="2"/>
  <c r="I135" i="2"/>
  <c r="I113" i="2"/>
  <c r="I131" i="2"/>
  <c r="I141" i="2"/>
  <c r="I117" i="2"/>
  <c r="I127" i="2"/>
  <c r="I142" i="2"/>
  <c r="I110" i="2"/>
  <c r="I254" i="2"/>
  <c r="I258" i="2"/>
  <c r="I260" i="2"/>
  <c r="I267" i="2"/>
  <c r="I271" i="2"/>
  <c r="I270" i="2"/>
  <c r="I281" i="2"/>
  <c r="I287" i="2"/>
  <c r="I282" i="2"/>
  <c r="I265" i="2"/>
  <c r="I149" i="2"/>
  <c r="I185" i="2"/>
  <c r="I147" i="2"/>
  <c r="I179" i="2"/>
  <c r="I225" i="2"/>
  <c r="I205" i="2"/>
  <c r="I213" i="2"/>
  <c r="I237" i="2"/>
  <c r="I206" i="2"/>
  <c r="I61" i="2"/>
  <c r="I51" i="2"/>
  <c r="I47" i="2"/>
  <c r="I69" i="2"/>
  <c r="I54" i="2"/>
  <c r="I49" i="2"/>
  <c r="I85" i="2"/>
  <c r="I57" i="2"/>
  <c r="I46" i="2"/>
  <c r="I20" i="2"/>
  <c r="I13" i="2"/>
  <c r="I8" i="2"/>
  <c r="I26" i="2"/>
  <c r="I16" i="2"/>
  <c r="I11" i="2"/>
  <c r="I35" i="2"/>
  <c r="I19" i="2"/>
  <c r="I15" i="2"/>
  <c r="I202" i="2"/>
  <c r="I208" i="2"/>
  <c r="I218" i="2"/>
  <c r="I214" i="2"/>
  <c r="I221" i="2"/>
  <c r="I238" i="2"/>
  <c r="I241" i="2"/>
  <c r="I247" i="2"/>
  <c r="I251" i="2"/>
  <c r="I151" i="2"/>
  <c r="I164" i="2"/>
  <c r="I152" i="2"/>
  <c r="I161" i="2"/>
  <c r="I172" i="2"/>
  <c r="I177" i="2"/>
  <c r="I191" i="2"/>
  <c r="I195" i="2"/>
  <c r="I181" i="2"/>
  <c r="I83" i="2"/>
  <c r="I97" i="2"/>
  <c r="I52" i="2"/>
  <c r="I91" i="2"/>
  <c r="I103" i="2"/>
  <c r="I75" i="2"/>
  <c r="I101" i="2"/>
  <c r="I105" i="2"/>
  <c r="I79" i="2"/>
  <c r="I128" i="2"/>
  <c r="I133" i="2"/>
  <c r="I114" i="2"/>
  <c r="I134" i="2"/>
  <c r="I138" i="2"/>
  <c r="I120" i="2"/>
  <c r="I136" i="2"/>
  <c r="I140" i="2"/>
  <c r="I112" i="2"/>
  <c r="I257" i="2"/>
  <c r="I261" i="2"/>
  <c r="I263" i="2"/>
  <c r="I272" i="2"/>
  <c r="I276" i="2"/>
  <c r="I284" i="2"/>
  <c r="I286" i="2"/>
  <c r="I280" i="2"/>
  <c r="I262" i="2"/>
  <c r="I169" i="2"/>
  <c r="I167" i="2"/>
  <c r="I165" i="2"/>
  <c r="I200" i="2"/>
  <c r="I198" i="2"/>
  <c r="I228" i="2"/>
  <c r="I215" i="2"/>
  <c r="I219" i="2"/>
  <c r="I235" i="2"/>
  <c r="I63" i="2"/>
  <c r="I45" i="2"/>
  <c r="I48" i="2"/>
  <c r="I74" i="2"/>
  <c r="I44" i="2"/>
  <c r="I56" i="2"/>
  <c r="I90" i="2"/>
  <c r="I43" i="2"/>
  <c r="I58" i="2"/>
  <c r="I25" i="2"/>
  <c r="I6" i="2"/>
  <c r="I14" i="2"/>
  <c r="I28" i="2"/>
  <c r="I5" i="2"/>
  <c r="I22" i="2"/>
  <c r="I36" i="2"/>
  <c r="I9" i="2"/>
  <c r="I29" i="2"/>
  <c r="I204" i="2"/>
  <c r="I209" i="2"/>
  <c r="I224" i="2"/>
  <c r="I217" i="2"/>
  <c r="I226" i="2"/>
  <c r="I240" i="2"/>
  <c r="I242" i="2"/>
  <c r="I249" i="2"/>
  <c r="I252" i="2"/>
  <c r="I155" i="2"/>
  <c r="I163" i="2"/>
  <c r="I150" i="2"/>
  <c r="I168" i="2"/>
  <c r="I174" i="2"/>
  <c r="I183" i="2"/>
  <c r="I192" i="2"/>
  <c r="I197" i="2"/>
  <c r="I178" i="2"/>
  <c r="I89" i="2"/>
  <c r="I87" i="2"/>
  <c r="I55" i="2"/>
  <c r="I93" i="2"/>
  <c r="I107" i="2"/>
  <c r="I81" i="2"/>
  <c r="I106" i="2"/>
  <c r="I102" i="2"/>
  <c r="I86" i="2"/>
  <c r="I130" i="2"/>
  <c r="I122" i="2"/>
  <c r="I119" i="2"/>
  <c r="I137" i="2"/>
  <c r="I124" i="2"/>
  <c r="I129" i="2"/>
  <c r="I139" i="2"/>
  <c r="I123" i="2"/>
  <c r="I118" i="2"/>
  <c r="I255" i="2"/>
  <c r="I264" i="2"/>
  <c r="I266" i="2"/>
  <c r="I274" i="2"/>
  <c r="I278" i="2"/>
  <c r="I283" i="2"/>
  <c r="I289" i="2"/>
  <c r="I277" i="2"/>
  <c r="I256" i="2"/>
  <c r="I176" i="2"/>
  <c r="I166" i="2"/>
  <c r="I186" i="2"/>
  <c r="I231" i="2"/>
  <c r="I180" i="2"/>
  <c r="I234" i="2"/>
  <c r="I236" i="2"/>
  <c r="I184" i="2"/>
  <c r="I239" i="2"/>
  <c r="I65" i="2"/>
  <c r="I31" i="2"/>
  <c r="I66" i="2"/>
  <c r="I76" i="2"/>
  <c r="I41" i="2"/>
  <c r="I60" i="2"/>
  <c r="I96" i="2"/>
  <c r="I39" i="2"/>
  <c r="I71" i="2"/>
  <c r="I18" i="2"/>
  <c r="I2" i="2"/>
  <c r="I17" i="2"/>
  <c r="I30" i="2"/>
  <c r="I4" i="2"/>
  <c r="I32" i="2"/>
  <c r="I40" i="2"/>
  <c r="I7" i="2"/>
  <c r="I37" i="2"/>
  <c r="I207" i="2"/>
  <c r="I211" i="2"/>
  <c r="I220" i="2"/>
  <c r="I223" i="2"/>
  <c r="I229" i="2"/>
  <c r="I243" i="2"/>
  <c r="I245" i="2"/>
  <c r="I248" i="2"/>
  <c r="I253" i="2"/>
  <c r="I156" i="2"/>
  <c r="I160" i="2"/>
  <c r="I154" i="2"/>
  <c r="I170" i="2"/>
  <c r="I171" i="2"/>
  <c r="I187" i="2"/>
  <c r="I193" i="2"/>
  <c r="I194" i="2"/>
  <c r="I182" i="2"/>
  <c r="I94" i="2"/>
  <c r="I67" i="2"/>
  <c r="I72" i="2"/>
  <c r="I100" i="2"/>
  <c r="I84" i="2"/>
  <c r="I88" i="2"/>
  <c r="I108" i="2"/>
  <c r="I92" i="2"/>
  <c r="I99" i="2"/>
  <c r="I132" i="2"/>
  <c r="I116" i="2"/>
  <c r="I125" i="2"/>
  <c r="I143" i="2"/>
  <c r="I115" i="2"/>
  <c r="I145" i="2"/>
  <c r="I144" i="2"/>
  <c r="I111" i="2"/>
  <c r="I121" i="2"/>
  <c r="H259" i="2"/>
  <c r="J259" i="2" s="1"/>
  <c r="H258" i="2"/>
  <c r="H260" i="2"/>
  <c r="H267" i="2"/>
  <c r="J267" i="2" s="1"/>
  <c r="H271" i="2"/>
  <c r="H270" i="2"/>
  <c r="H281" i="2"/>
  <c r="H287" i="2"/>
  <c r="J287" i="2" s="1"/>
  <c r="H282" i="2"/>
  <c r="H257" i="2"/>
  <c r="H261" i="2"/>
  <c r="H263" i="2"/>
  <c r="J263" i="2" s="1"/>
  <c r="H272" i="2"/>
  <c r="H276" i="2"/>
  <c r="H284" i="2"/>
  <c r="H286" i="2"/>
  <c r="J286" i="2" s="1"/>
  <c r="H280" i="2"/>
  <c r="H262" i="2"/>
  <c r="H169" i="2"/>
  <c r="H167" i="2"/>
  <c r="J167" i="2" s="1"/>
  <c r="H165" i="2"/>
  <c r="H200" i="2"/>
  <c r="H255" i="2"/>
  <c r="H264" i="2"/>
  <c r="H266" i="2"/>
  <c r="H274" i="2"/>
  <c r="H278" i="2"/>
  <c r="H283" i="2"/>
  <c r="H289" i="2"/>
  <c r="H277" i="2"/>
  <c r="H256" i="2"/>
  <c r="H176" i="2"/>
  <c r="H166" i="2"/>
  <c r="H186" i="2"/>
  <c r="H231" i="2"/>
  <c r="H268" i="2"/>
  <c r="H285" i="2"/>
  <c r="H273" i="2"/>
  <c r="J273" i="2" s="1"/>
  <c r="H275" i="2"/>
  <c r="H189" i="2"/>
  <c r="H173" i="2"/>
  <c r="H198" i="2"/>
  <c r="J198" i="2" s="1"/>
  <c r="H228" i="2"/>
  <c r="J228" i="2" s="1"/>
  <c r="H215" i="2"/>
  <c r="J215" i="2" s="1"/>
  <c r="H219" i="2"/>
  <c r="J219" i="2" s="1"/>
  <c r="H235" i="2"/>
  <c r="J235" i="2" s="1"/>
  <c r="H63" i="2"/>
  <c r="J63" i="2" s="1"/>
  <c r="H45" i="2"/>
  <c r="J45" i="2" s="1"/>
  <c r="H48" i="2"/>
  <c r="J48" i="2" s="1"/>
  <c r="H74" i="2"/>
  <c r="J74" i="2" s="1"/>
  <c r="H44" i="2"/>
  <c r="J44" i="2" s="1"/>
  <c r="H56" i="2"/>
  <c r="J56" i="2" s="1"/>
  <c r="H90" i="2"/>
  <c r="J90" i="2" s="1"/>
  <c r="H43" i="2"/>
  <c r="J43" i="2" s="1"/>
  <c r="H58" i="2"/>
  <c r="J58" i="2" s="1"/>
  <c r="H25" i="2"/>
  <c r="J25" i="2" s="1"/>
  <c r="H6" i="2"/>
  <c r="J6" i="2" s="1"/>
  <c r="H14" i="2"/>
  <c r="J14" i="2" s="1"/>
  <c r="H28" i="2"/>
  <c r="J28" i="2" s="1"/>
  <c r="H5" i="2"/>
  <c r="J5" i="2" s="1"/>
  <c r="H22" i="2"/>
  <c r="J22" i="2" s="1"/>
  <c r="H36" i="2"/>
  <c r="J36" i="2" s="1"/>
  <c r="H9" i="2"/>
  <c r="J9" i="2" s="1"/>
  <c r="H29" i="2"/>
  <c r="J29" i="2" s="1"/>
  <c r="H204" i="2"/>
  <c r="J204" i="2" s="1"/>
  <c r="H209" i="2"/>
  <c r="J209" i="2" s="1"/>
  <c r="H224" i="2"/>
  <c r="J224" i="2" s="1"/>
  <c r="H217" i="2"/>
  <c r="J217" i="2" s="1"/>
  <c r="H226" i="2"/>
  <c r="J226" i="2" s="1"/>
  <c r="H240" i="2"/>
  <c r="J240" i="2" s="1"/>
  <c r="H242" i="2"/>
  <c r="J242" i="2" s="1"/>
  <c r="H249" i="2"/>
  <c r="J249" i="2" s="1"/>
  <c r="H252" i="2"/>
  <c r="J252" i="2" s="1"/>
  <c r="H155" i="2"/>
  <c r="J155" i="2" s="1"/>
  <c r="H163" i="2"/>
  <c r="J163" i="2" s="1"/>
  <c r="H150" i="2"/>
  <c r="J150" i="2" s="1"/>
  <c r="H168" i="2"/>
  <c r="J168" i="2" s="1"/>
  <c r="H174" i="2"/>
  <c r="J174" i="2" s="1"/>
  <c r="H183" i="2"/>
  <c r="J183" i="2" s="1"/>
  <c r="H192" i="2"/>
  <c r="J192" i="2" s="1"/>
  <c r="H197" i="2"/>
  <c r="J197" i="2" s="1"/>
  <c r="H178" i="2"/>
  <c r="J178" i="2" s="1"/>
  <c r="H89" i="2"/>
  <c r="J89" i="2" s="1"/>
  <c r="H87" i="2"/>
  <c r="J87" i="2" s="1"/>
  <c r="H55" i="2"/>
  <c r="J55" i="2" s="1"/>
  <c r="H93" i="2"/>
  <c r="J93" i="2" s="1"/>
  <c r="H107" i="2"/>
  <c r="J107" i="2" s="1"/>
  <c r="H81" i="2"/>
  <c r="J81" i="2" s="1"/>
  <c r="H106" i="2"/>
  <c r="J106" i="2" s="1"/>
  <c r="H102" i="2"/>
  <c r="J102" i="2" s="1"/>
  <c r="H86" i="2"/>
  <c r="J86" i="2" s="1"/>
  <c r="H130" i="2"/>
  <c r="J130" i="2" s="1"/>
  <c r="H122" i="2"/>
  <c r="J122" i="2" s="1"/>
  <c r="H119" i="2"/>
  <c r="J119" i="2" s="1"/>
  <c r="H137" i="2"/>
  <c r="J137" i="2" s="1"/>
  <c r="H124" i="2"/>
  <c r="J124" i="2" s="1"/>
  <c r="H129" i="2"/>
  <c r="J129" i="2" s="1"/>
  <c r="H139" i="2"/>
  <c r="J139" i="2" s="1"/>
  <c r="H123" i="2"/>
  <c r="J123" i="2" s="1"/>
  <c r="H118" i="2"/>
  <c r="J118" i="2" s="1"/>
  <c r="H269" i="2"/>
  <c r="J269" i="2" s="1"/>
  <c r="H146" i="2"/>
  <c r="J146" i="2" s="1"/>
  <c r="H147" i="2"/>
  <c r="H180" i="2"/>
  <c r="H212" i="2"/>
  <c r="J212" i="2" s="1"/>
  <c r="H237" i="2"/>
  <c r="J237" i="2" s="1"/>
  <c r="H239" i="2"/>
  <c r="H64" i="2"/>
  <c r="J64" i="2" s="1"/>
  <c r="H47" i="2"/>
  <c r="J47" i="2" s="1"/>
  <c r="H76" i="2"/>
  <c r="J76" i="2" s="1"/>
  <c r="H50" i="2"/>
  <c r="J50" i="2" s="1"/>
  <c r="H85" i="2"/>
  <c r="J85" i="2" s="1"/>
  <c r="H39" i="2"/>
  <c r="H21" i="2"/>
  <c r="J21" i="2" s="1"/>
  <c r="H13" i="2"/>
  <c r="J13" i="2" s="1"/>
  <c r="H17" i="2"/>
  <c r="H27" i="2"/>
  <c r="J27" i="2" s="1"/>
  <c r="H11" i="2"/>
  <c r="J11" i="2" s="1"/>
  <c r="H40" i="2"/>
  <c r="H10" i="2"/>
  <c r="J10" i="2" s="1"/>
  <c r="H202" i="2"/>
  <c r="J202" i="2" s="1"/>
  <c r="H211" i="2"/>
  <c r="J211" i="2" s="1"/>
  <c r="H227" i="2"/>
  <c r="J227" i="2" s="1"/>
  <c r="H221" i="2"/>
  <c r="J221" i="2" s="1"/>
  <c r="H243" i="2"/>
  <c r="H246" i="2"/>
  <c r="J246" i="2" s="1"/>
  <c r="H251" i="2"/>
  <c r="J251" i="2" s="1"/>
  <c r="H156" i="2"/>
  <c r="H153" i="2"/>
  <c r="J153" i="2" s="1"/>
  <c r="H161" i="2"/>
  <c r="J161" i="2" s="1"/>
  <c r="H171" i="2"/>
  <c r="H188" i="2"/>
  <c r="J188" i="2" s="1"/>
  <c r="H195" i="2"/>
  <c r="J195" i="2" s="1"/>
  <c r="H182" i="2"/>
  <c r="J182" i="2" s="1"/>
  <c r="H98" i="2"/>
  <c r="J98" i="2" s="1"/>
  <c r="H52" i="2"/>
  <c r="J52" i="2" s="1"/>
  <c r="H100" i="2"/>
  <c r="H70" i="2"/>
  <c r="J70" i="2" s="1"/>
  <c r="H101" i="2"/>
  <c r="J101" i="2" s="1"/>
  <c r="H92" i="2"/>
  <c r="H126" i="2"/>
  <c r="J126" i="2" s="1"/>
  <c r="H133" i="2"/>
  <c r="J133" i="2" s="1"/>
  <c r="H125" i="2"/>
  <c r="H141" i="2"/>
  <c r="J141" i="2" s="1"/>
  <c r="H120" i="2"/>
  <c r="J120" i="2" s="1"/>
  <c r="H144" i="2"/>
  <c r="J144" i="2" s="1"/>
  <c r="H110" i="2"/>
  <c r="J110" i="2" s="1"/>
  <c r="H279" i="2"/>
  <c r="J279" i="2" s="1"/>
  <c r="H149" i="2"/>
  <c r="H179" i="2"/>
  <c r="J179" i="2" s="1"/>
  <c r="H199" i="2"/>
  <c r="H213" i="2"/>
  <c r="J213" i="2" s="1"/>
  <c r="H184" i="2"/>
  <c r="J184" i="2" s="1"/>
  <c r="H59" i="2"/>
  <c r="J59" i="2" s="1"/>
  <c r="H51" i="2"/>
  <c r="H66" i="2"/>
  <c r="J66" i="2" s="1"/>
  <c r="H68" i="2"/>
  <c r="H49" i="2"/>
  <c r="J49" i="2" s="1"/>
  <c r="H96" i="2"/>
  <c r="H42" i="2"/>
  <c r="H20" i="2"/>
  <c r="J20" i="2" s="1"/>
  <c r="H2" i="2"/>
  <c r="J2" i="2" s="1"/>
  <c r="H23" i="2"/>
  <c r="H16" i="2"/>
  <c r="J16" i="2" s="1"/>
  <c r="H32" i="2"/>
  <c r="J32" i="2" s="1"/>
  <c r="H33" i="2"/>
  <c r="J33" i="2" s="1"/>
  <c r="H15" i="2"/>
  <c r="H207" i="2"/>
  <c r="J207" i="2" s="1"/>
  <c r="H216" i="2"/>
  <c r="H214" i="2"/>
  <c r="J214" i="2" s="1"/>
  <c r="H229" i="2"/>
  <c r="H244" i="2"/>
  <c r="H247" i="2"/>
  <c r="J247" i="2" s="1"/>
  <c r="H253" i="2"/>
  <c r="J253" i="2" s="1"/>
  <c r="H162" i="2"/>
  <c r="H152" i="2"/>
  <c r="J152" i="2" s="1"/>
  <c r="H170" i="2"/>
  <c r="J170" i="2" s="1"/>
  <c r="H157" i="2"/>
  <c r="J157" i="2" s="1"/>
  <c r="H191" i="2"/>
  <c r="H194" i="2"/>
  <c r="J194" i="2" s="1"/>
  <c r="H77" i="2"/>
  <c r="H97" i="2"/>
  <c r="J97" i="2" s="1"/>
  <c r="H72" i="2"/>
  <c r="H104" i="2"/>
  <c r="H75" i="2"/>
  <c r="J75" i="2" s="1"/>
  <c r="H108" i="2"/>
  <c r="J108" i="2" s="1"/>
  <c r="H82" i="2"/>
  <c r="H128" i="2"/>
  <c r="J128" i="2" s="1"/>
  <c r="H116" i="2"/>
  <c r="J116" i="2" s="1"/>
  <c r="H131" i="2"/>
  <c r="J131" i="2" s="1"/>
  <c r="H138" i="2"/>
  <c r="H145" i="2"/>
  <c r="J145" i="2" s="1"/>
  <c r="H142" i="2"/>
  <c r="H112" i="2"/>
  <c r="J112" i="2" s="1"/>
  <c r="H288" i="2"/>
  <c r="J288" i="2" s="1"/>
  <c r="H185" i="2"/>
  <c r="J185" i="2" s="1"/>
  <c r="H230" i="2"/>
  <c r="J230" i="2" s="1"/>
  <c r="H205" i="2"/>
  <c r="J205" i="2" s="1"/>
  <c r="H236" i="2"/>
  <c r="H203" i="2"/>
  <c r="J203" i="2" s="1"/>
  <c r="H61" i="2"/>
  <c r="J61" i="2" s="1"/>
  <c r="H31" i="2"/>
  <c r="J31" i="2" s="1"/>
  <c r="H62" i="2"/>
  <c r="J62" i="2" s="1"/>
  <c r="H54" i="2"/>
  <c r="J54" i="2" s="1"/>
  <c r="H60" i="2"/>
  <c r="H78" i="2"/>
  <c r="J78" i="2" s="1"/>
  <c r="H46" i="2"/>
  <c r="J46" i="2" s="1"/>
  <c r="H18" i="2"/>
  <c r="J18" i="2" s="1"/>
  <c r="H3" i="2"/>
  <c r="J3" i="2" s="1"/>
  <c r="H26" i="2"/>
  <c r="J26" i="2" s="1"/>
  <c r="H4" i="2"/>
  <c r="H34" i="2"/>
  <c r="J34" i="2" s="1"/>
  <c r="H19" i="2"/>
  <c r="J19" i="2" s="1"/>
  <c r="H37" i="2"/>
  <c r="J37" i="2" s="1"/>
  <c r="H210" i="2"/>
  <c r="J210" i="2" s="1"/>
  <c r="H218" i="2"/>
  <c r="J218" i="2" s="1"/>
  <c r="H223" i="2"/>
  <c r="H232" i="2"/>
  <c r="J232" i="2" s="1"/>
  <c r="H241" i="2"/>
  <c r="J241" i="2" s="1"/>
  <c r="H248" i="2"/>
  <c r="J248" i="2" s="1"/>
  <c r="H148" i="2"/>
  <c r="J148" i="2" s="1"/>
  <c r="H164" i="2"/>
  <c r="J164" i="2" s="1"/>
  <c r="H154" i="2"/>
  <c r="H175" i="2"/>
  <c r="J175" i="2" s="1"/>
  <c r="H177" i="2"/>
  <c r="J177" i="2" s="1"/>
  <c r="H193" i="2"/>
  <c r="J193" i="2" s="1"/>
  <c r="H190" i="2"/>
  <c r="J190" i="2" s="1"/>
  <c r="H83" i="2"/>
  <c r="J83" i="2" s="1"/>
  <c r="H67" i="2"/>
  <c r="H80" i="2"/>
  <c r="J80" i="2" s="1"/>
  <c r="H103" i="2"/>
  <c r="J103" i="2" s="1"/>
  <c r="H88" i="2"/>
  <c r="J88" i="2" s="1"/>
  <c r="H109" i="2"/>
  <c r="J109" i="2" s="1"/>
  <c r="H79" i="2"/>
  <c r="J79" i="2" s="1"/>
  <c r="H132" i="2"/>
  <c r="H113" i="2"/>
  <c r="J113" i="2" s="1"/>
  <c r="H134" i="2"/>
  <c r="J134" i="2" s="1"/>
  <c r="H115" i="2"/>
  <c r="J115" i="2" s="1"/>
  <c r="H127" i="2"/>
  <c r="J127" i="2" s="1"/>
  <c r="H140" i="2"/>
  <c r="J140" i="2" s="1"/>
  <c r="H121" i="2"/>
  <c r="H265" i="2"/>
  <c r="J265" i="2" s="1"/>
  <c r="H158" i="2"/>
  <c r="J158" i="2" s="1"/>
  <c r="H225" i="2"/>
  <c r="J225" i="2" s="1"/>
  <c r="H234" i="2"/>
  <c r="J234" i="2" s="1"/>
  <c r="H233" i="2"/>
  <c r="J233" i="2" s="1"/>
  <c r="H206" i="2"/>
  <c r="H65" i="2"/>
  <c r="J65" i="2" s="1"/>
  <c r="H38" i="2"/>
  <c r="J38" i="2" s="1"/>
  <c r="H69" i="2"/>
  <c r="J69" i="2" s="1"/>
  <c r="H41" i="2"/>
  <c r="J41" i="2" s="1"/>
  <c r="H73" i="2"/>
  <c r="J73" i="2" s="1"/>
  <c r="H57" i="2"/>
  <c r="H71" i="2"/>
  <c r="J71" i="2" s="1"/>
  <c r="H24" i="2"/>
  <c r="J24" i="2" s="1"/>
  <c r="H8" i="2"/>
  <c r="J8" i="2" s="1"/>
  <c r="H30" i="2"/>
  <c r="J30" i="2" s="1"/>
  <c r="H12" i="2"/>
  <c r="J12" i="2" s="1"/>
  <c r="H35" i="2"/>
  <c r="H7" i="2"/>
  <c r="J7" i="2" s="1"/>
  <c r="H201" i="2"/>
  <c r="J201" i="2" s="1"/>
  <c r="H208" i="2"/>
  <c r="J208" i="2" s="1"/>
  <c r="H220" i="2"/>
  <c r="J220" i="2" s="1"/>
  <c r="H222" i="2"/>
  <c r="J222" i="2" s="1"/>
  <c r="H238" i="2"/>
  <c r="H245" i="2"/>
  <c r="J245" i="2" s="1"/>
  <c r="H250" i="2"/>
  <c r="J250" i="2" s="1"/>
  <c r="H151" i="2"/>
  <c r="J151" i="2" s="1"/>
  <c r="H160" i="2"/>
  <c r="J160" i="2" s="1"/>
  <c r="H159" i="2"/>
  <c r="J159" i="2" s="1"/>
  <c r="H172" i="2"/>
  <c r="H187" i="2"/>
  <c r="J187" i="2" s="1"/>
  <c r="H196" i="2"/>
  <c r="J196" i="2" s="1"/>
  <c r="H181" i="2"/>
  <c r="J181" i="2" s="1"/>
  <c r="H94" i="2"/>
  <c r="J94" i="2" s="1"/>
  <c r="H53" i="2"/>
  <c r="J53" i="2" s="1"/>
  <c r="H91" i="2"/>
  <c r="H84" i="2"/>
  <c r="J84" i="2" s="1"/>
  <c r="H95" i="2"/>
  <c r="J95" i="2" s="1"/>
  <c r="H105" i="2"/>
  <c r="J105" i="2" s="1"/>
  <c r="H99" i="2"/>
  <c r="J99" i="2" s="1"/>
  <c r="H135" i="2"/>
  <c r="J135" i="2" s="1"/>
  <c r="H114" i="2"/>
  <c r="H143" i="2"/>
  <c r="J143" i="2" s="1"/>
  <c r="H117" i="2"/>
  <c r="J117" i="2" s="1"/>
  <c r="H136" i="2"/>
  <c r="J136" i="2" s="1"/>
  <c r="H111" i="2"/>
  <c r="J111" i="2" s="1"/>
  <c r="H254" i="2"/>
  <c r="J254" i="2" s="1"/>
  <c r="F16" i="2"/>
  <c r="F262" i="2"/>
  <c r="F257" i="2"/>
  <c r="F276" i="2"/>
  <c r="F118" i="2"/>
  <c r="F139" i="2"/>
  <c r="F137" i="2"/>
  <c r="F122" i="2"/>
  <c r="F130" i="2"/>
  <c r="F102" i="2"/>
  <c r="F107" i="2"/>
  <c r="F55" i="2"/>
  <c r="F89" i="2"/>
  <c r="F197" i="2"/>
  <c r="F174" i="2"/>
  <c r="F150" i="2"/>
  <c r="F252" i="2"/>
  <c r="F242" i="2"/>
  <c r="F217" i="2"/>
  <c r="F204" i="2"/>
  <c r="F9" i="2"/>
  <c r="F22" i="2"/>
  <c r="F28" i="2"/>
  <c r="F6" i="2"/>
  <c r="F58" i="2"/>
  <c r="F90" i="2"/>
  <c r="F44" i="2"/>
  <c r="F48" i="2"/>
  <c r="F45" i="2"/>
  <c r="F63" i="2"/>
  <c r="F235" i="2"/>
  <c r="F215" i="2"/>
  <c r="F228" i="2"/>
  <c r="F198" i="2"/>
  <c r="F200" i="2"/>
  <c r="F165" i="2"/>
  <c r="F116" i="2"/>
  <c r="F82" i="2"/>
  <c r="F72" i="2"/>
  <c r="F194" i="2"/>
  <c r="F170" i="2"/>
  <c r="F160" i="2"/>
  <c r="F229" i="2"/>
  <c r="F32" i="2"/>
  <c r="F96" i="2"/>
  <c r="F184" i="2"/>
  <c r="F123" i="2"/>
  <c r="F129" i="2"/>
  <c r="F124" i="2"/>
  <c r="F119" i="2"/>
  <c r="F86" i="2"/>
  <c r="F106" i="2"/>
  <c r="F81" i="2"/>
  <c r="F93" i="2"/>
  <c r="F87" i="2"/>
  <c r="F178" i="2"/>
  <c r="F192" i="2"/>
  <c r="F183" i="2"/>
  <c r="F168" i="2"/>
  <c r="F163" i="2"/>
  <c r="F155" i="2"/>
  <c r="F249" i="2"/>
  <c r="F240" i="2"/>
  <c r="F226" i="2"/>
  <c r="F224" i="2"/>
  <c r="F209" i="2"/>
  <c r="F29" i="2"/>
  <c r="F36" i="2"/>
  <c r="F5" i="2"/>
  <c r="F14" i="2"/>
  <c r="F25" i="2"/>
  <c r="F43" i="2"/>
  <c r="F56" i="2"/>
  <c r="F74" i="2"/>
  <c r="F219" i="2"/>
  <c r="F185" i="2"/>
  <c r="F265" i="2"/>
  <c r="F287" i="2"/>
  <c r="F281" i="2"/>
  <c r="F270" i="2"/>
  <c r="F267" i="2"/>
  <c r="F260" i="2"/>
  <c r="F258" i="2"/>
  <c r="F110" i="2"/>
  <c r="F144" i="2"/>
  <c r="F120" i="2"/>
  <c r="F141" i="2"/>
  <c r="F125" i="2"/>
  <c r="F133" i="2"/>
  <c r="F92" i="2"/>
  <c r="F101" i="2"/>
  <c r="F100" i="2"/>
  <c r="F52" i="2"/>
  <c r="F182" i="2"/>
  <c r="F195" i="2"/>
  <c r="F161" i="2"/>
  <c r="F164" i="2"/>
  <c r="F251" i="2"/>
  <c r="F241" i="2"/>
  <c r="F221" i="2"/>
  <c r="F218" i="2"/>
  <c r="F202" i="2"/>
  <c r="F19" i="2"/>
  <c r="F11" i="2"/>
  <c r="F26" i="2"/>
  <c r="F13" i="2"/>
  <c r="F46" i="2"/>
  <c r="F85" i="2"/>
  <c r="F54" i="2"/>
  <c r="F47" i="2"/>
  <c r="F61" i="2"/>
  <c r="F237" i="2"/>
  <c r="F205" i="2"/>
  <c r="F179" i="2"/>
  <c r="F282" i="2"/>
  <c r="F271" i="2"/>
  <c r="C8" i="1"/>
  <c r="C9" i="1" s="1"/>
  <c r="C5" i="1"/>
  <c r="G192" i="2" s="1"/>
  <c r="F159" i="2"/>
  <c r="F153" i="2"/>
  <c r="F162" i="2"/>
  <c r="F148" i="2"/>
  <c r="F250" i="2"/>
  <c r="F246" i="2"/>
  <c r="F244" i="2"/>
  <c r="F232" i="2"/>
  <c r="F222" i="2"/>
  <c r="F227" i="2"/>
  <c r="F216" i="2"/>
  <c r="F210" i="2"/>
  <c r="F201" i="2"/>
  <c r="F10" i="2"/>
  <c r="F33" i="2"/>
  <c r="F34" i="2"/>
  <c r="F12" i="2"/>
  <c r="F27" i="2"/>
  <c r="F23" i="2"/>
  <c r="F3" i="2"/>
  <c r="F24" i="2"/>
  <c r="F21" i="2"/>
  <c r="F42" i="2"/>
  <c r="F78" i="2"/>
  <c r="F73" i="2"/>
  <c r="F50" i="2"/>
  <c r="F68" i="2"/>
  <c r="F62" i="2"/>
  <c r="F38" i="2"/>
  <c r="F64" i="2"/>
  <c r="F59" i="2"/>
  <c r="F203" i="2"/>
  <c r="F233" i="2"/>
  <c r="F212" i="2"/>
  <c r="F199" i="2"/>
  <c r="F230" i="2"/>
  <c r="F173" i="2"/>
  <c r="F158" i="2"/>
  <c r="F189" i="2"/>
  <c r="F146" i="2"/>
  <c r="F275" i="2"/>
  <c r="F288" i="2"/>
  <c r="F285" i="2"/>
  <c r="F279" i="2"/>
  <c r="F273" i="2"/>
  <c r="F269" i="2"/>
  <c r="F268" i="2"/>
  <c r="F259" i="2"/>
  <c r="F254" i="2"/>
  <c r="F111" i="2"/>
  <c r="F117" i="2"/>
  <c r="F143" i="2"/>
  <c r="F99" i="2"/>
  <c r="F95" i="2"/>
  <c r="F84" i="2"/>
  <c r="F53" i="2"/>
  <c r="F196" i="2"/>
  <c r="F166" i="2"/>
  <c r="F256" i="2"/>
  <c r="F289" i="2"/>
  <c r="F278" i="2"/>
  <c r="F274" i="2"/>
  <c r="F266" i="2"/>
  <c r="F255" i="2"/>
  <c r="F121" i="2"/>
  <c r="F140" i="2"/>
  <c r="F127" i="2"/>
  <c r="F115" i="2"/>
  <c r="F134" i="2"/>
  <c r="F113" i="2"/>
  <c r="F132" i="2"/>
  <c r="F79" i="2"/>
  <c r="F109" i="2"/>
  <c r="F88" i="2"/>
  <c r="F103" i="2"/>
  <c r="F80" i="2"/>
  <c r="F67" i="2"/>
  <c r="F83" i="2"/>
  <c r="F190" i="2"/>
  <c r="F193" i="2"/>
  <c r="F177" i="2"/>
  <c r="F175" i="2"/>
  <c r="F152" i="2"/>
  <c r="F151" i="2"/>
  <c r="F247" i="2"/>
  <c r="F238" i="2"/>
  <c r="F283" i="2"/>
  <c r="F264" i="2"/>
  <c r="F280" i="2"/>
  <c r="F272" i="2"/>
  <c r="F169" i="2"/>
  <c r="F284" i="2"/>
  <c r="F261" i="2"/>
  <c r="J200" i="2" l="1"/>
  <c r="J262" i="2"/>
  <c r="J276" i="2"/>
  <c r="J257" i="2"/>
  <c r="J270" i="2"/>
  <c r="J258" i="2"/>
  <c r="J104" i="2"/>
  <c r="J244" i="2"/>
  <c r="J42" i="2"/>
  <c r="J92" i="2"/>
  <c r="J156" i="2"/>
  <c r="J17" i="2"/>
  <c r="J180" i="2"/>
  <c r="J189" i="2"/>
  <c r="J268" i="2"/>
  <c r="J176" i="2"/>
  <c r="J283" i="2"/>
  <c r="J91" i="2"/>
  <c r="J238" i="2"/>
  <c r="J57" i="2"/>
  <c r="J121" i="2"/>
  <c r="J67" i="2"/>
  <c r="J223" i="2"/>
  <c r="J60" i="2"/>
  <c r="J142" i="2"/>
  <c r="J77" i="2"/>
  <c r="J216" i="2"/>
  <c r="J68" i="2"/>
  <c r="J149" i="2"/>
  <c r="J100" i="2"/>
  <c r="J243" i="2"/>
  <c r="J39" i="2"/>
  <c r="J173" i="2"/>
  <c r="J285" i="2"/>
  <c r="J264" i="2"/>
  <c r="J114" i="2"/>
  <c r="J172" i="2"/>
  <c r="J35" i="2"/>
  <c r="J206" i="2"/>
  <c r="J82" i="2"/>
  <c r="J162" i="2"/>
  <c r="J23" i="2"/>
  <c r="J199" i="2"/>
  <c r="J166" i="2"/>
  <c r="J289" i="2"/>
  <c r="J266" i="2"/>
  <c r="G169" i="2"/>
  <c r="G278" i="2"/>
  <c r="G71" i="2"/>
  <c r="G156" i="2"/>
  <c r="G162" i="2"/>
  <c r="G83" i="2"/>
  <c r="G166" i="2"/>
  <c r="G2" i="2"/>
  <c r="G171" i="2"/>
  <c r="G259" i="2"/>
  <c r="G285" i="2"/>
  <c r="G165" i="2"/>
  <c r="G30" i="2"/>
  <c r="C16" i="1"/>
  <c r="G249" i="2"/>
  <c r="G239" i="2"/>
  <c r="G37" i="2"/>
  <c r="G29" i="2"/>
  <c r="G255" i="2"/>
  <c r="G31" i="2"/>
  <c r="G211" i="2"/>
  <c r="G164" i="2"/>
  <c r="G146" i="2"/>
  <c r="G59" i="2"/>
  <c r="G280" i="2"/>
  <c r="G261" i="2"/>
  <c r="G127" i="2"/>
  <c r="G274" i="2"/>
  <c r="G289" i="2"/>
  <c r="G231" i="2"/>
  <c r="G76" i="2"/>
  <c r="G223" i="2"/>
  <c r="G84" i="2"/>
  <c r="G52" i="2"/>
  <c r="G233" i="2"/>
  <c r="G68" i="2"/>
  <c r="G262" i="2"/>
  <c r="G276" i="2"/>
  <c r="G284" i="2"/>
  <c r="G32" i="2"/>
  <c r="G234" i="2"/>
  <c r="G60" i="2"/>
  <c r="G40" i="2"/>
  <c r="G245" i="2"/>
  <c r="G142" i="2"/>
  <c r="G268" i="2"/>
  <c r="G279" i="2"/>
  <c r="G189" i="2"/>
  <c r="G244" i="2"/>
  <c r="G126" i="2"/>
  <c r="J132" i="2"/>
  <c r="J154" i="2"/>
  <c r="J4" i="2"/>
  <c r="J236" i="2"/>
  <c r="J138" i="2"/>
  <c r="J72" i="2"/>
  <c r="J191" i="2"/>
  <c r="J229" i="2"/>
  <c r="J15" i="2"/>
  <c r="J96" i="2"/>
  <c r="J51" i="2"/>
  <c r="J125" i="2"/>
  <c r="J171" i="2"/>
  <c r="J40" i="2"/>
  <c r="J239" i="2"/>
  <c r="J147" i="2"/>
  <c r="J275" i="2"/>
  <c r="J231" i="2"/>
  <c r="J256" i="2"/>
  <c r="J278" i="2"/>
  <c r="J255" i="2"/>
  <c r="J169" i="2"/>
  <c r="J284" i="2"/>
  <c r="J261" i="2"/>
  <c r="J281" i="2"/>
  <c r="J260" i="2"/>
  <c r="J186" i="2"/>
  <c r="J277" i="2"/>
  <c r="J274" i="2"/>
  <c r="J165" i="2"/>
  <c r="J280" i="2"/>
  <c r="J272" i="2"/>
  <c r="J282" i="2"/>
  <c r="J271" i="2"/>
  <c r="G266" i="2"/>
  <c r="G283" i="2"/>
  <c r="G186" i="2"/>
  <c r="G180" i="2"/>
  <c r="G236" i="2"/>
  <c r="G65" i="2"/>
  <c r="G66" i="2"/>
  <c r="G41" i="2"/>
  <c r="G39" i="2"/>
  <c r="G18" i="2"/>
  <c r="G17" i="2"/>
  <c r="G4" i="2"/>
  <c r="G7" i="2"/>
  <c r="G207" i="2"/>
  <c r="G220" i="2"/>
  <c r="G243" i="2"/>
  <c r="G248" i="2"/>
  <c r="G154" i="2"/>
  <c r="G187" i="2"/>
  <c r="G132" i="2"/>
  <c r="G269" i="2"/>
  <c r="G273" i="2"/>
  <c r="G288" i="2"/>
  <c r="G275" i="2"/>
  <c r="G158" i="2"/>
  <c r="G173" i="2"/>
  <c r="G199" i="2"/>
  <c r="G42" i="2"/>
  <c r="G98" i="2"/>
  <c r="G23" i="2"/>
  <c r="G190" i="2"/>
  <c r="G257" i="2"/>
  <c r="G263" i="2"/>
  <c r="G286" i="2"/>
  <c r="G167" i="2"/>
  <c r="G54" i="2"/>
  <c r="G79" i="2"/>
  <c r="G264" i="2"/>
  <c r="G277" i="2"/>
  <c r="G176" i="2"/>
  <c r="G94" i="2"/>
  <c r="G135" i="2"/>
  <c r="G96" i="2"/>
  <c r="G140" i="2"/>
  <c r="G38" i="2"/>
  <c r="G33" i="2"/>
  <c r="G188" i="2"/>
  <c r="G70" i="2"/>
  <c r="G216" i="2"/>
  <c r="G175" i="2"/>
  <c r="G80" i="2"/>
  <c r="G230" i="2"/>
  <c r="G203" i="2"/>
  <c r="G62" i="2"/>
  <c r="G78" i="2"/>
  <c r="G3" i="2"/>
  <c r="G34" i="2"/>
  <c r="G210" i="2"/>
  <c r="G232" i="2"/>
  <c r="G148" i="2"/>
  <c r="G254" i="2"/>
  <c r="G218" i="2"/>
  <c r="G267" i="2"/>
  <c r="G282" i="2"/>
  <c r="G185" i="2"/>
  <c r="G179" i="2"/>
  <c r="G213" i="2"/>
  <c r="G51" i="2"/>
  <c r="G11" i="2"/>
  <c r="G19" i="2"/>
  <c r="G202" i="2"/>
  <c r="G214" i="2"/>
  <c r="G238" i="2"/>
  <c r="G247" i="2"/>
  <c r="G151" i="2"/>
  <c r="G219" i="2"/>
  <c r="G36" i="2"/>
  <c r="G224" i="2"/>
  <c r="G183" i="2"/>
  <c r="G87" i="2"/>
  <c r="G119" i="2"/>
  <c r="G193" i="2"/>
  <c r="G67" i="2"/>
  <c r="G108" i="2"/>
  <c r="G125" i="2"/>
  <c r="G111" i="2"/>
  <c r="G113" i="2"/>
  <c r="G110" i="2"/>
  <c r="G26" i="2"/>
  <c r="G198" i="2"/>
  <c r="G63" i="2"/>
  <c r="G44" i="2"/>
  <c r="G28" i="2"/>
  <c r="G217" i="2"/>
  <c r="G174" i="2"/>
  <c r="G107" i="2"/>
  <c r="G102" i="2"/>
  <c r="G72" i="2"/>
  <c r="G99" i="2"/>
  <c r="G121" i="2"/>
  <c r="G73" i="2"/>
  <c r="G24" i="2"/>
  <c r="G12" i="2"/>
  <c r="G201" i="2"/>
  <c r="G222" i="2"/>
  <c r="G250" i="2"/>
  <c r="G159" i="2"/>
  <c r="G157" i="2"/>
  <c r="G196" i="2"/>
  <c r="G77" i="2"/>
  <c r="G53" i="2"/>
  <c r="G104" i="2"/>
  <c r="G109" i="2"/>
  <c r="G131" i="2"/>
  <c r="G287" i="2"/>
  <c r="G170" i="2"/>
  <c r="G260" i="2"/>
  <c r="G270" i="2"/>
  <c r="G281" i="2"/>
  <c r="G237" i="2"/>
  <c r="G61" i="2"/>
  <c r="G47" i="2"/>
  <c r="G49" i="2"/>
  <c r="G57" i="2"/>
  <c r="G20" i="2"/>
  <c r="G8" i="2"/>
  <c r="G172" i="2"/>
  <c r="G181" i="2"/>
  <c r="G91" i="2"/>
  <c r="G105" i="2"/>
  <c r="G114" i="2"/>
  <c r="G112" i="2"/>
  <c r="G43" i="2"/>
  <c r="G5" i="2"/>
  <c r="G209" i="2"/>
  <c r="G168" i="2"/>
  <c r="G178" i="2"/>
  <c r="G106" i="2"/>
  <c r="G86" i="2"/>
  <c r="G129" i="2"/>
  <c r="G123" i="2"/>
  <c r="G229" i="2"/>
  <c r="G200" i="2"/>
  <c r="G235" i="2"/>
  <c r="G48" i="2"/>
  <c r="G6" i="2"/>
  <c r="G204" i="2"/>
  <c r="G150" i="2"/>
  <c r="G55" i="2"/>
  <c r="G122" i="2"/>
  <c r="G137" i="2"/>
  <c r="G118" i="2"/>
  <c r="G194" i="2"/>
  <c r="G88" i="2"/>
  <c r="G116" i="2"/>
  <c r="G144" i="2"/>
  <c r="G82" i="2"/>
  <c r="G133" i="2"/>
  <c r="C3" i="1"/>
  <c r="C4" i="1"/>
  <c r="C6" i="1"/>
  <c r="G212" i="2"/>
  <c r="G64" i="2"/>
  <c r="G50" i="2"/>
  <c r="G21" i="2"/>
  <c r="G27" i="2"/>
  <c r="G10" i="2"/>
  <c r="G227" i="2"/>
  <c r="G246" i="2"/>
  <c r="G153" i="2"/>
  <c r="G184" i="2"/>
  <c r="G103" i="2"/>
  <c r="G258" i="2"/>
  <c r="G271" i="2"/>
  <c r="G149" i="2"/>
  <c r="G147" i="2"/>
  <c r="G225" i="2"/>
  <c r="G35" i="2"/>
  <c r="G208" i="2"/>
  <c r="G221" i="2"/>
  <c r="G241" i="2"/>
  <c r="G251" i="2"/>
  <c r="G152" i="2"/>
  <c r="G191" i="2"/>
  <c r="G120" i="2"/>
  <c r="G56" i="2"/>
  <c r="G14" i="2"/>
  <c r="G240" i="2"/>
  <c r="G163" i="2"/>
  <c r="G81" i="2"/>
  <c r="G124" i="2"/>
  <c r="G253" i="2"/>
  <c r="G182" i="2"/>
  <c r="G100" i="2"/>
  <c r="G92" i="2"/>
  <c r="G145" i="2"/>
  <c r="G95" i="2"/>
  <c r="G117" i="2"/>
  <c r="G101" i="2"/>
  <c r="G215" i="2"/>
  <c r="G58" i="2"/>
  <c r="G9" i="2"/>
  <c r="G252" i="2"/>
  <c r="G89" i="2"/>
  <c r="G130" i="2"/>
  <c r="G272" i="2"/>
  <c r="G205" i="2"/>
  <c r="G25" i="2"/>
  <c r="G134" i="2"/>
  <c r="G265" i="2"/>
  <c r="G206" i="2"/>
  <c r="G69" i="2"/>
  <c r="G85" i="2"/>
  <c r="G46" i="2"/>
  <c r="G13" i="2"/>
  <c r="G16" i="2"/>
  <c r="G15" i="2"/>
  <c r="G161" i="2"/>
  <c r="G177" i="2"/>
  <c r="G195" i="2"/>
  <c r="G97" i="2"/>
  <c r="G75" i="2"/>
  <c r="G128" i="2"/>
  <c r="G138" i="2"/>
  <c r="G136" i="2"/>
  <c r="G74" i="2"/>
  <c r="G226" i="2"/>
  <c r="G155" i="2"/>
  <c r="G93" i="2"/>
  <c r="G45" i="2"/>
  <c r="G115" i="2"/>
  <c r="G228" i="2"/>
  <c r="G90" i="2"/>
  <c r="G22" i="2"/>
  <c r="G242" i="2"/>
  <c r="G197" i="2"/>
  <c r="G139" i="2"/>
  <c r="G160" i="2"/>
  <c r="G143" i="2"/>
  <c r="G141" i="2"/>
  <c r="G256" i="2"/>
  <c r="C15" i="1" l="1"/>
  <c r="C10" i="1" s="1"/>
  <c r="C7" i="1"/>
</calcChain>
</file>

<file path=xl/sharedStrings.xml><?xml version="1.0" encoding="utf-8"?>
<sst xmlns="http://schemas.openxmlformats.org/spreadsheetml/2006/main" count="361" uniqueCount="344">
  <si>
    <t>Number of data points:</t>
  </si>
  <si>
    <t>Residual Mean</t>
  </si>
  <si>
    <t>Absolute residual Mean</t>
  </si>
  <si>
    <t>Standard error of estimation</t>
  </si>
  <si>
    <t>Root Mean Squared Error</t>
  </si>
  <si>
    <t>Normalized Root Mean Squared Error</t>
  </si>
  <si>
    <t>OBSERVED VALUE</t>
  </si>
  <si>
    <t>OBSERVATION NAME</t>
  </si>
  <si>
    <t>Q_63_1</t>
  </si>
  <si>
    <t>Q_63_2</t>
  </si>
  <si>
    <t>Q_63_3</t>
  </si>
  <si>
    <t>Q_63_4</t>
  </si>
  <si>
    <t>Q_63_5</t>
  </si>
  <si>
    <t>Q_63_6</t>
  </si>
  <si>
    <t>Q_63_7</t>
  </si>
  <si>
    <t>Q_63_8</t>
  </si>
  <si>
    <t>Q_63_9</t>
  </si>
  <si>
    <t>Q_63_10</t>
  </si>
  <si>
    <t>Q_63_11</t>
  </si>
  <si>
    <t>Q_63_12</t>
  </si>
  <si>
    <t>Q_63_13</t>
  </si>
  <si>
    <t>Q_63_14</t>
  </si>
  <si>
    <t>Q_63_15</t>
  </si>
  <si>
    <t>Q_63_16</t>
  </si>
  <si>
    <t>Q_63_17</t>
  </si>
  <si>
    <t>Q_63_18</t>
  </si>
  <si>
    <t>Q_63_19</t>
  </si>
  <si>
    <t>Q_63_20</t>
  </si>
  <si>
    <t>Q_63_21</t>
  </si>
  <si>
    <t>Q_63_22</t>
  </si>
  <si>
    <t>Q_63_23</t>
  </si>
  <si>
    <t>Q_63_24</t>
  </si>
  <si>
    <t>Q_63_25</t>
  </si>
  <si>
    <t>Q_63_26</t>
  </si>
  <si>
    <t>Q_63_27</t>
  </si>
  <si>
    <t>Q_63_28</t>
  </si>
  <si>
    <t>Q_63_29</t>
  </si>
  <si>
    <t>Q_63_30</t>
  </si>
  <si>
    <t>Q_63_31</t>
  </si>
  <si>
    <t>Q_63_32</t>
  </si>
  <si>
    <t>Q_63_33</t>
  </si>
  <si>
    <t>Q_63_34</t>
  </si>
  <si>
    <t>Q_63_35</t>
  </si>
  <si>
    <t>Q_63_36</t>
  </si>
  <si>
    <t>Q_65_1</t>
  </si>
  <si>
    <t>Q_65_2</t>
  </si>
  <si>
    <t>Q_65_3</t>
  </si>
  <si>
    <t>Q_65_4</t>
  </si>
  <si>
    <t>Q_65_5</t>
  </si>
  <si>
    <t>Q_65_6</t>
  </si>
  <si>
    <t>Q_65_7</t>
  </si>
  <si>
    <t>Q_65_8</t>
  </si>
  <si>
    <t>Q_65_9</t>
  </si>
  <si>
    <t>Q_65_10</t>
  </si>
  <si>
    <t>Q_65_11</t>
  </si>
  <si>
    <t>Q_65_12</t>
  </si>
  <si>
    <t>Q_65_13</t>
  </si>
  <si>
    <t>Q_65_14</t>
  </si>
  <si>
    <t>Q_65_15</t>
  </si>
  <si>
    <t>Q_65_16</t>
  </si>
  <si>
    <t>Q_65_17</t>
  </si>
  <si>
    <t>Q_65_18</t>
  </si>
  <si>
    <t>Q_65_19</t>
  </si>
  <si>
    <t>Q_65_20</t>
  </si>
  <si>
    <t>Q_65_21</t>
  </si>
  <si>
    <t>Q_65_22</t>
  </si>
  <si>
    <t>Q_65_23</t>
  </si>
  <si>
    <t>Q_65_24</t>
  </si>
  <si>
    <t>Q_65_25</t>
  </si>
  <si>
    <t>Q_65_26</t>
  </si>
  <si>
    <t>Q_65_27</t>
  </si>
  <si>
    <t>Q_65_28</t>
  </si>
  <si>
    <t>Q_65_29</t>
  </si>
  <si>
    <t>Q_65_30</t>
  </si>
  <si>
    <t>Q_65_31</t>
  </si>
  <si>
    <t>Q_65_32</t>
  </si>
  <si>
    <t>Q_65_33</t>
  </si>
  <si>
    <t>Q_65_34</t>
  </si>
  <si>
    <t>Q_65_35</t>
  </si>
  <si>
    <t>Q_65_36</t>
  </si>
  <si>
    <t>Q_67_1</t>
  </si>
  <si>
    <t>Q_67_2</t>
  </si>
  <si>
    <t>Q_67_3</t>
  </si>
  <si>
    <t>Q_67_4</t>
  </si>
  <si>
    <t>Q_67_5</t>
  </si>
  <si>
    <t>Q_67_6</t>
  </si>
  <si>
    <t>Q_67_7</t>
  </si>
  <si>
    <t>Q_67_8</t>
  </si>
  <si>
    <t>Q_67_9</t>
  </si>
  <si>
    <t>Q_67_10</t>
  </si>
  <si>
    <t>Q_67_11</t>
  </si>
  <si>
    <t>Q_67_12</t>
  </si>
  <si>
    <t>Q_67_13</t>
  </si>
  <si>
    <t>Q_67_14</t>
  </si>
  <si>
    <t>Q_67_15</t>
  </si>
  <si>
    <t>Q_67_16</t>
  </si>
  <si>
    <t>Q_67_17</t>
  </si>
  <si>
    <t>Q_67_18</t>
  </si>
  <si>
    <t>Q_67_19</t>
  </si>
  <si>
    <t>Q_67_20</t>
  </si>
  <si>
    <t>Q_67_21</t>
  </si>
  <si>
    <t>Q_67_22</t>
  </si>
  <si>
    <t>Q_67_23</t>
  </si>
  <si>
    <t>Q_67_24</t>
  </si>
  <si>
    <t>Q_67_25</t>
  </si>
  <si>
    <t>Q_67_26</t>
  </si>
  <si>
    <t>Q_67_27</t>
  </si>
  <si>
    <t>Q_67_28</t>
  </si>
  <si>
    <t>Q_67_29</t>
  </si>
  <si>
    <t>Q_67_30</t>
  </si>
  <si>
    <t>Q_67_31</t>
  </si>
  <si>
    <t>Q_67_32</t>
  </si>
  <si>
    <t>Q_67_33</t>
  </si>
  <si>
    <t>Q_67_34</t>
  </si>
  <si>
    <t>Q_67_35</t>
  </si>
  <si>
    <t>Q_67_36</t>
  </si>
  <si>
    <t>Q_23_1</t>
  </si>
  <si>
    <t>Q_23_2</t>
  </si>
  <si>
    <t>Q_23_3</t>
  </si>
  <si>
    <t>Q_23_4</t>
  </si>
  <si>
    <t>Q_23_5</t>
  </si>
  <si>
    <t>Q_23_6</t>
  </si>
  <si>
    <t>Q_23_7</t>
  </si>
  <si>
    <t>Q_23_8</t>
  </si>
  <si>
    <t>Q_23_9</t>
  </si>
  <si>
    <t>Q_23_10</t>
  </si>
  <si>
    <t>Q_23_11</t>
  </si>
  <si>
    <t>Q_23_12</t>
  </si>
  <si>
    <t>Q_23_13</t>
  </si>
  <si>
    <t>Q_23_14</t>
  </si>
  <si>
    <t>Q_23_15</t>
  </si>
  <si>
    <t>Q_23_16</t>
  </si>
  <si>
    <t>Q_23_17</t>
  </si>
  <si>
    <t>Q_23_18</t>
  </si>
  <si>
    <t>Q_23_19</t>
  </si>
  <si>
    <t>Q_23_20</t>
  </si>
  <si>
    <t>Q_23_21</t>
  </si>
  <si>
    <t>Q_23_22</t>
  </si>
  <si>
    <t>Q_23_23</t>
  </si>
  <si>
    <t>Q_23_24</t>
  </si>
  <si>
    <t>Q_23_25</t>
  </si>
  <si>
    <t>Q_23_26</t>
  </si>
  <si>
    <t>Q_23_27</t>
  </si>
  <si>
    <t>Q_23_28</t>
  </si>
  <si>
    <t>Q_23_29</t>
  </si>
  <si>
    <t>Q_23_30</t>
  </si>
  <si>
    <t>Q_23_31</t>
  </si>
  <si>
    <t>Q_23_32</t>
  </si>
  <si>
    <t>Q_23_33</t>
  </si>
  <si>
    <t>Q_23_34</t>
  </si>
  <si>
    <t>Q_23_35</t>
  </si>
  <si>
    <t>Q_23_36</t>
  </si>
  <si>
    <t>P_16_1</t>
  </si>
  <si>
    <t>P_16_2</t>
  </si>
  <si>
    <t>P_16_3</t>
  </si>
  <si>
    <t>P_16_4</t>
  </si>
  <si>
    <t>P_16_5</t>
  </si>
  <si>
    <t>P_16_6</t>
  </si>
  <si>
    <t>P_16_7</t>
  </si>
  <si>
    <t>P_16_8</t>
  </si>
  <si>
    <t>P_16_9</t>
  </si>
  <si>
    <t>P_16_10</t>
  </si>
  <si>
    <t>P_16_11</t>
  </si>
  <si>
    <t>P_16_12</t>
  </si>
  <si>
    <t>P_16_13</t>
  </si>
  <si>
    <t>P_16_14</t>
  </si>
  <si>
    <t>P_16_15</t>
  </si>
  <si>
    <t>P_16_16</t>
  </si>
  <si>
    <t>P_16_17</t>
  </si>
  <si>
    <t>P_16_18</t>
  </si>
  <si>
    <t>P_16_19</t>
  </si>
  <si>
    <t>P_16_20</t>
  </si>
  <si>
    <t>P_16_21</t>
  </si>
  <si>
    <t>P_16_22</t>
  </si>
  <si>
    <t>P_16_23</t>
  </si>
  <si>
    <t>P_16_24</t>
  </si>
  <si>
    <t>P_16_25</t>
  </si>
  <si>
    <t>P_16_26</t>
  </si>
  <si>
    <t>P_16_27</t>
  </si>
  <si>
    <t>P_16_28</t>
  </si>
  <si>
    <t>P_16_29</t>
  </si>
  <si>
    <t>P_16_30</t>
  </si>
  <si>
    <t>P_16_31</t>
  </si>
  <si>
    <t>P_16_32</t>
  </si>
  <si>
    <t>P_16_33</t>
  </si>
  <si>
    <t>P_16_34</t>
  </si>
  <si>
    <t>P_16_35</t>
  </si>
  <si>
    <t>P_16_36</t>
  </si>
  <si>
    <t>P_43_1</t>
  </si>
  <si>
    <t>P_43_2</t>
  </si>
  <si>
    <t>P_43_3</t>
  </si>
  <si>
    <t>P_43_4</t>
  </si>
  <si>
    <t>P_43_5</t>
  </si>
  <si>
    <t>P_43_6</t>
  </si>
  <si>
    <t>P_43_7</t>
  </si>
  <si>
    <t>P_43_8</t>
  </si>
  <si>
    <t>P_43_9</t>
  </si>
  <si>
    <t>P_43_10</t>
  </si>
  <si>
    <t>P_43_11</t>
  </si>
  <si>
    <t>P_43_12</t>
  </si>
  <si>
    <t>P_43_13</t>
  </si>
  <si>
    <t>P_43_14</t>
  </si>
  <si>
    <t>P_43_15</t>
  </si>
  <si>
    <t>P_43_16</t>
  </si>
  <si>
    <t>P_43_17</t>
  </si>
  <si>
    <t>P_43_18</t>
  </si>
  <si>
    <t>P_43_19</t>
  </si>
  <si>
    <t>P_43_20</t>
  </si>
  <si>
    <t>P_43_21</t>
  </si>
  <si>
    <t>P_43_22</t>
  </si>
  <si>
    <t>P_43_23</t>
  </si>
  <si>
    <t>P_43_24</t>
  </si>
  <si>
    <t>P_43_25</t>
  </si>
  <si>
    <t>P_43_26</t>
  </si>
  <si>
    <t>P_43_27</t>
  </si>
  <si>
    <t>P_43_28</t>
  </si>
  <si>
    <t>P_43_29</t>
  </si>
  <si>
    <t>P_43_30</t>
  </si>
  <si>
    <t>P_43_31</t>
  </si>
  <si>
    <t>P_43_32</t>
  </si>
  <si>
    <t>P_43_33</t>
  </si>
  <si>
    <t>P_43_34</t>
  </si>
  <si>
    <t>P_43_35</t>
  </si>
  <si>
    <t>P_43_36</t>
  </si>
  <si>
    <t>P_17_1</t>
  </si>
  <si>
    <t>P_17_2</t>
  </si>
  <si>
    <t>P_17_3</t>
  </si>
  <si>
    <t>P_17_4</t>
  </si>
  <si>
    <t>P_17_5</t>
  </si>
  <si>
    <t>P_17_6</t>
  </si>
  <si>
    <t>P_17_7</t>
  </si>
  <si>
    <t>P_17_8</t>
  </si>
  <si>
    <t>P_17_9</t>
  </si>
  <si>
    <t>P_17_10</t>
  </si>
  <si>
    <t>P_17_11</t>
  </si>
  <si>
    <t>P_17_12</t>
  </si>
  <si>
    <t>P_17_13</t>
  </si>
  <si>
    <t>P_17_14</t>
  </si>
  <si>
    <t>P_17_15</t>
  </si>
  <si>
    <t>P_17_16</t>
  </si>
  <si>
    <t>P_17_17</t>
  </si>
  <si>
    <t>P_17_18</t>
  </si>
  <si>
    <t>P_17_19</t>
  </si>
  <si>
    <t>P_17_20</t>
  </si>
  <si>
    <t>P_17_21</t>
  </si>
  <si>
    <t>P_17_22</t>
  </si>
  <si>
    <t>P_17_23</t>
  </si>
  <si>
    <t>P_17_24</t>
  </si>
  <si>
    <t>P_17_25</t>
  </si>
  <si>
    <t>P_17_26</t>
  </si>
  <si>
    <t>P_17_27</t>
  </si>
  <si>
    <t>P_17_28</t>
  </si>
  <si>
    <t>P_17_29</t>
  </si>
  <si>
    <t>P_17_30</t>
  </si>
  <si>
    <t>P_17_31</t>
  </si>
  <si>
    <t>P_17_32</t>
  </si>
  <si>
    <t>P_17_33</t>
  </si>
  <si>
    <t>P_17_34</t>
  </si>
  <si>
    <t>P_17_35</t>
  </si>
  <si>
    <t>P_17_36</t>
  </si>
  <si>
    <t>P_32_1</t>
  </si>
  <si>
    <t>P_32_2</t>
  </si>
  <si>
    <t>P_32_3</t>
  </si>
  <si>
    <t>P_32_4</t>
  </si>
  <si>
    <t>P_32_5</t>
  </si>
  <si>
    <t>P_32_6</t>
  </si>
  <si>
    <t>P_32_7</t>
  </si>
  <si>
    <t>P_32_8</t>
  </si>
  <si>
    <t>P_32_9</t>
  </si>
  <si>
    <t>P_32_10</t>
  </si>
  <si>
    <t>P_32_11</t>
  </si>
  <si>
    <t>P_32_12</t>
  </si>
  <si>
    <t>P_32_13</t>
  </si>
  <si>
    <t>P_32_14</t>
  </si>
  <si>
    <t>P_32_15</t>
  </si>
  <si>
    <t>P_32_16</t>
  </si>
  <si>
    <t>P_32_17</t>
  </si>
  <si>
    <t>P_32_18</t>
  </si>
  <si>
    <t>P_32_19</t>
  </si>
  <si>
    <t>P_32_20</t>
  </si>
  <si>
    <t>P_32_21</t>
  </si>
  <si>
    <t>P_32_22</t>
  </si>
  <si>
    <t>P_32_23</t>
  </si>
  <si>
    <t>P_32_24</t>
  </si>
  <si>
    <t>P_32_25</t>
  </si>
  <si>
    <t>P_32_26</t>
  </si>
  <si>
    <t>P_32_27</t>
  </si>
  <si>
    <t>P_32_28</t>
  </si>
  <si>
    <t>P_32_29</t>
  </si>
  <si>
    <t>P_32_30</t>
  </si>
  <si>
    <t>P_32_31</t>
  </si>
  <si>
    <t>P_32_32</t>
  </si>
  <si>
    <t>P_32_33</t>
  </si>
  <si>
    <t>P_32_34</t>
  </si>
  <si>
    <t>P_32_35</t>
  </si>
  <si>
    <t>P_32_36</t>
  </si>
  <si>
    <t>SIMULATED EQUIVALENT</t>
  </si>
  <si>
    <r>
      <t>R</t>
    </r>
    <r>
      <rPr>
        <vertAlign val="subscript"/>
        <sz val="11"/>
        <color theme="1"/>
        <rFont val="Calibri"/>
        <family val="2"/>
        <scheme val="minor"/>
      </rPr>
      <t>MAX</t>
    </r>
  </si>
  <si>
    <r>
      <t>R</t>
    </r>
    <r>
      <rPr>
        <vertAlign val="subscript"/>
        <sz val="11"/>
        <color theme="1"/>
        <rFont val="Calibri"/>
        <family val="2"/>
        <scheme val="minor"/>
      </rPr>
      <t>MIN</t>
    </r>
  </si>
  <si>
    <r>
      <t>R</t>
    </r>
    <r>
      <rPr>
        <vertAlign val="subscript"/>
        <sz val="11"/>
        <color theme="1"/>
        <rFont val="Calibri"/>
        <family val="2"/>
        <scheme val="minor"/>
      </rPr>
      <t>MEAN</t>
    </r>
  </si>
  <si>
    <t>SSE</t>
  </si>
  <si>
    <t>RMSE</t>
  </si>
  <si>
    <t>NRMSE</t>
  </si>
  <si>
    <t>R²</t>
  </si>
  <si>
    <t>Residual ysim-yobs</t>
  </si>
  <si>
    <t>Absolute Residual</t>
  </si>
  <si>
    <t>Maximum Absolute Residual</t>
  </si>
  <si>
    <t>Minimum Absolute Residual</t>
  </si>
  <si>
    <t>(Residual - Rmean)²</t>
  </si>
  <si>
    <t>(Residual-mean(Simulated))*(Residual-mean(observed))</t>
  </si>
  <si>
    <t>Ysim-mean(Simulated)</t>
  </si>
  <si>
    <t>Yobs-mean(observed)</t>
  </si>
  <si>
    <t>R</t>
  </si>
  <si>
    <t>Correlation Coefficient Pearson R</t>
  </si>
  <si>
    <t>Coefficient of determination</t>
  </si>
  <si>
    <r>
      <t>IR</t>
    </r>
    <r>
      <rPr>
        <vertAlign val="subscript"/>
        <sz val="11"/>
        <color theme="1"/>
        <rFont val="Calibri"/>
        <family val="2"/>
        <scheme val="minor"/>
      </rPr>
      <t>MEAN</t>
    </r>
    <r>
      <rPr>
        <sz val="11"/>
        <color theme="1"/>
        <rFont val="Calibri"/>
        <family val="2"/>
        <scheme val="minor"/>
      </rPr>
      <t>I</t>
    </r>
  </si>
  <si>
    <t>95% sure that the mean of population is between -9.81 and -8.1</t>
  </si>
  <si>
    <t>Lower bound</t>
  </si>
  <si>
    <t>Upper bound</t>
  </si>
  <si>
    <t>with Z=1.96 (95%)</t>
  </si>
  <si>
    <t>Slope m</t>
  </si>
  <si>
    <t>Intercept b</t>
  </si>
  <si>
    <t>Observations n</t>
  </si>
  <si>
    <t>Average observed</t>
  </si>
  <si>
    <t>t</t>
  </si>
  <si>
    <t>Sum of squared distance observed SSX</t>
  </si>
  <si>
    <t>Standard error of estimate</t>
  </si>
  <si>
    <t>CI</t>
  </si>
  <si>
    <t>sim +CI</t>
  </si>
  <si>
    <t>sim -CI</t>
  </si>
  <si>
    <t>General Statistics</t>
  </si>
  <si>
    <t>95% Confidence Interval of Mean</t>
  </si>
  <si>
    <t>&gt;according to visual modflow manuel:within the confidence interval there should be the line of euqality</t>
  </si>
  <si>
    <t xml:space="preserve">dependent on degrees of freedom, confidence level </t>
  </si>
  <si>
    <t>95 % Confidence Interval of Regression Line</t>
  </si>
  <si>
    <t>Weighted Residual vs. Weighted simulated</t>
  </si>
  <si>
    <t>Normal Probability Graph</t>
  </si>
  <si>
    <t>&gt;here without weighting as only observation heads (so one kind of data) are used (an no flows etc)</t>
  </si>
  <si>
    <t>&gt;residuals should plot around 0 with slope of linear regression line =0</t>
  </si>
  <si>
    <t>&gt; Weighted residuals should be evenly distributed about zero for all weighted simulated values, and should display no trends with the weighted simulated values.</t>
  </si>
  <si>
    <t>&gt;trends or unequal variances are indicators of model bias</t>
  </si>
  <si>
    <t xml:space="preserve">n </t>
  </si>
  <si>
    <t>Confidence Interval &amp; simulated vs. Observed ead graph</t>
  </si>
  <si>
    <t>&gt;residuals are normally distributed if plotted on straight line with R²&gt;0.95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</si>
</sst>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rgb="FFFFFFFF"/>
      <name val="Helvetic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1" xfId="0" applyFont="1" applyBorder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 vertical="center" readingOrder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227628548619608E-2"/>
          <c:y val="0.12679914638464976"/>
          <c:w val="0.83058218249997762"/>
          <c:h val="0.84454591890654174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dPt>
            <c:idx val="1"/>
            <c:bubble3D val="0"/>
            <c:spPr>
              <a:ln w="15875">
                <a:solidFill>
                  <a:schemeClr val="tx1"/>
                </a:solidFill>
              </a:ln>
            </c:spPr>
          </c:dPt>
          <c:xVal>
            <c:numRef>
              <c:f>[1]Overall!$B$309:$B$310</c:f>
              <c:numCache>
                <c:formatCode>General</c:formatCode>
                <c:ptCount val="2"/>
                <c:pt idx="0">
                  <c:v>7</c:v>
                </c:pt>
                <c:pt idx="1">
                  <c:v>-23</c:v>
                </c:pt>
              </c:numCache>
            </c:numRef>
          </c:xVal>
          <c:yVal>
            <c:numRef>
              <c:f>[1]Overall!$C$309:$C$310</c:f>
              <c:numCache>
                <c:formatCode>General</c:formatCode>
                <c:ptCount val="2"/>
                <c:pt idx="0">
                  <c:v>7</c:v>
                </c:pt>
                <c:pt idx="1">
                  <c:v>-23</c:v>
                </c:pt>
              </c:numCache>
            </c:numRef>
          </c:yVal>
          <c:smooth val="0"/>
        </c:ser>
        <c:ser>
          <c:idx val="13"/>
          <c:order val="1"/>
          <c:tx>
            <c:v>Allwells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8495904204145301"/>
                  <c:y val="1.3371828521434821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Data!$B$2:$B$289</c:f>
              <c:numCache>
                <c:formatCode>0.00</c:formatCode>
                <c:ptCount val="288"/>
                <c:pt idx="0">
                  <c:v>5.9800000190700002</c:v>
                </c:pt>
                <c:pt idx="1">
                  <c:v>5.8200001716600003</c:v>
                </c:pt>
                <c:pt idx="2">
                  <c:v>5.17000007629</c:v>
                </c:pt>
                <c:pt idx="3">
                  <c:v>5.0199999809299998</c:v>
                </c:pt>
                <c:pt idx="4">
                  <c:v>4.57999992371</c:v>
                </c:pt>
                <c:pt idx="5">
                  <c:v>4.5399999618500004</c:v>
                </c:pt>
                <c:pt idx="6">
                  <c:v>4.2699999809299998</c:v>
                </c:pt>
                <c:pt idx="7">
                  <c:v>4.25</c:v>
                </c:pt>
                <c:pt idx="8">
                  <c:v>4.1300001144399996</c:v>
                </c:pt>
                <c:pt idx="9">
                  <c:v>3.7200000286099999</c:v>
                </c:pt>
                <c:pt idx="10">
                  <c:v>3.6600000858300001</c:v>
                </c:pt>
                <c:pt idx="11">
                  <c:v>3.5699999332400001</c:v>
                </c:pt>
                <c:pt idx="12">
                  <c:v>3.4500000476800001</c:v>
                </c:pt>
                <c:pt idx="13">
                  <c:v>3.3900001048999999</c:v>
                </c:pt>
                <c:pt idx="14">
                  <c:v>2.9000000953699998</c:v>
                </c:pt>
                <c:pt idx="15">
                  <c:v>2.78999996185</c:v>
                </c:pt>
                <c:pt idx="16">
                  <c:v>2.6099998951000001</c:v>
                </c:pt>
                <c:pt idx="17">
                  <c:v>2.5699999332400001</c:v>
                </c:pt>
                <c:pt idx="18">
                  <c:v>2.5599999427800002</c:v>
                </c:pt>
                <c:pt idx="19">
                  <c:v>2.53999996185</c:v>
                </c:pt>
                <c:pt idx="20">
                  <c:v>2.5199999809300002</c:v>
                </c:pt>
                <c:pt idx="21">
                  <c:v>2.5099999904599999</c:v>
                </c:pt>
                <c:pt idx="22">
                  <c:v>2.4300000667599999</c:v>
                </c:pt>
                <c:pt idx="23">
                  <c:v>2.3199999332400001</c:v>
                </c:pt>
                <c:pt idx="24">
                  <c:v>2.2400000095400001</c:v>
                </c:pt>
                <c:pt idx="25">
                  <c:v>2.1800000667599999</c:v>
                </c:pt>
                <c:pt idx="26">
                  <c:v>2.0599999427800002</c:v>
                </c:pt>
                <c:pt idx="27">
                  <c:v>2.0499999523199999</c:v>
                </c:pt>
                <c:pt idx="28">
                  <c:v>1.90999996662</c:v>
                </c:pt>
                <c:pt idx="29">
                  <c:v>1.8999999761599999</c:v>
                </c:pt>
                <c:pt idx="30">
                  <c:v>1.8500000238400001</c:v>
                </c:pt>
                <c:pt idx="31">
                  <c:v>1.8500000238400001</c:v>
                </c:pt>
                <c:pt idx="32">
                  <c:v>1.6100000143099999</c:v>
                </c:pt>
                <c:pt idx="33">
                  <c:v>1.59000003338</c:v>
                </c:pt>
                <c:pt idx="34">
                  <c:v>1.51999998093</c:v>
                </c:pt>
                <c:pt idx="35">
                  <c:v>1.48000001907</c:v>
                </c:pt>
                <c:pt idx="36">
                  <c:v>1.2799999713900001</c:v>
                </c:pt>
                <c:pt idx="37">
                  <c:v>1.26999998093</c:v>
                </c:pt>
                <c:pt idx="38">
                  <c:v>1.2200000286099999</c:v>
                </c:pt>
                <c:pt idx="39">
                  <c:v>1.1200000047700001</c:v>
                </c:pt>
                <c:pt idx="40">
                  <c:v>1.05999994278</c:v>
                </c:pt>
                <c:pt idx="41">
                  <c:v>0.97000002861000001</c:v>
                </c:pt>
                <c:pt idx="42">
                  <c:v>0.920000016689</c:v>
                </c:pt>
                <c:pt idx="43">
                  <c:v>0.91000002622599996</c:v>
                </c:pt>
                <c:pt idx="44">
                  <c:v>0.37000000476799999</c:v>
                </c:pt>
                <c:pt idx="45">
                  <c:v>0.25999999046299999</c:v>
                </c:pt>
                <c:pt idx="46">
                  <c:v>-0.12999999523200001</c:v>
                </c:pt>
                <c:pt idx="47">
                  <c:v>-0.23000000417200001</c:v>
                </c:pt>
                <c:pt idx="48">
                  <c:v>-0.31999999284699998</c:v>
                </c:pt>
                <c:pt idx="49">
                  <c:v>-0.87999999523200001</c:v>
                </c:pt>
                <c:pt idx="50">
                  <c:v>-0.95999997854200003</c:v>
                </c:pt>
                <c:pt idx="51">
                  <c:v>-1.1200000047700001</c:v>
                </c:pt>
                <c:pt idx="52">
                  <c:v>-1.1699999570799999</c:v>
                </c:pt>
                <c:pt idx="53">
                  <c:v>-1.30999994278</c:v>
                </c:pt>
                <c:pt idx="54">
                  <c:v>-1.34000003338</c:v>
                </c:pt>
                <c:pt idx="55">
                  <c:v>-1.34000003338</c:v>
                </c:pt>
                <c:pt idx="56">
                  <c:v>-1.3500000238400001</c:v>
                </c:pt>
                <c:pt idx="57">
                  <c:v>-1.44000005722</c:v>
                </c:pt>
                <c:pt idx="58">
                  <c:v>-1.44000005722</c:v>
                </c:pt>
                <c:pt idx="59">
                  <c:v>-1.55999994278</c:v>
                </c:pt>
                <c:pt idx="60">
                  <c:v>-1.6499999761599999</c:v>
                </c:pt>
                <c:pt idx="61">
                  <c:v>-1.6699999570799999</c:v>
                </c:pt>
                <c:pt idx="62">
                  <c:v>-1.71000003815</c:v>
                </c:pt>
                <c:pt idx="63">
                  <c:v>-1.73000001907</c:v>
                </c:pt>
                <c:pt idx="64">
                  <c:v>-1.7599999904600001</c:v>
                </c:pt>
                <c:pt idx="65">
                  <c:v>-1.7999999523200001</c:v>
                </c:pt>
                <c:pt idx="66">
                  <c:v>-1.8999999761599999</c:v>
                </c:pt>
                <c:pt idx="67">
                  <c:v>-1.9199999570799999</c:v>
                </c:pt>
                <c:pt idx="68">
                  <c:v>-1.9199999570799999</c:v>
                </c:pt>
                <c:pt idx="69">
                  <c:v>-2.0099999904599999</c:v>
                </c:pt>
                <c:pt idx="70">
                  <c:v>-2.0099999904599999</c:v>
                </c:pt>
                <c:pt idx="71">
                  <c:v>-2.0299999713900001</c:v>
                </c:pt>
                <c:pt idx="72">
                  <c:v>-2.07999992371</c:v>
                </c:pt>
                <c:pt idx="73">
                  <c:v>-2.0999999046300002</c:v>
                </c:pt>
                <c:pt idx="74">
                  <c:v>-2.17000007629</c:v>
                </c:pt>
                <c:pt idx="75">
                  <c:v>-2.2400000095400001</c:v>
                </c:pt>
                <c:pt idx="76">
                  <c:v>-2.2699999809300002</c:v>
                </c:pt>
                <c:pt idx="77">
                  <c:v>-2.28999996185</c:v>
                </c:pt>
                <c:pt idx="78">
                  <c:v>-2.3399999141699999</c:v>
                </c:pt>
                <c:pt idx="79">
                  <c:v>-2.36999988556</c:v>
                </c:pt>
                <c:pt idx="80">
                  <c:v>-2.4000000953699998</c:v>
                </c:pt>
                <c:pt idx="81">
                  <c:v>-2.42000007629</c:v>
                </c:pt>
                <c:pt idx="82">
                  <c:v>-2.4400000572199998</c:v>
                </c:pt>
                <c:pt idx="83">
                  <c:v>-2.4900000095400001</c:v>
                </c:pt>
                <c:pt idx="84">
                  <c:v>-2.5299999713900001</c:v>
                </c:pt>
                <c:pt idx="85">
                  <c:v>-2.5499999523199999</c:v>
                </c:pt>
                <c:pt idx="86">
                  <c:v>-2.6400001048999999</c:v>
                </c:pt>
                <c:pt idx="87">
                  <c:v>-2.6500000953699998</c:v>
                </c:pt>
                <c:pt idx="88">
                  <c:v>-2.67000007629</c:v>
                </c:pt>
                <c:pt idx="89">
                  <c:v>-2.67000007629</c:v>
                </c:pt>
                <c:pt idx="90">
                  <c:v>-2.7799999713900001</c:v>
                </c:pt>
                <c:pt idx="91">
                  <c:v>-2.9100000858300001</c:v>
                </c:pt>
                <c:pt idx="92">
                  <c:v>-2.96000003815</c:v>
                </c:pt>
                <c:pt idx="93">
                  <c:v>-3.0099999904599999</c:v>
                </c:pt>
                <c:pt idx="94">
                  <c:v>-3.0299999713900001</c:v>
                </c:pt>
                <c:pt idx="95">
                  <c:v>-3.0299999713900001</c:v>
                </c:pt>
                <c:pt idx="96">
                  <c:v>-3.1400001048999999</c:v>
                </c:pt>
                <c:pt idx="97">
                  <c:v>-3.1800000667599999</c:v>
                </c:pt>
                <c:pt idx="98">
                  <c:v>-3.2799999713900001</c:v>
                </c:pt>
                <c:pt idx="99">
                  <c:v>-3.2999999523199999</c:v>
                </c:pt>
                <c:pt idx="100">
                  <c:v>-3.4400000572199998</c:v>
                </c:pt>
                <c:pt idx="101">
                  <c:v>-3.46000003815</c:v>
                </c:pt>
                <c:pt idx="102">
                  <c:v>-3.4700000286099999</c:v>
                </c:pt>
                <c:pt idx="103">
                  <c:v>-3.53999996185</c:v>
                </c:pt>
                <c:pt idx="104">
                  <c:v>-3.5499999523199999</c:v>
                </c:pt>
                <c:pt idx="105">
                  <c:v>-3.63000011444</c:v>
                </c:pt>
                <c:pt idx="106">
                  <c:v>-3.6600000858300001</c:v>
                </c:pt>
                <c:pt idx="107">
                  <c:v>-4.1300001144399996</c:v>
                </c:pt>
                <c:pt idx="108">
                  <c:v>-8.2600002288799992</c:v>
                </c:pt>
                <c:pt idx="109">
                  <c:v>-8.32999992371</c:v>
                </c:pt>
                <c:pt idx="110">
                  <c:v>-8.3999996185299999</c:v>
                </c:pt>
                <c:pt idx="111">
                  <c:v>-8.5600004196199997</c:v>
                </c:pt>
                <c:pt idx="112">
                  <c:v>-8.6199998855600004</c:v>
                </c:pt>
                <c:pt idx="113">
                  <c:v>-8.67000007629</c:v>
                </c:pt>
                <c:pt idx="114">
                  <c:v>-8.7399997711200008</c:v>
                </c:pt>
                <c:pt idx="115">
                  <c:v>-9.0200004577600001</c:v>
                </c:pt>
                <c:pt idx="116">
                  <c:v>-9.0399999618500004</c:v>
                </c:pt>
                <c:pt idx="117">
                  <c:v>-9.1499996185299999</c:v>
                </c:pt>
                <c:pt idx="118">
                  <c:v>-9.1899995803800003</c:v>
                </c:pt>
                <c:pt idx="119">
                  <c:v>-9.2600002288799992</c:v>
                </c:pt>
                <c:pt idx="120">
                  <c:v>-9.2700004577600001</c:v>
                </c:pt>
                <c:pt idx="121">
                  <c:v>-9.3000001907299996</c:v>
                </c:pt>
                <c:pt idx="122">
                  <c:v>-9.32999992371</c:v>
                </c:pt>
                <c:pt idx="123">
                  <c:v>-9.3599996566799994</c:v>
                </c:pt>
                <c:pt idx="124">
                  <c:v>-9.3699998855600004</c:v>
                </c:pt>
                <c:pt idx="125">
                  <c:v>-9.3699998855600004</c:v>
                </c:pt>
                <c:pt idx="126">
                  <c:v>-9.4700002670300005</c:v>
                </c:pt>
                <c:pt idx="127">
                  <c:v>-9.5</c:v>
                </c:pt>
                <c:pt idx="128">
                  <c:v>-9.5399999618500004</c:v>
                </c:pt>
                <c:pt idx="129">
                  <c:v>-9.6400003433200006</c:v>
                </c:pt>
                <c:pt idx="130">
                  <c:v>-9.6899995803800003</c:v>
                </c:pt>
                <c:pt idx="131">
                  <c:v>-9.7299995422399999</c:v>
                </c:pt>
                <c:pt idx="132">
                  <c:v>-9.7700004577600001</c:v>
                </c:pt>
                <c:pt idx="133">
                  <c:v>-9.8400001525899992</c:v>
                </c:pt>
                <c:pt idx="134">
                  <c:v>-9.8699998855600004</c:v>
                </c:pt>
                <c:pt idx="135">
                  <c:v>-9.8999996185299999</c:v>
                </c:pt>
                <c:pt idx="136">
                  <c:v>-9.92000007629</c:v>
                </c:pt>
                <c:pt idx="137">
                  <c:v>-9.9899997711200008</c:v>
                </c:pt>
                <c:pt idx="138">
                  <c:v>-10</c:v>
                </c:pt>
                <c:pt idx="139">
                  <c:v>-10.079999923700001</c:v>
                </c:pt>
                <c:pt idx="140">
                  <c:v>-10.1199998856</c:v>
                </c:pt>
                <c:pt idx="141">
                  <c:v>-10.1300001144</c:v>
                </c:pt>
                <c:pt idx="142">
                  <c:v>-10.329999923700001</c:v>
                </c:pt>
                <c:pt idx="143">
                  <c:v>-10.899999618500001</c:v>
                </c:pt>
                <c:pt idx="144">
                  <c:v>-12.1599998474</c:v>
                </c:pt>
                <c:pt idx="145">
                  <c:v>-12.3699998856</c:v>
                </c:pt>
                <c:pt idx="146">
                  <c:v>-12.3800001144</c:v>
                </c:pt>
                <c:pt idx="147">
                  <c:v>-12.4300003052</c:v>
                </c:pt>
                <c:pt idx="148">
                  <c:v>-12.4300003052</c:v>
                </c:pt>
                <c:pt idx="149">
                  <c:v>-12.5</c:v>
                </c:pt>
                <c:pt idx="150">
                  <c:v>-12.5200004578</c:v>
                </c:pt>
                <c:pt idx="151">
                  <c:v>-12.5600004196</c:v>
                </c:pt>
                <c:pt idx="152">
                  <c:v>-12.5600004196</c:v>
                </c:pt>
                <c:pt idx="153">
                  <c:v>-12.5699996948</c:v>
                </c:pt>
                <c:pt idx="154">
                  <c:v>-12.609999656699999</c:v>
                </c:pt>
                <c:pt idx="155">
                  <c:v>-12.6300001144</c:v>
                </c:pt>
                <c:pt idx="156">
                  <c:v>-12.699999809299999</c:v>
                </c:pt>
                <c:pt idx="157">
                  <c:v>-12.739999771100001</c:v>
                </c:pt>
                <c:pt idx="158">
                  <c:v>-12.760000228899999</c:v>
                </c:pt>
                <c:pt idx="159">
                  <c:v>-12.7700004578</c:v>
                </c:pt>
                <c:pt idx="160">
                  <c:v>-12.779999733</c:v>
                </c:pt>
                <c:pt idx="161">
                  <c:v>-12.779999733</c:v>
                </c:pt>
                <c:pt idx="162">
                  <c:v>-12.8100004196</c:v>
                </c:pt>
                <c:pt idx="163">
                  <c:v>-12.8699998856</c:v>
                </c:pt>
                <c:pt idx="164">
                  <c:v>-12.9099998474</c:v>
                </c:pt>
                <c:pt idx="165">
                  <c:v>-12.9300003052</c:v>
                </c:pt>
                <c:pt idx="166">
                  <c:v>-12.9399995804</c:v>
                </c:pt>
                <c:pt idx="167">
                  <c:v>-12.989999771100001</c:v>
                </c:pt>
                <c:pt idx="168">
                  <c:v>-13.029999733</c:v>
                </c:pt>
                <c:pt idx="169">
                  <c:v>-13.050000190700001</c:v>
                </c:pt>
                <c:pt idx="170">
                  <c:v>-13.079999923700001</c:v>
                </c:pt>
                <c:pt idx="171">
                  <c:v>-13.1199998856</c:v>
                </c:pt>
                <c:pt idx="172">
                  <c:v>-13.1300001144</c:v>
                </c:pt>
                <c:pt idx="173">
                  <c:v>-13.1599998474</c:v>
                </c:pt>
                <c:pt idx="174">
                  <c:v>-13.1800003052</c:v>
                </c:pt>
                <c:pt idx="175">
                  <c:v>-13.2299995422</c:v>
                </c:pt>
                <c:pt idx="176">
                  <c:v>-13.25</c:v>
                </c:pt>
                <c:pt idx="177">
                  <c:v>-13.279999733</c:v>
                </c:pt>
                <c:pt idx="178">
                  <c:v>-13.279999733</c:v>
                </c:pt>
                <c:pt idx="179">
                  <c:v>-13.279999733</c:v>
                </c:pt>
                <c:pt idx="180">
                  <c:v>-13.2899999619</c:v>
                </c:pt>
                <c:pt idx="181">
                  <c:v>-13.329999923700001</c:v>
                </c:pt>
                <c:pt idx="182">
                  <c:v>-13.359999656699999</c:v>
                </c:pt>
                <c:pt idx="183">
                  <c:v>-13.390000343300001</c:v>
                </c:pt>
                <c:pt idx="184">
                  <c:v>-13.399999618500001</c:v>
                </c:pt>
                <c:pt idx="185">
                  <c:v>-13.399999618500001</c:v>
                </c:pt>
                <c:pt idx="186">
                  <c:v>-13.449999809299999</c:v>
                </c:pt>
                <c:pt idx="187">
                  <c:v>-13.470000267</c:v>
                </c:pt>
                <c:pt idx="188">
                  <c:v>-13.4799995422</c:v>
                </c:pt>
                <c:pt idx="189">
                  <c:v>-13.5</c:v>
                </c:pt>
                <c:pt idx="190">
                  <c:v>-13.529999733</c:v>
                </c:pt>
                <c:pt idx="191">
                  <c:v>-13.550000190700001</c:v>
                </c:pt>
                <c:pt idx="192">
                  <c:v>-13.5699996948</c:v>
                </c:pt>
                <c:pt idx="193">
                  <c:v>-13.579999923700001</c:v>
                </c:pt>
                <c:pt idx="194">
                  <c:v>-13.600000381499999</c:v>
                </c:pt>
                <c:pt idx="195">
                  <c:v>-13.609999656699999</c:v>
                </c:pt>
                <c:pt idx="196">
                  <c:v>-13.699999809299999</c:v>
                </c:pt>
                <c:pt idx="197">
                  <c:v>-13.75</c:v>
                </c:pt>
                <c:pt idx="198">
                  <c:v>-13.8100004196</c:v>
                </c:pt>
                <c:pt idx="199">
                  <c:v>-13.8100004196</c:v>
                </c:pt>
                <c:pt idx="200">
                  <c:v>-13.8400001526</c:v>
                </c:pt>
                <c:pt idx="201">
                  <c:v>-13.859999656699999</c:v>
                </c:pt>
                <c:pt idx="202">
                  <c:v>-13.890000343300001</c:v>
                </c:pt>
                <c:pt idx="203">
                  <c:v>-13.9099998474</c:v>
                </c:pt>
                <c:pt idx="204">
                  <c:v>-13.9799995422</c:v>
                </c:pt>
                <c:pt idx="205">
                  <c:v>-14.010000228899999</c:v>
                </c:pt>
                <c:pt idx="206">
                  <c:v>-14.0699996948</c:v>
                </c:pt>
                <c:pt idx="207">
                  <c:v>-14.100000381499999</c:v>
                </c:pt>
                <c:pt idx="208">
                  <c:v>-14.1199998856</c:v>
                </c:pt>
                <c:pt idx="209">
                  <c:v>-14.1300001144</c:v>
                </c:pt>
                <c:pt idx="210">
                  <c:v>-14.149999618500001</c:v>
                </c:pt>
                <c:pt idx="211">
                  <c:v>-14.1899995804</c:v>
                </c:pt>
                <c:pt idx="212">
                  <c:v>-14.2100000381</c:v>
                </c:pt>
                <c:pt idx="213">
                  <c:v>-14.220000267</c:v>
                </c:pt>
                <c:pt idx="214">
                  <c:v>-14.25</c:v>
                </c:pt>
                <c:pt idx="215">
                  <c:v>-14.2700004578</c:v>
                </c:pt>
                <c:pt idx="216">
                  <c:v>-14.2899999619</c:v>
                </c:pt>
                <c:pt idx="217">
                  <c:v>-14.3400001526</c:v>
                </c:pt>
                <c:pt idx="218">
                  <c:v>-14.3400001526</c:v>
                </c:pt>
                <c:pt idx="219">
                  <c:v>-14.3400001526</c:v>
                </c:pt>
                <c:pt idx="220">
                  <c:v>-14.350000381499999</c:v>
                </c:pt>
                <c:pt idx="221">
                  <c:v>-14.359999656699999</c:v>
                </c:pt>
                <c:pt idx="222">
                  <c:v>-14.3800001144</c:v>
                </c:pt>
                <c:pt idx="223">
                  <c:v>-14.4300003052</c:v>
                </c:pt>
                <c:pt idx="224">
                  <c:v>-14.4300003052</c:v>
                </c:pt>
                <c:pt idx="225">
                  <c:v>-14.4600000381</c:v>
                </c:pt>
                <c:pt idx="226">
                  <c:v>-14.489999771100001</c:v>
                </c:pt>
                <c:pt idx="227">
                  <c:v>-14.489999771100001</c:v>
                </c:pt>
                <c:pt idx="228">
                  <c:v>-14.5</c:v>
                </c:pt>
                <c:pt idx="229">
                  <c:v>-14.550000190700001</c:v>
                </c:pt>
                <c:pt idx="230">
                  <c:v>-14.6300001144</c:v>
                </c:pt>
                <c:pt idx="231">
                  <c:v>-14.720000267</c:v>
                </c:pt>
                <c:pt idx="232">
                  <c:v>-14.760000228899999</c:v>
                </c:pt>
                <c:pt idx="233">
                  <c:v>-14.7700004578</c:v>
                </c:pt>
                <c:pt idx="234">
                  <c:v>-14.7899999619</c:v>
                </c:pt>
                <c:pt idx="235">
                  <c:v>-14.829999923700001</c:v>
                </c:pt>
                <c:pt idx="236">
                  <c:v>-15.050000190700001</c:v>
                </c:pt>
                <c:pt idx="237">
                  <c:v>-15.1199998856</c:v>
                </c:pt>
                <c:pt idx="238">
                  <c:v>-15.199999809299999</c:v>
                </c:pt>
                <c:pt idx="239">
                  <c:v>-15.260000228899999</c:v>
                </c:pt>
                <c:pt idx="240">
                  <c:v>-15.279999733</c:v>
                </c:pt>
                <c:pt idx="241">
                  <c:v>-15.300000190700001</c:v>
                </c:pt>
                <c:pt idx="242">
                  <c:v>-15.300000190700001</c:v>
                </c:pt>
                <c:pt idx="243">
                  <c:v>-15.3199996948</c:v>
                </c:pt>
                <c:pt idx="244">
                  <c:v>-15.350000381499999</c:v>
                </c:pt>
                <c:pt idx="245">
                  <c:v>-15.3800001144</c:v>
                </c:pt>
                <c:pt idx="246">
                  <c:v>-15.4600000381</c:v>
                </c:pt>
                <c:pt idx="247">
                  <c:v>-15.510000228899999</c:v>
                </c:pt>
                <c:pt idx="248">
                  <c:v>-15.510000228899999</c:v>
                </c:pt>
                <c:pt idx="249">
                  <c:v>-15.5200004578</c:v>
                </c:pt>
                <c:pt idx="250">
                  <c:v>-15.609999656699999</c:v>
                </c:pt>
                <c:pt idx="251">
                  <c:v>-15.7100000381</c:v>
                </c:pt>
                <c:pt idx="252">
                  <c:v>-19.280000686600001</c:v>
                </c:pt>
                <c:pt idx="253">
                  <c:v>-19.3199996948</c:v>
                </c:pt>
                <c:pt idx="254">
                  <c:v>-19.3199996948</c:v>
                </c:pt>
                <c:pt idx="255">
                  <c:v>-19.329999923700001</c:v>
                </c:pt>
                <c:pt idx="256">
                  <c:v>-19.350000381499999</c:v>
                </c:pt>
                <c:pt idx="257">
                  <c:v>-19.350000381499999</c:v>
                </c:pt>
                <c:pt idx="258">
                  <c:v>-19.399999618500001</c:v>
                </c:pt>
                <c:pt idx="259">
                  <c:v>-19.620000839199999</c:v>
                </c:pt>
                <c:pt idx="260">
                  <c:v>-19.649999618500001</c:v>
                </c:pt>
                <c:pt idx="261">
                  <c:v>-19.690000534100001</c:v>
                </c:pt>
                <c:pt idx="262">
                  <c:v>-19.709999084500001</c:v>
                </c:pt>
                <c:pt idx="263">
                  <c:v>-19.709999084500001</c:v>
                </c:pt>
                <c:pt idx="264">
                  <c:v>-19.739999771099999</c:v>
                </c:pt>
                <c:pt idx="265">
                  <c:v>-19.75</c:v>
                </c:pt>
                <c:pt idx="266">
                  <c:v>-19.770000457799998</c:v>
                </c:pt>
                <c:pt idx="267">
                  <c:v>-19.8199996948</c:v>
                </c:pt>
                <c:pt idx="268">
                  <c:v>-19.829999923700001</c:v>
                </c:pt>
                <c:pt idx="269">
                  <c:v>-19.850000381499999</c:v>
                </c:pt>
                <c:pt idx="270">
                  <c:v>-19.870000839199999</c:v>
                </c:pt>
                <c:pt idx="271">
                  <c:v>-19.940000534100001</c:v>
                </c:pt>
                <c:pt idx="272">
                  <c:v>-19.9500007629</c:v>
                </c:pt>
                <c:pt idx="273">
                  <c:v>-20.020000457799998</c:v>
                </c:pt>
                <c:pt idx="274">
                  <c:v>-20.0699996948</c:v>
                </c:pt>
                <c:pt idx="275">
                  <c:v>-20.3199996948</c:v>
                </c:pt>
                <c:pt idx="276">
                  <c:v>-20.329999923700001</c:v>
                </c:pt>
                <c:pt idx="277">
                  <c:v>-20.510000228900001</c:v>
                </c:pt>
                <c:pt idx="278">
                  <c:v>-20.5499992371</c:v>
                </c:pt>
                <c:pt idx="279">
                  <c:v>-20.709999084500001</c:v>
                </c:pt>
                <c:pt idx="280">
                  <c:v>-20.7999992371</c:v>
                </c:pt>
                <c:pt idx="281">
                  <c:v>-20.8600006104</c:v>
                </c:pt>
                <c:pt idx="282">
                  <c:v>-20.879999160800001</c:v>
                </c:pt>
                <c:pt idx="283">
                  <c:v>-20.9500007629</c:v>
                </c:pt>
                <c:pt idx="284">
                  <c:v>-20.979999542200002</c:v>
                </c:pt>
                <c:pt idx="285">
                  <c:v>-21</c:v>
                </c:pt>
                <c:pt idx="286">
                  <c:v>-21.149999618500001</c:v>
                </c:pt>
                <c:pt idx="287">
                  <c:v>-21.25</c:v>
                </c:pt>
              </c:numCache>
            </c:numRef>
          </c:xVal>
          <c:yVal>
            <c:numRef>
              <c:f>Data!$A$2:$A$289</c:f>
              <c:numCache>
                <c:formatCode>0.00</c:formatCode>
                <c:ptCount val="288"/>
                <c:pt idx="0">
                  <c:v>6.6433362960800002</c:v>
                </c:pt>
                <c:pt idx="1">
                  <c:v>4.9710817337000002</c:v>
                </c:pt>
                <c:pt idx="2">
                  <c:v>6.50867128372</c:v>
                </c:pt>
                <c:pt idx="3">
                  <c:v>5.4805688858000003</c:v>
                </c:pt>
                <c:pt idx="4">
                  <c:v>5.8374676704399997</c:v>
                </c:pt>
                <c:pt idx="5">
                  <c:v>5.42617321014</c:v>
                </c:pt>
                <c:pt idx="6">
                  <c:v>3.7042472362500001</c:v>
                </c:pt>
                <c:pt idx="7">
                  <c:v>5.6659045219399999</c:v>
                </c:pt>
                <c:pt idx="8">
                  <c:v>4.7853884697</c:v>
                </c:pt>
                <c:pt idx="9">
                  <c:v>3.6398358344999999</c:v>
                </c:pt>
                <c:pt idx="10">
                  <c:v>4.7579226493800002</c:v>
                </c:pt>
                <c:pt idx="11">
                  <c:v>3.4722225666000002</c:v>
                </c:pt>
                <c:pt idx="12">
                  <c:v>3.1289727687800002</c:v>
                </c:pt>
                <c:pt idx="13">
                  <c:v>4.3718857765200001</c:v>
                </c:pt>
                <c:pt idx="14">
                  <c:v>3.6651604175600001</c:v>
                </c:pt>
                <c:pt idx="15">
                  <c:v>2.23058199883</c:v>
                </c:pt>
                <c:pt idx="16">
                  <c:v>2.1968808174099999</c:v>
                </c:pt>
                <c:pt idx="17">
                  <c:v>2.3622295856500002</c:v>
                </c:pt>
                <c:pt idx="18">
                  <c:v>2.0883483886700001</c:v>
                </c:pt>
                <c:pt idx="19">
                  <c:v>2.1237425804100001</c:v>
                </c:pt>
                <c:pt idx="20">
                  <c:v>3.57332324982</c:v>
                </c:pt>
                <c:pt idx="21">
                  <c:v>1.7980048656500001</c:v>
                </c:pt>
                <c:pt idx="22">
                  <c:v>2.3187899589500001</c:v>
                </c:pt>
                <c:pt idx="23">
                  <c:v>2.16136908531</c:v>
                </c:pt>
                <c:pt idx="24">
                  <c:v>1.58229720592</c:v>
                </c:pt>
                <c:pt idx="25">
                  <c:v>2.9218668937699999</c:v>
                </c:pt>
                <c:pt idx="26">
                  <c:v>1.8000725507699999</c:v>
                </c:pt>
                <c:pt idx="27">
                  <c:v>2.6274847984299998</c:v>
                </c:pt>
                <c:pt idx="28">
                  <c:v>2.0647580623600001</c:v>
                </c:pt>
                <c:pt idx="29">
                  <c:v>4.1001448631299997</c:v>
                </c:pt>
                <c:pt idx="30">
                  <c:v>2.2678492069199998</c:v>
                </c:pt>
                <c:pt idx="31">
                  <c:v>2.3069076538100002</c:v>
                </c:pt>
                <c:pt idx="32">
                  <c:v>1.9762153625500001</c:v>
                </c:pt>
                <c:pt idx="33">
                  <c:v>1.80975949764</c:v>
                </c:pt>
                <c:pt idx="34">
                  <c:v>1.98415780067</c:v>
                </c:pt>
                <c:pt idx="35">
                  <c:v>2.1030824184400001</c:v>
                </c:pt>
                <c:pt idx="36">
                  <c:v>2.64157772064</c:v>
                </c:pt>
                <c:pt idx="37">
                  <c:v>2.8445408344300001</c:v>
                </c:pt>
                <c:pt idx="38">
                  <c:v>2.6337838172899999</c:v>
                </c:pt>
                <c:pt idx="39">
                  <c:v>3.8639147281600001</c:v>
                </c:pt>
                <c:pt idx="40">
                  <c:v>2.3605542182899999</c:v>
                </c:pt>
                <c:pt idx="41">
                  <c:v>2.8785467147800001</c:v>
                </c:pt>
                <c:pt idx="42">
                  <c:v>2.8713414669000001</c:v>
                </c:pt>
                <c:pt idx="43">
                  <c:v>3.2702913284299999</c:v>
                </c:pt>
                <c:pt idx="44">
                  <c:v>1.99595332146</c:v>
                </c:pt>
                <c:pt idx="45">
                  <c:v>1.4231408834499999</c:v>
                </c:pt>
                <c:pt idx="46">
                  <c:v>0.90552568435699998</c:v>
                </c:pt>
                <c:pt idx="47">
                  <c:v>1.39589834213</c:v>
                </c:pt>
                <c:pt idx="48">
                  <c:v>2.4654200077100001</c:v>
                </c:pt>
                <c:pt idx="49">
                  <c:v>1.13632512093</c:v>
                </c:pt>
                <c:pt idx="50">
                  <c:v>-1.6838277578400001</c:v>
                </c:pt>
                <c:pt idx="51">
                  <c:v>-1.4276928901699999</c:v>
                </c:pt>
                <c:pt idx="52">
                  <c:v>1.2745277881599999</c:v>
                </c:pt>
                <c:pt idx="53">
                  <c:v>-1.9324043989199999</c:v>
                </c:pt>
                <c:pt idx="54">
                  <c:v>1.06780230999</c:v>
                </c:pt>
                <c:pt idx="55">
                  <c:v>7.5759232044200001E-2</c:v>
                </c:pt>
                <c:pt idx="56">
                  <c:v>0.470962643623</c:v>
                </c:pt>
                <c:pt idx="57">
                  <c:v>0.24653041362799999</c:v>
                </c:pt>
                <c:pt idx="58">
                  <c:v>0.107325382531</c:v>
                </c:pt>
                <c:pt idx="59">
                  <c:v>0.14294138550800001</c:v>
                </c:pt>
                <c:pt idx="60">
                  <c:v>-0.36302030086499998</c:v>
                </c:pt>
                <c:pt idx="61">
                  <c:v>0.161692798138</c:v>
                </c:pt>
                <c:pt idx="62">
                  <c:v>0.13639572262800001</c:v>
                </c:pt>
                <c:pt idx="63">
                  <c:v>7.9612389206900003E-2</c:v>
                </c:pt>
                <c:pt idx="64">
                  <c:v>9.4495303928900001E-2</c:v>
                </c:pt>
                <c:pt idx="65">
                  <c:v>-1.6190022230100001</c:v>
                </c:pt>
                <c:pt idx="66">
                  <c:v>0.59611588716499997</c:v>
                </c:pt>
                <c:pt idx="67">
                  <c:v>-0.59232717752499997</c:v>
                </c:pt>
                <c:pt idx="68">
                  <c:v>-1.78222763538</c:v>
                </c:pt>
                <c:pt idx="69">
                  <c:v>-5.3385898470900001E-2</c:v>
                </c:pt>
                <c:pt idx="70">
                  <c:v>-2.32554316521</c:v>
                </c:pt>
                <c:pt idx="71">
                  <c:v>-0.17636208236199999</c:v>
                </c:pt>
                <c:pt idx="72">
                  <c:v>-0.42525863647500001</c:v>
                </c:pt>
                <c:pt idx="73">
                  <c:v>-1.9248424768400001</c:v>
                </c:pt>
                <c:pt idx="74">
                  <c:v>-0.20498777926</c:v>
                </c:pt>
                <c:pt idx="75">
                  <c:v>-2.2333447933200001</c:v>
                </c:pt>
                <c:pt idx="76">
                  <c:v>6.1852809041699999E-2</c:v>
                </c:pt>
                <c:pt idx="77">
                  <c:v>-2.0654256343799999</c:v>
                </c:pt>
                <c:pt idx="78">
                  <c:v>-2.7230105400100002</c:v>
                </c:pt>
                <c:pt idx="79">
                  <c:v>-2.1465921402000001</c:v>
                </c:pt>
                <c:pt idx="80">
                  <c:v>-2.0486960411099999</c:v>
                </c:pt>
                <c:pt idx="81">
                  <c:v>-2.3682208061200001</c:v>
                </c:pt>
                <c:pt idx="82">
                  <c:v>-2.0828375816300002</c:v>
                </c:pt>
                <c:pt idx="83">
                  <c:v>-0.35606336593600002</c:v>
                </c:pt>
                <c:pt idx="84">
                  <c:v>-2.34154653549</c:v>
                </c:pt>
                <c:pt idx="85">
                  <c:v>-2.2870419025399999</c:v>
                </c:pt>
                <c:pt idx="86">
                  <c:v>-2.3906354904199998</c:v>
                </c:pt>
                <c:pt idx="87">
                  <c:v>-2.4951496124300001</c:v>
                </c:pt>
                <c:pt idx="88">
                  <c:v>-0.256802260876</c:v>
                </c:pt>
                <c:pt idx="89">
                  <c:v>-3.0349402427699999</c:v>
                </c:pt>
                <c:pt idx="90">
                  <c:v>-2.27447128296</c:v>
                </c:pt>
                <c:pt idx="91">
                  <c:v>-3.2141387462600002</c:v>
                </c:pt>
                <c:pt idx="92">
                  <c:v>-2.5923335552200002</c:v>
                </c:pt>
                <c:pt idx="93">
                  <c:v>-2.7047355175000001</c:v>
                </c:pt>
                <c:pt idx="94">
                  <c:v>0.31574165821099998</c:v>
                </c:pt>
                <c:pt idx="95">
                  <c:v>-2.7068364620200001</c:v>
                </c:pt>
                <c:pt idx="96">
                  <c:v>-2.68340396881</c:v>
                </c:pt>
                <c:pt idx="97">
                  <c:v>-2.66342806816</c:v>
                </c:pt>
                <c:pt idx="98">
                  <c:v>-3.3059520721400002</c:v>
                </c:pt>
                <c:pt idx="99">
                  <c:v>-2.9565660953499999</c:v>
                </c:pt>
                <c:pt idx="100">
                  <c:v>-2.8270452022599999</c:v>
                </c:pt>
                <c:pt idx="101">
                  <c:v>-3.0921249389600001</c:v>
                </c:pt>
                <c:pt idx="102">
                  <c:v>-3.27595257759</c:v>
                </c:pt>
                <c:pt idx="103">
                  <c:v>-3.2102258205399998</c:v>
                </c:pt>
                <c:pt idx="104">
                  <c:v>-3.1492393016800002</c:v>
                </c:pt>
                <c:pt idx="105">
                  <c:v>-2.66551208496</c:v>
                </c:pt>
                <c:pt idx="106">
                  <c:v>-3.1878299713099998</c:v>
                </c:pt>
                <c:pt idx="107">
                  <c:v>-3.18513727188</c:v>
                </c:pt>
                <c:pt idx="108">
                  <c:v>-10.8963003159</c:v>
                </c:pt>
                <c:pt idx="109">
                  <c:v>-10.9108943939</c:v>
                </c:pt>
                <c:pt idx="110">
                  <c:v>-10.8624429703</c:v>
                </c:pt>
                <c:pt idx="111">
                  <c:v>-10.2512054443</c:v>
                </c:pt>
                <c:pt idx="112">
                  <c:v>-10.1593017578</c:v>
                </c:pt>
                <c:pt idx="113">
                  <c:v>-10.546187400799999</c:v>
                </c:pt>
                <c:pt idx="114">
                  <c:v>-10.3343992233</c:v>
                </c:pt>
                <c:pt idx="115">
                  <c:v>-10.504027366600001</c:v>
                </c:pt>
                <c:pt idx="116">
                  <c:v>-10.8384981155</c:v>
                </c:pt>
                <c:pt idx="117">
                  <c:v>-10.0911989212</c:v>
                </c:pt>
                <c:pt idx="118">
                  <c:v>-10.4533653259</c:v>
                </c:pt>
                <c:pt idx="119">
                  <c:v>-10.850011825599999</c:v>
                </c:pt>
                <c:pt idx="120">
                  <c:v>-10.382582664499999</c:v>
                </c:pt>
                <c:pt idx="121">
                  <c:v>-10.894824028</c:v>
                </c:pt>
                <c:pt idx="122">
                  <c:v>-10.551713943499999</c:v>
                </c:pt>
                <c:pt idx="123">
                  <c:v>-10.0657558441</c:v>
                </c:pt>
                <c:pt idx="124">
                  <c:v>-11.0199146271</c:v>
                </c:pt>
                <c:pt idx="125">
                  <c:v>-10.435441970799999</c:v>
                </c:pt>
                <c:pt idx="126">
                  <c:v>-10.677957534800001</c:v>
                </c:pt>
                <c:pt idx="127">
                  <c:v>-10.4241952896</c:v>
                </c:pt>
                <c:pt idx="128">
                  <c:v>-10.484023094199999</c:v>
                </c:pt>
                <c:pt idx="129">
                  <c:v>-10.087470054600001</c:v>
                </c:pt>
                <c:pt idx="130">
                  <c:v>-10.4016189575</c:v>
                </c:pt>
                <c:pt idx="131">
                  <c:v>-10.3847932816</c:v>
                </c:pt>
                <c:pt idx="132">
                  <c:v>-10.134893417400001</c:v>
                </c:pt>
                <c:pt idx="133">
                  <c:v>-10.3768787384</c:v>
                </c:pt>
                <c:pt idx="134">
                  <c:v>-10.486612319900001</c:v>
                </c:pt>
                <c:pt idx="135">
                  <c:v>-10.212471962</c:v>
                </c:pt>
                <c:pt idx="136">
                  <c:v>-10.5023765564</c:v>
                </c:pt>
                <c:pt idx="137">
                  <c:v>-10.565977096599999</c:v>
                </c:pt>
                <c:pt idx="138">
                  <c:v>-10.8291015625</c:v>
                </c:pt>
                <c:pt idx="139">
                  <c:v>-10.418828964199999</c:v>
                </c:pt>
                <c:pt idx="140">
                  <c:v>-10.7361011505</c:v>
                </c:pt>
                <c:pt idx="141">
                  <c:v>-10.3099327087</c:v>
                </c:pt>
                <c:pt idx="142">
                  <c:v>-10.651903152499999</c:v>
                </c:pt>
                <c:pt idx="143">
                  <c:v>-10.410932540899999</c:v>
                </c:pt>
                <c:pt idx="144">
                  <c:v>-13.9931554794</c:v>
                </c:pt>
                <c:pt idx="145">
                  <c:v>-15.811284065200001</c:v>
                </c:pt>
                <c:pt idx="146">
                  <c:v>-13.354678154</c:v>
                </c:pt>
                <c:pt idx="147">
                  <c:v>-14.241307258599999</c:v>
                </c:pt>
                <c:pt idx="148">
                  <c:v>-13.6485939026</c:v>
                </c:pt>
                <c:pt idx="149">
                  <c:v>-13.4717292786</c:v>
                </c:pt>
                <c:pt idx="150">
                  <c:v>-13.6300439835</c:v>
                </c:pt>
                <c:pt idx="151">
                  <c:v>-13.6170129776</c:v>
                </c:pt>
                <c:pt idx="152">
                  <c:v>-13.6738195419</c:v>
                </c:pt>
                <c:pt idx="153">
                  <c:v>-13.5448589325</c:v>
                </c:pt>
                <c:pt idx="154">
                  <c:v>-13.5817613602</c:v>
                </c:pt>
                <c:pt idx="155">
                  <c:v>-14.078534126299999</c:v>
                </c:pt>
                <c:pt idx="156">
                  <c:v>-15.642499923700001</c:v>
                </c:pt>
                <c:pt idx="157">
                  <c:v>-13.7046384811</c:v>
                </c:pt>
                <c:pt idx="158">
                  <c:v>-13.6097764969</c:v>
                </c:pt>
                <c:pt idx="159">
                  <c:v>-13.736696243300001</c:v>
                </c:pt>
                <c:pt idx="160">
                  <c:v>-13.599300384499999</c:v>
                </c:pt>
                <c:pt idx="161">
                  <c:v>-13.6067380905</c:v>
                </c:pt>
                <c:pt idx="162">
                  <c:v>-13.6049995422</c:v>
                </c:pt>
                <c:pt idx="163">
                  <c:v>-15.9606790543</c:v>
                </c:pt>
                <c:pt idx="164">
                  <c:v>-15.487659454299999</c:v>
                </c:pt>
                <c:pt idx="165">
                  <c:v>-15.326406478899999</c:v>
                </c:pt>
                <c:pt idx="166">
                  <c:v>-13.7763195038</c:v>
                </c:pt>
                <c:pt idx="167">
                  <c:v>-14.5030975342</c:v>
                </c:pt>
                <c:pt idx="168">
                  <c:v>-13.818369865399999</c:v>
                </c:pt>
                <c:pt idx="169">
                  <c:v>-14.0223426819</c:v>
                </c:pt>
                <c:pt idx="170">
                  <c:v>-13.9137115479</c:v>
                </c:pt>
                <c:pt idx="171">
                  <c:v>-16.064168930099999</c:v>
                </c:pt>
                <c:pt idx="172">
                  <c:v>-13.966657638499999</c:v>
                </c:pt>
                <c:pt idx="173">
                  <c:v>-13.865274429299999</c:v>
                </c:pt>
                <c:pt idx="174">
                  <c:v>-14.737784385699999</c:v>
                </c:pt>
                <c:pt idx="175">
                  <c:v>-14.138648033100001</c:v>
                </c:pt>
                <c:pt idx="176">
                  <c:v>-14.9514579773</c:v>
                </c:pt>
                <c:pt idx="177">
                  <c:v>-16.091083526599999</c:v>
                </c:pt>
                <c:pt idx="178">
                  <c:v>-16.1600723267</c:v>
                </c:pt>
                <c:pt idx="179">
                  <c:v>-14.889626503000001</c:v>
                </c:pt>
                <c:pt idx="180">
                  <c:v>-15.015186309800001</c:v>
                </c:pt>
                <c:pt idx="181">
                  <c:v>-14.198437690700001</c:v>
                </c:pt>
                <c:pt idx="182">
                  <c:v>-16.340629577600001</c:v>
                </c:pt>
                <c:pt idx="183">
                  <c:v>-15.138065338100001</c:v>
                </c:pt>
                <c:pt idx="184">
                  <c:v>-16.030004501299999</c:v>
                </c:pt>
                <c:pt idx="185">
                  <c:v>-14.261339187600001</c:v>
                </c:pt>
                <c:pt idx="186">
                  <c:v>-14.3251314163</c:v>
                </c:pt>
                <c:pt idx="187">
                  <c:v>-14.9470338821</c:v>
                </c:pt>
                <c:pt idx="188">
                  <c:v>-14.825637817400001</c:v>
                </c:pt>
                <c:pt idx="189">
                  <c:v>-14.383105278</c:v>
                </c:pt>
                <c:pt idx="190">
                  <c:v>-14.447366714499999</c:v>
                </c:pt>
                <c:pt idx="191">
                  <c:v>-14.5095272064</c:v>
                </c:pt>
                <c:pt idx="192">
                  <c:v>-14.763682365399999</c:v>
                </c:pt>
                <c:pt idx="193">
                  <c:v>-14.6356563568</c:v>
                </c:pt>
                <c:pt idx="194">
                  <c:v>-14.5736732483</c:v>
                </c:pt>
                <c:pt idx="195">
                  <c:v>-14.6996679306</c:v>
                </c:pt>
                <c:pt idx="196">
                  <c:v>-16.150156021099999</c:v>
                </c:pt>
                <c:pt idx="197">
                  <c:v>-16.181596756000001</c:v>
                </c:pt>
                <c:pt idx="198">
                  <c:v>-16.1187210083</c:v>
                </c:pt>
                <c:pt idx="199">
                  <c:v>-14.884977340700001</c:v>
                </c:pt>
                <c:pt idx="200">
                  <c:v>-14.948055267299999</c:v>
                </c:pt>
                <c:pt idx="201">
                  <c:v>-16.3473548889</c:v>
                </c:pt>
                <c:pt idx="202">
                  <c:v>-14.9643182755</c:v>
                </c:pt>
                <c:pt idx="203">
                  <c:v>-16.211160659800001</c:v>
                </c:pt>
                <c:pt idx="204">
                  <c:v>-16.3774261475</c:v>
                </c:pt>
                <c:pt idx="205">
                  <c:v>-14.9450454712</c:v>
                </c:pt>
                <c:pt idx="206">
                  <c:v>-14.830083846999999</c:v>
                </c:pt>
                <c:pt idx="207">
                  <c:v>-14.7511129379</c:v>
                </c:pt>
                <c:pt idx="208">
                  <c:v>-14.897766113299999</c:v>
                </c:pt>
                <c:pt idx="209">
                  <c:v>-14.6337327957</c:v>
                </c:pt>
                <c:pt idx="210">
                  <c:v>-16.280582427999999</c:v>
                </c:pt>
                <c:pt idx="211">
                  <c:v>-16.299764633199999</c:v>
                </c:pt>
                <c:pt idx="212">
                  <c:v>-14.668822288499999</c:v>
                </c:pt>
                <c:pt idx="213">
                  <c:v>-16.3234367371</c:v>
                </c:pt>
                <c:pt idx="214">
                  <c:v>-14.537933349599999</c:v>
                </c:pt>
                <c:pt idx="215">
                  <c:v>-14.7218132019</c:v>
                </c:pt>
                <c:pt idx="216">
                  <c:v>-14.5164613724</c:v>
                </c:pt>
                <c:pt idx="217">
                  <c:v>-16.3465614319</c:v>
                </c:pt>
                <c:pt idx="218">
                  <c:v>-14.5712738037</c:v>
                </c:pt>
                <c:pt idx="219">
                  <c:v>-14.794232368499999</c:v>
                </c:pt>
                <c:pt idx="220">
                  <c:v>-14.796631812999999</c:v>
                </c:pt>
                <c:pt idx="221">
                  <c:v>-14.764611244199999</c:v>
                </c:pt>
                <c:pt idx="222">
                  <c:v>-14.532544136</c:v>
                </c:pt>
                <c:pt idx="223">
                  <c:v>-16.152582168599999</c:v>
                </c:pt>
                <c:pt idx="224">
                  <c:v>-14.7353315353</c:v>
                </c:pt>
                <c:pt idx="225">
                  <c:v>-14.621459960899999</c:v>
                </c:pt>
                <c:pt idx="226">
                  <c:v>-16.235462188700001</c:v>
                </c:pt>
                <c:pt idx="227">
                  <c:v>-14.6906337738</c:v>
                </c:pt>
                <c:pt idx="228">
                  <c:v>-16.145187377900001</c:v>
                </c:pt>
                <c:pt idx="229">
                  <c:v>-16.133182525599999</c:v>
                </c:pt>
                <c:pt idx="230">
                  <c:v>-14.716127395599999</c:v>
                </c:pt>
                <c:pt idx="231">
                  <c:v>-16.340141296399999</c:v>
                </c:pt>
                <c:pt idx="232">
                  <c:v>-16.258962631199999</c:v>
                </c:pt>
                <c:pt idx="233">
                  <c:v>-16.404436111500001</c:v>
                </c:pt>
                <c:pt idx="234">
                  <c:v>-16.341415405300001</c:v>
                </c:pt>
                <c:pt idx="235">
                  <c:v>-16.340456008899999</c:v>
                </c:pt>
                <c:pt idx="236">
                  <c:v>-14.7830963135</c:v>
                </c:pt>
                <c:pt idx="237">
                  <c:v>-16.429525375400001</c:v>
                </c:pt>
                <c:pt idx="238">
                  <c:v>-14.8813056946</c:v>
                </c:pt>
                <c:pt idx="239">
                  <c:v>-15.228895187399999</c:v>
                </c:pt>
                <c:pt idx="240">
                  <c:v>-15.3381061554</c:v>
                </c:pt>
                <c:pt idx="241">
                  <c:v>-15.000082969699999</c:v>
                </c:pt>
                <c:pt idx="242">
                  <c:v>-15.1225805283</c:v>
                </c:pt>
                <c:pt idx="243">
                  <c:v>-15.4494857788</c:v>
                </c:pt>
                <c:pt idx="244">
                  <c:v>-15.522947311399999</c:v>
                </c:pt>
                <c:pt idx="245">
                  <c:v>-15.5608577728</c:v>
                </c:pt>
                <c:pt idx="246">
                  <c:v>-15.5097131729</c:v>
                </c:pt>
                <c:pt idx="247">
                  <c:v>-15.5541372299</c:v>
                </c:pt>
                <c:pt idx="248">
                  <c:v>-15.4858007431</c:v>
                </c:pt>
                <c:pt idx="249">
                  <c:v>-15.5117797852</c:v>
                </c:pt>
                <c:pt idx="250">
                  <c:v>-15.5732088089</c:v>
                </c:pt>
                <c:pt idx="251">
                  <c:v>-15.6548748016</c:v>
                </c:pt>
                <c:pt idx="252">
                  <c:v>-21.8750953674</c:v>
                </c:pt>
                <c:pt idx="253">
                  <c:v>-21.2163772583</c:v>
                </c:pt>
                <c:pt idx="254">
                  <c:v>-21.274097442599999</c:v>
                </c:pt>
                <c:pt idx="255">
                  <c:v>-21.339418411299999</c:v>
                </c:pt>
                <c:pt idx="256">
                  <c:v>-21.529150009199999</c:v>
                </c:pt>
                <c:pt idx="257">
                  <c:v>-21.109491348300001</c:v>
                </c:pt>
                <c:pt idx="258">
                  <c:v>-21.015850067100001</c:v>
                </c:pt>
                <c:pt idx="259">
                  <c:v>-20.9342689514</c:v>
                </c:pt>
                <c:pt idx="260">
                  <c:v>-21.2436676025</c:v>
                </c:pt>
                <c:pt idx="261">
                  <c:v>-20.723951339700001</c:v>
                </c:pt>
                <c:pt idx="262">
                  <c:v>-20.8705024719</c:v>
                </c:pt>
                <c:pt idx="263">
                  <c:v>-21.216369628900001</c:v>
                </c:pt>
                <c:pt idx="264">
                  <c:v>-20.687677383400001</c:v>
                </c:pt>
                <c:pt idx="265">
                  <c:v>-20.767967224100001</c:v>
                </c:pt>
                <c:pt idx="266">
                  <c:v>-20.818000793500001</c:v>
                </c:pt>
                <c:pt idx="267">
                  <c:v>-20.660682678200001</c:v>
                </c:pt>
                <c:pt idx="268">
                  <c:v>-20.617403030399998</c:v>
                </c:pt>
                <c:pt idx="269">
                  <c:v>-20.642976760900002</c:v>
                </c:pt>
                <c:pt idx="270">
                  <c:v>-20.6300010681</c:v>
                </c:pt>
                <c:pt idx="271">
                  <c:v>-20.624090194699999</c:v>
                </c:pt>
                <c:pt idx="272">
                  <c:v>-20.626029968299999</c:v>
                </c:pt>
                <c:pt idx="273">
                  <c:v>-21.1905250549</c:v>
                </c:pt>
                <c:pt idx="274">
                  <c:v>-20.614786148099999</c:v>
                </c:pt>
                <c:pt idx="275">
                  <c:v>-21.1632099152</c:v>
                </c:pt>
                <c:pt idx="276">
                  <c:v>-20.6222057343</c:v>
                </c:pt>
                <c:pt idx="277">
                  <c:v>-20.641689300500001</c:v>
                </c:pt>
                <c:pt idx="278">
                  <c:v>-21.129140853900001</c:v>
                </c:pt>
                <c:pt idx="279">
                  <c:v>-20.675941467299999</c:v>
                </c:pt>
                <c:pt idx="280">
                  <c:v>-21.084255218500001</c:v>
                </c:pt>
                <c:pt idx="281">
                  <c:v>-20.774852752699999</c:v>
                </c:pt>
                <c:pt idx="282">
                  <c:v>-20.722545623799999</c:v>
                </c:pt>
                <c:pt idx="283">
                  <c:v>-20.827129364000001</c:v>
                </c:pt>
                <c:pt idx="284">
                  <c:v>-20.921226501500001</c:v>
                </c:pt>
                <c:pt idx="285">
                  <c:v>-20.873453140300001</c:v>
                </c:pt>
                <c:pt idx="286">
                  <c:v>-21.032218933100001</c:v>
                </c:pt>
                <c:pt idx="287">
                  <c:v>-20.9752731323</c:v>
                </c:pt>
              </c:numCache>
            </c:numRef>
          </c:yVal>
          <c:smooth val="0"/>
        </c:ser>
        <c:ser>
          <c:idx val="0"/>
          <c:order val="2"/>
          <c:tx>
            <c:v>CI</c:v>
          </c:tx>
          <c:spPr>
            <a:ln w="635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Data!$B$2:$B$289</c:f>
              <c:numCache>
                <c:formatCode>0.00</c:formatCode>
                <c:ptCount val="288"/>
                <c:pt idx="0">
                  <c:v>5.9800000190700002</c:v>
                </c:pt>
                <c:pt idx="1">
                  <c:v>5.8200001716600003</c:v>
                </c:pt>
                <c:pt idx="2">
                  <c:v>5.17000007629</c:v>
                </c:pt>
                <c:pt idx="3">
                  <c:v>5.0199999809299998</c:v>
                </c:pt>
                <c:pt idx="4">
                  <c:v>4.57999992371</c:v>
                </c:pt>
                <c:pt idx="5">
                  <c:v>4.5399999618500004</c:v>
                </c:pt>
                <c:pt idx="6">
                  <c:v>4.2699999809299998</c:v>
                </c:pt>
                <c:pt idx="7">
                  <c:v>4.25</c:v>
                </c:pt>
                <c:pt idx="8">
                  <c:v>4.1300001144399996</c:v>
                </c:pt>
                <c:pt idx="9">
                  <c:v>3.7200000286099999</c:v>
                </c:pt>
                <c:pt idx="10">
                  <c:v>3.6600000858300001</c:v>
                </c:pt>
                <c:pt idx="11">
                  <c:v>3.5699999332400001</c:v>
                </c:pt>
                <c:pt idx="12">
                  <c:v>3.4500000476800001</c:v>
                </c:pt>
                <c:pt idx="13">
                  <c:v>3.3900001048999999</c:v>
                </c:pt>
                <c:pt idx="14">
                  <c:v>2.9000000953699998</c:v>
                </c:pt>
                <c:pt idx="15">
                  <c:v>2.78999996185</c:v>
                </c:pt>
                <c:pt idx="16">
                  <c:v>2.6099998951000001</c:v>
                </c:pt>
                <c:pt idx="17">
                  <c:v>2.5699999332400001</c:v>
                </c:pt>
                <c:pt idx="18">
                  <c:v>2.5599999427800002</c:v>
                </c:pt>
                <c:pt idx="19">
                  <c:v>2.53999996185</c:v>
                </c:pt>
                <c:pt idx="20">
                  <c:v>2.5199999809300002</c:v>
                </c:pt>
                <c:pt idx="21">
                  <c:v>2.5099999904599999</c:v>
                </c:pt>
                <c:pt idx="22">
                  <c:v>2.4300000667599999</c:v>
                </c:pt>
                <c:pt idx="23">
                  <c:v>2.3199999332400001</c:v>
                </c:pt>
                <c:pt idx="24">
                  <c:v>2.2400000095400001</c:v>
                </c:pt>
                <c:pt idx="25">
                  <c:v>2.1800000667599999</c:v>
                </c:pt>
                <c:pt idx="26">
                  <c:v>2.0599999427800002</c:v>
                </c:pt>
                <c:pt idx="27">
                  <c:v>2.0499999523199999</c:v>
                </c:pt>
                <c:pt idx="28">
                  <c:v>1.90999996662</c:v>
                </c:pt>
                <c:pt idx="29">
                  <c:v>1.8999999761599999</c:v>
                </c:pt>
                <c:pt idx="30">
                  <c:v>1.8500000238400001</c:v>
                </c:pt>
                <c:pt idx="31">
                  <c:v>1.8500000238400001</c:v>
                </c:pt>
                <c:pt idx="32">
                  <c:v>1.6100000143099999</c:v>
                </c:pt>
                <c:pt idx="33">
                  <c:v>1.59000003338</c:v>
                </c:pt>
                <c:pt idx="34">
                  <c:v>1.51999998093</c:v>
                </c:pt>
                <c:pt idx="35">
                  <c:v>1.48000001907</c:v>
                </c:pt>
                <c:pt idx="36">
                  <c:v>1.2799999713900001</c:v>
                </c:pt>
                <c:pt idx="37">
                  <c:v>1.26999998093</c:v>
                </c:pt>
                <c:pt idx="38">
                  <c:v>1.2200000286099999</c:v>
                </c:pt>
                <c:pt idx="39">
                  <c:v>1.1200000047700001</c:v>
                </c:pt>
                <c:pt idx="40">
                  <c:v>1.05999994278</c:v>
                </c:pt>
                <c:pt idx="41">
                  <c:v>0.97000002861000001</c:v>
                </c:pt>
                <c:pt idx="42">
                  <c:v>0.920000016689</c:v>
                </c:pt>
                <c:pt idx="43">
                  <c:v>0.91000002622599996</c:v>
                </c:pt>
                <c:pt idx="44">
                  <c:v>0.37000000476799999</c:v>
                </c:pt>
                <c:pt idx="45">
                  <c:v>0.25999999046299999</c:v>
                </c:pt>
                <c:pt idx="46">
                  <c:v>-0.12999999523200001</c:v>
                </c:pt>
                <c:pt idx="47">
                  <c:v>-0.23000000417200001</c:v>
                </c:pt>
                <c:pt idx="48">
                  <c:v>-0.31999999284699998</c:v>
                </c:pt>
                <c:pt idx="49">
                  <c:v>-0.87999999523200001</c:v>
                </c:pt>
                <c:pt idx="50">
                  <c:v>-0.95999997854200003</c:v>
                </c:pt>
                <c:pt idx="51">
                  <c:v>-1.1200000047700001</c:v>
                </c:pt>
                <c:pt idx="52">
                  <c:v>-1.1699999570799999</c:v>
                </c:pt>
                <c:pt idx="53">
                  <c:v>-1.30999994278</c:v>
                </c:pt>
                <c:pt idx="54">
                  <c:v>-1.34000003338</c:v>
                </c:pt>
                <c:pt idx="55">
                  <c:v>-1.34000003338</c:v>
                </c:pt>
                <c:pt idx="56">
                  <c:v>-1.3500000238400001</c:v>
                </c:pt>
                <c:pt idx="57">
                  <c:v>-1.44000005722</c:v>
                </c:pt>
                <c:pt idx="58">
                  <c:v>-1.44000005722</c:v>
                </c:pt>
                <c:pt idx="59">
                  <c:v>-1.55999994278</c:v>
                </c:pt>
                <c:pt idx="60">
                  <c:v>-1.6499999761599999</c:v>
                </c:pt>
                <c:pt idx="61">
                  <c:v>-1.6699999570799999</c:v>
                </c:pt>
                <c:pt idx="62">
                  <c:v>-1.71000003815</c:v>
                </c:pt>
                <c:pt idx="63">
                  <c:v>-1.73000001907</c:v>
                </c:pt>
                <c:pt idx="64">
                  <c:v>-1.7599999904600001</c:v>
                </c:pt>
                <c:pt idx="65">
                  <c:v>-1.7999999523200001</c:v>
                </c:pt>
                <c:pt idx="66">
                  <c:v>-1.8999999761599999</c:v>
                </c:pt>
                <c:pt idx="67">
                  <c:v>-1.9199999570799999</c:v>
                </c:pt>
                <c:pt idx="68">
                  <c:v>-1.9199999570799999</c:v>
                </c:pt>
                <c:pt idx="69">
                  <c:v>-2.0099999904599999</c:v>
                </c:pt>
                <c:pt idx="70">
                  <c:v>-2.0099999904599999</c:v>
                </c:pt>
                <c:pt idx="71">
                  <c:v>-2.0299999713900001</c:v>
                </c:pt>
                <c:pt idx="72">
                  <c:v>-2.07999992371</c:v>
                </c:pt>
                <c:pt idx="73">
                  <c:v>-2.0999999046300002</c:v>
                </c:pt>
                <c:pt idx="74">
                  <c:v>-2.17000007629</c:v>
                </c:pt>
                <c:pt idx="75">
                  <c:v>-2.2400000095400001</c:v>
                </c:pt>
                <c:pt idx="76">
                  <c:v>-2.2699999809300002</c:v>
                </c:pt>
                <c:pt idx="77">
                  <c:v>-2.28999996185</c:v>
                </c:pt>
                <c:pt idx="78">
                  <c:v>-2.3399999141699999</c:v>
                </c:pt>
                <c:pt idx="79">
                  <c:v>-2.36999988556</c:v>
                </c:pt>
                <c:pt idx="80">
                  <c:v>-2.4000000953699998</c:v>
                </c:pt>
                <c:pt idx="81">
                  <c:v>-2.42000007629</c:v>
                </c:pt>
                <c:pt idx="82">
                  <c:v>-2.4400000572199998</c:v>
                </c:pt>
                <c:pt idx="83">
                  <c:v>-2.4900000095400001</c:v>
                </c:pt>
                <c:pt idx="84">
                  <c:v>-2.5299999713900001</c:v>
                </c:pt>
                <c:pt idx="85">
                  <c:v>-2.5499999523199999</c:v>
                </c:pt>
                <c:pt idx="86">
                  <c:v>-2.6400001048999999</c:v>
                </c:pt>
                <c:pt idx="87">
                  <c:v>-2.6500000953699998</c:v>
                </c:pt>
                <c:pt idx="88">
                  <c:v>-2.67000007629</c:v>
                </c:pt>
                <c:pt idx="89">
                  <c:v>-2.67000007629</c:v>
                </c:pt>
                <c:pt idx="90">
                  <c:v>-2.7799999713900001</c:v>
                </c:pt>
                <c:pt idx="91">
                  <c:v>-2.9100000858300001</c:v>
                </c:pt>
                <c:pt idx="92">
                  <c:v>-2.96000003815</c:v>
                </c:pt>
                <c:pt idx="93">
                  <c:v>-3.0099999904599999</c:v>
                </c:pt>
                <c:pt idx="94">
                  <c:v>-3.0299999713900001</c:v>
                </c:pt>
                <c:pt idx="95">
                  <c:v>-3.0299999713900001</c:v>
                </c:pt>
                <c:pt idx="96">
                  <c:v>-3.1400001048999999</c:v>
                </c:pt>
                <c:pt idx="97">
                  <c:v>-3.1800000667599999</c:v>
                </c:pt>
                <c:pt idx="98">
                  <c:v>-3.2799999713900001</c:v>
                </c:pt>
                <c:pt idx="99">
                  <c:v>-3.2999999523199999</c:v>
                </c:pt>
                <c:pt idx="100">
                  <c:v>-3.4400000572199998</c:v>
                </c:pt>
                <c:pt idx="101">
                  <c:v>-3.46000003815</c:v>
                </c:pt>
                <c:pt idx="102">
                  <c:v>-3.4700000286099999</c:v>
                </c:pt>
                <c:pt idx="103">
                  <c:v>-3.53999996185</c:v>
                </c:pt>
                <c:pt idx="104">
                  <c:v>-3.5499999523199999</c:v>
                </c:pt>
                <c:pt idx="105">
                  <c:v>-3.63000011444</c:v>
                </c:pt>
                <c:pt idx="106">
                  <c:v>-3.6600000858300001</c:v>
                </c:pt>
                <c:pt idx="107">
                  <c:v>-4.1300001144399996</c:v>
                </c:pt>
                <c:pt idx="108">
                  <c:v>-8.2600002288799992</c:v>
                </c:pt>
                <c:pt idx="109">
                  <c:v>-8.32999992371</c:v>
                </c:pt>
                <c:pt idx="110">
                  <c:v>-8.3999996185299999</c:v>
                </c:pt>
                <c:pt idx="111">
                  <c:v>-8.5600004196199997</c:v>
                </c:pt>
                <c:pt idx="112">
                  <c:v>-8.6199998855600004</c:v>
                </c:pt>
                <c:pt idx="113">
                  <c:v>-8.67000007629</c:v>
                </c:pt>
                <c:pt idx="114">
                  <c:v>-8.7399997711200008</c:v>
                </c:pt>
                <c:pt idx="115">
                  <c:v>-9.0200004577600001</c:v>
                </c:pt>
                <c:pt idx="116">
                  <c:v>-9.0399999618500004</c:v>
                </c:pt>
                <c:pt idx="117">
                  <c:v>-9.1499996185299999</c:v>
                </c:pt>
                <c:pt idx="118">
                  <c:v>-9.1899995803800003</c:v>
                </c:pt>
                <c:pt idx="119">
                  <c:v>-9.2600002288799992</c:v>
                </c:pt>
                <c:pt idx="120">
                  <c:v>-9.2700004577600001</c:v>
                </c:pt>
                <c:pt idx="121">
                  <c:v>-9.3000001907299996</c:v>
                </c:pt>
                <c:pt idx="122">
                  <c:v>-9.32999992371</c:v>
                </c:pt>
                <c:pt idx="123">
                  <c:v>-9.3599996566799994</c:v>
                </c:pt>
                <c:pt idx="124">
                  <c:v>-9.3699998855600004</c:v>
                </c:pt>
                <c:pt idx="125">
                  <c:v>-9.3699998855600004</c:v>
                </c:pt>
                <c:pt idx="126">
                  <c:v>-9.4700002670300005</c:v>
                </c:pt>
                <c:pt idx="127">
                  <c:v>-9.5</c:v>
                </c:pt>
                <c:pt idx="128">
                  <c:v>-9.5399999618500004</c:v>
                </c:pt>
                <c:pt idx="129">
                  <c:v>-9.6400003433200006</c:v>
                </c:pt>
                <c:pt idx="130">
                  <c:v>-9.6899995803800003</c:v>
                </c:pt>
                <c:pt idx="131">
                  <c:v>-9.7299995422399999</c:v>
                </c:pt>
                <c:pt idx="132">
                  <c:v>-9.7700004577600001</c:v>
                </c:pt>
                <c:pt idx="133">
                  <c:v>-9.8400001525899992</c:v>
                </c:pt>
                <c:pt idx="134">
                  <c:v>-9.8699998855600004</c:v>
                </c:pt>
                <c:pt idx="135">
                  <c:v>-9.8999996185299999</c:v>
                </c:pt>
                <c:pt idx="136">
                  <c:v>-9.92000007629</c:v>
                </c:pt>
                <c:pt idx="137">
                  <c:v>-9.9899997711200008</c:v>
                </c:pt>
                <c:pt idx="138">
                  <c:v>-10</c:v>
                </c:pt>
                <c:pt idx="139">
                  <c:v>-10.079999923700001</c:v>
                </c:pt>
                <c:pt idx="140">
                  <c:v>-10.1199998856</c:v>
                </c:pt>
                <c:pt idx="141">
                  <c:v>-10.1300001144</c:v>
                </c:pt>
                <c:pt idx="142">
                  <c:v>-10.329999923700001</c:v>
                </c:pt>
                <c:pt idx="143">
                  <c:v>-10.899999618500001</c:v>
                </c:pt>
                <c:pt idx="144">
                  <c:v>-12.1599998474</c:v>
                </c:pt>
                <c:pt idx="145">
                  <c:v>-12.3699998856</c:v>
                </c:pt>
                <c:pt idx="146">
                  <c:v>-12.3800001144</c:v>
                </c:pt>
                <c:pt idx="147">
                  <c:v>-12.4300003052</c:v>
                </c:pt>
                <c:pt idx="148">
                  <c:v>-12.4300003052</c:v>
                </c:pt>
                <c:pt idx="149">
                  <c:v>-12.5</c:v>
                </c:pt>
                <c:pt idx="150">
                  <c:v>-12.5200004578</c:v>
                </c:pt>
                <c:pt idx="151">
                  <c:v>-12.5600004196</c:v>
                </c:pt>
                <c:pt idx="152">
                  <c:v>-12.5600004196</c:v>
                </c:pt>
                <c:pt idx="153">
                  <c:v>-12.5699996948</c:v>
                </c:pt>
                <c:pt idx="154">
                  <c:v>-12.609999656699999</c:v>
                </c:pt>
                <c:pt idx="155">
                  <c:v>-12.6300001144</c:v>
                </c:pt>
                <c:pt idx="156">
                  <c:v>-12.699999809299999</c:v>
                </c:pt>
                <c:pt idx="157">
                  <c:v>-12.739999771100001</c:v>
                </c:pt>
                <c:pt idx="158">
                  <c:v>-12.760000228899999</c:v>
                </c:pt>
                <c:pt idx="159">
                  <c:v>-12.7700004578</c:v>
                </c:pt>
                <c:pt idx="160">
                  <c:v>-12.779999733</c:v>
                </c:pt>
                <c:pt idx="161">
                  <c:v>-12.779999733</c:v>
                </c:pt>
                <c:pt idx="162">
                  <c:v>-12.8100004196</c:v>
                </c:pt>
                <c:pt idx="163">
                  <c:v>-12.8699998856</c:v>
                </c:pt>
                <c:pt idx="164">
                  <c:v>-12.9099998474</c:v>
                </c:pt>
                <c:pt idx="165">
                  <c:v>-12.9300003052</c:v>
                </c:pt>
                <c:pt idx="166">
                  <c:v>-12.9399995804</c:v>
                </c:pt>
                <c:pt idx="167">
                  <c:v>-12.989999771100001</c:v>
                </c:pt>
                <c:pt idx="168">
                  <c:v>-13.029999733</c:v>
                </c:pt>
                <c:pt idx="169">
                  <c:v>-13.050000190700001</c:v>
                </c:pt>
                <c:pt idx="170">
                  <c:v>-13.079999923700001</c:v>
                </c:pt>
                <c:pt idx="171">
                  <c:v>-13.1199998856</c:v>
                </c:pt>
                <c:pt idx="172">
                  <c:v>-13.1300001144</c:v>
                </c:pt>
                <c:pt idx="173">
                  <c:v>-13.1599998474</c:v>
                </c:pt>
                <c:pt idx="174">
                  <c:v>-13.1800003052</c:v>
                </c:pt>
                <c:pt idx="175">
                  <c:v>-13.2299995422</c:v>
                </c:pt>
                <c:pt idx="176">
                  <c:v>-13.25</c:v>
                </c:pt>
                <c:pt idx="177">
                  <c:v>-13.279999733</c:v>
                </c:pt>
                <c:pt idx="178">
                  <c:v>-13.279999733</c:v>
                </c:pt>
                <c:pt idx="179">
                  <c:v>-13.279999733</c:v>
                </c:pt>
                <c:pt idx="180">
                  <c:v>-13.2899999619</c:v>
                </c:pt>
                <c:pt idx="181">
                  <c:v>-13.329999923700001</c:v>
                </c:pt>
                <c:pt idx="182">
                  <c:v>-13.359999656699999</c:v>
                </c:pt>
                <c:pt idx="183">
                  <c:v>-13.390000343300001</c:v>
                </c:pt>
                <c:pt idx="184">
                  <c:v>-13.399999618500001</c:v>
                </c:pt>
                <c:pt idx="185">
                  <c:v>-13.399999618500001</c:v>
                </c:pt>
                <c:pt idx="186">
                  <c:v>-13.449999809299999</c:v>
                </c:pt>
                <c:pt idx="187">
                  <c:v>-13.470000267</c:v>
                </c:pt>
                <c:pt idx="188">
                  <c:v>-13.4799995422</c:v>
                </c:pt>
                <c:pt idx="189">
                  <c:v>-13.5</c:v>
                </c:pt>
                <c:pt idx="190">
                  <c:v>-13.529999733</c:v>
                </c:pt>
                <c:pt idx="191">
                  <c:v>-13.550000190700001</c:v>
                </c:pt>
                <c:pt idx="192">
                  <c:v>-13.5699996948</c:v>
                </c:pt>
                <c:pt idx="193">
                  <c:v>-13.579999923700001</c:v>
                </c:pt>
                <c:pt idx="194">
                  <c:v>-13.600000381499999</c:v>
                </c:pt>
                <c:pt idx="195">
                  <c:v>-13.609999656699999</c:v>
                </c:pt>
                <c:pt idx="196">
                  <c:v>-13.699999809299999</c:v>
                </c:pt>
                <c:pt idx="197">
                  <c:v>-13.75</c:v>
                </c:pt>
                <c:pt idx="198">
                  <c:v>-13.8100004196</c:v>
                </c:pt>
                <c:pt idx="199">
                  <c:v>-13.8100004196</c:v>
                </c:pt>
                <c:pt idx="200">
                  <c:v>-13.8400001526</c:v>
                </c:pt>
                <c:pt idx="201">
                  <c:v>-13.859999656699999</c:v>
                </c:pt>
                <c:pt idx="202">
                  <c:v>-13.890000343300001</c:v>
                </c:pt>
                <c:pt idx="203">
                  <c:v>-13.9099998474</c:v>
                </c:pt>
                <c:pt idx="204">
                  <c:v>-13.9799995422</c:v>
                </c:pt>
                <c:pt idx="205">
                  <c:v>-14.010000228899999</c:v>
                </c:pt>
                <c:pt idx="206">
                  <c:v>-14.0699996948</c:v>
                </c:pt>
                <c:pt idx="207">
                  <c:v>-14.100000381499999</c:v>
                </c:pt>
                <c:pt idx="208">
                  <c:v>-14.1199998856</c:v>
                </c:pt>
                <c:pt idx="209">
                  <c:v>-14.1300001144</c:v>
                </c:pt>
                <c:pt idx="210">
                  <c:v>-14.149999618500001</c:v>
                </c:pt>
                <c:pt idx="211">
                  <c:v>-14.1899995804</c:v>
                </c:pt>
                <c:pt idx="212">
                  <c:v>-14.2100000381</c:v>
                </c:pt>
                <c:pt idx="213">
                  <c:v>-14.220000267</c:v>
                </c:pt>
                <c:pt idx="214">
                  <c:v>-14.25</c:v>
                </c:pt>
                <c:pt idx="215">
                  <c:v>-14.2700004578</c:v>
                </c:pt>
                <c:pt idx="216">
                  <c:v>-14.2899999619</c:v>
                </c:pt>
                <c:pt idx="217">
                  <c:v>-14.3400001526</c:v>
                </c:pt>
                <c:pt idx="218">
                  <c:v>-14.3400001526</c:v>
                </c:pt>
                <c:pt idx="219">
                  <c:v>-14.3400001526</c:v>
                </c:pt>
                <c:pt idx="220">
                  <c:v>-14.350000381499999</c:v>
                </c:pt>
                <c:pt idx="221">
                  <c:v>-14.359999656699999</c:v>
                </c:pt>
                <c:pt idx="222">
                  <c:v>-14.3800001144</c:v>
                </c:pt>
                <c:pt idx="223">
                  <c:v>-14.4300003052</c:v>
                </c:pt>
                <c:pt idx="224">
                  <c:v>-14.4300003052</c:v>
                </c:pt>
                <c:pt idx="225">
                  <c:v>-14.4600000381</c:v>
                </c:pt>
                <c:pt idx="226">
                  <c:v>-14.489999771100001</c:v>
                </c:pt>
                <c:pt idx="227">
                  <c:v>-14.489999771100001</c:v>
                </c:pt>
                <c:pt idx="228">
                  <c:v>-14.5</c:v>
                </c:pt>
                <c:pt idx="229">
                  <c:v>-14.550000190700001</c:v>
                </c:pt>
                <c:pt idx="230">
                  <c:v>-14.6300001144</c:v>
                </c:pt>
                <c:pt idx="231">
                  <c:v>-14.720000267</c:v>
                </c:pt>
                <c:pt idx="232">
                  <c:v>-14.760000228899999</c:v>
                </c:pt>
                <c:pt idx="233">
                  <c:v>-14.7700004578</c:v>
                </c:pt>
                <c:pt idx="234">
                  <c:v>-14.7899999619</c:v>
                </c:pt>
                <c:pt idx="235">
                  <c:v>-14.829999923700001</c:v>
                </c:pt>
                <c:pt idx="236">
                  <c:v>-15.050000190700001</c:v>
                </c:pt>
                <c:pt idx="237">
                  <c:v>-15.1199998856</c:v>
                </c:pt>
                <c:pt idx="238">
                  <c:v>-15.199999809299999</c:v>
                </c:pt>
                <c:pt idx="239">
                  <c:v>-15.260000228899999</c:v>
                </c:pt>
                <c:pt idx="240">
                  <c:v>-15.279999733</c:v>
                </c:pt>
                <c:pt idx="241">
                  <c:v>-15.300000190700001</c:v>
                </c:pt>
                <c:pt idx="242">
                  <c:v>-15.300000190700001</c:v>
                </c:pt>
                <c:pt idx="243">
                  <c:v>-15.3199996948</c:v>
                </c:pt>
                <c:pt idx="244">
                  <c:v>-15.350000381499999</c:v>
                </c:pt>
                <c:pt idx="245">
                  <c:v>-15.3800001144</c:v>
                </c:pt>
                <c:pt idx="246">
                  <c:v>-15.4600000381</c:v>
                </c:pt>
                <c:pt idx="247">
                  <c:v>-15.510000228899999</c:v>
                </c:pt>
                <c:pt idx="248">
                  <c:v>-15.510000228899999</c:v>
                </c:pt>
                <c:pt idx="249">
                  <c:v>-15.5200004578</c:v>
                </c:pt>
                <c:pt idx="250">
                  <c:v>-15.609999656699999</c:v>
                </c:pt>
                <c:pt idx="251">
                  <c:v>-15.7100000381</c:v>
                </c:pt>
                <c:pt idx="252">
                  <c:v>-19.280000686600001</c:v>
                </c:pt>
                <c:pt idx="253">
                  <c:v>-19.3199996948</c:v>
                </c:pt>
                <c:pt idx="254">
                  <c:v>-19.3199996948</c:v>
                </c:pt>
                <c:pt idx="255">
                  <c:v>-19.329999923700001</c:v>
                </c:pt>
                <c:pt idx="256">
                  <c:v>-19.350000381499999</c:v>
                </c:pt>
                <c:pt idx="257">
                  <c:v>-19.350000381499999</c:v>
                </c:pt>
                <c:pt idx="258">
                  <c:v>-19.399999618500001</c:v>
                </c:pt>
                <c:pt idx="259">
                  <c:v>-19.620000839199999</c:v>
                </c:pt>
                <c:pt idx="260">
                  <c:v>-19.649999618500001</c:v>
                </c:pt>
                <c:pt idx="261">
                  <c:v>-19.690000534100001</c:v>
                </c:pt>
                <c:pt idx="262">
                  <c:v>-19.709999084500001</c:v>
                </c:pt>
                <c:pt idx="263">
                  <c:v>-19.709999084500001</c:v>
                </c:pt>
                <c:pt idx="264">
                  <c:v>-19.739999771099999</c:v>
                </c:pt>
                <c:pt idx="265">
                  <c:v>-19.75</c:v>
                </c:pt>
                <c:pt idx="266">
                  <c:v>-19.770000457799998</c:v>
                </c:pt>
                <c:pt idx="267">
                  <c:v>-19.8199996948</c:v>
                </c:pt>
                <c:pt idx="268">
                  <c:v>-19.829999923700001</c:v>
                </c:pt>
                <c:pt idx="269">
                  <c:v>-19.850000381499999</c:v>
                </c:pt>
                <c:pt idx="270">
                  <c:v>-19.870000839199999</c:v>
                </c:pt>
                <c:pt idx="271">
                  <c:v>-19.940000534100001</c:v>
                </c:pt>
                <c:pt idx="272">
                  <c:v>-19.9500007629</c:v>
                </c:pt>
                <c:pt idx="273">
                  <c:v>-20.020000457799998</c:v>
                </c:pt>
                <c:pt idx="274">
                  <c:v>-20.0699996948</c:v>
                </c:pt>
                <c:pt idx="275">
                  <c:v>-20.3199996948</c:v>
                </c:pt>
                <c:pt idx="276">
                  <c:v>-20.329999923700001</c:v>
                </c:pt>
                <c:pt idx="277">
                  <c:v>-20.510000228900001</c:v>
                </c:pt>
                <c:pt idx="278">
                  <c:v>-20.5499992371</c:v>
                </c:pt>
                <c:pt idx="279">
                  <c:v>-20.709999084500001</c:v>
                </c:pt>
                <c:pt idx="280">
                  <c:v>-20.7999992371</c:v>
                </c:pt>
                <c:pt idx="281">
                  <c:v>-20.8600006104</c:v>
                </c:pt>
                <c:pt idx="282">
                  <c:v>-20.879999160800001</c:v>
                </c:pt>
                <c:pt idx="283">
                  <c:v>-20.9500007629</c:v>
                </c:pt>
                <c:pt idx="284">
                  <c:v>-20.979999542200002</c:v>
                </c:pt>
                <c:pt idx="285">
                  <c:v>-21</c:v>
                </c:pt>
                <c:pt idx="286">
                  <c:v>-21.149999618500001</c:v>
                </c:pt>
                <c:pt idx="287">
                  <c:v>-21.25</c:v>
                </c:pt>
              </c:numCache>
            </c:numRef>
          </c:xVal>
          <c:yVal>
            <c:numRef>
              <c:f>Data!$L$2:$L$289</c:f>
              <c:numCache>
                <c:formatCode>General</c:formatCode>
                <c:ptCount val="288"/>
                <c:pt idx="0">
                  <c:v>7.400268566430082</c:v>
                </c:pt>
                <c:pt idx="1">
                  <c:v>7.2216905398186189</c:v>
                </c:pt>
                <c:pt idx="2">
                  <c:v>6.4962795735255749</c:v>
                </c:pt>
                <c:pt idx="3">
                  <c:v>6.3288921073364204</c:v>
                </c:pt>
                <c:pt idx="4">
                  <c:v>5.8379242072581423</c:v>
                </c:pt>
                <c:pt idx="5">
                  <c:v>5.7932934981422708</c:v>
                </c:pt>
                <c:pt idx="6">
                  <c:v>5.4920481695989132</c:v>
                </c:pt>
                <c:pt idx="7">
                  <c:v>5.4697345836354181</c:v>
                </c:pt>
                <c:pt idx="8">
                  <c:v>5.3358556271114441</c:v>
                </c:pt>
                <c:pt idx="9">
                  <c:v>4.8784695017773823</c:v>
                </c:pt>
                <c:pt idx="10">
                  <c:v>4.8115396138856026</c:v>
                </c:pt>
                <c:pt idx="11">
                  <c:v>4.7111467856795652</c:v>
                </c:pt>
                <c:pt idx="12">
                  <c:v>4.5772943403297965</c:v>
                </c:pt>
                <c:pt idx="13">
                  <c:v>4.5103699919248621</c:v>
                </c:pt>
                <c:pt idx="14">
                  <c:v>3.9638692921373724</c:v>
                </c:pt>
                <c:pt idx="15">
                  <c:v>3.8411977159798116</c:v>
                </c:pt>
                <c:pt idx="16">
                  <c:v>3.6404728562157489</c:v>
                </c:pt>
                <c:pt idx="17">
                  <c:v>3.5958691584870777</c:v>
                </c:pt>
                <c:pt idx="18">
                  <c:v>3.5847183359033319</c:v>
                </c:pt>
                <c:pt idx="19">
                  <c:v>3.5624168134587175</c:v>
                </c:pt>
                <c:pt idx="20">
                  <c:v>3.5401154551707998</c:v>
                </c:pt>
                <c:pt idx="21">
                  <c:v>3.5289648377584495</c:v>
                </c:pt>
                <c:pt idx="22">
                  <c:v>3.439761390359481</c:v>
                </c:pt>
                <c:pt idx="23">
                  <c:v>3.3171107682501608</c:v>
                </c:pt>
                <c:pt idx="24">
                  <c:v>3.22791375074938</c:v>
                </c:pt>
                <c:pt idx="25">
                  <c:v>3.1610178067884931</c:v>
                </c:pt>
                <c:pt idx="26">
                  <c:v>3.027230406697444</c:v>
                </c:pt>
                <c:pt idx="27">
                  <c:v>3.0160817683258814</c:v>
                </c:pt>
                <c:pt idx="28">
                  <c:v>2.8600054534571688</c:v>
                </c:pt>
                <c:pt idx="29">
                  <c:v>2.8488574978105516</c:v>
                </c:pt>
                <c:pt idx="30">
                  <c:v>2.7931184142714272</c:v>
                </c:pt>
                <c:pt idx="31">
                  <c:v>2.7931184142714272</c:v>
                </c:pt>
                <c:pt idx="32">
                  <c:v>2.5255869713671002</c:v>
                </c:pt>
                <c:pt idx="33">
                  <c:v>2.5032939577436277</c:v>
                </c:pt>
                <c:pt idx="34">
                  <c:v>2.4252698247154463</c:v>
                </c:pt>
                <c:pt idx="35">
                  <c:v>2.3806857714649432</c:v>
                </c:pt>
                <c:pt idx="36">
                  <c:v>2.1577773630308608</c:v>
                </c:pt>
                <c:pt idx="37">
                  <c:v>2.1466324947706181</c:v>
                </c:pt>
                <c:pt idx="38">
                  <c:v>2.0909089360537245</c:v>
                </c:pt>
                <c:pt idx="39">
                  <c:v>1.9794656389585985</c:v>
                </c:pt>
                <c:pt idx="40">
                  <c:v>1.9126021717313939</c:v>
                </c:pt>
                <c:pt idx="41">
                  <c:v>1.8123108341092498</c:v>
                </c:pt>
                <c:pt idx="42">
                  <c:v>1.7565952822237554</c:v>
                </c:pt>
                <c:pt idx="43">
                  <c:v>1.7454523516657061</c:v>
                </c:pt>
                <c:pt idx="44">
                  <c:v>1.1438192158592166</c:v>
                </c:pt>
                <c:pt idx="45">
                  <c:v>1.0212858435748438</c:v>
                </c:pt>
                <c:pt idx="46">
                  <c:v>0.58691225919637524</c:v>
                </c:pt>
                <c:pt idx="47">
                  <c:v>0.47555082826506079</c:v>
                </c:pt>
                <c:pt idx="48">
                  <c:v>0.37533151588286362</c:v>
                </c:pt>
                <c:pt idx="49">
                  <c:v>-0.24812216869972972</c:v>
                </c:pt>
                <c:pt idx="50">
                  <c:v>-0.3371672930141052</c:v>
                </c:pt>
                <c:pt idx="51">
                  <c:v>-0.51524205635708908</c:v>
                </c:pt>
                <c:pt idx="52">
                  <c:v>-0.57088602244745035</c:v>
                </c:pt>
                <c:pt idx="53">
                  <c:v>-0.72667801852798597</c:v>
                </c:pt>
                <c:pt idx="54">
                  <c:v>-0.76005993472669608</c:v>
                </c:pt>
                <c:pt idx="55">
                  <c:v>-0.76005993472669608</c:v>
                </c:pt>
                <c:pt idx="56">
                  <c:v>-0.77118702229621749</c:v>
                </c:pt>
                <c:pt idx="57">
                  <c:v>-0.87132700283402409</c:v>
                </c:pt>
                <c:pt idx="58">
                  <c:v>-0.87132700283402409</c:v>
                </c:pt>
                <c:pt idx="59">
                  <c:v>-1.0048356039737509</c:v>
                </c:pt>
                <c:pt idx="60">
                  <c:v>-1.1049586207557685</c:v>
                </c:pt>
                <c:pt idx="61">
                  <c:v>-1.1272071379992432</c:v>
                </c:pt>
                <c:pt idx="62">
                  <c:v>-1.1717031894122305</c:v>
                </c:pt>
                <c:pt idx="63">
                  <c:v>-1.1939505879684067</c:v>
                </c:pt>
                <c:pt idx="64">
                  <c:v>-1.227320980555886</c:v>
                </c:pt>
                <c:pt idx="65">
                  <c:v>-1.2718135129454389</c:v>
                </c:pt>
                <c:pt idx="66">
                  <c:v>-1.3830382789874813</c:v>
                </c:pt>
                <c:pt idx="67">
                  <c:v>-1.4052820452361905</c:v>
                </c:pt>
                <c:pt idx="68">
                  <c:v>-1.4052820452361905</c:v>
                </c:pt>
                <c:pt idx="69">
                  <c:v>-1.5053742718234884</c:v>
                </c:pt>
                <c:pt idx="70">
                  <c:v>-1.5053742718234884</c:v>
                </c:pt>
                <c:pt idx="71">
                  <c:v>-1.5276158713198178</c:v>
                </c:pt>
                <c:pt idx="72">
                  <c:v>-1.5832181205476319</c:v>
                </c:pt>
                <c:pt idx="73">
                  <c:v>-1.6054583162298446</c:v>
                </c:pt>
                <c:pt idx="74">
                  <c:v>-1.6832960686465823</c:v>
                </c:pt>
                <c:pt idx="75">
                  <c:v>-1.7611285287715417</c:v>
                </c:pt>
                <c:pt idx="76">
                  <c:v>-1.7944837410263164</c:v>
                </c:pt>
                <c:pt idx="77">
                  <c:v>-1.8167200262617484</c:v>
                </c:pt>
                <c:pt idx="78">
                  <c:v>-1.8723088969654196</c:v>
                </c:pt>
                <c:pt idx="79">
                  <c:v>-1.9056609476313509</c:v>
                </c:pt>
                <c:pt idx="80">
                  <c:v>-1.9390123025688439</c:v>
                </c:pt>
                <c:pt idx="81">
                  <c:v>-1.9612458258880321</c:v>
                </c:pt>
                <c:pt idx="82">
                  <c:v>-1.9834789179537806</c:v>
                </c:pt>
                <c:pt idx="83">
                  <c:v>-2.0390597500813628</c:v>
                </c:pt>
                <c:pt idx="84">
                  <c:v>-2.0835224492936288</c:v>
                </c:pt>
                <c:pt idx="85">
                  <c:v>-2.1057531386431045</c:v>
                </c:pt>
                <c:pt idx="86">
                  <c:v>-2.2057860044046427</c:v>
                </c:pt>
                <c:pt idx="87">
                  <c:v>-2.2169001777440043</c:v>
                </c:pt>
                <c:pt idx="88">
                  <c:v>-2.2391281856915244</c:v>
                </c:pt>
                <c:pt idx="89">
                  <c:v>-2.2391281856915244</c:v>
                </c:pt>
                <c:pt idx="90">
                  <c:v>-2.361374082273469</c:v>
                </c:pt>
                <c:pt idx="91">
                  <c:v>-2.505828689014344</c:v>
                </c:pt>
                <c:pt idx="92">
                  <c:v>-2.5613827358267964</c:v>
                </c:pt>
                <c:pt idx="93">
                  <c:v>-2.6169337851098957</c:v>
                </c:pt>
                <c:pt idx="94">
                  <c:v>-2.6391533589580392</c:v>
                </c:pt>
                <c:pt idx="95">
                  <c:v>-2.6391533589580392</c:v>
                </c:pt>
                <c:pt idx="96">
                  <c:v>-2.7613525384461544</c:v>
                </c:pt>
                <c:pt idx="97">
                  <c:v>-2.8057847990758362</c:v>
                </c:pt>
                <c:pt idx="98">
                  <c:v>-2.9168566572188634</c:v>
                </c:pt>
                <c:pt idx="99">
                  <c:v>-2.9390695058249432</c:v>
                </c:pt>
                <c:pt idx="100">
                  <c:v>-3.094545256907554</c:v>
                </c:pt>
                <c:pt idx="101">
                  <c:v>-3.1167539519582563</c:v>
                </c:pt>
                <c:pt idx="102">
                  <c:v>-3.1278581015341667</c:v>
                </c:pt>
                <c:pt idx="103">
                  <c:v>-3.2055834300837049</c:v>
                </c:pt>
                <c:pt idx="104">
                  <c:v>-3.2166865142017804</c:v>
                </c:pt>
                <c:pt idx="105">
                  <c:v>-3.3055065945848794</c:v>
                </c:pt>
                <c:pt idx="106">
                  <c:v>-3.3388117823373715</c:v>
                </c:pt>
                <c:pt idx="107">
                  <c:v>-3.8604279205796299</c:v>
                </c:pt>
                <c:pt idx="108">
                  <c:v>-8.4265730934453789</c:v>
                </c:pt>
                <c:pt idx="109">
                  <c:v>-8.5036378710794818</c:v>
                </c:pt>
                <c:pt idx="110">
                  <c:v>-8.5806904641610782</c:v>
                </c:pt>
                <c:pt idx="111">
                  <c:v>-8.7567664357547805</c:v>
                </c:pt>
                <c:pt idx="112">
                  <c:v>-8.822777506518003</c:v>
                </c:pt>
                <c:pt idx="113">
                  <c:v>-8.8777805438150015</c:v>
                </c:pt>
                <c:pt idx="114">
                  <c:v>-8.9547736370162134</c:v>
                </c:pt>
                <c:pt idx="115">
                  <c:v>-9.2626251009118157</c:v>
                </c:pt>
                <c:pt idx="116">
                  <c:v>-9.2846063573011435</c:v>
                </c:pt>
                <c:pt idx="117">
                  <c:v>-9.4054879352220677</c:v>
                </c:pt>
                <c:pt idx="118">
                  <c:v>-9.4494374387843596</c:v>
                </c:pt>
                <c:pt idx="119">
                  <c:v>-9.5263402014033858</c:v>
                </c:pt>
                <c:pt idx="120">
                  <c:v>-9.5373254575143189</c:v>
                </c:pt>
                <c:pt idx="121">
                  <c:v>-9.5702786754545013</c:v>
                </c:pt>
                <c:pt idx="122">
                  <c:v>-9.6032296402068766</c:v>
                </c:pt>
                <c:pt idx="123">
                  <c:v>-9.6361783530750156</c:v>
                </c:pt>
                <c:pt idx="124">
                  <c:v>-9.6471611063113372</c:v>
                </c:pt>
                <c:pt idx="125">
                  <c:v>-9.6471611063113372</c:v>
                </c:pt>
                <c:pt idx="126">
                  <c:v>-9.756972803722368</c:v>
                </c:pt>
                <c:pt idx="127">
                  <c:v>-9.7899110283739681</c:v>
                </c:pt>
                <c:pt idx="128">
                  <c:v>-9.8338255224553883</c:v>
                </c:pt>
                <c:pt idx="129">
                  <c:v>-9.9435948728278039</c:v>
                </c:pt>
                <c:pt idx="130">
                  <c:v>-9.9984691956853595</c:v>
                </c:pt>
                <c:pt idx="131">
                  <c:v>-10.04236482581968</c:v>
                </c:pt>
                <c:pt idx="132">
                  <c:v>-10.08625754818428</c:v>
                </c:pt>
                <c:pt idx="133">
                  <c:v>-10.163058225001361</c:v>
                </c:pt>
                <c:pt idx="134">
                  <c:v>-10.195968960007834</c:v>
                </c:pt>
                <c:pt idx="135">
                  <c:v>-10.228877484777465</c:v>
                </c:pt>
                <c:pt idx="136">
                  <c:v>-10.250815972361345</c:v>
                </c:pt>
                <c:pt idx="137">
                  <c:v>-10.327590876713325</c:v>
                </c:pt>
                <c:pt idx="138">
                  <c:v>-10.33855804168269</c:v>
                </c:pt>
                <c:pt idx="139">
                  <c:v>-10.42628449939825</c:v>
                </c:pt>
                <c:pt idx="140">
                  <c:v>-10.470141896023669</c:v>
                </c:pt>
                <c:pt idx="141">
                  <c:v>-10.481105900499164</c:v>
                </c:pt>
                <c:pt idx="142">
                  <c:v>-10.700330129934519</c:v>
                </c:pt>
                <c:pt idx="143">
                  <c:v>-11.324600259226861</c:v>
                </c:pt>
                <c:pt idx="144">
                  <c:v>-12.702009014174571</c:v>
                </c:pt>
                <c:pt idx="145">
                  <c:v>-12.931261330361377</c:v>
                </c:pt>
                <c:pt idx="146">
                  <c:v>-12.942176254117484</c:v>
                </c:pt>
                <c:pt idx="147">
                  <c:v>-12.996747006076873</c:v>
                </c:pt>
                <c:pt idx="148">
                  <c:v>-12.996747006076873</c:v>
                </c:pt>
                <c:pt idx="149">
                  <c:v>-13.073137572405075</c:v>
                </c:pt>
                <c:pt idx="150">
                  <c:v>-13.094962370579125</c:v>
                </c:pt>
                <c:pt idx="151">
                  <c:v>-13.138608710854873</c:v>
                </c:pt>
                <c:pt idx="152">
                  <c:v>-13.138608710854873</c:v>
                </c:pt>
                <c:pt idx="153">
                  <c:v>-13.149519055675533</c:v>
                </c:pt>
                <c:pt idx="154">
                  <c:v>-13.193161726045991</c:v>
                </c:pt>
                <c:pt idx="155">
                  <c:v>-13.214982486953247</c:v>
                </c:pt>
                <c:pt idx="156">
                  <c:v>-13.291347363115142</c:v>
                </c:pt>
                <c:pt idx="157">
                  <c:v>-13.334980625734437</c:v>
                </c:pt>
                <c:pt idx="158">
                  <c:v>-13.356796705250458</c:v>
                </c:pt>
                <c:pt idx="159">
                  <c:v>-13.367704478007919</c:v>
                </c:pt>
                <c:pt idx="160">
                  <c:v>-13.378611032923365</c:v>
                </c:pt>
                <c:pt idx="161">
                  <c:v>-13.378611032923365</c:v>
                </c:pt>
                <c:pt idx="162">
                  <c:v>-13.411332755460228</c:v>
                </c:pt>
                <c:pt idx="163">
                  <c:v>-13.476769363755286</c:v>
                </c:pt>
                <c:pt idx="164">
                  <c:v>-13.520390617374398</c:v>
                </c:pt>
                <c:pt idx="165">
                  <c:v>-13.542200721557746</c:v>
                </c:pt>
                <c:pt idx="166">
                  <c:v>-13.553104474016154</c:v>
                </c:pt>
                <c:pt idx="167">
                  <c:v>-13.607624810910281</c:v>
                </c:pt>
                <c:pt idx="168">
                  <c:v>-13.651237787512349</c:v>
                </c:pt>
                <c:pt idx="169">
                  <c:v>-13.673043773552848</c:v>
                </c:pt>
                <c:pt idx="170">
                  <c:v>-13.705750441866641</c:v>
                </c:pt>
                <c:pt idx="171">
                  <c:v>-13.749357318777259</c:v>
                </c:pt>
                <c:pt idx="172">
                  <c:v>-13.76025887814405</c:v>
                </c:pt>
                <c:pt idx="173">
                  <c:v>-13.792961514284769</c:v>
                </c:pt>
                <c:pt idx="174">
                  <c:v>-13.814763132086854</c:v>
                </c:pt>
                <c:pt idx="175">
                  <c:v>-13.869262199539099</c:v>
                </c:pt>
                <c:pt idx="176">
                  <c:v>-13.891061504994237</c:v>
                </c:pt>
                <c:pt idx="177">
                  <c:v>-13.923758195246801</c:v>
                </c:pt>
                <c:pt idx="178">
                  <c:v>-13.923758195246801</c:v>
                </c:pt>
                <c:pt idx="179">
                  <c:v>-13.923758195246801</c:v>
                </c:pt>
                <c:pt idx="180">
                  <c:v>-13.934657112011513</c:v>
                </c:pt>
                <c:pt idx="181">
                  <c:v>-13.978250114792781</c:v>
                </c:pt>
                <c:pt idx="182">
                  <c:v>-14.010942909040674</c:v>
                </c:pt>
                <c:pt idx="183">
                  <c:v>-14.043635295379758</c:v>
                </c:pt>
                <c:pt idx="184">
                  <c:v>-14.054531398025713</c:v>
                </c:pt>
                <c:pt idx="185">
                  <c:v>-14.054531398025713</c:v>
                </c:pt>
                <c:pt idx="186">
                  <c:v>-14.109013678885711</c:v>
                </c:pt>
                <c:pt idx="187">
                  <c:v>-14.130805896966349</c:v>
                </c:pt>
                <c:pt idx="188">
                  <c:v>-14.141700730246834</c:v>
                </c:pt>
                <c:pt idx="189">
                  <c:v>-14.163492003036168</c:v>
                </c:pt>
                <c:pt idx="190">
                  <c:v>-14.196176697320498</c:v>
                </c:pt>
                <c:pt idx="191">
                  <c:v>-14.217966405453472</c:v>
                </c:pt>
                <c:pt idx="192">
                  <c:v>-14.239754452779488</c:v>
                </c:pt>
                <c:pt idx="193">
                  <c:v>-14.250648763409011</c:v>
                </c:pt>
                <c:pt idx="194">
                  <c:v>-14.272436920981415</c:v>
                </c:pt>
                <c:pt idx="195">
                  <c:v>-14.28332972956208</c:v>
                </c:pt>
                <c:pt idx="196">
                  <c:v>-14.381365390389037</c:v>
                </c:pt>
                <c:pt idx="197">
                  <c:v>-14.435824451877117</c:v>
                </c:pt>
                <c:pt idx="198">
                  <c:v>-14.501170587056347</c:v>
                </c:pt>
                <c:pt idx="199">
                  <c:v>-14.501170587056347</c:v>
                </c:pt>
                <c:pt idx="200">
                  <c:v>-14.533841129014968</c:v>
                </c:pt>
                <c:pt idx="201">
                  <c:v>-14.55562040601497</c:v>
                </c:pt>
                <c:pt idx="202">
                  <c:v>-14.588289777429674</c:v>
                </c:pt>
                <c:pt idx="203">
                  <c:v>-14.610067588530288</c:v>
                </c:pt>
                <c:pt idx="204">
                  <c:v>-14.686286911089159</c:v>
                </c:pt>
                <c:pt idx="205">
                  <c:v>-14.718951063055661</c:v>
                </c:pt>
                <c:pt idx="206">
                  <c:v>-14.784273436725355</c:v>
                </c:pt>
                <c:pt idx="207">
                  <c:v>-14.816933749432073</c:v>
                </c:pt>
                <c:pt idx="208">
                  <c:v>-14.838705549519046</c:v>
                </c:pt>
                <c:pt idx="209">
                  <c:v>-14.849591758299612</c:v>
                </c:pt>
                <c:pt idx="210">
                  <c:v>-14.871362718691323</c:v>
                </c:pt>
                <c:pt idx="211">
                  <c:v>-14.914904008146816</c:v>
                </c:pt>
                <c:pt idx="212">
                  <c:v>-14.936674341215076</c:v>
                </c:pt>
                <c:pt idx="213">
                  <c:v>-14.947559301054817</c:v>
                </c:pt>
                <c:pt idx="214">
                  <c:v>-14.980212318656525</c:v>
                </c:pt>
                <c:pt idx="215">
                  <c:v>-15.001981005111901</c:v>
                </c:pt>
                <c:pt idx="216">
                  <c:v>-15.023748108801437</c:v>
                </c:pt>
                <c:pt idx="217">
                  <c:v>-15.078165055033105</c:v>
                </c:pt>
                <c:pt idx="218">
                  <c:v>-15.078165055033105</c:v>
                </c:pt>
                <c:pt idx="219">
                  <c:v>-15.078165055033105</c:v>
                </c:pt>
                <c:pt idx="220">
                  <c:v>-15.089048247660989</c:v>
                </c:pt>
                <c:pt idx="221">
                  <c:v>-15.099930268251654</c:v>
                </c:pt>
                <c:pt idx="222">
                  <c:v>-15.12169598369092</c:v>
                </c:pt>
                <c:pt idx="223">
                  <c:v>-15.176106904902145</c:v>
                </c:pt>
                <c:pt idx="224">
                  <c:v>-15.176106904902145</c:v>
                </c:pt>
                <c:pt idx="225">
                  <c:v>-15.208751454962234</c:v>
                </c:pt>
                <c:pt idx="226">
                  <c:v>-15.241394822870467</c:v>
                </c:pt>
                <c:pt idx="227">
                  <c:v>-15.241394822870467</c:v>
                </c:pt>
                <c:pt idx="228">
                  <c:v>-15.252276029854361</c:v>
                </c:pt>
                <c:pt idx="229">
                  <c:v>-15.306679076448445</c:v>
                </c:pt>
                <c:pt idx="230">
                  <c:v>-15.39371683450443</c:v>
                </c:pt>
                <c:pt idx="231">
                  <c:v>-15.491624850757827</c:v>
                </c:pt>
                <c:pt idx="232">
                  <c:v>-15.535136149905792</c:v>
                </c:pt>
                <c:pt idx="233">
                  <c:v>-15.546013923443795</c:v>
                </c:pt>
                <c:pt idx="234">
                  <c:v>-15.567768062109643</c:v>
                </c:pt>
                <c:pt idx="235">
                  <c:v>-15.611275899284292</c:v>
                </c:pt>
                <c:pt idx="236">
                  <c:v>-15.850534941867341</c:v>
                </c:pt>
                <c:pt idx="237">
                  <c:v>-15.926650382882354</c:v>
                </c:pt>
                <c:pt idx="238">
                  <c:v>-16.01363282367706</c:v>
                </c:pt>
                <c:pt idx="239">
                  <c:v>-16.078865387366545</c:v>
                </c:pt>
                <c:pt idx="240">
                  <c:v>-16.100607982122117</c:v>
                </c:pt>
                <c:pt idx="241">
                  <c:v>-16.122351165556985</c:v>
                </c:pt>
                <c:pt idx="242">
                  <c:v>-16.122351165556985</c:v>
                </c:pt>
                <c:pt idx="243">
                  <c:v>-16.144092866052659</c:v>
                </c:pt>
                <c:pt idx="244">
                  <c:v>-16.176706139049646</c:v>
                </c:pt>
                <c:pt idx="245">
                  <c:v>-16.209317380966041</c:v>
                </c:pt>
                <c:pt idx="246">
                  <c:v>-16.296276568051965</c:v>
                </c:pt>
                <c:pt idx="247">
                  <c:v>-16.350622799234134</c:v>
                </c:pt>
                <c:pt idx="248">
                  <c:v>-16.350622799234134</c:v>
                </c:pt>
                <c:pt idx="249">
                  <c:v>-16.361491930853695</c:v>
                </c:pt>
                <c:pt idx="250">
                  <c:v>-16.45930622441476</c:v>
                </c:pt>
                <c:pt idx="251">
                  <c:v>-16.567980193447486</c:v>
                </c:pt>
                <c:pt idx="252">
                  <c:v>-20.442200684653471</c:v>
                </c:pt>
                <c:pt idx="253">
                  <c:v>-20.485561380155275</c:v>
                </c:pt>
                <c:pt idx="254">
                  <c:v>-20.485561380155275</c:v>
                </c:pt>
                <c:pt idx="255">
                  <c:v>-20.496401944448213</c:v>
                </c:pt>
                <c:pt idx="256">
                  <c:v>-20.518082921889029</c:v>
                </c:pt>
                <c:pt idx="257">
                  <c:v>-20.518082921889029</c:v>
                </c:pt>
                <c:pt idx="258">
                  <c:v>-20.572282420540724</c:v>
                </c:pt>
                <c:pt idx="259">
                  <c:v>-20.810750558930732</c:v>
                </c:pt>
                <c:pt idx="260">
                  <c:v>-20.843265626744525</c:v>
                </c:pt>
                <c:pt idx="261">
                  <c:v>-20.886621143071341</c:v>
                </c:pt>
                <c:pt idx="262">
                  <c:v>-20.908296550953196</c:v>
                </c:pt>
                <c:pt idx="263">
                  <c:v>-20.908296550953196</c:v>
                </c:pt>
                <c:pt idx="264">
                  <c:v>-20.940812411971478</c:v>
                </c:pt>
                <c:pt idx="265">
                  <c:v>-20.951650938908994</c:v>
                </c:pt>
                <c:pt idx="266">
                  <c:v>-20.973327853151499</c:v>
                </c:pt>
                <c:pt idx="267">
                  <c:v>-21.027517260954479</c:v>
                </c:pt>
                <c:pt idx="268">
                  <c:v>-21.03835541774534</c:v>
                </c:pt>
                <c:pt idx="269">
                  <c:v>-21.060031593769388</c:v>
                </c:pt>
                <c:pt idx="270">
                  <c:v>-21.081707586844988</c:v>
                </c:pt>
                <c:pt idx="271">
                  <c:v>-21.15757006581358</c:v>
                </c:pt>
                <c:pt idx="272">
                  <c:v>-21.168407677544046</c:v>
                </c:pt>
                <c:pt idx="273">
                  <c:v>-21.2442676417879</c:v>
                </c:pt>
                <c:pt idx="274">
                  <c:v>-21.298451409703297</c:v>
                </c:pt>
                <c:pt idx="275">
                  <c:v>-21.569358131282232</c:v>
                </c:pt>
                <c:pt idx="276">
                  <c:v>-21.580194095418442</c:v>
                </c:pt>
                <c:pt idx="277">
                  <c:v>-21.775230238872691</c:v>
                </c:pt>
                <c:pt idx="278">
                  <c:v>-21.818568660362725</c:v>
                </c:pt>
                <c:pt idx="279">
                  <c:v>-21.991920099132908</c:v>
                </c:pt>
                <c:pt idx="280">
                  <c:v>-22.089426133698975</c:v>
                </c:pt>
                <c:pt idx="281">
                  <c:v>-22.154429803829707</c:v>
                </c:pt>
                <c:pt idx="282">
                  <c:v>-22.176095323010141</c:v>
                </c:pt>
                <c:pt idx="283">
                  <c:v>-22.251930684041668</c:v>
                </c:pt>
                <c:pt idx="284">
                  <c:v>-22.284428925049802</c:v>
                </c:pt>
                <c:pt idx="285">
                  <c:v>-22.30609561069085</c:v>
                </c:pt>
                <c:pt idx="286">
                  <c:v>-22.468586935681362</c:v>
                </c:pt>
                <c:pt idx="287">
                  <c:v>-22.576910655026218</c:v>
                </c:pt>
              </c:numCache>
            </c:numRef>
          </c:yVal>
          <c:smooth val="0"/>
        </c:ser>
        <c:ser>
          <c:idx val="2"/>
          <c:order val="3"/>
          <c:tx>
            <c:v>CI2</c:v>
          </c:tx>
          <c:spPr>
            <a:ln w="635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Data!$B$2:$B$289</c:f>
              <c:numCache>
                <c:formatCode>0.00</c:formatCode>
                <c:ptCount val="288"/>
                <c:pt idx="0">
                  <c:v>5.9800000190700002</c:v>
                </c:pt>
                <c:pt idx="1">
                  <c:v>5.8200001716600003</c:v>
                </c:pt>
                <c:pt idx="2">
                  <c:v>5.17000007629</c:v>
                </c:pt>
                <c:pt idx="3">
                  <c:v>5.0199999809299998</c:v>
                </c:pt>
                <c:pt idx="4">
                  <c:v>4.57999992371</c:v>
                </c:pt>
                <c:pt idx="5">
                  <c:v>4.5399999618500004</c:v>
                </c:pt>
                <c:pt idx="6">
                  <c:v>4.2699999809299998</c:v>
                </c:pt>
                <c:pt idx="7">
                  <c:v>4.25</c:v>
                </c:pt>
                <c:pt idx="8">
                  <c:v>4.1300001144399996</c:v>
                </c:pt>
                <c:pt idx="9">
                  <c:v>3.7200000286099999</c:v>
                </c:pt>
                <c:pt idx="10">
                  <c:v>3.6600000858300001</c:v>
                </c:pt>
                <c:pt idx="11">
                  <c:v>3.5699999332400001</c:v>
                </c:pt>
                <c:pt idx="12">
                  <c:v>3.4500000476800001</c:v>
                </c:pt>
                <c:pt idx="13">
                  <c:v>3.3900001048999999</c:v>
                </c:pt>
                <c:pt idx="14">
                  <c:v>2.9000000953699998</c:v>
                </c:pt>
                <c:pt idx="15">
                  <c:v>2.78999996185</c:v>
                </c:pt>
                <c:pt idx="16">
                  <c:v>2.6099998951000001</c:v>
                </c:pt>
                <c:pt idx="17">
                  <c:v>2.5699999332400001</c:v>
                </c:pt>
                <c:pt idx="18">
                  <c:v>2.5599999427800002</c:v>
                </c:pt>
                <c:pt idx="19">
                  <c:v>2.53999996185</c:v>
                </c:pt>
                <c:pt idx="20">
                  <c:v>2.5199999809300002</c:v>
                </c:pt>
                <c:pt idx="21">
                  <c:v>2.5099999904599999</c:v>
                </c:pt>
                <c:pt idx="22">
                  <c:v>2.4300000667599999</c:v>
                </c:pt>
                <c:pt idx="23">
                  <c:v>2.3199999332400001</c:v>
                </c:pt>
                <c:pt idx="24">
                  <c:v>2.2400000095400001</c:v>
                </c:pt>
                <c:pt idx="25">
                  <c:v>2.1800000667599999</c:v>
                </c:pt>
                <c:pt idx="26">
                  <c:v>2.0599999427800002</c:v>
                </c:pt>
                <c:pt idx="27">
                  <c:v>2.0499999523199999</c:v>
                </c:pt>
                <c:pt idx="28">
                  <c:v>1.90999996662</c:v>
                </c:pt>
                <c:pt idx="29">
                  <c:v>1.8999999761599999</c:v>
                </c:pt>
                <c:pt idx="30">
                  <c:v>1.8500000238400001</c:v>
                </c:pt>
                <c:pt idx="31">
                  <c:v>1.8500000238400001</c:v>
                </c:pt>
                <c:pt idx="32">
                  <c:v>1.6100000143099999</c:v>
                </c:pt>
                <c:pt idx="33">
                  <c:v>1.59000003338</c:v>
                </c:pt>
                <c:pt idx="34">
                  <c:v>1.51999998093</c:v>
                </c:pt>
                <c:pt idx="35">
                  <c:v>1.48000001907</c:v>
                </c:pt>
                <c:pt idx="36">
                  <c:v>1.2799999713900001</c:v>
                </c:pt>
                <c:pt idx="37">
                  <c:v>1.26999998093</c:v>
                </c:pt>
                <c:pt idx="38">
                  <c:v>1.2200000286099999</c:v>
                </c:pt>
                <c:pt idx="39">
                  <c:v>1.1200000047700001</c:v>
                </c:pt>
                <c:pt idx="40">
                  <c:v>1.05999994278</c:v>
                </c:pt>
                <c:pt idx="41">
                  <c:v>0.97000002861000001</c:v>
                </c:pt>
                <c:pt idx="42">
                  <c:v>0.920000016689</c:v>
                </c:pt>
                <c:pt idx="43">
                  <c:v>0.91000002622599996</c:v>
                </c:pt>
                <c:pt idx="44">
                  <c:v>0.37000000476799999</c:v>
                </c:pt>
                <c:pt idx="45">
                  <c:v>0.25999999046299999</c:v>
                </c:pt>
                <c:pt idx="46">
                  <c:v>-0.12999999523200001</c:v>
                </c:pt>
                <c:pt idx="47">
                  <c:v>-0.23000000417200001</c:v>
                </c:pt>
                <c:pt idx="48">
                  <c:v>-0.31999999284699998</c:v>
                </c:pt>
                <c:pt idx="49">
                  <c:v>-0.87999999523200001</c:v>
                </c:pt>
                <c:pt idx="50">
                  <c:v>-0.95999997854200003</c:v>
                </c:pt>
                <c:pt idx="51">
                  <c:v>-1.1200000047700001</c:v>
                </c:pt>
                <c:pt idx="52">
                  <c:v>-1.1699999570799999</c:v>
                </c:pt>
                <c:pt idx="53">
                  <c:v>-1.30999994278</c:v>
                </c:pt>
                <c:pt idx="54">
                  <c:v>-1.34000003338</c:v>
                </c:pt>
                <c:pt idx="55">
                  <c:v>-1.34000003338</c:v>
                </c:pt>
                <c:pt idx="56">
                  <c:v>-1.3500000238400001</c:v>
                </c:pt>
                <c:pt idx="57">
                  <c:v>-1.44000005722</c:v>
                </c:pt>
                <c:pt idx="58">
                  <c:v>-1.44000005722</c:v>
                </c:pt>
                <c:pt idx="59">
                  <c:v>-1.55999994278</c:v>
                </c:pt>
                <c:pt idx="60">
                  <c:v>-1.6499999761599999</c:v>
                </c:pt>
                <c:pt idx="61">
                  <c:v>-1.6699999570799999</c:v>
                </c:pt>
                <c:pt idx="62">
                  <c:v>-1.71000003815</c:v>
                </c:pt>
                <c:pt idx="63">
                  <c:v>-1.73000001907</c:v>
                </c:pt>
                <c:pt idx="64">
                  <c:v>-1.7599999904600001</c:v>
                </c:pt>
                <c:pt idx="65">
                  <c:v>-1.7999999523200001</c:v>
                </c:pt>
                <c:pt idx="66">
                  <c:v>-1.8999999761599999</c:v>
                </c:pt>
                <c:pt idx="67">
                  <c:v>-1.9199999570799999</c:v>
                </c:pt>
                <c:pt idx="68">
                  <c:v>-1.9199999570799999</c:v>
                </c:pt>
                <c:pt idx="69">
                  <c:v>-2.0099999904599999</c:v>
                </c:pt>
                <c:pt idx="70">
                  <c:v>-2.0099999904599999</c:v>
                </c:pt>
                <c:pt idx="71">
                  <c:v>-2.0299999713900001</c:v>
                </c:pt>
                <c:pt idx="72">
                  <c:v>-2.07999992371</c:v>
                </c:pt>
                <c:pt idx="73">
                  <c:v>-2.0999999046300002</c:v>
                </c:pt>
                <c:pt idx="74">
                  <c:v>-2.17000007629</c:v>
                </c:pt>
                <c:pt idx="75">
                  <c:v>-2.2400000095400001</c:v>
                </c:pt>
                <c:pt idx="76">
                  <c:v>-2.2699999809300002</c:v>
                </c:pt>
                <c:pt idx="77">
                  <c:v>-2.28999996185</c:v>
                </c:pt>
                <c:pt idx="78">
                  <c:v>-2.3399999141699999</c:v>
                </c:pt>
                <c:pt idx="79">
                  <c:v>-2.36999988556</c:v>
                </c:pt>
                <c:pt idx="80">
                  <c:v>-2.4000000953699998</c:v>
                </c:pt>
                <c:pt idx="81">
                  <c:v>-2.42000007629</c:v>
                </c:pt>
                <c:pt idx="82">
                  <c:v>-2.4400000572199998</c:v>
                </c:pt>
                <c:pt idx="83">
                  <c:v>-2.4900000095400001</c:v>
                </c:pt>
                <c:pt idx="84">
                  <c:v>-2.5299999713900001</c:v>
                </c:pt>
                <c:pt idx="85">
                  <c:v>-2.5499999523199999</c:v>
                </c:pt>
                <c:pt idx="86">
                  <c:v>-2.6400001048999999</c:v>
                </c:pt>
                <c:pt idx="87">
                  <c:v>-2.6500000953699998</c:v>
                </c:pt>
                <c:pt idx="88">
                  <c:v>-2.67000007629</c:v>
                </c:pt>
                <c:pt idx="89">
                  <c:v>-2.67000007629</c:v>
                </c:pt>
                <c:pt idx="90">
                  <c:v>-2.7799999713900001</c:v>
                </c:pt>
                <c:pt idx="91">
                  <c:v>-2.9100000858300001</c:v>
                </c:pt>
                <c:pt idx="92">
                  <c:v>-2.96000003815</c:v>
                </c:pt>
                <c:pt idx="93">
                  <c:v>-3.0099999904599999</c:v>
                </c:pt>
                <c:pt idx="94">
                  <c:v>-3.0299999713900001</c:v>
                </c:pt>
                <c:pt idx="95">
                  <c:v>-3.0299999713900001</c:v>
                </c:pt>
                <c:pt idx="96">
                  <c:v>-3.1400001048999999</c:v>
                </c:pt>
                <c:pt idx="97">
                  <c:v>-3.1800000667599999</c:v>
                </c:pt>
                <c:pt idx="98">
                  <c:v>-3.2799999713900001</c:v>
                </c:pt>
                <c:pt idx="99">
                  <c:v>-3.2999999523199999</c:v>
                </c:pt>
                <c:pt idx="100">
                  <c:v>-3.4400000572199998</c:v>
                </c:pt>
                <c:pt idx="101">
                  <c:v>-3.46000003815</c:v>
                </c:pt>
                <c:pt idx="102">
                  <c:v>-3.4700000286099999</c:v>
                </c:pt>
                <c:pt idx="103">
                  <c:v>-3.53999996185</c:v>
                </c:pt>
                <c:pt idx="104">
                  <c:v>-3.5499999523199999</c:v>
                </c:pt>
                <c:pt idx="105">
                  <c:v>-3.63000011444</c:v>
                </c:pt>
                <c:pt idx="106">
                  <c:v>-3.6600000858300001</c:v>
                </c:pt>
                <c:pt idx="107">
                  <c:v>-4.1300001144399996</c:v>
                </c:pt>
                <c:pt idx="108">
                  <c:v>-8.2600002288799992</c:v>
                </c:pt>
                <c:pt idx="109">
                  <c:v>-8.32999992371</c:v>
                </c:pt>
                <c:pt idx="110">
                  <c:v>-8.3999996185299999</c:v>
                </c:pt>
                <c:pt idx="111">
                  <c:v>-8.5600004196199997</c:v>
                </c:pt>
                <c:pt idx="112">
                  <c:v>-8.6199998855600004</c:v>
                </c:pt>
                <c:pt idx="113">
                  <c:v>-8.67000007629</c:v>
                </c:pt>
                <c:pt idx="114">
                  <c:v>-8.7399997711200008</c:v>
                </c:pt>
                <c:pt idx="115">
                  <c:v>-9.0200004577600001</c:v>
                </c:pt>
                <c:pt idx="116">
                  <c:v>-9.0399999618500004</c:v>
                </c:pt>
                <c:pt idx="117">
                  <c:v>-9.1499996185299999</c:v>
                </c:pt>
                <c:pt idx="118">
                  <c:v>-9.1899995803800003</c:v>
                </c:pt>
                <c:pt idx="119">
                  <c:v>-9.2600002288799992</c:v>
                </c:pt>
                <c:pt idx="120">
                  <c:v>-9.2700004577600001</c:v>
                </c:pt>
                <c:pt idx="121">
                  <c:v>-9.3000001907299996</c:v>
                </c:pt>
                <c:pt idx="122">
                  <c:v>-9.32999992371</c:v>
                </c:pt>
                <c:pt idx="123">
                  <c:v>-9.3599996566799994</c:v>
                </c:pt>
                <c:pt idx="124">
                  <c:v>-9.3699998855600004</c:v>
                </c:pt>
                <c:pt idx="125">
                  <c:v>-9.3699998855600004</c:v>
                </c:pt>
                <c:pt idx="126">
                  <c:v>-9.4700002670300005</c:v>
                </c:pt>
                <c:pt idx="127">
                  <c:v>-9.5</c:v>
                </c:pt>
                <c:pt idx="128">
                  <c:v>-9.5399999618500004</c:v>
                </c:pt>
                <c:pt idx="129">
                  <c:v>-9.6400003433200006</c:v>
                </c:pt>
                <c:pt idx="130">
                  <c:v>-9.6899995803800003</c:v>
                </c:pt>
                <c:pt idx="131">
                  <c:v>-9.7299995422399999</c:v>
                </c:pt>
                <c:pt idx="132">
                  <c:v>-9.7700004577600001</c:v>
                </c:pt>
                <c:pt idx="133">
                  <c:v>-9.8400001525899992</c:v>
                </c:pt>
                <c:pt idx="134">
                  <c:v>-9.8699998855600004</c:v>
                </c:pt>
                <c:pt idx="135">
                  <c:v>-9.8999996185299999</c:v>
                </c:pt>
                <c:pt idx="136">
                  <c:v>-9.92000007629</c:v>
                </c:pt>
                <c:pt idx="137">
                  <c:v>-9.9899997711200008</c:v>
                </c:pt>
                <c:pt idx="138">
                  <c:v>-10</c:v>
                </c:pt>
                <c:pt idx="139">
                  <c:v>-10.079999923700001</c:v>
                </c:pt>
                <c:pt idx="140">
                  <c:v>-10.1199998856</c:v>
                </c:pt>
                <c:pt idx="141">
                  <c:v>-10.1300001144</c:v>
                </c:pt>
                <c:pt idx="142">
                  <c:v>-10.329999923700001</c:v>
                </c:pt>
                <c:pt idx="143">
                  <c:v>-10.899999618500001</c:v>
                </c:pt>
                <c:pt idx="144">
                  <c:v>-12.1599998474</c:v>
                </c:pt>
                <c:pt idx="145">
                  <c:v>-12.3699998856</c:v>
                </c:pt>
                <c:pt idx="146">
                  <c:v>-12.3800001144</c:v>
                </c:pt>
                <c:pt idx="147">
                  <c:v>-12.4300003052</c:v>
                </c:pt>
                <c:pt idx="148">
                  <c:v>-12.4300003052</c:v>
                </c:pt>
                <c:pt idx="149">
                  <c:v>-12.5</c:v>
                </c:pt>
                <c:pt idx="150">
                  <c:v>-12.5200004578</c:v>
                </c:pt>
                <c:pt idx="151">
                  <c:v>-12.5600004196</c:v>
                </c:pt>
                <c:pt idx="152">
                  <c:v>-12.5600004196</c:v>
                </c:pt>
                <c:pt idx="153">
                  <c:v>-12.5699996948</c:v>
                </c:pt>
                <c:pt idx="154">
                  <c:v>-12.609999656699999</c:v>
                </c:pt>
                <c:pt idx="155">
                  <c:v>-12.6300001144</c:v>
                </c:pt>
                <c:pt idx="156">
                  <c:v>-12.699999809299999</c:v>
                </c:pt>
                <c:pt idx="157">
                  <c:v>-12.739999771100001</c:v>
                </c:pt>
                <c:pt idx="158">
                  <c:v>-12.760000228899999</c:v>
                </c:pt>
                <c:pt idx="159">
                  <c:v>-12.7700004578</c:v>
                </c:pt>
                <c:pt idx="160">
                  <c:v>-12.779999733</c:v>
                </c:pt>
                <c:pt idx="161">
                  <c:v>-12.779999733</c:v>
                </c:pt>
                <c:pt idx="162">
                  <c:v>-12.8100004196</c:v>
                </c:pt>
                <c:pt idx="163">
                  <c:v>-12.8699998856</c:v>
                </c:pt>
                <c:pt idx="164">
                  <c:v>-12.9099998474</c:v>
                </c:pt>
                <c:pt idx="165">
                  <c:v>-12.9300003052</c:v>
                </c:pt>
                <c:pt idx="166">
                  <c:v>-12.9399995804</c:v>
                </c:pt>
                <c:pt idx="167">
                  <c:v>-12.989999771100001</c:v>
                </c:pt>
                <c:pt idx="168">
                  <c:v>-13.029999733</c:v>
                </c:pt>
                <c:pt idx="169">
                  <c:v>-13.050000190700001</c:v>
                </c:pt>
                <c:pt idx="170">
                  <c:v>-13.079999923700001</c:v>
                </c:pt>
                <c:pt idx="171">
                  <c:v>-13.1199998856</c:v>
                </c:pt>
                <c:pt idx="172">
                  <c:v>-13.1300001144</c:v>
                </c:pt>
                <c:pt idx="173">
                  <c:v>-13.1599998474</c:v>
                </c:pt>
                <c:pt idx="174">
                  <c:v>-13.1800003052</c:v>
                </c:pt>
                <c:pt idx="175">
                  <c:v>-13.2299995422</c:v>
                </c:pt>
                <c:pt idx="176">
                  <c:v>-13.25</c:v>
                </c:pt>
                <c:pt idx="177">
                  <c:v>-13.279999733</c:v>
                </c:pt>
                <c:pt idx="178">
                  <c:v>-13.279999733</c:v>
                </c:pt>
                <c:pt idx="179">
                  <c:v>-13.279999733</c:v>
                </c:pt>
                <c:pt idx="180">
                  <c:v>-13.2899999619</c:v>
                </c:pt>
                <c:pt idx="181">
                  <c:v>-13.329999923700001</c:v>
                </c:pt>
                <c:pt idx="182">
                  <c:v>-13.359999656699999</c:v>
                </c:pt>
                <c:pt idx="183">
                  <c:v>-13.390000343300001</c:v>
                </c:pt>
                <c:pt idx="184">
                  <c:v>-13.399999618500001</c:v>
                </c:pt>
                <c:pt idx="185">
                  <c:v>-13.399999618500001</c:v>
                </c:pt>
                <c:pt idx="186">
                  <c:v>-13.449999809299999</c:v>
                </c:pt>
                <c:pt idx="187">
                  <c:v>-13.470000267</c:v>
                </c:pt>
                <c:pt idx="188">
                  <c:v>-13.4799995422</c:v>
                </c:pt>
                <c:pt idx="189">
                  <c:v>-13.5</c:v>
                </c:pt>
                <c:pt idx="190">
                  <c:v>-13.529999733</c:v>
                </c:pt>
                <c:pt idx="191">
                  <c:v>-13.550000190700001</c:v>
                </c:pt>
                <c:pt idx="192">
                  <c:v>-13.5699996948</c:v>
                </c:pt>
                <c:pt idx="193">
                  <c:v>-13.579999923700001</c:v>
                </c:pt>
                <c:pt idx="194">
                  <c:v>-13.600000381499999</c:v>
                </c:pt>
                <c:pt idx="195">
                  <c:v>-13.609999656699999</c:v>
                </c:pt>
                <c:pt idx="196">
                  <c:v>-13.699999809299999</c:v>
                </c:pt>
                <c:pt idx="197">
                  <c:v>-13.75</c:v>
                </c:pt>
                <c:pt idx="198">
                  <c:v>-13.8100004196</c:v>
                </c:pt>
                <c:pt idx="199">
                  <c:v>-13.8100004196</c:v>
                </c:pt>
                <c:pt idx="200">
                  <c:v>-13.8400001526</c:v>
                </c:pt>
                <c:pt idx="201">
                  <c:v>-13.859999656699999</c:v>
                </c:pt>
                <c:pt idx="202">
                  <c:v>-13.890000343300001</c:v>
                </c:pt>
                <c:pt idx="203">
                  <c:v>-13.9099998474</c:v>
                </c:pt>
                <c:pt idx="204">
                  <c:v>-13.9799995422</c:v>
                </c:pt>
                <c:pt idx="205">
                  <c:v>-14.010000228899999</c:v>
                </c:pt>
                <c:pt idx="206">
                  <c:v>-14.0699996948</c:v>
                </c:pt>
                <c:pt idx="207">
                  <c:v>-14.100000381499999</c:v>
                </c:pt>
                <c:pt idx="208">
                  <c:v>-14.1199998856</c:v>
                </c:pt>
                <c:pt idx="209">
                  <c:v>-14.1300001144</c:v>
                </c:pt>
                <c:pt idx="210">
                  <c:v>-14.149999618500001</c:v>
                </c:pt>
                <c:pt idx="211">
                  <c:v>-14.1899995804</c:v>
                </c:pt>
                <c:pt idx="212">
                  <c:v>-14.2100000381</c:v>
                </c:pt>
                <c:pt idx="213">
                  <c:v>-14.220000267</c:v>
                </c:pt>
                <c:pt idx="214">
                  <c:v>-14.25</c:v>
                </c:pt>
                <c:pt idx="215">
                  <c:v>-14.2700004578</c:v>
                </c:pt>
                <c:pt idx="216">
                  <c:v>-14.2899999619</c:v>
                </c:pt>
                <c:pt idx="217">
                  <c:v>-14.3400001526</c:v>
                </c:pt>
                <c:pt idx="218">
                  <c:v>-14.3400001526</c:v>
                </c:pt>
                <c:pt idx="219">
                  <c:v>-14.3400001526</c:v>
                </c:pt>
                <c:pt idx="220">
                  <c:v>-14.350000381499999</c:v>
                </c:pt>
                <c:pt idx="221">
                  <c:v>-14.359999656699999</c:v>
                </c:pt>
                <c:pt idx="222">
                  <c:v>-14.3800001144</c:v>
                </c:pt>
                <c:pt idx="223">
                  <c:v>-14.4300003052</c:v>
                </c:pt>
                <c:pt idx="224">
                  <c:v>-14.4300003052</c:v>
                </c:pt>
                <c:pt idx="225">
                  <c:v>-14.4600000381</c:v>
                </c:pt>
                <c:pt idx="226">
                  <c:v>-14.489999771100001</c:v>
                </c:pt>
                <c:pt idx="227">
                  <c:v>-14.489999771100001</c:v>
                </c:pt>
                <c:pt idx="228">
                  <c:v>-14.5</c:v>
                </c:pt>
                <c:pt idx="229">
                  <c:v>-14.550000190700001</c:v>
                </c:pt>
                <c:pt idx="230">
                  <c:v>-14.6300001144</c:v>
                </c:pt>
                <c:pt idx="231">
                  <c:v>-14.720000267</c:v>
                </c:pt>
                <c:pt idx="232">
                  <c:v>-14.760000228899999</c:v>
                </c:pt>
                <c:pt idx="233">
                  <c:v>-14.7700004578</c:v>
                </c:pt>
                <c:pt idx="234">
                  <c:v>-14.7899999619</c:v>
                </c:pt>
                <c:pt idx="235">
                  <c:v>-14.829999923700001</c:v>
                </c:pt>
                <c:pt idx="236">
                  <c:v>-15.050000190700001</c:v>
                </c:pt>
                <c:pt idx="237">
                  <c:v>-15.1199998856</c:v>
                </c:pt>
                <c:pt idx="238">
                  <c:v>-15.199999809299999</c:v>
                </c:pt>
                <c:pt idx="239">
                  <c:v>-15.260000228899999</c:v>
                </c:pt>
                <c:pt idx="240">
                  <c:v>-15.279999733</c:v>
                </c:pt>
                <c:pt idx="241">
                  <c:v>-15.300000190700001</c:v>
                </c:pt>
                <c:pt idx="242">
                  <c:v>-15.300000190700001</c:v>
                </c:pt>
                <c:pt idx="243">
                  <c:v>-15.3199996948</c:v>
                </c:pt>
                <c:pt idx="244">
                  <c:v>-15.350000381499999</c:v>
                </c:pt>
                <c:pt idx="245">
                  <c:v>-15.3800001144</c:v>
                </c:pt>
                <c:pt idx="246">
                  <c:v>-15.4600000381</c:v>
                </c:pt>
                <c:pt idx="247">
                  <c:v>-15.510000228899999</c:v>
                </c:pt>
                <c:pt idx="248">
                  <c:v>-15.510000228899999</c:v>
                </c:pt>
                <c:pt idx="249">
                  <c:v>-15.5200004578</c:v>
                </c:pt>
                <c:pt idx="250">
                  <c:v>-15.609999656699999</c:v>
                </c:pt>
                <c:pt idx="251">
                  <c:v>-15.7100000381</c:v>
                </c:pt>
                <c:pt idx="252">
                  <c:v>-19.280000686600001</c:v>
                </c:pt>
                <c:pt idx="253">
                  <c:v>-19.3199996948</c:v>
                </c:pt>
                <c:pt idx="254">
                  <c:v>-19.3199996948</c:v>
                </c:pt>
                <c:pt idx="255">
                  <c:v>-19.329999923700001</c:v>
                </c:pt>
                <c:pt idx="256">
                  <c:v>-19.350000381499999</c:v>
                </c:pt>
                <c:pt idx="257">
                  <c:v>-19.350000381499999</c:v>
                </c:pt>
                <c:pt idx="258">
                  <c:v>-19.399999618500001</c:v>
                </c:pt>
                <c:pt idx="259">
                  <c:v>-19.620000839199999</c:v>
                </c:pt>
                <c:pt idx="260">
                  <c:v>-19.649999618500001</c:v>
                </c:pt>
                <c:pt idx="261">
                  <c:v>-19.690000534100001</c:v>
                </c:pt>
                <c:pt idx="262">
                  <c:v>-19.709999084500001</c:v>
                </c:pt>
                <c:pt idx="263">
                  <c:v>-19.709999084500001</c:v>
                </c:pt>
                <c:pt idx="264">
                  <c:v>-19.739999771099999</c:v>
                </c:pt>
                <c:pt idx="265">
                  <c:v>-19.75</c:v>
                </c:pt>
                <c:pt idx="266">
                  <c:v>-19.770000457799998</c:v>
                </c:pt>
                <c:pt idx="267">
                  <c:v>-19.8199996948</c:v>
                </c:pt>
                <c:pt idx="268">
                  <c:v>-19.829999923700001</c:v>
                </c:pt>
                <c:pt idx="269">
                  <c:v>-19.850000381499999</c:v>
                </c:pt>
                <c:pt idx="270">
                  <c:v>-19.870000839199999</c:v>
                </c:pt>
                <c:pt idx="271">
                  <c:v>-19.940000534100001</c:v>
                </c:pt>
                <c:pt idx="272">
                  <c:v>-19.9500007629</c:v>
                </c:pt>
                <c:pt idx="273">
                  <c:v>-20.020000457799998</c:v>
                </c:pt>
                <c:pt idx="274">
                  <c:v>-20.0699996948</c:v>
                </c:pt>
                <c:pt idx="275">
                  <c:v>-20.3199996948</c:v>
                </c:pt>
                <c:pt idx="276">
                  <c:v>-20.329999923700001</c:v>
                </c:pt>
                <c:pt idx="277">
                  <c:v>-20.510000228900001</c:v>
                </c:pt>
                <c:pt idx="278">
                  <c:v>-20.5499992371</c:v>
                </c:pt>
                <c:pt idx="279">
                  <c:v>-20.709999084500001</c:v>
                </c:pt>
                <c:pt idx="280">
                  <c:v>-20.7999992371</c:v>
                </c:pt>
                <c:pt idx="281">
                  <c:v>-20.8600006104</c:v>
                </c:pt>
                <c:pt idx="282">
                  <c:v>-20.879999160800001</c:v>
                </c:pt>
                <c:pt idx="283">
                  <c:v>-20.9500007629</c:v>
                </c:pt>
                <c:pt idx="284">
                  <c:v>-20.979999542200002</c:v>
                </c:pt>
                <c:pt idx="285">
                  <c:v>-21</c:v>
                </c:pt>
                <c:pt idx="286">
                  <c:v>-21.149999618500001</c:v>
                </c:pt>
                <c:pt idx="287">
                  <c:v>-21.25</c:v>
                </c:pt>
              </c:numCache>
            </c:numRef>
          </c:xVal>
          <c:yVal>
            <c:numRef>
              <c:f>Data!$M$2:$M$289</c:f>
              <c:numCache>
                <c:formatCode>General</c:formatCode>
                <c:ptCount val="288"/>
                <c:pt idx="0">
                  <c:v>6.7709594754972198</c:v>
                </c:pt>
                <c:pt idx="1">
                  <c:v>6.5977618375930565</c:v>
                </c:pt>
                <c:pt idx="2">
                  <c:v>5.894082594205619</c:v>
                </c:pt>
                <c:pt idx="3">
                  <c:v>5.7316798507362758</c:v>
                </c:pt>
                <c:pt idx="4">
                  <c:v>5.255263625010663</c:v>
                </c:pt>
                <c:pt idx="5">
                  <c:v>5.2119504179811393</c:v>
                </c:pt>
                <c:pt idx="6">
                  <c:v>4.9195737884737838</c:v>
                </c:pt>
                <c:pt idx="7">
                  <c:v>4.8979154163645813</c:v>
                </c:pt>
                <c:pt idx="8">
                  <c:v>4.767962624496338</c:v>
                </c:pt>
                <c:pt idx="9">
                  <c:v>4.3239225611245624</c:v>
                </c:pt>
                <c:pt idx="10">
                  <c:v>4.2589365748202352</c:v>
                </c:pt>
                <c:pt idx="11">
                  <c:v>4.1614550675418993</c:v>
                </c:pt>
                <c:pt idx="12">
                  <c:v>4.0314757644994508</c:v>
                </c:pt>
                <c:pt idx="13">
                  <c:v>3.9664842387082779</c:v>
                </c:pt>
                <c:pt idx="14">
                  <c:v>3.4356709175431086</c:v>
                </c:pt>
                <c:pt idx="15">
                  <c:v>3.3164962001435985</c:v>
                </c:pt>
                <c:pt idx="16">
                  <c:v>3.121472913151111</c:v>
                </c:pt>
                <c:pt idx="17">
                  <c:v>3.0781326947343861</c:v>
                </c:pt>
                <c:pt idx="18">
                  <c:v>3.0672975382927761</c:v>
                </c:pt>
                <c:pt idx="19">
                  <c:v>3.0456271026646919</c:v>
                </c:pt>
                <c:pt idx="20">
                  <c:v>3.023956502901898</c:v>
                </c:pt>
                <c:pt idx="21">
                  <c:v>3.0131211412669057</c:v>
                </c:pt>
                <c:pt idx="22">
                  <c:v>2.9264367564190548</c:v>
                </c:pt>
                <c:pt idx="23">
                  <c:v>2.8072410849713032</c:v>
                </c:pt>
                <c:pt idx="24">
                  <c:v>2.7205502702252637</c:v>
                </c:pt>
                <c:pt idx="25">
                  <c:v>2.655530339990043</c:v>
                </c:pt>
                <c:pt idx="26">
                  <c:v>2.5254854674986644</c:v>
                </c:pt>
                <c:pt idx="27">
                  <c:v>2.5146481268448704</c:v>
                </c:pt>
                <c:pt idx="28">
                  <c:v>2.3629204731535633</c:v>
                </c:pt>
                <c:pt idx="29">
                  <c:v>2.3520824497748238</c:v>
                </c:pt>
                <c:pt idx="30">
                  <c:v>2.2978916381431964</c:v>
                </c:pt>
                <c:pt idx="31">
                  <c:v>2.2978916381431964</c:v>
                </c:pt>
                <c:pt idx="32">
                  <c:v>2.0377590600948654</c:v>
                </c:pt>
                <c:pt idx="33">
                  <c:v>2.0160801156456403</c:v>
                </c:pt>
                <c:pt idx="34">
                  <c:v>1.9402021333572517</c:v>
                </c:pt>
                <c:pt idx="35">
                  <c:v>1.8968422704623584</c:v>
                </c:pt>
                <c:pt idx="36">
                  <c:v>1.6800305740671935</c:v>
                </c:pt>
                <c:pt idx="37">
                  <c:v>1.6691894633020798</c:v>
                </c:pt>
                <c:pt idx="38">
                  <c:v>1.6149831268482215</c:v>
                </c:pt>
                <c:pt idx="39">
                  <c:v>1.5065663715287234</c:v>
                </c:pt>
                <c:pt idx="40">
                  <c:v>1.4415137024647142</c:v>
                </c:pt>
                <c:pt idx="41">
                  <c:v>1.3439312287926963</c:v>
                </c:pt>
                <c:pt idx="42">
                  <c:v>1.2897167544686798</c:v>
                </c:pt>
                <c:pt idx="43">
                  <c:v>1.2788737059947772</c:v>
                </c:pt>
                <c:pt idx="44">
                  <c:v>0.69326279462370821</c:v>
                </c:pt>
                <c:pt idx="45">
                  <c:v>0.57395013545710782</c:v>
                </c:pt>
                <c:pt idx="46">
                  <c:v>0.1508697512865497</c:v>
                </c:pt>
                <c:pt idx="47">
                  <c:v>4.2371162562380077E-2</c:v>
                </c:pt>
                <c:pt idx="48">
                  <c:v>-5.5283500156277671E-2</c:v>
                </c:pt>
                <c:pt idx="49">
                  <c:v>-0.66304582081734531</c:v>
                </c:pt>
                <c:pt idx="50">
                  <c:v>-0.74988865980833608</c:v>
                </c:pt>
                <c:pt idx="51">
                  <c:v>-0.9235899541302327</c:v>
                </c:pt>
                <c:pt idx="52">
                  <c:v>-0.97787588318863738</c:v>
                </c:pt>
                <c:pt idx="53">
                  <c:v>-1.1298878556681218</c:v>
                </c:pt>
                <c:pt idx="54">
                  <c:v>-1.1624641386625716</c:v>
                </c:pt>
                <c:pt idx="55">
                  <c:v>-1.1624641386625716</c:v>
                </c:pt>
                <c:pt idx="56">
                  <c:v>-1.1733230301184063</c:v>
                </c:pt>
                <c:pt idx="57">
                  <c:v>-1.2710571229698675</c:v>
                </c:pt>
                <c:pt idx="58">
                  <c:v>-1.2710571229698675</c:v>
                </c:pt>
                <c:pt idx="59">
                  <c:v>-1.401380270222357</c:v>
                </c:pt>
                <c:pt idx="60">
                  <c:v>-1.4991313268296071</c:v>
                </c:pt>
                <c:pt idx="61">
                  <c:v>-1.5208547676368445</c:v>
                </c:pt>
                <c:pt idx="62">
                  <c:v>-1.5643028944643593</c:v>
                </c:pt>
                <c:pt idx="63">
                  <c:v>-1.5860274539588952</c:v>
                </c:pt>
                <c:pt idx="64">
                  <c:v>-1.6186149984694698</c:v>
                </c:pt>
                <c:pt idx="65">
                  <c:v>-1.662066382225313</c:v>
                </c:pt>
                <c:pt idx="66">
                  <c:v>-1.770701668597894</c:v>
                </c:pt>
                <c:pt idx="67">
                  <c:v>-1.7924298603998974</c:v>
                </c:pt>
                <c:pt idx="68">
                  <c:v>-1.7924298603998974</c:v>
                </c:pt>
                <c:pt idx="69">
                  <c:v>-1.8902117072018672</c:v>
                </c:pt>
                <c:pt idx="70">
                  <c:v>-1.8902117072018672</c:v>
                </c:pt>
                <c:pt idx="71">
                  <c:v>-1.9119420657782362</c:v>
                </c:pt>
                <c:pt idx="72">
                  <c:v>-1.966269711721174</c:v>
                </c:pt>
                <c:pt idx="73">
                  <c:v>-1.9880014740896739</c:v>
                </c:pt>
                <c:pt idx="74">
                  <c:v>-2.064066099084612</c:v>
                </c:pt>
                <c:pt idx="75">
                  <c:v>-2.1401354922031017</c:v>
                </c:pt>
                <c:pt idx="76">
                  <c:v>-2.1727382170463816</c:v>
                </c:pt>
                <c:pt idx="77">
                  <c:v>-2.1944738898616611</c:v>
                </c:pt>
                <c:pt idx="78">
                  <c:v>-2.2488149143287419</c:v>
                </c:pt>
                <c:pt idx="79">
                  <c:v>-2.281420800760865</c:v>
                </c:pt>
                <c:pt idx="80">
                  <c:v>-2.3140279071116372</c:v>
                </c:pt>
                <c:pt idx="81">
                  <c:v>-2.3357663418431618</c:v>
                </c:pt>
                <c:pt idx="82">
                  <c:v>-2.3575052078501111</c:v>
                </c:pt>
                <c:pt idx="83">
                  <c:v>-2.4118542708932815</c:v>
                </c:pt>
                <c:pt idx="84">
                  <c:v>-2.4553354878044247</c:v>
                </c:pt>
                <c:pt idx="85">
                  <c:v>-2.4770767565276466</c:v>
                </c:pt>
                <c:pt idx="86">
                  <c:v>-2.5749182262284966</c:v>
                </c:pt>
                <c:pt idx="87">
                  <c:v>-2.5857900319364768</c:v>
                </c:pt>
                <c:pt idx="88">
                  <c:v>-2.6075339820396692</c:v>
                </c:pt>
                <c:pt idx="89">
                  <c:v>-2.6075339820396692</c:v>
                </c:pt>
                <c:pt idx="90">
                  <c:v>-2.7271338548245851</c:v>
                </c:pt>
                <c:pt idx="91">
                  <c:v>-2.8684974996914936</c:v>
                </c:pt>
                <c:pt idx="92">
                  <c:v>-2.922873348049793</c:v>
                </c:pt>
                <c:pt idx="93">
                  <c:v>-2.9772521939154597</c:v>
                </c:pt>
                <c:pt idx="94">
                  <c:v>-2.9990045781400148</c:v>
                </c:pt>
                <c:pt idx="95">
                  <c:v>-2.9990045781400148</c:v>
                </c:pt>
                <c:pt idx="96">
                  <c:v>-3.1186516921869853</c:v>
                </c:pt>
                <c:pt idx="97">
                  <c:v>-3.1621633477026996</c:v>
                </c:pt>
                <c:pt idx="98">
                  <c:v>-3.2709512798791902</c:v>
                </c:pt>
                <c:pt idx="99">
                  <c:v>-3.2927103893458081</c:v>
                </c:pt>
                <c:pt idx="100">
                  <c:v>-3.4450388688963374</c:v>
                </c:pt>
                <c:pt idx="101">
                  <c:v>-3.4668021319183335</c:v>
                </c:pt>
                <c:pt idx="102">
                  <c:v>-3.477683961367779</c:v>
                </c:pt>
                <c:pt idx="103">
                  <c:v>-3.5538604860397043</c:v>
                </c:pt>
                <c:pt idx="104">
                  <c:v>-3.5647433809689706</c:v>
                </c:pt>
                <c:pt idx="105">
                  <c:v>-3.651811657022904</c:v>
                </c:pt>
                <c:pt idx="106">
                  <c:v>-3.6844644063684662</c:v>
                </c:pt>
                <c:pt idx="107">
                  <c:v>-4.1961903310281521</c:v>
                </c:pt>
                <c:pt idx="108">
                  <c:v>-8.7102634097701834</c:v>
                </c:pt>
                <c:pt idx="109">
                  <c:v>-8.7870999611893215</c:v>
                </c:pt>
                <c:pt idx="110">
                  <c:v>-8.8639486971389818</c:v>
                </c:pt>
                <c:pt idx="111">
                  <c:v>-9.0396504868217527</c:v>
                </c:pt>
                <c:pt idx="112">
                  <c:v>-9.1055542418742146</c:v>
                </c:pt>
                <c:pt idx="113">
                  <c:v>-9.1604816239161888</c:v>
                </c:pt>
                <c:pt idx="114">
                  <c:v>-9.2373898597682178</c:v>
                </c:pt>
                <c:pt idx="115">
                  <c:v>-9.5451479055193182</c:v>
                </c:pt>
                <c:pt idx="116">
                  <c:v>-9.5671375588222674</c:v>
                </c:pt>
                <c:pt idx="117">
                  <c:v>-9.6881012260779915</c:v>
                </c:pt>
                <c:pt idx="118">
                  <c:v>-9.7320956386391071</c:v>
                </c:pt>
                <c:pt idx="119">
                  <c:v>-9.8090963018121826</c:v>
                </c:pt>
                <c:pt idx="120">
                  <c:v>-9.8200975489168147</c:v>
                </c:pt>
                <c:pt idx="121">
                  <c:v>-9.8531017438844746</c:v>
                </c:pt>
                <c:pt idx="122">
                  <c:v>-9.8861081920619256</c:v>
                </c:pt>
                <c:pt idx="123">
                  <c:v>-9.9191168921016288</c:v>
                </c:pt>
                <c:pt idx="124">
                  <c:v>-9.9301206420808796</c:v>
                </c:pt>
                <c:pt idx="125">
                  <c:v>-9.9301206420808796</c:v>
                </c:pt>
                <c:pt idx="126">
                  <c:v>-10.040169783369793</c:v>
                </c:pt>
                <c:pt idx="127">
                  <c:v>-10.073188971626028</c:v>
                </c:pt>
                <c:pt idx="128">
                  <c:v>-10.117218393668022</c:v>
                </c:pt>
                <c:pt idx="129">
                  <c:v>-10.22730988199555</c:v>
                </c:pt>
                <c:pt idx="130">
                  <c:v>-10.282363881738107</c:v>
                </c:pt>
                <c:pt idx="131">
                  <c:v>-10.326412167749185</c:v>
                </c:pt>
                <c:pt idx="132">
                  <c:v>-10.370465458246853</c:v>
                </c:pt>
                <c:pt idx="133">
                  <c:v>-10.447566110483013</c:v>
                </c:pt>
                <c:pt idx="134">
                  <c:v>-10.480612788384382</c:v>
                </c:pt>
                <c:pt idx="135">
                  <c:v>-10.513661676522593</c:v>
                </c:pt>
                <c:pt idx="136">
                  <c:v>-10.535696195369852</c:v>
                </c:pt>
                <c:pt idx="137">
                  <c:v>-10.612822620071105</c:v>
                </c:pt>
                <c:pt idx="138">
                  <c:v>-10.623841958317305</c:v>
                </c:pt>
                <c:pt idx="139">
                  <c:v>-10.712003332848568</c:v>
                </c:pt>
                <c:pt idx="140">
                  <c:v>-10.756089852456491</c:v>
                </c:pt>
                <c:pt idx="141">
                  <c:v>-10.767112351020673</c:v>
                </c:pt>
                <c:pt idx="142">
                  <c:v>-10.987607702312305</c:v>
                </c:pt>
                <c:pt idx="143">
                  <c:v>-11.616538902007237</c:v>
                </c:pt>
                <c:pt idx="144">
                  <c:v>-13.009366650319066</c:v>
                </c:pt>
                <c:pt idx="145">
                  <c:v>-13.241820418118781</c:v>
                </c:pt>
                <c:pt idx="146">
                  <c:v>-13.252891997402351</c:v>
                </c:pt>
                <c:pt idx="147">
                  <c:v>-13.308251664935845</c:v>
                </c:pt>
                <c:pt idx="148">
                  <c:v>-13.308251664935845</c:v>
                </c:pt>
                <c:pt idx="149">
                  <c:v>-13.385762427594925</c:v>
                </c:pt>
                <c:pt idx="150">
                  <c:v>-13.407910635939956</c:v>
                </c:pt>
                <c:pt idx="151">
                  <c:v>-13.452208211677688</c:v>
                </c:pt>
                <c:pt idx="152">
                  <c:v>-13.452208211677688</c:v>
                </c:pt>
                <c:pt idx="153">
                  <c:v>-13.463282273311748</c:v>
                </c:pt>
                <c:pt idx="154">
                  <c:v>-13.507583519174625</c:v>
                </c:pt>
                <c:pt idx="155">
                  <c:v>-13.529735764566588</c:v>
                </c:pt>
                <c:pt idx="156">
                  <c:v>-13.607272217611838</c:v>
                </c:pt>
                <c:pt idx="157">
                  <c:v>-13.651582871006022</c:v>
                </c:pt>
                <c:pt idx="158">
                  <c:v>-13.673739798009075</c:v>
                </c:pt>
                <c:pt idx="159">
                  <c:v>-13.684818528511162</c:v>
                </c:pt>
                <c:pt idx="160">
                  <c:v>-13.695896380050437</c:v>
                </c:pt>
                <c:pt idx="161">
                  <c:v>-13.695896380050437</c:v>
                </c:pt>
                <c:pt idx="162">
                  <c:v>-13.729134167072333</c:v>
                </c:pt>
                <c:pt idx="163">
                  <c:v>-13.795612384724871</c:v>
                </c:pt>
                <c:pt idx="164">
                  <c:v>-13.839935047119239</c:v>
                </c:pt>
                <c:pt idx="165">
                  <c:v>-13.862097949454972</c:v>
                </c:pt>
                <c:pt idx="166">
                  <c:v>-13.873178603451285</c:v>
                </c:pt>
                <c:pt idx="167">
                  <c:v>-13.928588685830178</c:v>
                </c:pt>
                <c:pt idx="168">
                  <c:v>-13.972919625461452</c:v>
                </c:pt>
                <c:pt idx="169">
                  <c:v>-13.995086645720171</c:v>
                </c:pt>
                <c:pt idx="170">
                  <c:v>-14.02833739038018</c:v>
                </c:pt>
                <c:pt idx="171">
                  <c:v>-14.072674429702898</c:v>
                </c:pt>
                <c:pt idx="172">
                  <c:v>-14.083759373375784</c:v>
                </c:pt>
                <c:pt idx="173">
                  <c:v>-14.117014150208867</c:v>
                </c:pt>
                <c:pt idx="174">
                  <c:v>-14.139185538925863</c:v>
                </c:pt>
                <c:pt idx="175">
                  <c:v>-14.194614793941819</c:v>
                </c:pt>
                <c:pt idx="176">
                  <c:v>-14.216788495005762</c:v>
                </c:pt>
                <c:pt idx="177">
                  <c:v>-14.250049217727</c:v>
                </c:pt>
                <c:pt idx="178">
                  <c:v>-14.250049217727</c:v>
                </c:pt>
                <c:pt idx="179">
                  <c:v>-14.250049217727</c:v>
                </c:pt>
                <c:pt idx="180">
                  <c:v>-14.261136804221822</c:v>
                </c:pt>
                <c:pt idx="181">
                  <c:v>-14.30548771745404</c:v>
                </c:pt>
                <c:pt idx="182">
                  <c:v>-14.338752336179942</c:v>
                </c:pt>
                <c:pt idx="183">
                  <c:v>-14.372019459399624</c:v>
                </c:pt>
                <c:pt idx="184">
                  <c:v>-14.38310776320839</c:v>
                </c:pt>
                <c:pt idx="185">
                  <c:v>-14.38310776320839</c:v>
                </c:pt>
                <c:pt idx="186">
                  <c:v>-14.438555901841267</c:v>
                </c:pt>
                <c:pt idx="187">
                  <c:v>-14.460736690059848</c:v>
                </c:pt>
                <c:pt idx="188">
                  <c:v>-14.471826263234083</c:v>
                </c:pt>
                <c:pt idx="189">
                  <c:v>-14.49400799696383</c:v>
                </c:pt>
                <c:pt idx="190">
                  <c:v>-14.527280715653303</c:v>
                </c:pt>
                <c:pt idx="191">
                  <c:v>-14.549464013819547</c:v>
                </c:pt>
                <c:pt idx="192">
                  <c:v>-14.571646876207792</c:v>
                </c:pt>
                <c:pt idx="193">
                  <c:v>-14.58273906883781</c:v>
                </c:pt>
                <c:pt idx="194">
                  <c:v>-14.604923917784481</c:v>
                </c:pt>
                <c:pt idx="195">
                  <c:v>-14.616015515658535</c:v>
                </c:pt>
                <c:pt idx="196">
                  <c:v>-14.715854190337941</c:v>
                </c:pt>
                <c:pt idx="197">
                  <c:v>-14.771325548122881</c:v>
                </c:pt>
                <c:pt idx="198">
                  <c:v>-14.837896335476213</c:v>
                </c:pt>
                <c:pt idx="199">
                  <c:v>-14.837896335476213</c:v>
                </c:pt>
                <c:pt idx="200">
                  <c:v>-14.871183206491393</c:v>
                </c:pt>
                <c:pt idx="201">
                  <c:v>-14.893374839205645</c:v>
                </c:pt>
                <c:pt idx="202">
                  <c:v>-14.926664977349708</c:v>
                </c:pt>
                <c:pt idx="203">
                  <c:v>-14.948858075963347</c:v>
                </c:pt>
                <c:pt idx="204">
                  <c:v>-15.026540082391758</c:v>
                </c:pt>
                <c:pt idx="205">
                  <c:v>-15.059835440203878</c:v>
                </c:pt>
                <c:pt idx="206">
                  <c:v>-15.126427892261924</c:v>
                </c:pt>
                <c:pt idx="207">
                  <c:v>-15.159727089333822</c:v>
                </c:pt>
                <c:pt idx="208">
                  <c:v>-15.18192619896111</c:v>
                </c:pt>
                <c:pt idx="209">
                  <c:v>-15.193026493220229</c:v>
                </c:pt>
                <c:pt idx="210">
                  <c:v>-15.215226442542779</c:v>
                </c:pt>
                <c:pt idx="211">
                  <c:v>-15.259629069320621</c:v>
                </c:pt>
                <c:pt idx="212">
                  <c:v>-15.281831742551587</c:v>
                </c:pt>
                <c:pt idx="213">
                  <c:v>-15.29293328597138</c:v>
                </c:pt>
                <c:pt idx="214">
                  <c:v>-15.326237681343473</c:v>
                </c:pt>
                <c:pt idx="215">
                  <c:v>-15.348442001407179</c:v>
                </c:pt>
                <c:pt idx="216">
                  <c:v>-15.370645807431904</c:v>
                </c:pt>
                <c:pt idx="217">
                  <c:v>-15.426159280473255</c:v>
                </c:pt>
                <c:pt idx="218">
                  <c:v>-15.426159280473255</c:v>
                </c:pt>
                <c:pt idx="219">
                  <c:v>-15.426159280473255</c:v>
                </c:pt>
                <c:pt idx="220">
                  <c:v>-15.437262591104906</c:v>
                </c:pt>
                <c:pt idx="221">
                  <c:v>-15.448364976968961</c:v>
                </c:pt>
                <c:pt idx="222">
                  <c:v>-15.470572267828921</c:v>
                </c:pt>
                <c:pt idx="223">
                  <c:v>-15.526091766110572</c:v>
                </c:pt>
                <c:pt idx="224">
                  <c:v>-15.526091766110572</c:v>
                </c:pt>
                <c:pt idx="225">
                  <c:v>-15.559404628804428</c:v>
                </c:pt>
                <c:pt idx="226">
                  <c:v>-15.592718673869991</c:v>
                </c:pt>
                <c:pt idx="227">
                  <c:v>-15.592718673869991</c:v>
                </c:pt>
                <c:pt idx="228">
                  <c:v>-15.603823970145637</c:v>
                </c:pt>
                <c:pt idx="229">
                  <c:v>-15.659351342824573</c:v>
                </c:pt>
                <c:pt idx="230">
                  <c:v>-15.748201417015403</c:v>
                </c:pt>
                <c:pt idx="231">
                  <c:v>-15.848167736268369</c:v>
                </c:pt>
                <c:pt idx="232">
                  <c:v>-15.892600353353739</c:v>
                </c:pt>
                <c:pt idx="233">
                  <c:v>-15.903709083075285</c:v>
                </c:pt>
                <c:pt idx="234">
                  <c:v>-15.92592585412369</c:v>
                </c:pt>
                <c:pt idx="235">
                  <c:v>-15.970361932962527</c:v>
                </c:pt>
                <c:pt idx="236">
                  <c:v>-16.214795477405676</c:v>
                </c:pt>
                <c:pt idx="237">
                  <c:v>-16.292581365597801</c:v>
                </c:pt>
                <c:pt idx="238">
                  <c:v>-16.381486757049917</c:v>
                </c:pt>
                <c:pt idx="239">
                  <c:v>-16.448171115892993</c:v>
                </c:pt>
                <c:pt idx="240">
                  <c:v>-16.470399430851682</c:v>
                </c:pt>
                <c:pt idx="241">
                  <c:v>-16.492629253716032</c:v>
                </c:pt>
                <c:pt idx="242">
                  <c:v>-16.492629253716032</c:v>
                </c:pt>
                <c:pt idx="243">
                  <c:v>-16.514858462934619</c:v>
                </c:pt>
                <c:pt idx="244">
                  <c:v>-16.548204699716248</c:v>
                </c:pt>
                <c:pt idx="245">
                  <c:v>-16.581550870553791</c:v>
                </c:pt>
                <c:pt idx="246">
                  <c:v>-16.670479515714689</c:v>
                </c:pt>
                <c:pt idx="247">
                  <c:v>-16.726063704025403</c:v>
                </c:pt>
                <c:pt idx="248">
                  <c:v>-16.726063704025403</c:v>
                </c:pt>
                <c:pt idx="249">
                  <c:v>-16.737181075665383</c:v>
                </c:pt>
                <c:pt idx="250">
                  <c:v>-16.837239020805853</c:v>
                </c:pt>
                <c:pt idx="251">
                  <c:v>-16.948425890319168</c:v>
                </c:pt>
                <c:pt idx="252">
                  <c:v>-20.923208824905288</c:v>
                </c:pt>
                <c:pt idx="253">
                  <c:v>-20.967789948831999</c:v>
                </c:pt>
                <c:pt idx="254">
                  <c:v>-20.967789948831999</c:v>
                </c:pt>
                <c:pt idx="255">
                  <c:v>-20.978935887798603</c:v>
                </c:pt>
                <c:pt idx="256">
                  <c:v>-21.001227916876868</c:v>
                </c:pt>
                <c:pt idx="257">
                  <c:v>-21.001227916876868</c:v>
                </c:pt>
                <c:pt idx="258">
                  <c:v>-21.056956740693373</c:v>
                </c:pt>
                <c:pt idx="259">
                  <c:v>-21.302183286134383</c:v>
                </c:pt>
                <c:pt idx="260">
                  <c:v>-21.335623534489571</c:v>
                </c:pt>
                <c:pt idx="261">
                  <c:v>-21.380214031200918</c:v>
                </c:pt>
                <c:pt idx="262">
                  <c:v>-21.402507436228504</c:v>
                </c:pt>
                <c:pt idx="263">
                  <c:v>-21.402507436228504</c:v>
                </c:pt>
                <c:pt idx="264">
                  <c:v>-21.435951084768973</c:v>
                </c:pt>
                <c:pt idx="265">
                  <c:v>-21.447099061090999</c:v>
                </c:pt>
                <c:pt idx="266">
                  <c:v>-21.469395153367575</c:v>
                </c:pt>
                <c:pt idx="267">
                  <c:v>-21.525134068032795</c:v>
                </c:pt>
                <c:pt idx="268">
                  <c:v>-21.536282414501475</c:v>
                </c:pt>
                <c:pt idx="269">
                  <c:v>-21.558579244996508</c:v>
                </c:pt>
                <c:pt idx="270">
                  <c:v>-21.580876258220126</c:v>
                </c:pt>
                <c:pt idx="271">
                  <c:v>-21.658915108458679</c:v>
                </c:pt>
                <c:pt idx="272">
                  <c:v>-21.670063999767891</c:v>
                </c:pt>
                <c:pt idx="273">
                  <c:v>-21.748105364731174</c:v>
                </c:pt>
                <c:pt idx="274">
                  <c:v>-21.803849919283977</c:v>
                </c:pt>
                <c:pt idx="275">
                  <c:v>-22.082593197705041</c:v>
                </c:pt>
                <c:pt idx="276">
                  <c:v>-22.09374373682838</c:v>
                </c:pt>
                <c:pt idx="277">
                  <c:v>-22.294456264386849</c:v>
                </c:pt>
                <c:pt idx="278">
                  <c:v>-22.339059662325329</c:v>
                </c:pt>
                <c:pt idx="279">
                  <c:v>-22.51748388804879</c:v>
                </c:pt>
                <c:pt idx="280">
                  <c:v>-22.61785218898908</c:v>
                </c:pt>
                <c:pt idx="281">
                  <c:v>-22.684767538195729</c:v>
                </c:pt>
                <c:pt idx="282">
                  <c:v>-22.707070831924735</c:v>
                </c:pt>
                <c:pt idx="283">
                  <c:v>-22.785140993270268</c:v>
                </c:pt>
                <c:pt idx="284">
                  <c:v>-22.818598068431115</c:v>
                </c:pt>
                <c:pt idx="285">
                  <c:v>-22.840904389309149</c:v>
                </c:pt>
                <c:pt idx="286">
                  <c:v>-23.008202225552733</c:v>
                </c:pt>
                <c:pt idx="287">
                  <c:v>-23.11973934497378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11712"/>
        <c:axId val="96213632"/>
      </c:scatterChart>
      <c:valAx>
        <c:axId val="96211712"/>
        <c:scaling>
          <c:orientation val="minMax"/>
          <c:max val="7"/>
          <c:min val="-23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 Head [m a.s.l.]</a:t>
                </a:r>
              </a:p>
            </c:rich>
          </c:tx>
          <c:layout>
            <c:manualLayout>
              <c:xMode val="edge"/>
              <c:yMode val="edge"/>
              <c:x val="0.18263096617265337"/>
              <c:y val="2.3712121212121216E-3"/>
            </c:manualLayout>
          </c:layout>
          <c:overlay val="0"/>
        </c:title>
        <c:numFmt formatCode="0" sourceLinked="0"/>
        <c:majorTickMark val="in"/>
        <c:minorTickMark val="none"/>
        <c:tickLblPos val="high"/>
        <c:crossAx val="96213632"/>
        <c:crossesAt val="7"/>
        <c:crossBetween val="midCat"/>
        <c:majorUnit val="2"/>
      </c:valAx>
      <c:valAx>
        <c:axId val="96213632"/>
        <c:scaling>
          <c:orientation val="minMax"/>
          <c:max val="7"/>
          <c:min val="-23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Simulated Head [m a.s.l.]</a:t>
                </a:r>
              </a:p>
            </c:rich>
          </c:tx>
          <c:layout>
            <c:manualLayout>
              <c:xMode val="edge"/>
              <c:yMode val="edge"/>
              <c:x val="0.94297987998155341"/>
              <c:y val="0.20281313131313128"/>
            </c:manualLayout>
          </c:layout>
          <c:overlay val="0"/>
        </c:title>
        <c:numFmt formatCode="0" sourceLinked="0"/>
        <c:majorTickMark val="in"/>
        <c:minorTickMark val="none"/>
        <c:tickLblPos val="high"/>
        <c:crossAx val="96211712"/>
        <c:crossesAt val="7"/>
        <c:crossBetween val="midCat"/>
        <c:majorUnit val="2"/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7260164420855052"/>
          <c:y val="0.82778903612291022"/>
          <c:w val="0.12906423405078402"/>
          <c:h val="0.11976803688864252"/>
        </c:manualLayout>
      </c:layout>
      <c:overlay val="0"/>
      <c:spPr>
        <a:solidFill>
          <a:schemeClr val="bg1">
            <a:lumMod val="85000"/>
          </a:schemeClr>
        </a:solidFill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233577273113382E-2"/>
          <c:y val="0.16899337818312177"/>
          <c:w val="0.83058218249997762"/>
          <c:h val="0.80235183971289403"/>
        </c:manualLayout>
      </c:layout>
      <c:scatterChart>
        <c:scatterStyle val="lineMarker"/>
        <c:varyColors val="0"/>
        <c:ser>
          <c:idx val="13"/>
          <c:order val="0"/>
          <c:tx>
            <c:v>Allwells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38213160977836558"/>
                  <c:y val="-0.1644936154985695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Data!$A$2:$A$289</c:f>
              <c:numCache>
                <c:formatCode>0.00</c:formatCode>
                <c:ptCount val="288"/>
                <c:pt idx="0">
                  <c:v>6.6433362960800002</c:v>
                </c:pt>
                <c:pt idx="1">
                  <c:v>4.9710817337000002</c:v>
                </c:pt>
                <c:pt idx="2">
                  <c:v>6.50867128372</c:v>
                </c:pt>
                <c:pt idx="3">
                  <c:v>5.4805688858000003</c:v>
                </c:pt>
                <c:pt idx="4">
                  <c:v>5.8374676704399997</c:v>
                </c:pt>
                <c:pt idx="5">
                  <c:v>5.42617321014</c:v>
                </c:pt>
                <c:pt idx="6">
                  <c:v>3.7042472362500001</c:v>
                </c:pt>
                <c:pt idx="7">
                  <c:v>5.6659045219399999</c:v>
                </c:pt>
                <c:pt idx="8">
                  <c:v>4.7853884697</c:v>
                </c:pt>
                <c:pt idx="9">
                  <c:v>3.6398358344999999</c:v>
                </c:pt>
                <c:pt idx="10">
                  <c:v>4.7579226493800002</c:v>
                </c:pt>
                <c:pt idx="11">
                  <c:v>3.4722225666000002</c:v>
                </c:pt>
                <c:pt idx="12">
                  <c:v>3.1289727687800002</c:v>
                </c:pt>
                <c:pt idx="13">
                  <c:v>4.3718857765200001</c:v>
                </c:pt>
                <c:pt idx="14">
                  <c:v>3.6651604175600001</c:v>
                </c:pt>
                <c:pt idx="15">
                  <c:v>2.23058199883</c:v>
                </c:pt>
                <c:pt idx="16">
                  <c:v>2.1968808174099999</c:v>
                </c:pt>
                <c:pt idx="17">
                  <c:v>2.3622295856500002</c:v>
                </c:pt>
                <c:pt idx="18">
                  <c:v>2.0883483886700001</c:v>
                </c:pt>
                <c:pt idx="19">
                  <c:v>2.1237425804100001</c:v>
                </c:pt>
                <c:pt idx="20">
                  <c:v>3.57332324982</c:v>
                </c:pt>
                <c:pt idx="21">
                  <c:v>1.7980048656500001</c:v>
                </c:pt>
                <c:pt idx="22">
                  <c:v>2.3187899589500001</c:v>
                </c:pt>
                <c:pt idx="23">
                  <c:v>2.16136908531</c:v>
                </c:pt>
                <c:pt idx="24">
                  <c:v>1.58229720592</c:v>
                </c:pt>
                <c:pt idx="25">
                  <c:v>2.9218668937699999</c:v>
                </c:pt>
                <c:pt idx="26">
                  <c:v>1.8000725507699999</c:v>
                </c:pt>
                <c:pt idx="27">
                  <c:v>2.6274847984299998</c:v>
                </c:pt>
                <c:pt idx="28">
                  <c:v>2.0647580623600001</c:v>
                </c:pt>
                <c:pt idx="29">
                  <c:v>4.1001448631299997</c:v>
                </c:pt>
                <c:pt idx="30">
                  <c:v>2.2678492069199998</c:v>
                </c:pt>
                <c:pt idx="31">
                  <c:v>2.3069076538100002</c:v>
                </c:pt>
                <c:pt idx="32">
                  <c:v>1.9762153625500001</c:v>
                </c:pt>
                <c:pt idx="33">
                  <c:v>1.80975949764</c:v>
                </c:pt>
                <c:pt idx="34">
                  <c:v>1.98415780067</c:v>
                </c:pt>
                <c:pt idx="35">
                  <c:v>2.1030824184400001</c:v>
                </c:pt>
                <c:pt idx="36">
                  <c:v>2.64157772064</c:v>
                </c:pt>
                <c:pt idx="37">
                  <c:v>2.8445408344300001</c:v>
                </c:pt>
                <c:pt idx="38">
                  <c:v>2.6337838172899999</c:v>
                </c:pt>
                <c:pt idx="39">
                  <c:v>3.8639147281600001</c:v>
                </c:pt>
                <c:pt idx="40">
                  <c:v>2.3605542182899999</c:v>
                </c:pt>
                <c:pt idx="41">
                  <c:v>2.8785467147800001</c:v>
                </c:pt>
                <c:pt idx="42">
                  <c:v>2.8713414669000001</c:v>
                </c:pt>
                <c:pt idx="43">
                  <c:v>3.2702913284299999</c:v>
                </c:pt>
                <c:pt idx="44">
                  <c:v>1.99595332146</c:v>
                </c:pt>
                <c:pt idx="45">
                  <c:v>1.4231408834499999</c:v>
                </c:pt>
                <c:pt idx="46">
                  <c:v>0.90552568435699998</c:v>
                </c:pt>
                <c:pt idx="47">
                  <c:v>1.39589834213</c:v>
                </c:pt>
                <c:pt idx="48">
                  <c:v>2.4654200077100001</c:v>
                </c:pt>
                <c:pt idx="49">
                  <c:v>1.13632512093</c:v>
                </c:pt>
                <c:pt idx="50">
                  <c:v>-1.6838277578400001</c:v>
                </c:pt>
                <c:pt idx="51">
                  <c:v>-1.4276928901699999</c:v>
                </c:pt>
                <c:pt idx="52">
                  <c:v>1.2745277881599999</c:v>
                </c:pt>
                <c:pt idx="53">
                  <c:v>-1.9324043989199999</c:v>
                </c:pt>
                <c:pt idx="54">
                  <c:v>1.06780230999</c:v>
                </c:pt>
                <c:pt idx="55">
                  <c:v>7.5759232044200001E-2</c:v>
                </c:pt>
                <c:pt idx="56">
                  <c:v>0.470962643623</c:v>
                </c:pt>
                <c:pt idx="57">
                  <c:v>0.24653041362799999</c:v>
                </c:pt>
                <c:pt idx="58">
                  <c:v>0.107325382531</c:v>
                </c:pt>
                <c:pt idx="59">
                  <c:v>0.14294138550800001</c:v>
                </c:pt>
                <c:pt idx="60">
                  <c:v>-0.36302030086499998</c:v>
                </c:pt>
                <c:pt idx="61">
                  <c:v>0.161692798138</c:v>
                </c:pt>
                <c:pt idx="62">
                  <c:v>0.13639572262800001</c:v>
                </c:pt>
                <c:pt idx="63">
                  <c:v>7.9612389206900003E-2</c:v>
                </c:pt>
                <c:pt idx="64">
                  <c:v>9.4495303928900001E-2</c:v>
                </c:pt>
                <c:pt idx="65">
                  <c:v>-1.6190022230100001</c:v>
                </c:pt>
                <c:pt idx="66">
                  <c:v>0.59611588716499997</c:v>
                </c:pt>
                <c:pt idx="67">
                  <c:v>-0.59232717752499997</c:v>
                </c:pt>
                <c:pt idx="68">
                  <c:v>-1.78222763538</c:v>
                </c:pt>
                <c:pt idx="69">
                  <c:v>-5.3385898470900001E-2</c:v>
                </c:pt>
                <c:pt idx="70">
                  <c:v>-2.32554316521</c:v>
                </c:pt>
                <c:pt idx="71">
                  <c:v>-0.17636208236199999</c:v>
                </c:pt>
                <c:pt idx="72">
                  <c:v>-0.42525863647500001</c:v>
                </c:pt>
                <c:pt idx="73">
                  <c:v>-1.9248424768400001</c:v>
                </c:pt>
                <c:pt idx="74">
                  <c:v>-0.20498777926</c:v>
                </c:pt>
                <c:pt idx="75">
                  <c:v>-2.2333447933200001</c:v>
                </c:pt>
                <c:pt idx="76">
                  <c:v>6.1852809041699999E-2</c:v>
                </c:pt>
                <c:pt idx="77">
                  <c:v>-2.0654256343799999</c:v>
                </c:pt>
                <c:pt idx="78">
                  <c:v>-2.7230105400100002</c:v>
                </c:pt>
                <c:pt idx="79">
                  <c:v>-2.1465921402000001</c:v>
                </c:pt>
                <c:pt idx="80">
                  <c:v>-2.0486960411099999</c:v>
                </c:pt>
                <c:pt idx="81">
                  <c:v>-2.3682208061200001</c:v>
                </c:pt>
                <c:pt idx="82">
                  <c:v>-2.0828375816300002</c:v>
                </c:pt>
                <c:pt idx="83">
                  <c:v>-0.35606336593600002</c:v>
                </c:pt>
                <c:pt idx="84">
                  <c:v>-2.34154653549</c:v>
                </c:pt>
                <c:pt idx="85">
                  <c:v>-2.2870419025399999</c:v>
                </c:pt>
                <c:pt idx="86">
                  <c:v>-2.3906354904199998</c:v>
                </c:pt>
                <c:pt idx="87">
                  <c:v>-2.4951496124300001</c:v>
                </c:pt>
                <c:pt idx="88">
                  <c:v>-0.256802260876</c:v>
                </c:pt>
                <c:pt idx="89">
                  <c:v>-3.0349402427699999</c:v>
                </c:pt>
                <c:pt idx="90">
                  <c:v>-2.27447128296</c:v>
                </c:pt>
                <c:pt idx="91">
                  <c:v>-3.2141387462600002</c:v>
                </c:pt>
                <c:pt idx="92">
                  <c:v>-2.5923335552200002</c:v>
                </c:pt>
                <c:pt idx="93">
                  <c:v>-2.7047355175000001</c:v>
                </c:pt>
                <c:pt idx="94">
                  <c:v>0.31574165821099998</c:v>
                </c:pt>
                <c:pt idx="95">
                  <c:v>-2.7068364620200001</c:v>
                </c:pt>
                <c:pt idx="96">
                  <c:v>-2.68340396881</c:v>
                </c:pt>
                <c:pt idx="97">
                  <c:v>-2.66342806816</c:v>
                </c:pt>
                <c:pt idx="98">
                  <c:v>-3.3059520721400002</c:v>
                </c:pt>
                <c:pt idx="99">
                  <c:v>-2.9565660953499999</c:v>
                </c:pt>
                <c:pt idx="100">
                  <c:v>-2.8270452022599999</c:v>
                </c:pt>
                <c:pt idx="101">
                  <c:v>-3.0921249389600001</c:v>
                </c:pt>
                <c:pt idx="102">
                  <c:v>-3.27595257759</c:v>
                </c:pt>
                <c:pt idx="103">
                  <c:v>-3.2102258205399998</c:v>
                </c:pt>
                <c:pt idx="104">
                  <c:v>-3.1492393016800002</c:v>
                </c:pt>
                <c:pt idx="105">
                  <c:v>-2.66551208496</c:v>
                </c:pt>
                <c:pt idx="106">
                  <c:v>-3.1878299713099998</c:v>
                </c:pt>
                <c:pt idx="107">
                  <c:v>-3.18513727188</c:v>
                </c:pt>
                <c:pt idx="108">
                  <c:v>-10.8963003159</c:v>
                </c:pt>
                <c:pt idx="109">
                  <c:v>-10.9108943939</c:v>
                </c:pt>
                <c:pt idx="110">
                  <c:v>-10.8624429703</c:v>
                </c:pt>
                <c:pt idx="111">
                  <c:v>-10.2512054443</c:v>
                </c:pt>
                <c:pt idx="112">
                  <c:v>-10.1593017578</c:v>
                </c:pt>
                <c:pt idx="113">
                  <c:v>-10.546187400799999</c:v>
                </c:pt>
                <c:pt idx="114">
                  <c:v>-10.3343992233</c:v>
                </c:pt>
                <c:pt idx="115">
                  <c:v>-10.504027366600001</c:v>
                </c:pt>
                <c:pt idx="116">
                  <c:v>-10.8384981155</c:v>
                </c:pt>
                <c:pt idx="117">
                  <c:v>-10.0911989212</c:v>
                </c:pt>
                <c:pt idx="118">
                  <c:v>-10.4533653259</c:v>
                </c:pt>
                <c:pt idx="119">
                  <c:v>-10.850011825599999</c:v>
                </c:pt>
                <c:pt idx="120">
                  <c:v>-10.382582664499999</c:v>
                </c:pt>
                <c:pt idx="121">
                  <c:v>-10.894824028</c:v>
                </c:pt>
                <c:pt idx="122">
                  <c:v>-10.551713943499999</c:v>
                </c:pt>
                <c:pt idx="123">
                  <c:v>-10.0657558441</c:v>
                </c:pt>
                <c:pt idx="124">
                  <c:v>-11.0199146271</c:v>
                </c:pt>
                <c:pt idx="125">
                  <c:v>-10.435441970799999</c:v>
                </c:pt>
                <c:pt idx="126">
                  <c:v>-10.677957534800001</c:v>
                </c:pt>
                <c:pt idx="127">
                  <c:v>-10.4241952896</c:v>
                </c:pt>
                <c:pt idx="128">
                  <c:v>-10.484023094199999</c:v>
                </c:pt>
                <c:pt idx="129">
                  <c:v>-10.087470054600001</c:v>
                </c:pt>
                <c:pt idx="130">
                  <c:v>-10.4016189575</c:v>
                </c:pt>
                <c:pt idx="131">
                  <c:v>-10.3847932816</c:v>
                </c:pt>
                <c:pt idx="132">
                  <c:v>-10.134893417400001</c:v>
                </c:pt>
                <c:pt idx="133">
                  <c:v>-10.3768787384</c:v>
                </c:pt>
                <c:pt idx="134">
                  <c:v>-10.486612319900001</c:v>
                </c:pt>
                <c:pt idx="135">
                  <c:v>-10.212471962</c:v>
                </c:pt>
                <c:pt idx="136">
                  <c:v>-10.5023765564</c:v>
                </c:pt>
                <c:pt idx="137">
                  <c:v>-10.565977096599999</c:v>
                </c:pt>
                <c:pt idx="138">
                  <c:v>-10.8291015625</c:v>
                </c:pt>
                <c:pt idx="139">
                  <c:v>-10.418828964199999</c:v>
                </c:pt>
                <c:pt idx="140">
                  <c:v>-10.7361011505</c:v>
                </c:pt>
                <c:pt idx="141">
                  <c:v>-10.3099327087</c:v>
                </c:pt>
                <c:pt idx="142">
                  <c:v>-10.651903152499999</c:v>
                </c:pt>
                <c:pt idx="143">
                  <c:v>-10.410932540899999</c:v>
                </c:pt>
                <c:pt idx="144">
                  <c:v>-13.9931554794</c:v>
                </c:pt>
                <c:pt idx="145">
                  <c:v>-15.811284065200001</c:v>
                </c:pt>
                <c:pt idx="146">
                  <c:v>-13.354678154</c:v>
                </c:pt>
                <c:pt idx="147">
                  <c:v>-14.241307258599999</c:v>
                </c:pt>
                <c:pt idx="148">
                  <c:v>-13.6485939026</c:v>
                </c:pt>
                <c:pt idx="149">
                  <c:v>-13.4717292786</c:v>
                </c:pt>
                <c:pt idx="150">
                  <c:v>-13.6300439835</c:v>
                </c:pt>
                <c:pt idx="151">
                  <c:v>-13.6170129776</c:v>
                </c:pt>
                <c:pt idx="152">
                  <c:v>-13.6738195419</c:v>
                </c:pt>
                <c:pt idx="153">
                  <c:v>-13.5448589325</c:v>
                </c:pt>
                <c:pt idx="154">
                  <c:v>-13.5817613602</c:v>
                </c:pt>
                <c:pt idx="155">
                  <c:v>-14.078534126299999</c:v>
                </c:pt>
                <c:pt idx="156">
                  <c:v>-15.642499923700001</c:v>
                </c:pt>
                <c:pt idx="157">
                  <c:v>-13.7046384811</c:v>
                </c:pt>
                <c:pt idx="158">
                  <c:v>-13.6097764969</c:v>
                </c:pt>
                <c:pt idx="159">
                  <c:v>-13.736696243300001</c:v>
                </c:pt>
                <c:pt idx="160">
                  <c:v>-13.599300384499999</c:v>
                </c:pt>
                <c:pt idx="161">
                  <c:v>-13.6067380905</c:v>
                </c:pt>
                <c:pt idx="162">
                  <c:v>-13.6049995422</c:v>
                </c:pt>
                <c:pt idx="163">
                  <c:v>-15.9606790543</c:v>
                </c:pt>
                <c:pt idx="164">
                  <c:v>-15.487659454299999</c:v>
                </c:pt>
                <c:pt idx="165">
                  <c:v>-15.326406478899999</c:v>
                </c:pt>
                <c:pt idx="166">
                  <c:v>-13.7763195038</c:v>
                </c:pt>
                <c:pt idx="167">
                  <c:v>-14.5030975342</c:v>
                </c:pt>
                <c:pt idx="168">
                  <c:v>-13.818369865399999</c:v>
                </c:pt>
                <c:pt idx="169">
                  <c:v>-14.0223426819</c:v>
                </c:pt>
                <c:pt idx="170">
                  <c:v>-13.9137115479</c:v>
                </c:pt>
                <c:pt idx="171">
                  <c:v>-16.064168930099999</c:v>
                </c:pt>
                <c:pt idx="172">
                  <c:v>-13.966657638499999</c:v>
                </c:pt>
                <c:pt idx="173">
                  <c:v>-13.865274429299999</c:v>
                </c:pt>
                <c:pt idx="174">
                  <c:v>-14.737784385699999</c:v>
                </c:pt>
                <c:pt idx="175">
                  <c:v>-14.138648033100001</c:v>
                </c:pt>
                <c:pt idx="176">
                  <c:v>-14.9514579773</c:v>
                </c:pt>
                <c:pt idx="177">
                  <c:v>-16.091083526599999</c:v>
                </c:pt>
                <c:pt idx="178">
                  <c:v>-16.1600723267</c:v>
                </c:pt>
                <c:pt idx="179">
                  <c:v>-14.889626503000001</c:v>
                </c:pt>
                <c:pt idx="180">
                  <c:v>-15.015186309800001</c:v>
                </c:pt>
                <c:pt idx="181">
                  <c:v>-14.198437690700001</c:v>
                </c:pt>
                <c:pt idx="182">
                  <c:v>-16.340629577600001</c:v>
                </c:pt>
                <c:pt idx="183">
                  <c:v>-15.138065338100001</c:v>
                </c:pt>
                <c:pt idx="184">
                  <c:v>-16.030004501299999</c:v>
                </c:pt>
                <c:pt idx="185">
                  <c:v>-14.261339187600001</c:v>
                </c:pt>
                <c:pt idx="186">
                  <c:v>-14.3251314163</c:v>
                </c:pt>
                <c:pt idx="187">
                  <c:v>-14.9470338821</c:v>
                </c:pt>
                <c:pt idx="188">
                  <c:v>-14.825637817400001</c:v>
                </c:pt>
                <c:pt idx="189">
                  <c:v>-14.383105278</c:v>
                </c:pt>
                <c:pt idx="190">
                  <c:v>-14.447366714499999</c:v>
                </c:pt>
                <c:pt idx="191">
                  <c:v>-14.5095272064</c:v>
                </c:pt>
                <c:pt idx="192">
                  <c:v>-14.763682365399999</c:v>
                </c:pt>
                <c:pt idx="193">
                  <c:v>-14.6356563568</c:v>
                </c:pt>
                <c:pt idx="194">
                  <c:v>-14.5736732483</c:v>
                </c:pt>
                <c:pt idx="195">
                  <c:v>-14.6996679306</c:v>
                </c:pt>
                <c:pt idx="196">
                  <c:v>-16.150156021099999</c:v>
                </c:pt>
                <c:pt idx="197">
                  <c:v>-16.181596756000001</c:v>
                </c:pt>
                <c:pt idx="198">
                  <c:v>-16.1187210083</c:v>
                </c:pt>
                <c:pt idx="199">
                  <c:v>-14.884977340700001</c:v>
                </c:pt>
                <c:pt idx="200">
                  <c:v>-14.948055267299999</c:v>
                </c:pt>
                <c:pt idx="201">
                  <c:v>-16.3473548889</c:v>
                </c:pt>
                <c:pt idx="202">
                  <c:v>-14.9643182755</c:v>
                </c:pt>
                <c:pt idx="203">
                  <c:v>-16.211160659800001</c:v>
                </c:pt>
                <c:pt idx="204">
                  <c:v>-16.3774261475</c:v>
                </c:pt>
                <c:pt idx="205">
                  <c:v>-14.9450454712</c:v>
                </c:pt>
                <c:pt idx="206">
                  <c:v>-14.830083846999999</c:v>
                </c:pt>
                <c:pt idx="207">
                  <c:v>-14.7511129379</c:v>
                </c:pt>
                <c:pt idx="208">
                  <c:v>-14.897766113299999</c:v>
                </c:pt>
                <c:pt idx="209">
                  <c:v>-14.6337327957</c:v>
                </c:pt>
                <c:pt idx="210">
                  <c:v>-16.280582427999999</c:v>
                </c:pt>
                <c:pt idx="211">
                  <c:v>-16.299764633199999</c:v>
                </c:pt>
                <c:pt idx="212">
                  <c:v>-14.668822288499999</c:v>
                </c:pt>
                <c:pt idx="213">
                  <c:v>-16.3234367371</c:v>
                </c:pt>
                <c:pt idx="214">
                  <c:v>-14.537933349599999</c:v>
                </c:pt>
                <c:pt idx="215">
                  <c:v>-14.7218132019</c:v>
                </c:pt>
                <c:pt idx="216">
                  <c:v>-14.5164613724</c:v>
                </c:pt>
                <c:pt idx="217">
                  <c:v>-16.3465614319</c:v>
                </c:pt>
                <c:pt idx="218">
                  <c:v>-14.5712738037</c:v>
                </c:pt>
                <c:pt idx="219">
                  <c:v>-14.794232368499999</c:v>
                </c:pt>
                <c:pt idx="220">
                  <c:v>-14.796631812999999</c:v>
                </c:pt>
                <c:pt idx="221">
                  <c:v>-14.764611244199999</c:v>
                </c:pt>
                <c:pt idx="222">
                  <c:v>-14.532544136</c:v>
                </c:pt>
                <c:pt idx="223">
                  <c:v>-16.152582168599999</c:v>
                </c:pt>
                <c:pt idx="224">
                  <c:v>-14.7353315353</c:v>
                </c:pt>
                <c:pt idx="225">
                  <c:v>-14.621459960899999</c:v>
                </c:pt>
                <c:pt idx="226">
                  <c:v>-16.235462188700001</c:v>
                </c:pt>
                <c:pt idx="227">
                  <c:v>-14.6906337738</c:v>
                </c:pt>
                <c:pt idx="228">
                  <c:v>-16.145187377900001</c:v>
                </c:pt>
                <c:pt idx="229">
                  <c:v>-16.133182525599999</c:v>
                </c:pt>
                <c:pt idx="230">
                  <c:v>-14.716127395599999</c:v>
                </c:pt>
                <c:pt idx="231">
                  <c:v>-16.340141296399999</c:v>
                </c:pt>
                <c:pt idx="232">
                  <c:v>-16.258962631199999</c:v>
                </c:pt>
                <c:pt idx="233">
                  <c:v>-16.404436111500001</c:v>
                </c:pt>
                <c:pt idx="234">
                  <c:v>-16.341415405300001</c:v>
                </c:pt>
                <c:pt idx="235">
                  <c:v>-16.340456008899999</c:v>
                </c:pt>
                <c:pt idx="236">
                  <c:v>-14.7830963135</c:v>
                </c:pt>
                <c:pt idx="237">
                  <c:v>-16.429525375400001</c:v>
                </c:pt>
                <c:pt idx="238">
                  <c:v>-14.8813056946</c:v>
                </c:pt>
                <c:pt idx="239">
                  <c:v>-15.228895187399999</c:v>
                </c:pt>
                <c:pt idx="240">
                  <c:v>-15.3381061554</c:v>
                </c:pt>
                <c:pt idx="241">
                  <c:v>-15.000082969699999</c:v>
                </c:pt>
                <c:pt idx="242">
                  <c:v>-15.1225805283</c:v>
                </c:pt>
                <c:pt idx="243">
                  <c:v>-15.4494857788</c:v>
                </c:pt>
                <c:pt idx="244">
                  <c:v>-15.522947311399999</c:v>
                </c:pt>
                <c:pt idx="245">
                  <c:v>-15.5608577728</c:v>
                </c:pt>
                <c:pt idx="246">
                  <c:v>-15.5097131729</c:v>
                </c:pt>
                <c:pt idx="247">
                  <c:v>-15.5541372299</c:v>
                </c:pt>
                <c:pt idx="248">
                  <c:v>-15.4858007431</c:v>
                </c:pt>
                <c:pt idx="249">
                  <c:v>-15.5117797852</c:v>
                </c:pt>
                <c:pt idx="250">
                  <c:v>-15.5732088089</c:v>
                </c:pt>
                <c:pt idx="251">
                  <c:v>-15.6548748016</c:v>
                </c:pt>
                <c:pt idx="252">
                  <c:v>-21.8750953674</c:v>
                </c:pt>
                <c:pt idx="253">
                  <c:v>-21.2163772583</c:v>
                </c:pt>
                <c:pt idx="254">
                  <c:v>-21.274097442599999</c:v>
                </c:pt>
                <c:pt idx="255">
                  <c:v>-21.339418411299999</c:v>
                </c:pt>
                <c:pt idx="256">
                  <c:v>-21.529150009199999</c:v>
                </c:pt>
                <c:pt idx="257">
                  <c:v>-21.109491348300001</c:v>
                </c:pt>
                <c:pt idx="258">
                  <c:v>-21.015850067100001</c:v>
                </c:pt>
                <c:pt idx="259">
                  <c:v>-20.9342689514</c:v>
                </c:pt>
                <c:pt idx="260">
                  <c:v>-21.2436676025</c:v>
                </c:pt>
                <c:pt idx="261">
                  <c:v>-20.723951339700001</c:v>
                </c:pt>
                <c:pt idx="262">
                  <c:v>-20.8705024719</c:v>
                </c:pt>
                <c:pt idx="263">
                  <c:v>-21.216369628900001</c:v>
                </c:pt>
                <c:pt idx="264">
                  <c:v>-20.687677383400001</c:v>
                </c:pt>
                <c:pt idx="265">
                  <c:v>-20.767967224100001</c:v>
                </c:pt>
                <c:pt idx="266">
                  <c:v>-20.818000793500001</c:v>
                </c:pt>
                <c:pt idx="267">
                  <c:v>-20.660682678200001</c:v>
                </c:pt>
                <c:pt idx="268">
                  <c:v>-20.617403030399998</c:v>
                </c:pt>
                <c:pt idx="269">
                  <c:v>-20.642976760900002</c:v>
                </c:pt>
                <c:pt idx="270">
                  <c:v>-20.6300010681</c:v>
                </c:pt>
                <c:pt idx="271">
                  <c:v>-20.624090194699999</c:v>
                </c:pt>
                <c:pt idx="272">
                  <c:v>-20.626029968299999</c:v>
                </c:pt>
                <c:pt idx="273">
                  <c:v>-21.1905250549</c:v>
                </c:pt>
                <c:pt idx="274">
                  <c:v>-20.614786148099999</c:v>
                </c:pt>
                <c:pt idx="275">
                  <c:v>-21.1632099152</c:v>
                </c:pt>
                <c:pt idx="276">
                  <c:v>-20.6222057343</c:v>
                </c:pt>
                <c:pt idx="277">
                  <c:v>-20.641689300500001</c:v>
                </c:pt>
                <c:pt idx="278">
                  <c:v>-21.129140853900001</c:v>
                </c:pt>
                <c:pt idx="279">
                  <c:v>-20.675941467299999</c:v>
                </c:pt>
                <c:pt idx="280">
                  <c:v>-21.084255218500001</c:v>
                </c:pt>
                <c:pt idx="281">
                  <c:v>-20.774852752699999</c:v>
                </c:pt>
                <c:pt idx="282">
                  <c:v>-20.722545623799999</c:v>
                </c:pt>
                <c:pt idx="283">
                  <c:v>-20.827129364000001</c:v>
                </c:pt>
                <c:pt idx="284">
                  <c:v>-20.921226501500001</c:v>
                </c:pt>
                <c:pt idx="285">
                  <c:v>-20.873453140300001</c:v>
                </c:pt>
                <c:pt idx="286">
                  <c:v>-21.032218933100001</c:v>
                </c:pt>
                <c:pt idx="287">
                  <c:v>-20.9752731323</c:v>
                </c:pt>
              </c:numCache>
            </c:numRef>
          </c:xVal>
          <c:yVal>
            <c:numRef>
              <c:f>Data!$E$2:$E$289</c:f>
              <c:numCache>
                <c:formatCode>0.00</c:formatCode>
                <c:ptCount val="288"/>
                <c:pt idx="0">
                  <c:v>0.66333627700999998</c:v>
                </c:pt>
                <c:pt idx="1">
                  <c:v>-0.84891843796000011</c:v>
                </c:pt>
                <c:pt idx="2">
                  <c:v>1.33867120743</c:v>
                </c:pt>
                <c:pt idx="3">
                  <c:v>0.46056890487000057</c:v>
                </c:pt>
                <c:pt idx="4">
                  <c:v>1.2574677467299997</c:v>
                </c:pt>
                <c:pt idx="5">
                  <c:v>0.88617324828999955</c:v>
                </c:pt>
                <c:pt idx="6">
                  <c:v>-0.5657527446799997</c:v>
                </c:pt>
                <c:pt idx="7">
                  <c:v>1.4159045219399999</c:v>
                </c:pt>
                <c:pt idx="8">
                  <c:v>0.65538835526000039</c:v>
                </c:pt>
                <c:pt idx="9">
                  <c:v>-8.0164194109999976E-2</c:v>
                </c:pt>
                <c:pt idx="10">
                  <c:v>1.0979225635500001</c:v>
                </c:pt>
                <c:pt idx="11">
                  <c:v>-9.7777366639999919E-2</c:v>
                </c:pt>
                <c:pt idx="12">
                  <c:v>-0.32102727889999993</c:v>
                </c:pt>
                <c:pt idx="13">
                  <c:v>0.98188567162000018</c:v>
                </c:pt>
                <c:pt idx="14">
                  <c:v>0.7651603221900003</c:v>
                </c:pt>
                <c:pt idx="15">
                  <c:v>-0.55941796302000002</c:v>
                </c:pt>
                <c:pt idx="16">
                  <c:v>-0.41311907769000022</c:v>
                </c:pt>
                <c:pt idx="17">
                  <c:v>-0.2077703475899999</c:v>
                </c:pt>
                <c:pt idx="18">
                  <c:v>-0.47165155411000015</c:v>
                </c:pt>
                <c:pt idx="19">
                  <c:v>-0.41625738143999991</c:v>
                </c:pt>
                <c:pt idx="20">
                  <c:v>1.0533232688899998</c:v>
                </c:pt>
                <c:pt idx="21">
                  <c:v>-0.71199512480999982</c:v>
                </c:pt>
                <c:pt idx="22">
                  <c:v>-0.11121010780999985</c:v>
                </c:pt>
                <c:pt idx="23">
                  <c:v>-0.15863084793000004</c:v>
                </c:pt>
                <c:pt idx="24">
                  <c:v>-0.65770280362000011</c:v>
                </c:pt>
                <c:pt idx="25">
                  <c:v>0.74186682700999995</c:v>
                </c:pt>
                <c:pt idx="26">
                  <c:v>-0.25992739201000026</c:v>
                </c:pt>
                <c:pt idx="27">
                  <c:v>0.57748484610999995</c:v>
                </c:pt>
                <c:pt idx="28">
                  <c:v>0.1547580957400001</c:v>
                </c:pt>
                <c:pt idx="29">
                  <c:v>2.2001448869699995</c:v>
                </c:pt>
                <c:pt idx="30">
                  <c:v>0.41784918307999974</c:v>
                </c:pt>
                <c:pt idx="31">
                  <c:v>0.45690762997000012</c:v>
                </c:pt>
                <c:pt idx="32">
                  <c:v>0.36621534824000013</c:v>
                </c:pt>
                <c:pt idx="33">
                  <c:v>0.21975946426000004</c:v>
                </c:pt>
                <c:pt idx="34">
                  <c:v>0.46415781974000003</c:v>
                </c:pt>
                <c:pt idx="35">
                  <c:v>0.6230823993700001</c:v>
                </c:pt>
                <c:pt idx="36">
                  <c:v>1.3615777492499999</c:v>
                </c:pt>
                <c:pt idx="37">
                  <c:v>1.5745408535000001</c:v>
                </c:pt>
                <c:pt idx="38">
                  <c:v>1.41378378868</c:v>
                </c:pt>
                <c:pt idx="39">
                  <c:v>2.7439147233900001</c:v>
                </c:pt>
                <c:pt idx="40">
                  <c:v>1.3005542755099999</c:v>
                </c:pt>
                <c:pt idx="41">
                  <c:v>1.9085466861700002</c:v>
                </c:pt>
                <c:pt idx="42">
                  <c:v>1.9513414502110003</c:v>
                </c:pt>
                <c:pt idx="43">
                  <c:v>2.3602913022039997</c:v>
                </c:pt>
                <c:pt idx="44">
                  <c:v>1.6259533166920002</c:v>
                </c:pt>
                <c:pt idx="45">
                  <c:v>1.163140892987</c:v>
                </c:pt>
                <c:pt idx="46">
                  <c:v>1.035525679589</c:v>
                </c:pt>
                <c:pt idx="47">
                  <c:v>1.625898346302</c:v>
                </c:pt>
                <c:pt idx="48">
                  <c:v>2.785420000557</c:v>
                </c:pt>
                <c:pt idx="49">
                  <c:v>2.0163251161620002</c:v>
                </c:pt>
                <c:pt idx="50">
                  <c:v>-0.72382777929800002</c:v>
                </c:pt>
                <c:pt idx="51">
                  <c:v>-0.30769288539999984</c:v>
                </c:pt>
                <c:pt idx="52">
                  <c:v>2.4445277452399998</c:v>
                </c:pt>
                <c:pt idx="53">
                  <c:v>-0.62240445613999995</c:v>
                </c:pt>
                <c:pt idx="54">
                  <c:v>2.4078023433700002</c:v>
                </c:pt>
                <c:pt idx="55">
                  <c:v>1.4157592654241999</c:v>
                </c:pt>
                <c:pt idx="56">
                  <c:v>1.8209626674630002</c:v>
                </c:pt>
                <c:pt idx="57">
                  <c:v>1.686530470848</c:v>
                </c:pt>
                <c:pt idx="58">
                  <c:v>1.5473254397510001</c:v>
                </c:pt>
                <c:pt idx="59">
                  <c:v>1.7029413282879999</c:v>
                </c:pt>
                <c:pt idx="60">
                  <c:v>1.286979675295</c:v>
                </c:pt>
                <c:pt idx="61">
                  <c:v>1.831692755218</c:v>
                </c:pt>
                <c:pt idx="62">
                  <c:v>1.8463957607779999</c:v>
                </c:pt>
                <c:pt idx="63">
                  <c:v>1.8096124082769001</c:v>
                </c:pt>
                <c:pt idx="64">
                  <c:v>1.8544952943889002</c:v>
                </c:pt>
                <c:pt idx="65">
                  <c:v>0.18099772931000002</c:v>
                </c:pt>
                <c:pt idx="66">
                  <c:v>2.496115863325</c:v>
                </c:pt>
                <c:pt idx="67">
                  <c:v>1.3276727795549998</c:v>
                </c:pt>
                <c:pt idx="68">
                  <c:v>0.13777232169999998</c:v>
                </c:pt>
                <c:pt idx="69">
                  <c:v>1.9566140919891</c:v>
                </c:pt>
                <c:pt idx="70">
                  <c:v>-0.31554317475000015</c:v>
                </c:pt>
                <c:pt idx="71">
                  <c:v>1.8536378890280001</c:v>
                </c:pt>
                <c:pt idx="72">
                  <c:v>1.654741287235</c:v>
                </c:pt>
                <c:pt idx="73">
                  <c:v>0.1751574277900001</c:v>
                </c:pt>
                <c:pt idx="74">
                  <c:v>1.9650122970299999</c:v>
                </c:pt>
                <c:pt idx="75">
                  <c:v>6.655216219999982E-3</c:v>
                </c:pt>
                <c:pt idx="76">
                  <c:v>2.3318527899717001</c:v>
                </c:pt>
                <c:pt idx="77">
                  <c:v>0.22457432747000006</c:v>
                </c:pt>
                <c:pt idx="78">
                  <c:v>-0.38301062584000034</c:v>
                </c:pt>
                <c:pt idx="79">
                  <c:v>0.22340774535999985</c:v>
                </c:pt>
                <c:pt idx="80">
                  <c:v>0.35130405425999989</c:v>
                </c:pt>
                <c:pt idx="81">
                  <c:v>5.1779270169999947E-2</c:v>
                </c:pt>
                <c:pt idx="82">
                  <c:v>0.35716247558999958</c:v>
                </c:pt>
                <c:pt idx="83">
                  <c:v>2.1339366436040001</c:v>
                </c:pt>
                <c:pt idx="84">
                  <c:v>0.18845343590000008</c:v>
                </c:pt>
                <c:pt idx="85">
                  <c:v>0.26295804977999993</c:v>
                </c:pt>
                <c:pt idx="86">
                  <c:v>0.24936461448000014</c:v>
                </c:pt>
                <c:pt idx="87">
                  <c:v>0.1548504829399997</c:v>
                </c:pt>
                <c:pt idx="88">
                  <c:v>2.4131978154140001</c:v>
                </c:pt>
                <c:pt idx="89">
                  <c:v>-0.36494016647999983</c:v>
                </c:pt>
                <c:pt idx="90">
                  <c:v>0.50552868843000009</c:v>
                </c:pt>
                <c:pt idx="91">
                  <c:v>-0.30413866043000004</c:v>
                </c:pt>
                <c:pt idx="92">
                  <c:v>0.36766648292999982</c:v>
                </c:pt>
                <c:pt idx="93">
                  <c:v>0.30526447295999981</c:v>
                </c:pt>
                <c:pt idx="94">
                  <c:v>3.3457416296010001</c:v>
                </c:pt>
                <c:pt idx="95">
                  <c:v>0.32316350937000005</c:v>
                </c:pt>
                <c:pt idx="96">
                  <c:v>0.45659613608999994</c:v>
                </c:pt>
                <c:pt idx="97">
                  <c:v>0.51657199859999992</c:v>
                </c:pt>
                <c:pt idx="98">
                  <c:v>-2.5952100750000096E-2</c:v>
                </c:pt>
                <c:pt idx="99">
                  <c:v>0.34343385696999995</c:v>
                </c:pt>
                <c:pt idx="100">
                  <c:v>0.61295485495999991</c:v>
                </c:pt>
                <c:pt idx="101">
                  <c:v>0.36787509918999994</c:v>
                </c:pt>
                <c:pt idx="102">
                  <c:v>0.19404745101999987</c:v>
                </c:pt>
                <c:pt idx="103">
                  <c:v>0.32977414131000016</c:v>
                </c:pt>
                <c:pt idx="104">
                  <c:v>0.40076065063999966</c:v>
                </c:pt>
                <c:pt idx="105">
                  <c:v>0.96448802948000001</c:v>
                </c:pt>
                <c:pt idx="106">
                  <c:v>0.47217011452000035</c:v>
                </c:pt>
                <c:pt idx="107">
                  <c:v>0.94486284255999964</c:v>
                </c:pt>
                <c:pt idx="108">
                  <c:v>-2.6363000870200004</c:v>
                </c:pt>
                <c:pt idx="109">
                  <c:v>-2.5808944701899996</c:v>
                </c:pt>
                <c:pt idx="110">
                  <c:v>-2.4624433517700002</c:v>
                </c:pt>
                <c:pt idx="111">
                  <c:v>-1.6912050246800003</c:v>
                </c:pt>
                <c:pt idx="112">
                  <c:v>-1.5393018722399994</c:v>
                </c:pt>
                <c:pt idx="113">
                  <c:v>-1.8761873245099991</c:v>
                </c:pt>
                <c:pt idx="114">
                  <c:v>-1.5943994521799993</c:v>
                </c:pt>
                <c:pt idx="115">
                  <c:v>-1.4840269088400007</c:v>
                </c:pt>
                <c:pt idx="116">
                  <c:v>-1.7984981536499998</c:v>
                </c:pt>
                <c:pt idx="117">
                  <c:v>-0.94119930267000029</c:v>
                </c:pt>
                <c:pt idx="118">
                  <c:v>-1.2633657455199998</c:v>
                </c:pt>
                <c:pt idx="119">
                  <c:v>-1.5900115967200001</c:v>
                </c:pt>
                <c:pt idx="120">
                  <c:v>-1.1125822067399991</c:v>
                </c:pt>
                <c:pt idx="121">
                  <c:v>-1.5948238372700008</c:v>
                </c:pt>
                <c:pt idx="122">
                  <c:v>-1.2217140197899994</c:v>
                </c:pt>
                <c:pt idx="123">
                  <c:v>-0.70575618742000046</c:v>
                </c:pt>
                <c:pt idx="124">
                  <c:v>-1.64991474154</c:v>
                </c:pt>
                <c:pt idx="125">
                  <c:v>-1.0654420852399991</c:v>
                </c:pt>
                <c:pt idx="126">
                  <c:v>-1.2079572677700003</c:v>
                </c:pt>
                <c:pt idx="127">
                  <c:v>-0.92419528960000008</c:v>
                </c:pt>
                <c:pt idx="128">
                  <c:v>-0.94402313234999902</c:v>
                </c:pt>
                <c:pt idx="129">
                  <c:v>-0.44746971128000013</c:v>
                </c:pt>
                <c:pt idx="130">
                  <c:v>-0.7116193771199999</c:v>
                </c:pt>
                <c:pt idx="131">
                  <c:v>-0.65479373936000052</c:v>
                </c:pt>
                <c:pt idx="132">
                  <c:v>-0.36489295964000057</c:v>
                </c:pt>
                <c:pt idx="133">
                  <c:v>-0.53687858581000114</c:v>
                </c:pt>
                <c:pt idx="134">
                  <c:v>-0.61661243434000035</c:v>
                </c:pt>
                <c:pt idx="135">
                  <c:v>-0.31247234347000052</c:v>
                </c:pt>
                <c:pt idx="136">
                  <c:v>-0.58237648010999976</c:v>
                </c:pt>
                <c:pt idx="137">
                  <c:v>-0.57597732547999847</c:v>
                </c:pt>
                <c:pt idx="138">
                  <c:v>-0.8291015625</c:v>
                </c:pt>
                <c:pt idx="139">
                  <c:v>-0.33882904049999851</c:v>
                </c:pt>
                <c:pt idx="140">
                  <c:v>-0.61610126489999928</c:v>
                </c:pt>
                <c:pt idx="141">
                  <c:v>-0.1799325943000003</c:v>
                </c:pt>
                <c:pt idx="142">
                  <c:v>-0.32190322879999833</c:v>
                </c:pt>
                <c:pt idx="143">
                  <c:v>0.48906707760000145</c:v>
                </c:pt>
                <c:pt idx="144">
                  <c:v>-1.8331556320000004</c:v>
                </c:pt>
                <c:pt idx="145">
                  <c:v>-3.4412841796000002</c:v>
                </c:pt>
                <c:pt idx="146">
                  <c:v>-0.97467803960000055</c:v>
                </c:pt>
                <c:pt idx="147">
                  <c:v>-1.811306953399999</c:v>
                </c:pt>
                <c:pt idx="148">
                  <c:v>-1.2185935974</c:v>
                </c:pt>
                <c:pt idx="149">
                  <c:v>-0.9717292785999998</c:v>
                </c:pt>
                <c:pt idx="150">
                  <c:v>-1.1100435257000001</c:v>
                </c:pt>
                <c:pt idx="151">
                  <c:v>-1.0570125580000003</c:v>
                </c:pt>
                <c:pt idx="152">
                  <c:v>-1.1138191223000007</c:v>
                </c:pt>
                <c:pt idx="153">
                  <c:v>-0.97485923770000049</c:v>
                </c:pt>
                <c:pt idx="154">
                  <c:v>-0.97176170350000035</c:v>
                </c:pt>
                <c:pt idx="155">
                  <c:v>-1.4485340118999996</c:v>
                </c:pt>
                <c:pt idx="156">
                  <c:v>-2.9425001144000014</c:v>
                </c:pt>
                <c:pt idx="157">
                  <c:v>-0.96463870999999912</c:v>
                </c:pt>
                <c:pt idx="158">
                  <c:v>-0.84977626800000117</c:v>
                </c:pt>
                <c:pt idx="159">
                  <c:v>-0.96669578550000068</c:v>
                </c:pt>
                <c:pt idx="160">
                  <c:v>-0.81930065149999898</c:v>
                </c:pt>
                <c:pt idx="161">
                  <c:v>-0.82673835750000002</c:v>
                </c:pt>
                <c:pt idx="162">
                  <c:v>-0.79499912260000016</c:v>
                </c:pt>
                <c:pt idx="163">
                  <c:v>-3.0906791686999995</c:v>
                </c:pt>
                <c:pt idx="164">
                  <c:v>-2.5776596068999993</c:v>
                </c:pt>
                <c:pt idx="165">
                  <c:v>-2.3964061736999991</c:v>
                </c:pt>
                <c:pt idx="166">
                  <c:v>-0.83631992339999961</c:v>
                </c:pt>
                <c:pt idx="167">
                  <c:v>-1.5130977630999993</c:v>
                </c:pt>
                <c:pt idx="168">
                  <c:v>-0.78837013239999898</c:v>
                </c:pt>
                <c:pt idx="169">
                  <c:v>-0.97234249119999916</c:v>
                </c:pt>
                <c:pt idx="170">
                  <c:v>-0.83371162419999933</c:v>
                </c:pt>
                <c:pt idx="171">
                  <c:v>-2.9441690444999988</c:v>
                </c:pt>
                <c:pt idx="172">
                  <c:v>-0.83665752409999961</c:v>
                </c:pt>
                <c:pt idx="173">
                  <c:v>-0.70527458189999948</c:v>
                </c:pt>
                <c:pt idx="174">
                  <c:v>-1.5577840804999994</c:v>
                </c:pt>
                <c:pt idx="175">
                  <c:v>-0.90864849090000099</c:v>
                </c:pt>
                <c:pt idx="176">
                  <c:v>-1.7014579773000005</c:v>
                </c:pt>
                <c:pt idx="177">
                  <c:v>-2.8110837935999982</c:v>
                </c:pt>
                <c:pt idx="178">
                  <c:v>-2.8800725936999996</c:v>
                </c:pt>
                <c:pt idx="179">
                  <c:v>-1.6096267700000002</c:v>
                </c:pt>
                <c:pt idx="180">
                  <c:v>-1.7251863479000011</c:v>
                </c:pt>
                <c:pt idx="181">
                  <c:v>-0.86843776699999964</c:v>
                </c:pt>
                <c:pt idx="182">
                  <c:v>-2.980629920900002</c:v>
                </c:pt>
                <c:pt idx="183">
                  <c:v>-1.7480649948</c:v>
                </c:pt>
                <c:pt idx="184">
                  <c:v>-2.630004882799998</c:v>
                </c:pt>
                <c:pt idx="185">
                  <c:v>-0.86133956910000009</c:v>
                </c:pt>
                <c:pt idx="186">
                  <c:v>-0.87513160700000014</c:v>
                </c:pt>
                <c:pt idx="187">
                  <c:v>-1.4770336150999999</c:v>
                </c:pt>
                <c:pt idx="188">
                  <c:v>-1.3456382752000007</c:v>
                </c:pt>
                <c:pt idx="189">
                  <c:v>-0.88310527800000038</c:v>
                </c:pt>
                <c:pt idx="190">
                  <c:v>-0.91736698149999896</c:v>
                </c:pt>
                <c:pt idx="191">
                  <c:v>-0.9595270156999991</c:v>
                </c:pt>
                <c:pt idx="192">
                  <c:v>-1.1936826705999994</c:v>
                </c:pt>
                <c:pt idx="193">
                  <c:v>-1.0556564330999993</c:v>
                </c:pt>
                <c:pt idx="194">
                  <c:v>-0.9736728668000012</c:v>
                </c:pt>
                <c:pt idx="195">
                  <c:v>-1.089668273900001</c:v>
                </c:pt>
                <c:pt idx="196">
                  <c:v>-2.4501562117999995</c:v>
                </c:pt>
                <c:pt idx="197">
                  <c:v>-2.4315967560000011</c:v>
                </c:pt>
                <c:pt idx="198">
                  <c:v>-2.3087205887</c:v>
                </c:pt>
                <c:pt idx="199">
                  <c:v>-1.0749769211000011</c:v>
                </c:pt>
                <c:pt idx="200">
                  <c:v>-1.1080551146999991</c:v>
                </c:pt>
                <c:pt idx="201">
                  <c:v>-2.4873552322000005</c:v>
                </c:pt>
                <c:pt idx="202">
                  <c:v>-1.0743179321999996</c:v>
                </c:pt>
                <c:pt idx="203">
                  <c:v>-2.3011608124000009</c:v>
                </c:pt>
                <c:pt idx="204">
                  <c:v>-2.3974266052999997</c:v>
                </c:pt>
                <c:pt idx="205">
                  <c:v>-0.93504524230000108</c:v>
                </c:pt>
                <c:pt idx="206">
                  <c:v>-0.76008415219999925</c:v>
                </c:pt>
                <c:pt idx="207">
                  <c:v>-0.6511125564000011</c:v>
                </c:pt>
                <c:pt idx="208">
                  <c:v>-0.77776622769999904</c:v>
                </c:pt>
                <c:pt idx="209">
                  <c:v>-0.50373268130000071</c:v>
                </c:pt>
                <c:pt idx="210">
                  <c:v>-2.1305828094999981</c:v>
                </c:pt>
                <c:pt idx="211">
                  <c:v>-2.1097650527999985</c:v>
                </c:pt>
                <c:pt idx="212">
                  <c:v>-0.45882225039999902</c:v>
                </c:pt>
                <c:pt idx="213">
                  <c:v>-2.1034364701000001</c:v>
                </c:pt>
                <c:pt idx="214">
                  <c:v>-0.28793334959999939</c:v>
                </c:pt>
                <c:pt idx="215">
                  <c:v>-0.45181274409999972</c:v>
                </c:pt>
                <c:pt idx="216">
                  <c:v>-0.22646141050000068</c:v>
                </c:pt>
                <c:pt idx="217">
                  <c:v>-2.0065612792999996</c:v>
                </c:pt>
                <c:pt idx="218">
                  <c:v>-0.23127365110000042</c:v>
                </c:pt>
                <c:pt idx="219">
                  <c:v>-0.4542322158999994</c:v>
                </c:pt>
                <c:pt idx="220">
                  <c:v>-0.44663143150000018</c:v>
                </c:pt>
                <c:pt idx="221">
                  <c:v>-0.40461158749999981</c:v>
                </c:pt>
                <c:pt idx="222">
                  <c:v>-0.15254402160000069</c:v>
                </c:pt>
                <c:pt idx="223">
                  <c:v>-1.7225818633999985</c:v>
                </c:pt>
                <c:pt idx="224">
                  <c:v>-0.30533123010000018</c:v>
                </c:pt>
                <c:pt idx="225">
                  <c:v>-0.16145992279999888</c:v>
                </c:pt>
                <c:pt idx="226">
                  <c:v>-1.7454624176000006</c:v>
                </c:pt>
                <c:pt idx="227">
                  <c:v>-0.20063400269999931</c:v>
                </c:pt>
                <c:pt idx="228">
                  <c:v>-1.645187377900001</c:v>
                </c:pt>
                <c:pt idx="229">
                  <c:v>-1.5831823348999983</c:v>
                </c:pt>
                <c:pt idx="230">
                  <c:v>-8.6127281199999572E-2</c:v>
                </c:pt>
                <c:pt idx="231">
                  <c:v>-1.6201410293999992</c:v>
                </c:pt>
                <c:pt idx="232">
                  <c:v>-1.4989624023000001</c:v>
                </c:pt>
                <c:pt idx="233">
                  <c:v>-1.6344356537000007</c:v>
                </c:pt>
                <c:pt idx="234">
                  <c:v>-1.5514154434000016</c:v>
                </c:pt>
                <c:pt idx="235">
                  <c:v>-1.5104560851999977</c:v>
                </c:pt>
                <c:pt idx="236">
                  <c:v>0.26690387720000075</c:v>
                </c:pt>
                <c:pt idx="237">
                  <c:v>-1.3095254898000004</c:v>
                </c:pt>
                <c:pt idx="238">
                  <c:v>0.31869411469999953</c:v>
                </c:pt>
                <c:pt idx="239">
                  <c:v>3.1105041500000041E-2</c:v>
                </c:pt>
                <c:pt idx="240">
                  <c:v>-5.8106422399999857E-2</c:v>
                </c:pt>
                <c:pt idx="241">
                  <c:v>0.29991722100000118</c:v>
                </c:pt>
                <c:pt idx="242">
                  <c:v>0.17741966240000018</c:v>
                </c:pt>
                <c:pt idx="243">
                  <c:v>-0.12948608399999983</c:v>
                </c:pt>
                <c:pt idx="244">
                  <c:v>-0.17294692990000016</c:v>
                </c:pt>
                <c:pt idx="245">
                  <c:v>-0.18085765840000079</c:v>
                </c:pt>
                <c:pt idx="246">
                  <c:v>-4.9713134799999281E-2</c:v>
                </c:pt>
                <c:pt idx="247">
                  <c:v>-4.4137001000001064E-2</c:v>
                </c:pt>
                <c:pt idx="248">
                  <c:v>2.4199485799998754E-2</c:v>
                </c:pt>
                <c:pt idx="249">
                  <c:v>8.2206726000002561E-3</c:v>
                </c:pt>
                <c:pt idx="250">
                  <c:v>3.6790847799998971E-2</c:v>
                </c:pt>
                <c:pt idx="251">
                  <c:v>5.5125236500000341E-2</c:v>
                </c:pt>
                <c:pt idx="252">
                  <c:v>-2.5950946807999991</c:v>
                </c:pt>
                <c:pt idx="253">
                  <c:v>-1.8963775634999998</c:v>
                </c:pt>
                <c:pt idx="254">
                  <c:v>-1.9540977477999988</c:v>
                </c:pt>
                <c:pt idx="255">
                  <c:v>-2.0094184875999979</c:v>
                </c:pt>
                <c:pt idx="256">
                  <c:v>-2.1791496276999993</c:v>
                </c:pt>
                <c:pt idx="257">
                  <c:v>-1.7594909668000014</c:v>
                </c:pt>
                <c:pt idx="258">
                  <c:v>-1.6158504485999998</c:v>
                </c:pt>
                <c:pt idx="259">
                  <c:v>-1.3142681122000006</c:v>
                </c:pt>
                <c:pt idx="260">
                  <c:v>-1.5936679839999996</c:v>
                </c:pt>
                <c:pt idx="261">
                  <c:v>-1.0339508056</c:v>
                </c:pt>
                <c:pt idx="262">
                  <c:v>-1.1605033873999986</c:v>
                </c:pt>
                <c:pt idx="263">
                  <c:v>-1.5063705443999993</c:v>
                </c:pt>
                <c:pt idx="264">
                  <c:v>-0.94767761230000147</c:v>
                </c:pt>
                <c:pt idx="265">
                  <c:v>-1.0179672241000013</c:v>
                </c:pt>
                <c:pt idx="266">
                  <c:v>-1.0480003357000029</c:v>
                </c:pt>
                <c:pt idx="267">
                  <c:v>-0.84068298340000069</c:v>
                </c:pt>
                <c:pt idx="268">
                  <c:v>-0.78740310669999758</c:v>
                </c:pt>
                <c:pt idx="269">
                  <c:v>-0.79297637940000243</c:v>
                </c:pt>
                <c:pt idx="270">
                  <c:v>-0.76000022890000096</c:v>
                </c:pt>
                <c:pt idx="271">
                  <c:v>-0.68408966059999798</c:v>
                </c:pt>
                <c:pt idx="272">
                  <c:v>-0.676029205399999</c:v>
                </c:pt>
                <c:pt idx="273">
                  <c:v>-1.1705245971000018</c:v>
                </c:pt>
                <c:pt idx="274">
                  <c:v>-0.54478645329999864</c:v>
                </c:pt>
                <c:pt idx="275">
                  <c:v>-0.8432102203999996</c:v>
                </c:pt>
                <c:pt idx="276">
                  <c:v>-0.29220581059999873</c:v>
                </c:pt>
                <c:pt idx="277">
                  <c:v>-0.13168907160000032</c:v>
                </c:pt>
                <c:pt idx="278">
                  <c:v>-0.5791416168000012</c:v>
                </c:pt>
                <c:pt idx="279">
                  <c:v>3.4057617200001999E-2</c:v>
                </c:pt>
                <c:pt idx="280">
                  <c:v>-0.28425598140000119</c:v>
                </c:pt>
                <c:pt idx="281">
                  <c:v>8.5147857700000884E-2</c:v>
                </c:pt>
                <c:pt idx="282">
                  <c:v>0.15745353700000209</c:v>
                </c:pt>
                <c:pt idx="283">
                  <c:v>0.12287139889999921</c:v>
                </c:pt>
                <c:pt idx="284">
                  <c:v>5.8773040700000223E-2</c:v>
                </c:pt>
                <c:pt idx="285">
                  <c:v>0.12654685969999946</c:v>
                </c:pt>
                <c:pt idx="286">
                  <c:v>0.11778068539999964</c:v>
                </c:pt>
                <c:pt idx="287">
                  <c:v>0.2747268677000001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64960"/>
        <c:axId val="96266880"/>
      </c:scatterChart>
      <c:valAx>
        <c:axId val="96264960"/>
        <c:scaling>
          <c:orientation val="minMax"/>
          <c:max val="7"/>
          <c:min val="-23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Simulated Head [m a.s.l.]</a:t>
                </a:r>
              </a:p>
            </c:rich>
          </c:tx>
          <c:layout>
            <c:manualLayout>
              <c:xMode val="edge"/>
              <c:yMode val="edge"/>
              <c:x val="0.18263096617265337"/>
              <c:y val="2.3712121212121216E-3"/>
            </c:manualLayout>
          </c:layout>
          <c:overlay val="0"/>
        </c:title>
        <c:numFmt formatCode="0" sourceLinked="0"/>
        <c:majorTickMark val="in"/>
        <c:minorTickMark val="none"/>
        <c:tickLblPos val="high"/>
        <c:crossAx val="96266880"/>
        <c:crossesAt val="-23"/>
        <c:crossBetween val="midCat"/>
        <c:majorUnit val="2"/>
      </c:valAx>
      <c:valAx>
        <c:axId val="96266880"/>
        <c:scaling>
          <c:orientation val="minMax"/>
          <c:max val="7"/>
          <c:min val="-7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layout>
            <c:manualLayout>
              <c:xMode val="edge"/>
              <c:yMode val="edge"/>
              <c:x val="5.1498738502464159E-3"/>
              <c:y val="0.32818443409562914"/>
            </c:manualLayout>
          </c:layout>
          <c:overlay val="0"/>
        </c:title>
        <c:numFmt formatCode="0" sourceLinked="0"/>
        <c:majorTickMark val="in"/>
        <c:minorTickMark val="none"/>
        <c:tickLblPos val="low"/>
        <c:crossAx val="96264960"/>
        <c:crossesAt val="-23"/>
        <c:crossBetween val="midCat"/>
        <c:majorUnit val="1"/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6186024644524668"/>
          <c:y val="0.82778903612291022"/>
          <c:w val="0.23647811069185812"/>
          <c:h val="0.11976803688864252"/>
        </c:manualLayout>
      </c:layout>
      <c:overlay val="0"/>
      <c:spPr>
        <a:solidFill>
          <a:schemeClr val="bg1">
            <a:lumMod val="85000"/>
          </a:schemeClr>
        </a:solidFill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35977886316973"/>
          <c:y val="5.1400554097404488E-2"/>
          <c:w val="0.8420430452253348"/>
          <c:h val="0.7807443861184019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30966776027996501"/>
                  <c:y val="-4.3140857392825895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'Normal distribution'!$A$1:$A$288</c:f>
              <c:numCache>
                <c:formatCode>0.00</c:formatCode>
                <c:ptCount val="288"/>
                <c:pt idx="0">
                  <c:v>-3.4412841796000002</c:v>
                </c:pt>
                <c:pt idx="1">
                  <c:v>-3.0906791686999995</c:v>
                </c:pt>
                <c:pt idx="2">
                  <c:v>-2.980629920900002</c:v>
                </c:pt>
                <c:pt idx="3">
                  <c:v>-2.9441690444999988</c:v>
                </c:pt>
                <c:pt idx="4">
                  <c:v>-2.9425001144000014</c:v>
                </c:pt>
                <c:pt idx="5">
                  <c:v>-2.8800725936999996</c:v>
                </c:pt>
                <c:pt idx="6">
                  <c:v>-2.8110837935999982</c:v>
                </c:pt>
                <c:pt idx="7">
                  <c:v>-2.6363000870200004</c:v>
                </c:pt>
                <c:pt idx="8">
                  <c:v>-2.630004882799998</c:v>
                </c:pt>
                <c:pt idx="9">
                  <c:v>-2.5950946807999991</c:v>
                </c:pt>
                <c:pt idx="10">
                  <c:v>-2.5808944701899996</c:v>
                </c:pt>
                <c:pt idx="11">
                  <c:v>-2.5776596068999993</c:v>
                </c:pt>
                <c:pt idx="12">
                  <c:v>-2.4873552322000005</c:v>
                </c:pt>
                <c:pt idx="13">
                  <c:v>-2.4624433517700002</c:v>
                </c:pt>
                <c:pt idx="14">
                  <c:v>-2.4501562117999995</c:v>
                </c:pt>
                <c:pt idx="15">
                  <c:v>-2.4315967560000011</c:v>
                </c:pt>
                <c:pt idx="16">
                  <c:v>-2.3974266052999997</c:v>
                </c:pt>
                <c:pt idx="17">
                  <c:v>-2.3964061736999991</c:v>
                </c:pt>
                <c:pt idx="18">
                  <c:v>-2.3087205887</c:v>
                </c:pt>
                <c:pt idx="19">
                  <c:v>-2.3011608124000009</c:v>
                </c:pt>
                <c:pt idx="20">
                  <c:v>-2.1791496276999993</c:v>
                </c:pt>
                <c:pt idx="21">
                  <c:v>-2.1305828094999981</c:v>
                </c:pt>
                <c:pt idx="22">
                  <c:v>-2.1097650527999985</c:v>
                </c:pt>
                <c:pt idx="23">
                  <c:v>-2.1034364701000001</c:v>
                </c:pt>
                <c:pt idx="24">
                  <c:v>-2.0094184875999979</c:v>
                </c:pt>
                <c:pt idx="25">
                  <c:v>-2.0065612792999996</c:v>
                </c:pt>
                <c:pt idx="26">
                  <c:v>-1.9540977477999988</c:v>
                </c:pt>
                <c:pt idx="27">
                  <c:v>-1.8963775634999998</c:v>
                </c:pt>
                <c:pt idx="28">
                  <c:v>-1.8761873245099991</c:v>
                </c:pt>
                <c:pt idx="29">
                  <c:v>-1.8331556320000004</c:v>
                </c:pt>
                <c:pt idx="30">
                  <c:v>-1.811306953399999</c:v>
                </c:pt>
                <c:pt idx="31">
                  <c:v>-1.7984981536499998</c:v>
                </c:pt>
                <c:pt idx="32">
                  <c:v>-1.7594909668000014</c:v>
                </c:pt>
                <c:pt idx="33">
                  <c:v>-1.7480649948</c:v>
                </c:pt>
                <c:pt idx="34">
                  <c:v>-1.7454624176000006</c:v>
                </c:pt>
                <c:pt idx="35">
                  <c:v>-1.7251863479000011</c:v>
                </c:pt>
                <c:pt idx="36">
                  <c:v>-1.7225818633999985</c:v>
                </c:pt>
                <c:pt idx="37">
                  <c:v>-1.7014579773000005</c:v>
                </c:pt>
                <c:pt idx="38">
                  <c:v>-1.6912050246800003</c:v>
                </c:pt>
                <c:pt idx="39">
                  <c:v>-1.64991474154</c:v>
                </c:pt>
                <c:pt idx="40">
                  <c:v>-1.645187377900001</c:v>
                </c:pt>
                <c:pt idx="41">
                  <c:v>-1.6344356537000007</c:v>
                </c:pt>
                <c:pt idx="42">
                  <c:v>-1.6201410293999992</c:v>
                </c:pt>
                <c:pt idx="43">
                  <c:v>-1.6158504485999998</c:v>
                </c:pt>
                <c:pt idx="44">
                  <c:v>-1.6096267700000002</c:v>
                </c:pt>
                <c:pt idx="45">
                  <c:v>-1.5948238372700008</c:v>
                </c:pt>
                <c:pt idx="46">
                  <c:v>-1.5943994521799993</c:v>
                </c:pt>
                <c:pt idx="47">
                  <c:v>-1.5936679839999996</c:v>
                </c:pt>
                <c:pt idx="48">
                  <c:v>-1.5900115967200001</c:v>
                </c:pt>
                <c:pt idx="49">
                  <c:v>-1.5831823348999983</c:v>
                </c:pt>
                <c:pt idx="50">
                  <c:v>-1.5577840804999994</c:v>
                </c:pt>
                <c:pt idx="51">
                  <c:v>-1.5514154434000016</c:v>
                </c:pt>
                <c:pt idx="52">
                  <c:v>-1.5393018722399994</c:v>
                </c:pt>
                <c:pt idx="53">
                  <c:v>-1.5130977630999993</c:v>
                </c:pt>
                <c:pt idx="54">
                  <c:v>-1.5104560851999977</c:v>
                </c:pt>
                <c:pt idx="55">
                  <c:v>-1.5063705443999993</c:v>
                </c:pt>
                <c:pt idx="56">
                  <c:v>-1.4989624023000001</c:v>
                </c:pt>
                <c:pt idx="57">
                  <c:v>-1.4840269088400007</c:v>
                </c:pt>
                <c:pt idx="58">
                  <c:v>-1.4770336150999999</c:v>
                </c:pt>
                <c:pt idx="59">
                  <c:v>-1.4485340118999996</c:v>
                </c:pt>
                <c:pt idx="60">
                  <c:v>-1.3456382752000007</c:v>
                </c:pt>
                <c:pt idx="61">
                  <c:v>-1.3142681122000006</c:v>
                </c:pt>
                <c:pt idx="62">
                  <c:v>-1.3095254898000004</c:v>
                </c:pt>
                <c:pt idx="63">
                  <c:v>-1.2633657455199998</c:v>
                </c:pt>
                <c:pt idx="64">
                  <c:v>-1.2217140197899994</c:v>
                </c:pt>
                <c:pt idx="65">
                  <c:v>-1.2185935974</c:v>
                </c:pt>
                <c:pt idx="66">
                  <c:v>-1.2079572677700003</c:v>
                </c:pt>
                <c:pt idx="67">
                  <c:v>-1.1936826705999994</c:v>
                </c:pt>
                <c:pt idx="68">
                  <c:v>-1.1705245971000018</c:v>
                </c:pt>
                <c:pt idx="69">
                  <c:v>-1.1605033873999986</c:v>
                </c:pt>
                <c:pt idx="70">
                  <c:v>-1.1138191223000007</c:v>
                </c:pt>
                <c:pt idx="71">
                  <c:v>-1.1125822067399991</c:v>
                </c:pt>
                <c:pt idx="72">
                  <c:v>-1.1100435257000001</c:v>
                </c:pt>
                <c:pt idx="73">
                  <c:v>-1.1080551146999991</c:v>
                </c:pt>
                <c:pt idx="74">
                  <c:v>-1.089668273900001</c:v>
                </c:pt>
                <c:pt idx="75">
                  <c:v>-1.0749769211000011</c:v>
                </c:pt>
                <c:pt idx="76">
                  <c:v>-1.0743179321999996</c:v>
                </c:pt>
                <c:pt idx="77">
                  <c:v>-1.0654420852399991</c:v>
                </c:pt>
                <c:pt idx="78">
                  <c:v>-1.0570125580000003</c:v>
                </c:pt>
                <c:pt idx="79">
                  <c:v>-1.0556564330999993</c:v>
                </c:pt>
                <c:pt idx="80">
                  <c:v>-1.0480003357000029</c:v>
                </c:pt>
                <c:pt idx="81">
                  <c:v>-1.0339508056</c:v>
                </c:pt>
                <c:pt idx="82">
                  <c:v>-1.0179672241000013</c:v>
                </c:pt>
                <c:pt idx="83">
                  <c:v>-0.97485923770000049</c:v>
                </c:pt>
                <c:pt idx="84">
                  <c:v>-0.97467803960000055</c:v>
                </c:pt>
                <c:pt idx="85">
                  <c:v>-0.9736728668000012</c:v>
                </c:pt>
                <c:pt idx="86">
                  <c:v>-0.97234249119999916</c:v>
                </c:pt>
                <c:pt idx="87">
                  <c:v>-0.97176170350000035</c:v>
                </c:pt>
                <c:pt idx="88">
                  <c:v>-0.9717292785999998</c:v>
                </c:pt>
                <c:pt idx="89">
                  <c:v>-0.96669578550000068</c:v>
                </c:pt>
                <c:pt idx="90">
                  <c:v>-0.96463870999999912</c:v>
                </c:pt>
                <c:pt idx="91">
                  <c:v>-0.9595270156999991</c:v>
                </c:pt>
                <c:pt idx="92">
                  <c:v>-0.94767761230000147</c:v>
                </c:pt>
                <c:pt idx="93">
                  <c:v>-0.94402313234999902</c:v>
                </c:pt>
                <c:pt idx="94">
                  <c:v>-0.94119930267000029</c:v>
                </c:pt>
                <c:pt idx="95">
                  <c:v>-0.93504524230000108</c:v>
                </c:pt>
                <c:pt idx="96">
                  <c:v>-0.92419528960000008</c:v>
                </c:pt>
                <c:pt idx="97">
                  <c:v>-0.91736698149999896</c:v>
                </c:pt>
                <c:pt idx="98">
                  <c:v>-0.90864849090000099</c:v>
                </c:pt>
                <c:pt idx="99">
                  <c:v>-0.88310527800000038</c:v>
                </c:pt>
                <c:pt idx="100">
                  <c:v>-0.87513160700000014</c:v>
                </c:pt>
                <c:pt idx="101">
                  <c:v>-0.86843776699999964</c:v>
                </c:pt>
                <c:pt idx="102">
                  <c:v>-0.86133956910000009</c:v>
                </c:pt>
                <c:pt idx="103">
                  <c:v>-0.84977626800000117</c:v>
                </c:pt>
                <c:pt idx="104">
                  <c:v>-0.84891843796000011</c:v>
                </c:pt>
                <c:pt idx="105">
                  <c:v>-0.8432102203999996</c:v>
                </c:pt>
                <c:pt idx="106">
                  <c:v>-0.84068298340000069</c:v>
                </c:pt>
                <c:pt idx="107">
                  <c:v>-0.83665752409999961</c:v>
                </c:pt>
                <c:pt idx="108">
                  <c:v>-0.83631992339999961</c:v>
                </c:pt>
                <c:pt idx="109">
                  <c:v>-0.83371162419999933</c:v>
                </c:pt>
                <c:pt idx="110">
                  <c:v>-0.8291015625</c:v>
                </c:pt>
                <c:pt idx="111">
                  <c:v>-0.82673835750000002</c:v>
                </c:pt>
                <c:pt idx="112">
                  <c:v>-0.81930065149999898</c:v>
                </c:pt>
                <c:pt idx="113">
                  <c:v>-0.79499912260000016</c:v>
                </c:pt>
                <c:pt idx="114">
                  <c:v>-0.79297637940000243</c:v>
                </c:pt>
                <c:pt idx="115">
                  <c:v>-0.78837013239999898</c:v>
                </c:pt>
                <c:pt idx="116">
                  <c:v>-0.78740310669999758</c:v>
                </c:pt>
                <c:pt idx="117">
                  <c:v>-0.77776622769999904</c:v>
                </c:pt>
                <c:pt idx="118">
                  <c:v>-0.76008415219999925</c:v>
                </c:pt>
                <c:pt idx="119">
                  <c:v>-0.76000022890000096</c:v>
                </c:pt>
                <c:pt idx="120">
                  <c:v>-0.72382777929800002</c:v>
                </c:pt>
                <c:pt idx="121">
                  <c:v>-0.71199512480999982</c:v>
                </c:pt>
                <c:pt idx="122">
                  <c:v>-0.7116193771199999</c:v>
                </c:pt>
                <c:pt idx="123">
                  <c:v>-0.70575618742000046</c:v>
                </c:pt>
                <c:pt idx="124">
                  <c:v>-0.70527458189999948</c:v>
                </c:pt>
                <c:pt idx="125">
                  <c:v>-0.68408966059999798</c:v>
                </c:pt>
                <c:pt idx="126">
                  <c:v>-0.676029205399999</c:v>
                </c:pt>
                <c:pt idx="127">
                  <c:v>-0.65770280362000011</c:v>
                </c:pt>
                <c:pt idx="128">
                  <c:v>-0.65479373936000052</c:v>
                </c:pt>
                <c:pt idx="129">
                  <c:v>-0.6511125564000011</c:v>
                </c:pt>
                <c:pt idx="130">
                  <c:v>-0.62240445613999995</c:v>
                </c:pt>
                <c:pt idx="131">
                  <c:v>-0.61661243434000035</c:v>
                </c:pt>
                <c:pt idx="132">
                  <c:v>-0.61610126489999928</c:v>
                </c:pt>
                <c:pt idx="133">
                  <c:v>-0.58237648010999976</c:v>
                </c:pt>
                <c:pt idx="134">
                  <c:v>-0.5791416168000012</c:v>
                </c:pt>
                <c:pt idx="135">
                  <c:v>-0.57597732547999847</c:v>
                </c:pt>
                <c:pt idx="136">
                  <c:v>-0.5657527446799997</c:v>
                </c:pt>
                <c:pt idx="137">
                  <c:v>-0.55941796302000002</c:v>
                </c:pt>
                <c:pt idx="138">
                  <c:v>-0.54478645329999864</c:v>
                </c:pt>
                <c:pt idx="139">
                  <c:v>-0.53687858581000114</c:v>
                </c:pt>
                <c:pt idx="140">
                  <c:v>-0.50373268130000071</c:v>
                </c:pt>
                <c:pt idx="141">
                  <c:v>-0.47165155411000015</c:v>
                </c:pt>
                <c:pt idx="142">
                  <c:v>-0.45882225039999902</c:v>
                </c:pt>
                <c:pt idx="143">
                  <c:v>-0.4542322158999994</c:v>
                </c:pt>
                <c:pt idx="144">
                  <c:v>-0.45181274409999972</c:v>
                </c:pt>
                <c:pt idx="145">
                  <c:v>-0.44746971128000013</c:v>
                </c:pt>
                <c:pt idx="146">
                  <c:v>-0.44663143150000018</c:v>
                </c:pt>
                <c:pt idx="147">
                  <c:v>-0.41625738143999991</c:v>
                </c:pt>
                <c:pt idx="148">
                  <c:v>-0.41311907769000022</c:v>
                </c:pt>
                <c:pt idx="149">
                  <c:v>-0.40461158749999981</c:v>
                </c:pt>
                <c:pt idx="150">
                  <c:v>-0.38301062584000034</c:v>
                </c:pt>
                <c:pt idx="151">
                  <c:v>-0.36494016647999983</c:v>
                </c:pt>
                <c:pt idx="152">
                  <c:v>-0.36489295964000057</c:v>
                </c:pt>
                <c:pt idx="153">
                  <c:v>-0.33882904049999851</c:v>
                </c:pt>
                <c:pt idx="154">
                  <c:v>-0.32190322879999833</c:v>
                </c:pt>
                <c:pt idx="155">
                  <c:v>-0.32102727889999993</c:v>
                </c:pt>
                <c:pt idx="156">
                  <c:v>-0.31554317475000015</c:v>
                </c:pt>
                <c:pt idx="157">
                  <c:v>-0.31247234347000052</c:v>
                </c:pt>
                <c:pt idx="158">
                  <c:v>-0.30769288539999984</c:v>
                </c:pt>
                <c:pt idx="159">
                  <c:v>-0.30533123010000018</c:v>
                </c:pt>
                <c:pt idx="160">
                  <c:v>-0.30413866043000004</c:v>
                </c:pt>
                <c:pt idx="161">
                  <c:v>-0.29220581059999873</c:v>
                </c:pt>
                <c:pt idx="162">
                  <c:v>-0.28793334959999939</c:v>
                </c:pt>
                <c:pt idx="163">
                  <c:v>-0.28425598140000119</c:v>
                </c:pt>
                <c:pt idx="164">
                  <c:v>-0.25992739201000026</c:v>
                </c:pt>
                <c:pt idx="165">
                  <c:v>-0.23127365110000042</c:v>
                </c:pt>
                <c:pt idx="166">
                  <c:v>-0.22646141050000068</c:v>
                </c:pt>
                <c:pt idx="167">
                  <c:v>-0.2077703475899999</c:v>
                </c:pt>
                <c:pt idx="168">
                  <c:v>-0.20063400269999931</c:v>
                </c:pt>
                <c:pt idx="169">
                  <c:v>-0.18085765840000079</c:v>
                </c:pt>
                <c:pt idx="170">
                  <c:v>-0.1799325943000003</c:v>
                </c:pt>
                <c:pt idx="171">
                  <c:v>-0.17294692990000016</c:v>
                </c:pt>
                <c:pt idx="172">
                  <c:v>-0.16145992279999888</c:v>
                </c:pt>
                <c:pt idx="173">
                  <c:v>-0.15863084793000004</c:v>
                </c:pt>
                <c:pt idx="174">
                  <c:v>-0.15254402160000069</c:v>
                </c:pt>
                <c:pt idx="175">
                  <c:v>-0.13168907160000032</c:v>
                </c:pt>
                <c:pt idx="176">
                  <c:v>-0.12948608399999983</c:v>
                </c:pt>
                <c:pt idx="177">
                  <c:v>-0.11121010780999985</c:v>
                </c:pt>
                <c:pt idx="178">
                  <c:v>-9.7777366639999919E-2</c:v>
                </c:pt>
                <c:pt idx="179">
                  <c:v>-8.6127281199999572E-2</c:v>
                </c:pt>
                <c:pt idx="180">
                  <c:v>-8.0164194109999976E-2</c:v>
                </c:pt>
                <c:pt idx="181">
                  <c:v>-5.8106422399999857E-2</c:v>
                </c:pt>
                <c:pt idx="182">
                  <c:v>-4.9713134799999281E-2</c:v>
                </c:pt>
                <c:pt idx="183">
                  <c:v>-4.4137001000001064E-2</c:v>
                </c:pt>
                <c:pt idx="184">
                  <c:v>-2.5952100750000096E-2</c:v>
                </c:pt>
                <c:pt idx="185">
                  <c:v>6.655216219999982E-3</c:v>
                </c:pt>
                <c:pt idx="186">
                  <c:v>8.2206726000002561E-3</c:v>
                </c:pt>
                <c:pt idx="187">
                  <c:v>2.4199485799998754E-2</c:v>
                </c:pt>
                <c:pt idx="188">
                  <c:v>3.1105041500000041E-2</c:v>
                </c:pt>
                <c:pt idx="189">
                  <c:v>3.4057617200001999E-2</c:v>
                </c:pt>
                <c:pt idx="190">
                  <c:v>3.6790847799998971E-2</c:v>
                </c:pt>
                <c:pt idx="191">
                  <c:v>5.1779270169999947E-2</c:v>
                </c:pt>
                <c:pt idx="192">
                  <c:v>5.5125236500000341E-2</c:v>
                </c:pt>
                <c:pt idx="193">
                  <c:v>5.8773040700000223E-2</c:v>
                </c:pt>
                <c:pt idx="194">
                  <c:v>8.5147857700000884E-2</c:v>
                </c:pt>
                <c:pt idx="195">
                  <c:v>0.11778068539999964</c:v>
                </c:pt>
                <c:pt idx="196">
                  <c:v>0.12287139889999921</c:v>
                </c:pt>
                <c:pt idx="197">
                  <c:v>0.12654685969999946</c:v>
                </c:pt>
                <c:pt idx="198">
                  <c:v>0.13777232169999998</c:v>
                </c:pt>
                <c:pt idx="199">
                  <c:v>0.1547580957400001</c:v>
                </c:pt>
                <c:pt idx="200">
                  <c:v>0.1548504829399997</c:v>
                </c:pt>
                <c:pt idx="201">
                  <c:v>0.15745353700000209</c:v>
                </c:pt>
                <c:pt idx="202">
                  <c:v>0.1751574277900001</c:v>
                </c:pt>
                <c:pt idx="203">
                  <c:v>0.17741966240000018</c:v>
                </c:pt>
                <c:pt idx="204">
                  <c:v>0.18099772931000002</c:v>
                </c:pt>
                <c:pt idx="205">
                  <c:v>0.18845343590000008</c:v>
                </c:pt>
                <c:pt idx="206">
                  <c:v>0.19404745101999987</c:v>
                </c:pt>
                <c:pt idx="207">
                  <c:v>0.21975946426000004</c:v>
                </c:pt>
                <c:pt idx="208">
                  <c:v>0.22340774535999985</c:v>
                </c:pt>
                <c:pt idx="209">
                  <c:v>0.22457432747000006</c:v>
                </c:pt>
                <c:pt idx="210">
                  <c:v>0.24936461448000014</c:v>
                </c:pt>
                <c:pt idx="211">
                  <c:v>0.26295804977999993</c:v>
                </c:pt>
                <c:pt idx="212">
                  <c:v>0.26690387720000075</c:v>
                </c:pt>
                <c:pt idx="213">
                  <c:v>0.2747268677000001</c:v>
                </c:pt>
                <c:pt idx="214">
                  <c:v>0.29991722100000118</c:v>
                </c:pt>
                <c:pt idx="215">
                  <c:v>0.30526447295999981</c:v>
                </c:pt>
                <c:pt idx="216">
                  <c:v>0.31869411469999953</c:v>
                </c:pt>
                <c:pt idx="217">
                  <c:v>0.32316350937000005</c:v>
                </c:pt>
                <c:pt idx="218">
                  <c:v>0.32977414131000016</c:v>
                </c:pt>
                <c:pt idx="219">
                  <c:v>0.34343385696999995</c:v>
                </c:pt>
                <c:pt idx="220">
                  <c:v>0.35130405425999989</c:v>
                </c:pt>
                <c:pt idx="221">
                  <c:v>0.35716247558999958</c:v>
                </c:pt>
                <c:pt idx="222">
                  <c:v>0.36621534824000013</c:v>
                </c:pt>
                <c:pt idx="223">
                  <c:v>0.36766648292999982</c:v>
                </c:pt>
                <c:pt idx="224">
                  <c:v>0.36787509918999994</c:v>
                </c:pt>
                <c:pt idx="225">
                  <c:v>0.40076065063999966</c:v>
                </c:pt>
                <c:pt idx="226">
                  <c:v>0.41784918307999974</c:v>
                </c:pt>
                <c:pt idx="227">
                  <c:v>0.45659613608999994</c:v>
                </c:pt>
                <c:pt idx="228">
                  <c:v>0.45690762997000012</c:v>
                </c:pt>
                <c:pt idx="229">
                  <c:v>0.46056890487000057</c:v>
                </c:pt>
                <c:pt idx="230">
                  <c:v>0.46415781974000003</c:v>
                </c:pt>
                <c:pt idx="231">
                  <c:v>0.47217011452000035</c:v>
                </c:pt>
                <c:pt idx="232">
                  <c:v>0.48906707760000145</c:v>
                </c:pt>
                <c:pt idx="233">
                  <c:v>0.50552868843000009</c:v>
                </c:pt>
                <c:pt idx="234">
                  <c:v>0.51657199859999992</c:v>
                </c:pt>
                <c:pt idx="235">
                  <c:v>0.57748484610999995</c:v>
                </c:pt>
                <c:pt idx="236">
                  <c:v>0.61295485495999991</c:v>
                </c:pt>
                <c:pt idx="237">
                  <c:v>0.6230823993700001</c:v>
                </c:pt>
                <c:pt idx="238">
                  <c:v>0.65538835526000039</c:v>
                </c:pt>
                <c:pt idx="239">
                  <c:v>0.66333627700999998</c:v>
                </c:pt>
                <c:pt idx="240">
                  <c:v>0.74186682700999995</c:v>
                </c:pt>
                <c:pt idx="241">
                  <c:v>0.7651603221900003</c:v>
                </c:pt>
                <c:pt idx="242">
                  <c:v>0.88617324828999955</c:v>
                </c:pt>
                <c:pt idx="243">
                  <c:v>0.94486284255999964</c:v>
                </c:pt>
                <c:pt idx="244">
                  <c:v>0.96448802948000001</c:v>
                </c:pt>
                <c:pt idx="245">
                  <c:v>0.98188567162000018</c:v>
                </c:pt>
                <c:pt idx="246">
                  <c:v>1.035525679589</c:v>
                </c:pt>
                <c:pt idx="247">
                  <c:v>1.0533232688899998</c:v>
                </c:pt>
                <c:pt idx="248">
                  <c:v>1.0979225635500001</c:v>
                </c:pt>
                <c:pt idx="249">
                  <c:v>1.163140892987</c:v>
                </c:pt>
                <c:pt idx="250">
                  <c:v>1.2574677467299997</c:v>
                </c:pt>
                <c:pt idx="251">
                  <c:v>1.286979675295</c:v>
                </c:pt>
                <c:pt idx="252">
                  <c:v>1.3005542755099999</c:v>
                </c:pt>
                <c:pt idx="253">
                  <c:v>1.3276727795549998</c:v>
                </c:pt>
                <c:pt idx="254">
                  <c:v>1.33867120743</c:v>
                </c:pt>
                <c:pt idx="255">
                  <c:v>1.3615777492499999</c:v>
                </c:pt>
                <c:pt idx="256">
                  <c:v>1.41378378868</c:v>
                </c:pt>
                <c:pt idx="257">
                  <c:v>1.4157592654241999</c:v>
                </c:pt>
                <c:pt idx="258">
                  <c:v>1.4159045219399999</c:v>
                </c:pt>
                <c:pt idx="259">
                  <c:v>1.5473254397510001</c:v>
                </c:pt>
                <c:pt idx="260">
                  <c:v>1.5745408535000001</c:v>
                </c:pt>
                <c:pt idx="261">
                  <c:v>1.625898346302</c:v>
                </c:pt>
                <c:pt idx="262">
                  <c:v>1.6259533166920002</c:v>
                </c:pt>
                <c:pt idx="263">
                  <c:v>1.654741287235</c:v>
                </c:pt>
                <c:pt idx="264">
                  <c:v>1.686530470848</c:v>
                </c:pt>
                <c:pt idx="265">
                  <c:v>1.7029413282879999</c:v>
                </c:pt>
                <c:pt idx="266">
                  <c:v>1.8096124082769001</c:v>
                </c:pt>
                <c:pt idx="267">
                  <c:v>1.8209626674630002</c:v>
                </c:pt>
                <c:pt idx="268">
                  <c:v>1.831692755218</c:v>
                </c:pt>
                <c:pt idx="269">
                  <c:v>1.8463957607779999</c:v>
                </c:pt>
                <c:pt idx="270">
                  <c:v>1.8536378890280001</c:v>
                </c:pt>
                <c:pt idx="271">
                  <c:v>1.8544952943889002</c:v>
                </c:pt>
                <c:pt idx="272">
                  <c:v>1.9085466861700002</c:v>
                </c:pt>
                <c:pt idx="273">
                  <c:v>1.9513414502110003</c:v>
                </c:pt>
                <c:pt idx="274">
                  <c:v>1.9566140919891</c:v>
                </c:pt>
                <c:pt idx="275">
                  <c:v>1.9650122970299999</c:v>
                </c:pt>
                <c:pt idx="276">
                  <c:v>2.0163251161620002</c:v>
                </c:pt>
                <c:pt idx="277">
                  <c:v>2.1339366436040001</c:v>
                </c:pt>
                <c:pt idx="278">
                  <c:v>2.2001448869699995</c:v>
                </c:pt>
                <c:pt idx="279">
                  <c:v>2.3318527899717001</c:v>
                </c:pt>
                <c:pt idx="280">
                  <c:v>2.3602913022039997</c:v>
                </c:pt>
                <c:pt idx="281">
                  <c:v>2.4078023433700002</c:v>
                </c:pt>
                <c:pt idx="282">
                  <c:v>2.4131978154140001</c:v>
                </c:pt>
                <c:pt idx="283">
                  <c:v>2.4445277452399998</c:v>
                </c:pt>
                <c:pt idx="284">
                  <c:v>2.496115863325</c:v>
                </c:pt>
                <c:pt idx="285">
                  <c:v>2.7439147233900001</c:v>
                </c:pt>
                <c:pt idx="286">
                  <c:v>2.785420000557</c:v>
                </c:pt>
                <c:pt idx="287">
                  <c:v>3.3457416296010001</c:v>
                </c:pt>
              </c:numCache>
            </c:numRef>
          </c:xVal>
          <c:yVal>
            <c:numRef>
              <c:f>'Normal distribution'!$C$1:$C$288</c:f>
              <c:numCache>
                <c:formatCode>General</c:formatCode>
                <c:ptCount val="288"/>
                <c:pt idx="0">
                  <c:v>-2.9225102231635289</c:v>
                </c:pt>
                <c:pt idx="1">
                  <c:v>-2.5616819349340227</c:v>
                </c:pt>
                <c:pt idx="2">
                  <c:v>-2.3789695270016096</c:v>
                </c:pt>
                <c:pt idx="3">
                  <c:v>-2.2522646042149357</c:v>
                </c:pt>
                <c:pt idx="4">
                  <c:v>-2.1538746940614555</c:v>
                </c:pt>
                <c:pt idx="5">
                  <c:v>-2.0727618934994134</c:v>
                </c:pt>
                <c:pt idx="6">
                  <c:v>-2.0033578811760298</c:v>
                </c:pt>
                <c:pt idx="7">
                  <c:v>-1.942444328423899</c:v>
                </c:pt>
                <c:pt idx="8">
                  <c:v>-1.8879863886160768</c:v>
                </c:pt>
                <c:pt idx="9">
                  <c:v>-1.838612358582945</c:v>
                </c:pt>
                <c:pt idx="10">
                  <c:v>-1.7933519429410234</c:v>
                </c:pt>
                <c:pt idx="11">
                  <c:v>-1.7514925055251003</c:v>
                </c:pt>
                <c:pt idx="12">
                  <c:v>-1.7124946182279033</c:v>
                </c:pt>
                <c:pt idx="13">
                  <c:v>-1.6759397227734436</c:v>
                </c:pt>
                <c:pt idx="14">
                  <c:v>-1.6414962520760372</c:v>
                </c:pt>
                <c:pt idx="15">
                  <c:v>-1.6088968934807135</c:v>
                </c:pt>
                <c:pt idx="16">
                  <c:v>-1.5779228566327843</c:v>
                </c:pt>
                <c:pt idx="17">
                  <c:v>-1.5483926997664113</c:v>
                </c:pt>
                <c:pt idx="18">
                  <c:v>-1.520154211872611</c:v>
                </c:pt>
                <c:pt idx="19">
                  <c:v>-1.493078397012896</c:v>
                </c:pt>
                <c:pt idx="20">
                  <c:v>-1.4670549378117201</c:v>
                </c:pt>
                <c:pt idx="21">
                  <c:v>-1.4419887208325139</c:v>
                </c:pt>
                <c:pt idx="22">
                  <c:v>-1.4177971379962682</c:v>
                </c:pt>
                <c:pt idx="23">
                  <c:v>-1.3944079642994316</c:v>
                </c:pt>
                <c:pt idx="24">
                  <c:v>-1.3717576697264824</c:v>
                </c:pt>
                <c:pt idx="25">
                  <c:v>-1.3497900626065398</c:v>
                </c:pt>
                <c:pt idx="26">
                  <c:v>-1.3284551890168197</c:v>
                </c:pt>
                <c:pt idx="27">
                  <c:v>-1.3077084321590708</c:v>
                </c:pt>
                <c:pt idx="28">
                  <c:v>-1.2875097694894846</c:v>
                </c:pt>
                <c:pt idx="29">
                  <c:v>-1.2678231554520873</c:v>
                </c:pt>
                <c:pt idx="30">
                  <c:v>-1.2486160050762598</c:v>
                </c:pt>
                <c:pt idx="31">
                  <c:v>-1.229858759216589</c:v>
                </c:pt>
                <c:pt idx="32">
                  <c:v>-1.2115245163654345</c:v>
                </c:pt>
                <c:pt idx="33">
                  <c:v>-1.1935887191246799</c:v>
                </c:pt>
                <c:pt idx="34">
                  <c:v>-1.1760288858444803</c:v>
                </c:pt>
                <c:pt idx="35">
                  <c:v>-1.1588243798105804</c:v>
                </c:pt>
                <c:pt idx="36">
                  <c:v>-1.1419562098236766</c:v>
                </c:pt>
                <c:pt idx="37">
                  <c:v>-1.1254068571636224</c:v>
                </c:pt>
                <c:pt idx="38">
                  <c:v>-1.1091601248412657</c:v>
                </c:pt>
                <c:pt idx="39">
                  <c:v>-1.0932010057661403</c:v>
                </c:pt>
                <c:pt idx="40">
                  <c:v>-1.0775155670402805</c:v>
                </c:pt>
                <c:pt idx="41">
                  <c:v>-1.0620908480581168</c:v>
                </c:pt>
                <c:pt idx="42">
                  <c:v>-1.0469147704737438</c:v>
                </c:pt>
                <c:pt idx="43">
                  <c:v>-1.0319760584080309</c:v>
                </c:pt>
                <c:pt idx="44">
                  <c:v>-1.0172641675233138</c:v>
                </c:pt>
                <c:pt idx="45">
                  <c:v>-1.0027692218038311</c:v>
                </c:pt>
                <c:pt idx="46">
                  <c:v>-0.98848195705438602</c:v>
                </c:pt>
                <c:pt idx="47">
                  <c:v>-0.97439367027460111</c:v>
                </c:pt>
                <c:pt idx="48">
                  <c:v>-0.96049617418729738</c:v>
                </c:pt>
                <c:pt idx="49">
                  <c:v>-0.94678175630104722</c:v>
                </c:pt>
                <c:pt idx="50">
                  <c:v>-0.93324314197253488</c:v>
                </c:pt>
                <c:pt idx="51">
                  <c:v>-0.91987346100654699</c:v>
                </c:pt>
                <c:pt idx="52">
                  <c:v>-0.90666621739272779</c:v>
                </c:pt>
                <c:pt idx="53">
                  <c:v>-0.89361526183044226</c:v>
                </c:pt>
                <c:pt idx="54">
                  <c:v>-0.88071476673753235</c:v>
                </c:pt>
                <c:pt idx="55">
                  <c:v>-0.86795920347694333</c:v>
                </c:pt>
                <c:pt idx="56">
                  <c:v>-0.8553433215678945</c:v>
                </c:pt>
                <c:pt idx="57">
                  <c:v>-0.84286212967654084</c:v>
                </c:pt>
                <c:pt idx="58">
                  <c:v>-0.83051087820540004</c:v>
                </c:pt>
                <c:pt idx="59">
                  <c:v>-0.8182850433219373</c:v>
                </c:pt>
                <c:pt idx="60">
                  <c:v>-0.80618031228507259</c:v>
                </c:pt>
                <c:pt idx="61">
                  <c:v>-0.79419256994424303</c:v>
                </c:pt>
                <c:pt idx="62">
                  <c:v>-0.78231788629970145</c:v>
                </c:pt>
                <c:pt idx="63">
                  <c:v>-0.77055250502480366</c:v>
                </c:pt>
                <c:pt idx="64">
                  <c:v>-0.75889283286177922</c:v>
                </c:pt>
                <c:pt idx="65">
                  <c:v>-0.74733542981184398</c:v>
                </c:pt>
                <c:pt idx="66">
                  <c:v>-0.73587700004877921</c:v>
                </c:pt>
                <c:pt idx="67">
                  <c:v>-0.72451438349236563</c:v>
                </c:pt>
                <c:pt idx="68">
                  <c:v>-0.71324454798453718</c:v>
                </c:pt>
                <c:pt idx="69">
                  <c:v>-0.70206458201679867</c:v>
                </c:pt>
                <c:pt idx="70">
                  <c:v>-0.69097168796251685</c:v>
                </c:pt>
                <c:pt idx="71">
                  <c:v>-0.67996317577219412</c:v>
                </c:pt>
                <c:pt idx="72">
                  <c:v>-0.6690364570938544</c:v>
                </c:pt>
                <c:pt idx="73">
                  <c:v>-0.65818903978420318</c:v>
                </c:pt>
                <c:pt idx="74">
                  <c:v>-0.64741852277946932</c:v>
                </c:pt>
                <c:pt idx="75">
                  <c:v>-0.63672259129764452</c:v>
                </c:pt>
                <c:pt idx="76">
                  <c:v>-0.62609901234642129</c:v>
                </c:pt>
                <c:pt idx="77">
                  <c:v>-0.61554563051342048</c:v>
                </c:pt>
                <c:pt idx="78">
                  <c:v>-0.60506036401736329</c:v>
                </c:pt>
                <c:pt idx="79">
                  <c:v>-0.59464120100069728</c:v>
                </c:pt>
                <c:pt idx="80">
                  <c:v>-0.58428619604587528</c:v>
                </c:pt>
                <c:pt idx="81">
                  <c:v>-0.5739934668989729</c:v>
                </c:pt>
                <c:pt idx="82">
                  <c:v>-0.56376119138572522</c:v>
                </c:pt>
                <c:pt idx="83">
                  <c:v>-0.55358760450627409</c:v>
                </c:pt>
                <c:pt idx="84">
                  <c:v>-0.54347099569605883</c:v>
                </c:pt>
                <c:pt idx="85">
                  <c:v>-0.5334097062412807</c:v>
                </c:pt>
                <c:pt idx="86">
                  <c:v>-0.52340212683830956</c:v>
                </c:pt>
                <c:pt idx="87">
                  <c:v>-0.51344669528723152</c:v>
                </c:pt>
                <c:pt idx="88">
                  <c:v>-0.50354189431050245</c:v>
                </c:pt>
                <c:pt idx="89">
                  <c:v>-0.49368624948836914</c:v>
                </c:pt>
                <c:pt idx="90">
                  <c:v>-0.48387832730335295</c:v>
                </c:pt>
                <c:pt idx="91">
                  <c:v>-0.47411673328667442</c:v>
                </c:pt>
                <c:pt idx="92">
                  <c:v>-0.46440011026002348</c:v>
                </c:pt>
                <c:pt idx="93">
                  <c:v>-0.45472713666656472</c:v>
                </c:pt>
                <c:pt idx="94">
                  <c:v>-0.44509652498551644</c:v>
                </c:pt>
                <c:pt idx="95">
                  <c:v>-0.4355070202250434</c:v>
                </c:pt>
                <c:pt idx="96">
                  <c:v>-0.42595739848858122</c:v>
                </c:pt>
                <c:pt idx="97">
                  <c:v>-0.41644646561004894</c:v>
                </c:pt>
                <c:pt idx="98">
                  <c:v>-0.40697305585373028</c:v>
                </c:pt>
                <c:pt idx="99">
                  <c:v>-0.39753603067488152</c:v>
                </c:pt>
                <c:pt idx="100">
                  <c:v>-0.38813427753740326</c:v>
                </c:pt>
                <c:pt idx="101">
                  <c:v>-0.37876670878515317</c:v>
                </c:pt>
                <c:pt idx="102">
                  <c:v>-0.36943226056370554</c:v>
                </c:pt>
                <c:pt idx="103">
                  <c:v>-0.36012989178956933</c:v>
                </c:pt>
                <c:pt idx="104">
                  <c:v>-0.35085858316407903</c:v>
                </c:pt>
                <c:pt idx="105">
                  <c:v>-0.34161733622933876</c:v>
                </c:pt>
                <c:pt idx="106">
                  <c:v>-0.33240517246377799</c:v>
                </c:pt>
                <c:pt idx="107">
                  <c:v>-0.32322113241501965</c:v>
                </c:pt>
                <c:pt idx="108">
                  <c:v>-0.31406427486790939</c:v>
                </c:pt>
                <c:pt idx="109">
                  <c:v>-0.30493367604568428</c:v>
                </c:pt>
                <c:pt idx="110">
                  <c:v>-0.29582842884237942</c:v>
                </c:pt>
                <c:pt idx="111">
                  <c:v>-0.28674764208468628</c:v>
                </c:pt>
                <c:pt idx="112">
                  <c:v>-0.27769043982157676</c:v>
                </c:pt>
                <c:pt idx="113">
                  <c:v>-0.26865596064011044</c:v>
                </c:pt>
                <c:pt idx="114">
                  <c:v>-0.25964335700592556</c:v>
                </c:pt>
                <c:pt idx="115">
                  <c:v>-0.25065179462700349</c:v>
                </c:pt>
                <c:pt idx="116">
                  <c:v>-0.24168045183937165</c:v>
                </c:pt>
                <c:pt idx="117">
                  <c:v>-0.23272851901347977</c:v>
                </c:pt>
                <c:pt idx="118">
                  <c:v>-0.22379519798005867</c:v>
                </c:pt>
                <c:pt idx="119">
                  <c:v>-0.21487970147432417</c:v>
                </c:pt>
                <c:pt idx="120">
                  <c:v>-0.20598125259745373</c:v>
                </c:pt>
                <c:pt idx="121">
                  <c:v>-0.19709908429431236</c:v>
                </c:pt>
                <c:pt idx="122">
                  <c:v>-0.18823243884645868</c:v>
                </c:pt>
                <c:pt idx="123">
                  <c:v>-0.17938056737950495</c:v>
                </c:pt>
                <c:pt idx="124">
                  <c:v>-0.17054272938394979</c:v>
                </c:pt>
                <c:pt idx="125">
                  <c:v>-0.16171819224864237</c:v>
                </c:pt>
                <c:pt idx="126">
                  <c:v>-0.15290623080607219</c:v>
                </c:pt>
                <c:pt idx="127">
                  <c:v>-0.1441061268887168</c:v>
                </c:pt>
                <c:pt idx="128">
                  <c:v>-0.13531716889570714</c:v>
                </c:pt>
                <c:pt idx="129">
                  <c:v>-0.12653865136910294</c:v>
                </c:pt>
                <c:pt idx="130">
                  <c:v>-0.11776987457909528</c:v>
                </c:pt>
                <c:pt idx="131">
                  <c:v>-0.10901014411748161</c:v>
                </c:pt>
                <c:pt idx="132">
                  <c:v>-0.10025877049877775</c:v>
                </c:pt>
                <c:pt idx="133">
                  <c:v>-9.151506876835544E-2</c:v>
                </c:pt>
                <c:pt idx="134">
                  <c:v>-8.2778358117012243E-2</c:v>
                </c:pt>
                <c:pt idx="135">
                  <c:v>-7.4047961501396115E-2</c:v>
                </c:pt>
                <c:pt idx="136">
                  <c:v>-6.532320526972743E-2</c:v>
                </c:pt>
                <c:pt idx="137">
                  <c:v>-5.6603418792270425E-2</c:v>
                </c:pt>
                <c:pt idx="138">
                  <c:v>-4.7887934096022544E-2</c:v>
                </c:pt>
                <c:pt idx="139">
                  <c:v>-3.9176085503097632E-2</c:v>
                </c:pt>
                <c:pt idx="140">
                  <c:v>-3.0467209272293662E-2</c:v>
                </c:pt>
                <c:pt idx="141">
                  <c:v>-2.1760643243339147E-2</c:v>
                </c:pt>
                <c:pt idx="142">
                  <c:v>-1.3055726483322334E-2</c:v>
                </c:pt>
                <c:pt idx="143">
                  <c:v>-4.3517989348128309E-3</c:v>
                </c:pt>
                <c:pt idx="144">
                  <c:v>4.3517989348129697E-3</c:v>
                </c:pt>
                <c:pt idx="145">
                  <c:v>1.3055726483322472E-2</c:v>
                </c:pt>
                <c:pt idx="146">
                  <c:v>2.1760643243339147E-2</c:v>
                </c:pt>
                <c:pt idx="147">
                  <c:v>3.0467209272293662E-2</c:v>
                </c:pt>
                <c:pt idx="148">
                  <c:v>3.9176085503097632E-2</c:v>
                </c:pt>
                <c:pt idx="149">
                  <c:v>4.7887934096022544E-2</c:v>
                </c:pt>
                <c:pt idx="150">
                  <c:v>5.6603418792270425E-2</c:v>
                </c:pt>
                <c:pt idx="151">
                  <c:v>6.5323205269727291E-2</c:v>
                </c:pt>
                <c:pt idx="152">
                  <c:v>7.4047961501395976E-2</c:v>
                </c:pt>
                <c:pt idx="153">
                  <c:v>8.2778358117012382E-2</c:v>
                </c:pt>
                <c:pt idx="154">
                  <c:v>9.1515068768355579E-2</c:v>
                </c:pt>
                <c:pt idx="155">
                  <c:v>0.10025877049877775</c:v>
                </c:pt>
                <c:pt idx="156">
                  <c:v>0.10901014411748161</c:v>
                </c:pt>
                <c:pt idx="157">
                  <c:v>0.11776987457909528</c:v>
                </c:pt>
                <c:pt idx="158">
                  <c:v>0.12653865136910294</c:v>
                </c:pt>
                <c:pt idx="159">
                  <c:v>0.13531716889570714</c:v>
                </c:pt>
                <c:pt idx="160">
                  <c:v>0.14410612688871671</c:v>
                </c:pt>
                <c:pt idx="161">
                  <c:v>0.15290623080607202</c:v>
                </c:pt>
                <c:pt idx="162">
                  <c:v>0.16171819224864251</c:v>
                </c:pt>
                <c:pt idx="163">
                  <c:v>0.17054272938394993</c:v>
                </c:pt>
                <c:pt idx="164">
                  <c:v>0.17938056737950495</c:v>
                </c:pt>
                <c:pt idx="165">
                  <c:v>0.18823243884645868</c:v>
                </c:pt>
                <c:pt idx="166">
                  <c:v>0.19709908429431236</c:v>
                </c:pt>
                <c:pt idx="167">
                  <c:v>0.20598125259745373</c:v>
                </c:pt>
                <c:pt idx="168">
                  <c:v>0.21487970147432417</c:v>
                </c:pt>
                <c:pt idx="169">
                  <c:v>0.22379519798005856</c:v>
                </c:pt>
                <c:pt idx="170">
                  <c:v>0.2327285190134796</c:v>
                </c:pt>
                <c:pt idx="171">
                  <c:v>0.24168045183937178</c:v>
                </c:pt>
                <c:pt idx="172">
                  <c:v>0.25065179462700365</c:v>
                </c:pt>
                <c:pt idx="173">
                  <c:v>0.25964335700592556</c:v>
                </c:pt>
                <c:pt idx="174">
                  <c:v>0.26865596064011044</c:v>
                </c:pt>
                <c:pt idx="175">
                  <c:v>0.27769043982157676</c:v>
                </c:pt>
                <c:pt idx="176">
                  <c:v>0.28674764208468628</c:v>
                </c:pt>
                <c:pt idx="177">
                  <c:v>0.29582842884237942</c:v>
                </c:pt>
                <c:pt idx="178">
                  <c:v>0.30493367604568405</c:v>
                </c:pt>
                <c:pt idx="179">
                  <c:v>0.31406427486790922</c:v>
                </c:pt>
                <c:pt idx="180">
                  <c:v>0.32322113241501982</c:v>
                </c:pt>
                <c:pt idx="181">
                  <c:v>0.3324051724637781</c:v>
                </c:pt>
                <c:pt idx="182">
                  <c:v>0.34161733622933876</c:v>
                </c:pt>
                <c:pt idx="183">
                  <c:v>0.35085858316407903</c:v>
                </c:pt>
                <c:pt idx="184">
                  <c:v>0.36012989178956933</c:v>
                </c:pt>
                <c:pt idx="185">
                  <c:v>0.36943226056370554</c:v>
                </c:pt>
                <c:pt idx="186">
                  <c:v>0.37876670878515317</c:v>
                </c:pt>
                <c:pt idx="187">
                  <c:v>0.38813427753740304</c:v>
                </c:pt>
                <c:pt idx="188">
                  <c:v>0.3975360306748813</c:v>
                </c:pt>
                <c:pt idx="189">
                  <c:v>0.40697305585373056</c:v>
                </c:pt>
                <c:pt idx="190">
                  <c:v>0.41644646561004917</c:v>
                </c:pt>
                <c:pt idx="191">
                  <c:v>0.42595739848858122</c:v>
                </c:pt>
                <c:pt idx="192">
                  <c:v>0.4355070202250434</c:v>
                </c:pt>
                <c:pt idx="193">
                  <c:v>0.44509652498551644</c:v>
                </c:pt>
                <c:pt idx="194">
                  <c:v>0.45472713666656472</c:v>
                </c:pt>
                <c:pt idx="195">
                  <c:v>0.46440011026002348</c:v>
                </c:pt>
                <c:pt idx="196">
                  <c:v>0.47411673328667431</c:v>
                </c:pt>
                <c:pt idx="197">
                  <c:v>0.48387832730335278</c:v>
                </c:pt>
                <c:pt idx="198">
                  <c:v>0.49368624948836937</c:v>
                </c:pt>
                <c:pt idx="199">
                  <c:v>0.50354189431050256</c:v>
                </c:pt>
                <c:pt idx="200">
                  <c:v>0.51344669528723152</c:v>
                </c:pt>
                <c:pt idx="201">
                  <c:v>0.52340212683830956</c:v>
                </c:pt>
                <c:pt idx="202">
                  <c:v>0.5334097062412807</c:v>
                </c:pt>
                <c:pt idx="203">
                  <c:v>0.54347099569605883</c:v>
                </c:pt>
                <c:pt idx="204">
                  <c:v>0.55358760450627409</c:v>
                </c:pt>
                <c:pt idx="205">
                  <c:v>0.563761191385725</c:v>
                </c:pt>
                <c:pt idx="206">
                  <c:v>0.5739934668989729</c:v>
                </c:pt>
                <c:pt idx="207">
                  <c:v>0.58428619604587551</c:v>
                </c:pt>
                <c:pt idx="208">
                  <c:v>0.59464120100069717</c:v>
                </c:pt>
                <c:pt idx="209">
                  <c:v>0.60506036401736329</c:v>
                </c:pt>
                <c:pt idx="210">
                  <c:v>0.61554563051342048</c:v>
                </c:pt>
                <c:pt idx="211">
                  <c:v>0.62609901234642129</c:v>
                </c:pt>
                <c:pt idx="212">
                  <c:v>0.63672259129764452</c:v>
                </c:pt>
                <c:pt idx="213">
                  <c:v>0.64741852277946932</c:v>
                </c:pt>
                <c:pt idx="214">
                  <c:v>0.65818903978420296</c:v>
                </c:pt>
                <c:pt idx="215">
                  <c:v>0.66903645709385418</c:v>
                </c:pt>
                <c:pt idx="216">
                  <c:v>0.67996317577219478</c:v>
                </c:pt>
                <c:pt idx="217">
                  <c:v>0.69097168796251685</c:v>
                </c:pt>
                <c:pt idx="218">
                  <c:v>0.70206458201679867</c:v>
                </c:pt>
                <c:pt idx="219">
                  <c:v>0.71324454798453718</c:v>
                </c:pt>
                <c:pt idx="220">
                  <c:v>0.72451438349236563</c:v>
                </c:pt>
                <c:pt idx="221">
                  <c:v>0.73587700004877921</c:v>
                </c:pt>
                <c:pt idx="222">
                  <c:v>0.74733542981184398</c:v>
                </c:pt>
                <c:pt idx="223">
                  <c:v>0.75889283286177922</c:v>
                </c:pt>
                <c:pt idx="224">
                  <c:v>0.77055250502480377</c:v>
                </c:pt>
                <c:pt idx="225">
                  <c:v>0.78231788629970156</c:v>
                </c:pt>
                <c:pt idx="226">
                  <c:v>0.79419256994424303</c:v>
                </c:pt>
                <c:pt idx="227">
                  <c:v>0.80618031228507259</c:v>
                </c:pt>
                <c:pt idx="228">
                  <c:v>0.8182850433219373</c:v>
                </c:pt>
                <c:pt idx="229">
                  <c:v>0.83051087820540004</c:v>
                </c:pt>
                <c:pt idx="230">
                  <c:v>0.84286212967654084</c:v>
                </c:pt>
                <c:pt idx="231">
                  <c:v>0.8553433215678945</c:v>
                </c:pt>
                <c:pt idx="232">
                  <c:v>0.86795920347694333</c:v>
                </c:pt>
                <c:pt idx="233">
                  <c:v>0.88071476673753224</c:v>
                </c:pt>
                <c:pt idx="234">
                  <c:v>0.89361526183044182</c:v>
                </c:pt>
                <c:pt idx="235">
                  <c:v>0.90666621739272779</c:v>
                </c:pt>
                <c:pt idx="236">
                  <c:v>0.91987346100654699</c:v>
                </c:pt>
                <c:pt idx="237">
                  <c:v>0.93324314197253488</c:v>
                </c:pt>
                <c:pt idx="238">
                  <c:v>0.94678175630104722</c:v>
                </c:pt>
                <c:pt idx="239">
                  <c:v>0.96049617418729738</c:v>
                </c:pt>
                <c:pt idx="240">
                  <c:v>0.97439367027460111</c:v>
                </c:pt>
                <c:pt idx="241">
                  <c:v>0.98848195705438602</c:v>
                </c:pt>
                <c:pt idx="242">
                  <c:v>1.0027692218038309</c:v>
                </c:pt>
                <c:pt idx="243">
                  <c:v>1.0172641675233127</c:v>
                </c:pt>
                <c:pt idx="244">
                  <c:v>1.0319760584080309</c:v>
                </c:pt>
                <c:pt idx="245">
                  <c:v>1.0469147704737438</c:v>
                </c:pt>
                <c:pt idx="246">
                  <c:v>1.0620908480581168</c:v>
                </c:pt>
                <c:pt idx="247">
                  <c:v>1.0775155670402805</c:v>
                </c:pt>
                <c:pt idx="248">
                  <c:v>1.0932010057661403</c:v>
                </c:pt>
                <c:pt idx="249">
                  <c:v>1.1091601248412657</c:v>
                </c:pt>
                <c:pt idx="250">
                  <c:v>1.1254068571636224</c:v>
                </c:pt>
                <c:pt idx="251">
                  <c:v>1.1419562098236762</c:v>
                </c:pt>
                <c:pt idx="252">
                  <c:v>1.1588243798105811</c:v>
                </c:pt>
                <c:pt idx="253">
                  <c:v>1.1760288858444805</c:v>
                </c:pt>
                <c:pt idx="254">
                  <c:v>1.1935887191246799</c:v>
                </c:pt>
                <c:pt idx="255">
                  <c:v>1.2115245163654345</c:v>
                </c:pt>
                <c:pt idx="256">
                  <c:v>1.229858759216589</c:v>
                </c:pt>
                <c:pt idx="257">
                  <c:v>1.2486160050762598</c:v>
                </c:pt>
                <c:pt idx="258">
                  <c:v>1.2678231554520873</c:v>
                </c:pt>
                <c:pt idx="259">
                  <c:v>1.2875097694894846</c:v>
                </c:pt>
                <c:pt idx="260">
                  <c:v>1.3077084321590704</c:v>
                </c:pt>
                <c:pt idx="261">
                  <c:v>1.3284551890168204</c:v>
                </c:pt>
                <c:pt idx="262">
                  <c:v>1.3497900626065391</c:v>
                </c:pt>
                <c:pt idx="263">
                  <c:v>1.3717576697264824</c:v>
                </c:pt>
                <c:pt idx="264">
                  <c:v>1.3944079642994316</c:v>
                </c:pt>
                <c:pt idx="265">
                  <c:v>1.4177971379962682</c:v>
                </c:pt>
                <c:pt idx="266">
                  <c:v>1.4419887208325144</c:v>
                </c:pt>
                <c:pt idx="267">
                  <c:v>1.4670549378117204</c:v>
                </c:pt>
                <c:pt idx="268">
                  <c:v>1.4930783970128962</c:v>
                </c:pt>
                <c:pt idx="269">
                  <c:v>1.520154211872611</c:v>
                </c:pt>
                <c:pt idx="270">
                  <c:v>1.5483926997664119</c:v>
                </c:pt>
                <c:pt idx="271">
                  <c:v>1.577922856632785</c:v>
                </c:pt>
                <c:pt idx="272">
                  <c:v>1.608896893480714</c:v>
                </c:pt>
                <c:pt idx="273">
                  <c:v>1.6414962520760372</c:v>
                </c:pt>
                <c:pt idx="274">
                  <c:v>1.6759397227734436</c:v>
                </c:pt>
                <c:pt idx="275">
                  <c:v>1.7124946182279033</c:v>
                </c:pt>
                <c:pt idx="276">
                  <c:v>1.7514925055251003</c:v>
                </c:pt>
                <c:pt idx="277">
                  <c:v>1.793351942941023</c:v>
                </c:pt>
                <c:pt idx="278">
                  <c:v>1.8386123585829441</c:v>
                </c:pt>
                <c:pt idx="279">
                  <c:v>1.8879863886160775</c:v>
                </c:pt>
                <c:pt idx="280">
                  <c:v>1.9424443284238995</c:v>
                </c:pt>
                <c:pt idx="281">
                  <c:v>2.0033578811760306</c:v>
                </c:pt>
                <c:pt idx="282">
                  <c:v>2.0727618934994134</c:v>
                </c:pt>
                <c:pt idx="283">
                  <c:v>2.1538746940614555</c:v>
                </c:pt>
                <c:pt idx="284">
                  <c:v>2.2522646042149348</c:v>
                </c:pt>
                <c:pt idx="285">
                  <c:v>2.3789695270016082</c:v>
                </c:pt>
                <c:pt idx="286">
                  <c:v>2.5616819349340214</c:v>
                </c:pt>
                <c:pt idx="287">
                  <c:v>2.9225102231635205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05152"/>
        <c:axId val="96307072"/>
      </c:scatterChart>
      <c:valAx>
        <c:axId val="963051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layout>
            <c:manualLayout>
              <c:xMode val="edge"/>
              <c:yMode val="edge"/>
              <c:x val="0.45713998250218724"/>
              <c:y val="0.9203470399533392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96307072"/>
        <c:crossesAt val="-4"/>
        <c:crossBetween val="midCat"/>
        <c:majorUnit val="1"/>
        <c:minorUnit val="0.2"/>
      </c:valAx>
      <c:valAx>
        <c:axId val="96307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 Probabiltiy Function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305152"/>
        <c:crossesAt val="-4"/>
        <c:crossBetween val="midCat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227628548619608E-2"/>
          <c:y val="0.12679914638464976"/>
          <c:w val="0.83058218249997762"/>
          <c:h val="0.84454591890654174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dPt>
            <c:idx val="1"/>
            <c:bubble3D val="0"/>
            <c:spPr>
              <a:ln w="15875">
                <a:solidFill>
                  <a:schemeClr val="tx1"/>
                </a:solidFill>
              </a:ln>
            </c:spPr>
          </c:dPt>
          <c:xVal>
            <c:numRef>
              <c:f>[1]Overall!$B$309:$B$310</c:f>
              <c:numCache>
                <c:formatCode>General</c:formatCode>
                <c:ptCount val="2"/>
                <c:pt idx="0">
                  <c:v>7</c:v>
                </c:pt>
                <c:pt idx="1">
                  <c:v>-23</c:v>
                </c:pt>
              </c:numCache>
            </c:numRef>
          </c:xVal>
          <c:yVal>
            <c:numRef>
              <c:f>[1]Overall!$C$309:$C$310</c:f>
              <c:numCache>
                <c:formatCode>General</c:formatCode>
                <c:ptCount val="2"/>
                <c:pt idx="0">
                  <c:v>7</c:v>
                </c:pt>
                <c:pt idx="1">
                  <c:v>-23</c:v>
                </c:pt>
              </c:numCache>
            </c:numRef>
          </c:yVal>
          <c:smooth val="0"/>
        </c:ser>
        <c:ser>
          <c:idx val="13"/>
          <c:order val="1"/>
          <c:tx>
            <c:v>Allwells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41826020338150893"/>
                  <c:y val="0.2087417702321114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Data!$B$2:$B$289</c:f>
              <c:numCache>
                <c:formatCode>0.00</c:formatCode>
                <c:ptCount val="288"/>
                <c:pt idx="0">
                  <c:v>5.9800000190700002</c:v>
                </c:pt>
                <c:pt idx="1">
                  <c:v>5.8200001716600003</c:v>
                </c:pt>
                <c:pt idx="2">
                  <c:v>5.17000007629</c:v>
                </c:pt>
                <c:pt idx="3">
                  <c:v>5.0199999809299998</c:v>
                </c:pt>
                <c:pt idx="4">
                  <c:v>4.57999992371</c:v>
                </c:pt>
                <c:pt idx="5">
                  <c:v>4.5399999618500004</c:v>
                </c:pt>
                <c:pt idx="6">
                  <c:v>4.2699999809299998</c:v>
                </c:pt>
                <c:pt idx="7">
                  <c:v>4.25</c:v>
                </c:pt>
                <c:pt idx="8">
                  <c:v>4.1300001144399996</c:v>
                </c:pt>
                <c:pt idx="9">
                  <c:v>3.7200000286099999</c:v>
                </c:pt>
                <c:pt idx="10">
                  <c:v>3.6600000858300001</c:v>
                </c:pt>
                <c:pt idx="11">
                  <c:v>3.5699999332400001</c:v>
                </c:pt>
                <c:pt idx="12">
                  <c:v>3.4500000476800001</c:v>
                </c:pt>
                <c:pt idx="13">
                  <c:v>3.3900001048999999</c:v>
                </c:pt>
                <c:pt idx="14">
                  <c:v>2.9000000953699998</c:v>
                </c:pt>
                <c:pt idx="15">
                  <c:v>2.78999996185</c:v>
                </c:pt>
                <c:pt idx="16">
                  <c:v>2.6099998951000001</c:v>
                </c:pt>
                <c:pt idx="17">
                  <c:v>2.5699999332400001</c:v>
                </c:pt>
                <c:pt idx="18">
                  <c:v>2.5599999427800002</c:v>
                </c:pt>
                <c:pt idx="19">
                  <c:v>2.53999996185</c:v>
                </c:pt>
                <c:pt idx="20">
                  <c:v>2.5199999809300002</c:v>
                </c:pt>
                <c:pt idx="21">
                  <c:v>2.5099999904599999</c:v>
                </c:pt>
                <c:pt idx="22">
                  <c:v>2.4300000667599999</c:v>
                </c:pt>
                <c:pt idx="23">
                  <c:v>2.3199999332400001</c:v>
                </c:pt>
                <c:pt idx="24">
                  <c:v>2.2400000095400001</c:v>
                </c:pt>
                <c:pt idx="25">
                  <c:v>2.1800000667599999</c:v>
                </c:pt>
                <c:pt idx="26">
                  <c:v>2.0599999427800002</c:v>
                </c:pt>
                <c:pt idx="27">
                  <c:v>2.0499999523199999</c:v>
                </c:pt>
                <c:pt idx="28">
                  <c:v>1.90999996662</c:v>
                </c:pt>
                <c:pt idx="29">
                  <c:v>1.8999999761599999</c:v>
                </c:pt>
                <c:pt idx="30">
                  <c:v>1.8500000238400001</c:v>
                </c:pt>
                <c:pt idx="31">
                  <c:v>1.8500000238400001</c:v>
                </c:pt>
                <c:pt idx="32">
                  <c:v>1.6100000143099999</c:v>
                </c:pt>
                <c:pt idx="33">
                  <c:v>1.59000003338</c:v>
                </c:pt>
                <c:pt idx="34">
                  <c:v>1.51999998093</c:v>
                </c:pt>
                <c:pt idx="35">
                  <c:v>1.48000001907</c:v>
                </c:pt>
                <c:pt idx="36">
                  <c:v>1.2799999713900001</c:v>
                </c:pt>
                <c:pt idx="37">
                  <c:v>1.26999998093</c:v>
                </c:pt>
                <c:pt idx="38">
                  <c:v>1.2200000286099999</c:v>
                </c:pt>
                <c:pt idx="39">
                  <c:v>1.1200000047700001</c:v>
                </c:pt>
                <c:pt idx="40">
                  <c:v>1.05999994278</c:v>
                </c:pt>
                <c:pt idx="41">
                  <c:v>0.97000002861000001</c:v>
                </c:pt>
                <c:pt idx="42">
                  <c:v>0.920000016689</c:v>
                </c:pt>
                <c:pt idx="43">
                  <c:v>0.91000002622599996</c:v>
                </c:pt>
                <c:pt idx="44">
                  <c:v>0.37000000476799999</c:v>
                </c:pt>
                <c:pt idx="45">
                  <c:v>0.25999999046299999</c:v>
                </c:pt>
                <c:pt idx="46">
                  <c:v>-0.12999999523200001</c:v>
                </c:pt>
                <c:pt idx="47">
                  <c:v>-0.23000000417200001</c:v>
                </c:pt>
                <c:pt idx="48">
                  <c:v>-0.31999999284699998</c:v>
                </c:pt>
                <c:pt idx="49">
                  <c:v>-0.87999999523200001</c:v>
                </c:pt>
                <c:pt idx="50">
                  <c:v>-0.95999997854200003</c:v>
                </c:pt>
                <c:pt idx="51">
                  <c:v>-1.1200000047700001</c:v>
                </c:pt>
                <c:pt idx="52">
                  <c:v>-1.1699999570799999</c:v>
                </c:pt>
                <c:pt idx="53">
                  <c:v>-1.30999994278</c:v>
                </c:pt>
                <c:pt idx="54">
                  <c:v>-1.34000003338</c:v>
                </c:pt>
                <c:pt idx="55">
                  <c:v>-1.34000003338</c:v>
                </c:pt>
                <c:pt idx="56">
                  <c:v>-1.3500000238400001</c:v>
                </c:pt>
                <c:pt idx="57">
                  <c:v>-1.44000005722</c:v>
                </c:pt>
                <c:pt idx="58">
                  <c:v>-1.44000005722</c:v>
                </c:pt>
                <c:pt idx="59">
                  <c:v>-1.55999994278</c:v>
                </c:pt>
                <c:pt idx="60">
                  <c:v>-1.6499999761599999</c:v>
                </c:pt>
                <c:pt idx="61">
                  <c:v>-1.6699999570799999</c:v>
                </c:pt>
                <c:pt idx="62">
                  <c:v>-1.71000003815</c:v>
                </c:pt>
                <c:pt idx="63">
                  <c:v>-1.73000001907</c:v>
                </c:pt>
                <c:pt idx="64">
                  <c:v>-1.7599999904600001</c:v>
                </c:pt>
                <c:pt idx="65">
                  <c:v>-1.7999999523200001</c:v>
                </c:pt>
                <c:pt idx="66">
                  <c:v>-1.8999999761599999</c:v>
                </c:pt>
                <c:pt idx="67">
                  <c:v>-1.9199999570799999</c:v>
                </c:pt>
                <c:pt idx="68">
                  <c:v>-1.9199999570799999</c:v>
                </c:pt>
                <c:pt idx="69">
                  <c:v>-2.0099999904599999</c:v>
                </c:pt>
                <c:pt idx="70">
                  <c:v>-2.0099999904599999</c:v>
                </c:pt>
                <c:pt idx="71">
                  <c:v>-2.0299999713900001</c:v>
                </c:pt>
                <c:pt idx="72">
                  <c:v>-2.07999992371</c:v>
                </c:pt>
                <c:pt idx="73">
                  <c:v>-2.0999999046300002</c:v>
                </c:pt>
                <c:pt idx="74">
                  <c:v>-2.17000007629</c:v>
                </c:pt>
                <c:pt idx="75">
                  <c:v>-2.2400000095400001</c:v>
                </c:pt>
                <c:pt idx="76">
                  <c:v>-2.2699999809300002</c:v>
                </c:pt>
                <c:pt idx="77">
                  <c:v>-2.28999996185</c:v>
                </c:pt>
                <c:pt idx="78">
                  <c:v>-2.3399999141699999</c:v>
                </c:pt>
                <c:pt idx="79">
                  <c:v>-2.36999988556</c:v>
                </c:pt>
                <c:pt idx="80">
                  <c:v>-2.4000000953699998</c:v>
                </c:pt>
                <c:pt idx="81">
                  <c:v>-2.42000007629</c:v>
                </c:pt>
                <c:pt idx="82">
                  <c:v>-2.4400000572199998</c:v>
                </c:pt>
                <c:pt idx="83">
                  <c:v>-2.4900000095400001</c:v>
                </c:pt>
                <c:pt idx="84">
                  <c:v>-2.5299999713900001</c:v>
                </c:pt>
                <c:pt idx="85">
                  <c:v>-2.5499999523199999</c:v>
                </c:pt>
                <c:pt idx="86">
                  <c:v>-2.6400001048999999</c:v>
                </c:pt>
                <c:pt idx="87">
                  <c:v>-2.6500000953699998</c:v>
                </c:pt>
                <c:pt idx="88">
                  <c:v>-2.67000007629</c:v>
                </c:pt>
                <c:pt idx="89">
                  <c:v>-2.67000007629</c:v>
                </c:pt>
                <c:pt idx="90">
                  <c:v>-2.7799999713900001</c:v>
                </c:pt>
                <c:pt idx="91">
                  <c:v>-2.9100000858300001</c:v>
                </c:pt>
                <c:pt idx="92">
                  <c:v>-2.96000003815</c:v>
                </c:pt>
                <c:pt idx="93">
                  <c:v>-3.0099999904599999</c:v>
                </c:pt>
                <c:pt idx="94">
                  <c:v>-3.0299999713900001</c:v>
                </c:pt>
                <c:pt idx="95">
                  <c:v>-3.0299999713900001</c:v>
                </c:pt>
                <c:pt idx="96">
                  <c:v>-3.1400001048999999</c:v>
                </c:pt>
                <c:pt idx="97">
                  <c:v>-3.1800000667599999</c:v>
                </c:pt>
                <c:pt idx="98">
                  <c:v>-3.2799999713900001</c:v>
                </c:pt>
                <c:pt idx="99">
                  <c:v>-3.2999999523199999</c:v>
                </c:pt>
                <c:pt idx="100">
                  <c:v>-3.4400000572199998</c:v>
                </c:pt>
                <c:pt idx="101">
                  <c:v>-3.46000003815</c:v>
                </c:pt>
                <c:pt idx="102">
                  <c:v>-3.4700000286099999</c:v>
                </c:pt>
                <c:pt idx="103">
                  <c:v>-3.53999996185</c:v>
                </c:pt>
                <c:pt idx="104">
                  <c:v>-3.5499999523199999</c:v>
                </c:pt>
                <c:pt idx="105">
                  <c:v>-3.63000011444</c:v>
                </c:pt>
                <c:pt idx="106">
                  <c:v>-3.6600000858300001</c:v>
                </c:pt>
                <c:pt idx="107">
                  <c:v>-4.1300001144399996</c:v>
                </c:pt>
                <c:pt idx="108">
                  <c:v>-8.2600002288799992</c:v>
                </c:pt>
                <c:pt idx="109">
                  <c:v>-8.32999992371</c:v>
                </c:pt>
                <c:pt idx="110">
                  <c:v>-8.3999996185299999</c:v>
                </c:pt>
                <c:pt idx="111">
                  <c:v>-8.5600004196199997</c:v>
                </c:pt>
                <c:pt idx="112">
                  <c:v>-8.6199998855600004</c:v>
                </c:pt>
                <c:pt idx="113">
                  <c:v>-8.67000007629</c:v>
                </c:pt>
                <c:pt idx="114">
                  <c:v>-8.7399997711200008</c:v>
                </c:pt>
                <c:pt idx="115">
                  <c:v>-9.0200004577600001</c:v>
                </c:pt>
                <c:pt idx="116">
                  <c:v>-9.0399999618500004</c:v>
                </c:pt>
                <c:pt idx="117">
                  <c:v>-9.1499996185299999</c:v>
                </c:pt>
                <c:pt idx="118">
                  <c:v>-9.1899995803800003</c:v>
                </c:pt>
                <c:pt idx="119">
                  <c:v>-9.2600002288799992</c:v>
                </c:pt>
                <c:pt idx="120">
                  <c:v>-9.2700004577600001</c:v>
                </c:pt>
                <c:pt idx="121">
                  <c:v>-9.3000001907299996</c:v>
                </c:pt>
                <c:pt idx="122">
                  <c:v>-9.32999992371</c:v>
                </c:pt>
                <c:pt idx="123">
                  <c:v>-9.3599996566799994</c:v>
                </c:pt>
                <c:pt idx="124">
                  <c:v>-9.3699998855600004</c:v>
                </c:pt>
                <c:pt idx="125">
                  <c:v>-9.3699998855600004</c:v>
                </c:pt>
                <c:pt idx="126">
                  <c:v>-9.4700002670300005</c:v>
                </c:pt>
                <c:pt idx="127">
                  <c:v>-9.5</c:v>
                </c:pt>
                <c:pt idx="128">
                  <c:v>-9.5399999618500004</c:v>
                </c:pt>
                <c:pt idx="129">
                  <c:v>-9.6400003433200006</c:v>
                </c:pt>
                <c:pt idx="130">
                  <c:v>-9.6899995803800003</c:v>
                </c:pt>
                <c:pt idx="131">
                  <c:v>-9.7299995422399999</c:v>
                </c:pt>
                <c:pt idx="132">
                  <c:v>-9.7700004577600001</c:v>
                </c:pt>
                <c:pt idx="133">
                  <c:v>-9.8400001525899992</c:v>
                </c:pt>
                <c:pt idx="134">
                  <c:v>-9.8699998855600004</c:v>
                </c:pt>
                <c:pt idx="135">
                  <c:v>-9.8999996185299999</c:v>
                </c:pt>
                <c:pt idx="136">
                  <c:v>-9.92000007629</c:v>
                </c:pt>
                <c:pt idx="137">
                  <c:v>-9.9899997711200008</c:v>
                </c:pt>
                <c:pt idx="138">
                  <c:v>-10</c:v>
                </c:pt>
                <c:pt idx="139">
                  <c:v>-10.079999923700001</c:v>
                </c:pt>
                <c:pt idx="140">
                  <c:v>-10.1199998856</c:v>
                </c:pt>
                <c:pt idx="141">
                  <c:v>-10.1300001144</c:v>
                </c:pt>
                <c:pt idx="142">
                  <c:v>-10.329999923700001</c:v>
                </c:pt>
                <c:pt idx="143">
                  <c:v>-10.899999618500001</c:v>
                </c:pt>
                <c:pt idx="144">
                  <c:v>-12.1599998474</c:v>
                </c:pt>
                <c:pt idx="145">
                  <c:v>-12.3699998856</c:v>
                </c:pt>
                <c:pt idx="146">
                  <c:v>-12.3800001144</c:v>
                </c:pt>
                <c:pt idx="147">
                  <c:v>-12.4300003052</c:v>
                </c:pt>
                <c:pt idx="148">
                  <c:v>-12.4300003052</c:v>
                </c:pt>
                <c:pt idx="149">
                  <c:v>-12.5</c:v>
                </c:pt>
                <c:pt idx="150">
                  <c:v>-12.5200004578</c:v>
                </c:pt>
                <c:pt idx="151">
                  <c:v>-12.5600004196</c:v>
                </c:pt>
                <c:pt idx="152">
                  <c:v>-12.5600004196</c:v>
                </c:pt>
                <c:pt idx="153">
                  <c:v>-12.5699996948</c:v>
                </c:pt>
                <c:pt idx="154">
                  <c:v>-12.609999656699999</c:v>
                </c:pt>
                <c:pt idx="155">
                  <c:v>-12.6300001144</c:v>
                </c:pt>
                <c:pt idx="156">
                  <c:v>-12.699999809299999</c:v>
                </c:pt>
                <c:pt idx="157">
                  <c:v>-12.739999771100001</c:v>
                </c:pt>
                <c:pt idx="158">
                  <c:v>-12.760000228899999</c:v>
                </c:pt>
                <c:pt idx="159">
                  <c:v>-12.7700004578</c:v>
                </c:pt>
                <c:pt idx="160">
                  <c:v>-12.779999733</c:v>
                </c:pt>
                <c:pt idx="161">
                  <c:v>-12.779999733</c:v>
                </c:pt>
                <c:pt idx="162">
                  <c:v>-12.8100004196</c:v>
                </c:pt>
                <c:pt idx="163">
                  <c:v>-12.8699998856</c:v>
                </c:pt>
                <c:pt idx="164">
                  <c:v>-12.9099998474</c:v>
                </c:pt>
                <c:pt idx="165">
                  <c:v>-12.9300003052</c:v>
                </c:pt>
                <c:pt idx="166">
                  <c:v>-12.9399995804</c:v>
                </c:pt>
                <c:pt idx="167">
                  <c:v>-12.989999771100001</c:v>
                </c:pt>
                <c:pt idx="168">
                  <c:v>-13.029999733</c:v>
                </c:pt>
                <c:pt idx="169">
                  <c:v>-13.050000190700001</c:v>
                </c:pt>
                <c:pt idx="170">
                  <c:v>-13.079999923700001</c:v>
                </c:pt>
                <c:pt idx="171">
                  <c:v>-13.1199998856</c:v>
                </c:pt>
                <c:pt idx="172">
                  <c:v>-13.1300001144</c:v>
                </c:pt>
                <c:pt idx="173">
                  <c:v>-13.1599998474</c:v>
                </c:pt>
                <c:pt idx="174">
                  <c:v>-13.1800003052</c:v>
                </c:pt>
                <c:pt idx="175">
                  <c:v>-13.2299995422</c:v>
                </c:pt>
                <c:pt idx="176">
                  <c:v>-13.25</c:v>
                </c:pt>
                <c:pt idx="177">
                  <c:v>-13.279999733</c:v>
                </c:pt>
                <c:pt idx="178">
                  <c:v>-13.279999733</c:v>
                </c:pt>
                <c:pt idx="179">
                  <c:v>-13.279999733</c:v>
                </c:pt>
                <c:pt idx="180">
                  <c:v>-13.2899999619</c:v>
                </c:pt>
                <c:pt idx="181">
                  <c:v>-13.329999923700001</c:v>
                </c:pt>
                <c:pt idx="182">
                  <c:v>-13.359999656699999</c:v>
                </c:pt>
                <c:pt idx="183">
                  <c:v>-13.390000343300001</c:v>
                </c:pt>
                <c:pt idx="184">
                  <c:v>-13.399999618500001</c:v>
                </c:pt>
                <c:pt idx="185">
                  <c:v>-13.399999618500001</c:v>
                </c:pt>
                <c:pt idx="186">
                  <c:v>-13.449999809299999</c:v>
                </c:pt>
                <c:pt idx="187">
                  <c:v>-13.470000267</c:v>
                </c:pt>
                <c:pt idx="188">
                  <c:v>-13.4799995422</c:v>
                </c:pt>
                <c:pt idx="189">
                  <c:v>-13.5</c:v>
                </c:pt>
                <c:pt idx="190">
                  <c:v>-13.529999733</c:v>
                </c:pt>
                <c:pt idx="191">
                  <c:v>-13.550000190700001</c:v>
                </c:pt>
                <c:pt idx="192">
                  <c:v>-13.5699996948</c:v>
                </c:pt>
                <c:pt idx="193">
                  <c:v>-13.579999923700001</c:v>
                </c:pt>
                <c:pt idx="194">
                  <c:v>-13.600000381499999</c:v>
                </c:pt>
                <c:pt idx="195">
                  <c:v>-13.609999656699999</c:v>
                </c:pt>
                <c:pt idx="196">
                  <c:v>-13.699999809299999</c:v>
                </c:pt>
                <c:pt idx="197">
                  <c:v>-13.75</c:v>
                </c:pt>
                <c:pt idx="198">
                  <c:v>-13.8100004196</c:v>
                </c:pt>
                <c:pt idx="199">
                  <c:v>-13.8100004196</c:v>
                </c:pt>
                <c:pt idx="200">
                  <c:v>-13.8400001526</c:v>
                </c:pt>
                <c:pt idx="201">
                  <c:v>-13.859999656699999</c:v>
                </c:pt>
                <c:pt idx="202">
                  <c:v>-13.890000343300001</c:v>
                </c:pt>
                <c:pt idx="203">
                  <c:v>-13.9099998474</c:v>
                </c:pt>
                <c:pt idx="204">
                  <c:v>-13.9799995422</c:v>
                </c:pt>
                <c:pt idx="205">
                  <c:v>-14.010000228899999</c:v>
                </c:pt>
                <c:pt idx="206">
                  <c:v>-14.0699996948</c:v>
                </c:pt>
                <c:pt idx="207">
                  <c:v>-14.100000381499999</c:v>
                </c:pt>
                <c:pt idx="208">
                  <c:v>-14.1199998856</c:v>
                </c:pt>
                <c:pt idx="209">
                  <c:v>-14.1300001144</c:v>
                </c:pt>
                <c:pt idx="210">
                  <c:v>-14.149999618500001</c:v>
                </c:pt>
                <c:pt idx="211">
                  <c:v>-14.1899995804</c:v>
                </c:pt>
                <c:pt idx="212">
                  <c:v>-14.2100000381</c:v>
                </c:pt>
                <c:pt idx="213">
                  <c:v>-14.220000267</c:v>
                </c:pt>
                <c:pt idx="214">
                  <c:v>-14.25</c:v>
                </c:pt>
                <c:pt idx="215">
                  <c:v>-14.2700004578</c:v>
                </c:pt>
                <c:pt idx="216">
                  <c:v>-14.2899999619</c:v>
                </c:pt>
                <c:pt idx="217">
                  <c:v>-14.3400001526</c:v>
                </c:pt>
                <c:pt idx="218">
                  <c:v>-14.3400001526</c:v>
                </c:pt>
                <c:pt idx="219">
                  <c:v>-14.3400001526</c:v>
                </c:pt>
                <c:pt idx="220">
                  <c:v>-14.350000381499999</c:v>
                </c:pt>
                <c:pt idx="221">
                  <c:v>-14.359999656699999</c:v>
                </c:pt>
                <c:pt idx="222">
                  <c:v>-14.3800001144</c:v>
                </c:pt>
                <c:pt idx="223">
                  <c:v>-14.4300003052</c:v>
                </c:pt>
                <c:pt idx="224">
                  <c:v>-14.4300003052</c:v>
                </c:pt>
                <c:pt idx="225">
                  <c:v>-14.4600000381</c:v>
                </c:pt>
                <c:pt idx="226">
                  <c:v>-14.489999771100001</c:v>
                </c:pt>
                <c:pt idx="227">
                  <c:v>-14.489999771100001</c:v>
                </c:pt>
                <c:pt idx="228">
                  <c:v>-14.5</c:v>
                </c:pt>
                <c:pt idx="229">
                  <c:v>-14.550000190700001</c:v>
                </c:pt>
                <c:pt idx="230">
                  <c:v>-14.6300001144</c:v>
                </c:pt>
                <c:pt idx="231">
                  <c:v>-14.720000267</c:v>
                </c:pt>
                <c:pt idx="232">
                  <c:v>-14.760000228899999</c:v>
                </c:pt>
                <c:pt idx="233">
                  <c:v>-14.7700004578</c:v>
                </c:pt>
                <c:pt idx="234">
                  <c:v>-14.7899999619</c:v>
                </c:pt>
                <c:pt idx="235">
                  <c:v>-14.829999923700001</c:v>
                </c:pt>
                <c:pt idx="236">
                  <c:v>-15.050000190700001</c:v>
                </c:pt>
                <c:pt idx="237">
                  <c:v>-15.1199998856</c:v>
                </c:pt>
                <c:pt idx="238">
                  <c:v>-15.199999809299999</c:v>
                </c:pt>
                <c:pt idx="239">
                  <c:v>-15.260000228899999</c:v>
                </c:pt>
                <c:pt idx="240">
                  <c:v>-15.279999733</c:v>
                </c:pt>
                <c:pt idx="241">
                  <c:v>-15.300000190700001</c:v>
                </c:pt>
                <c:pt idx="242">
                  <c:v>-15.300000190700001</c:v>
                </c:pt>
                <c:pt idx="243">
                  <c:v>-15.3199996948</c:v>
                </c:pt>
                <c:pt idx="244">
                  <c:v>-15.350000381499999</c:v>
                </c:pt>
                <c:pt idx="245">
                  <c:v>-15.3800001144</c:v>
                </c:pt>
                <c:pt idx="246">
                  <c:v>-15.4600000381</c:v>
                </c:pt>
                <c:pt idx="247">
                  <c:v>-15.510000228899999</c:v>
                </c:pt>
                <c:pt idx="248">
                  <c:v>-15.510000228899999</c:v>
                </c:pt>
                <c:pt idx="249">
                  <c:v>-15.5200004578</c:v>
                </c:pt>
                <c:pt idx="250">
                  <c:v>-15.609999656699999</c:v>
                </c:pt>
                <c:pt idx="251">
                  <c:v>-15.7100000381</c:v>
                </c:pt>
                <c:pt idx="252">
                  <c:v>-19.280000686600001</c:v>
                </c:pt>
                <c:pt idx="253">
                  <c:v>-19.3199996948</c:v>
                </c:pt>
                <c:pt idx="254">
                  <c:v>-19.3199996948</c:v>
                </c:pt>
                <c:pt idx="255">
                  <c:v>-19.329999923700001</c:v>
                </c:pt>
                <c:pt idx="256">
                  <c:v>-19.350000381499999</c:v>
                </c:pt>
                <c:pt idx="257">
                  <c:v>-19.350000381499999</c:v>
                </c:pt>
                <c:pt idx="258">
                  <c:v>-19.399999618500001</c:v>
                </c:pt>
                <c:pt idx="259">
                  <c:v>-19.620000839199999</c:v>
                </c:pt>
                <c:pt idx="260">
                  <c:v>-19.649999618500001</c:v>
                </c:pt>
                <c:pt idx="261">
                  <c:v>-19.690000534100001</c:v>
                </c:pt>
                <c:pt idx="262">
                  <c:v>-19.709999084500001</c:v>
                </c:pt>
                <c:pt idx="263">
                  <c:v>-19.709999084500001</c:v>
                </c:pt>
                <c:pt idx="264">
                  <c:v>-19.739999771099999</c:v>
                </c:pt>
                <c:pt idx="265">
                  <c:v>-19.75</c:v>
                </c:pt>
                <c:pt idx="266">
                  <c:v>-19.770000457799998</c:v>
                </c:pt>
                <c:pt idx="267">
                  <c:v>-19.8199996948</c:v>
                </c:pt>
                <c:pt idx="268">
                  <c:v>-19.829999923700001</c:v>
                </c:pt>
                <c:pt idx="269">
                  <c:v>-19.850000381499999</c:v>
                </c:pt>
                <c:pt idx="270">
                  <c:v>-19.870000839199999</c:v>
                </c:pt>
                <c:pt idx="271">
                  <c:v>-19.940000534100001</c:v>
                </c:pt>
                <c:pt idx="272">
                  <c:v>-19.9500007629</c:v>
                </c:pt>
                <c:pt idx="273">
                  <c:v>-20.020000457799998</c:v>
                </c:pt>
                <c:pt idx="274">
                  <c:v>-20.0699996948</c:v>
                </c:pt>
                <c:pt idx="275">
                  <c:v>-20.3199996948</c:v>
                </c:pt>
                <c:pt idx="276">
                  <c:v>-20.329999923700001</c:v>
                </c:pt>
                <c:pt idx="277">
                  <c:v>-20.510000228900001</c:v>
                </c:pt>
                <c:pt idx="278">
                  <c:v>-20.5499992371</c:v>
                </c:pt>
                <c:pt idx="279">
                  <c:v>-20.709999084500001</c:v>
                </c:pt>
                <c:pt idx="280">
                  <c:v>-20.7999992371</c:v>
                </c:pt>
                <c:pt idx="281">
                  <c:v>-20.8600006104</c:v>
                </c:pt>
                <c:pt idx="282">
                  <c:v>-20.879999160800001</c:v>
                </c:pt>
                <c:pt idx="283">
                  <c:v>-20.9500007629</c:v>
                </c:pt>
                <c:pt idx="284">
                  <c:v>-20.979999542200002</c:v>
                </c:pt>
                <c:pt idx="285">
                  <c:v>-21</c:v>
                </c:pt>
                <c:pt idx="286">
                  <c:v>-21.149999618500001</c:v>
                </c:pt>
                <c:pt idx="287">
                  <c:v>-21.25</c:v>
                </c:pt>
              </c:numCache>
            </c:numRef>
          </c:xVal>
          <c:yVal>
            <c:numRef>
              <c:f>Data!$A$2:$A$289</c:f>
              <c:numCache>
                <c:formatCode>0.00</c:formatCode>
                <c:ptCount val="288"/>
                <c:pt idx="0">
                  <c:v>6.6433362960800002</c:v>
                </c:pt>
                <c:pt idx="1">
                  <c:v>4.9710817337000002</c:v>
                </c:pt>
                <c:pt idx="2">
                  <c:v>6.50867128372</c:v>
                </c:pt>
                <c:pt idx="3">
                  <c:v>5.4805688858000003</c:v>
                </c:pt>
                <c:pt idx="4">
                  <c:v>5.8374676704399997</c:v>
                </c:pt>
                <c:pt idx="5">
                  <c:v>5.42617321014</c:v>
                </c:pt>
                <c:pt idx="6">
                  <c:v>3.7042472362500001</c:v>
                </c:pt>
                <c:pt idx="7">
                  <c:v>5.6659045219399999</c:v>
                </c:pt>
                <c:pt idx="8">
                  <c:v>4.7853884697</c:v>
                </c:pt>
                <c:pt idx="9">
                  <c:v>3.6398358344999999</c:v>
                </c:pt>
                <c:pt idx="10">
                  <c:v>4.7579226493800002</c:v>
                </c:pt>
                <c:pt idx="11">
                  <c:v>3.4722225666000002</c:v>
                </c:pt>
                <c:pt idx="12">
                  <c:v>3.1289727687800002</c:v>
                </c:pt>
                <c:pt idx="13">
                  <c:v>4.3718857765200001</c:v>
                </c:pt>
                <c:pt idx="14">
                  <c:v>3.6651604175600001</c:v>
                </c:pt>
                <c:pt idx="15">
                  <c:v>2.23058199883</c:v>
                </c:pt>
                <c:pt idx="16">
                  <c:v>2.1968808174099999</c:v>
                </c:pt>
                <c:pt idx="17">
                  <c:v>2.3622295856500002</c:v>
                </c:pt>
                <c:pt idx="18">
                  <c:v>2.0883483886700001</c:v>
                </c:pt>
                <c:pt idx="19">
                  <c:v>2.1237425804100001</c:v>
                </c:pt>
                <c:pt idx="20">
                  <c:v>3.57332324982</c:v>
                </c:pt>
                <c:pt idx="21">
                  <c:v>1.7980048656500001</c:v>
                </c:pt>
                <c:pt idx="22">
                  <c:v>2.3187899589500001</c:v>
                </c:pt>
                <c:pt idx="23">
                  <c:v>2.16136908531</c:v>
                </c:pt>
                <c:pt idx="24">
                  <c:v>1.58229720592</c:v>
                </c:pt>
                <c:pt idx="25">
                  <c:v>2.9218668937699999</c:v>
                </c:pt>
                <c:pt idx="26">
                  <c:v>1.8000725507699999</c:v>
                </c:pt>
                <c:pt idx="27">
                  <c:v>2.6274847984299998</c:v>
                </c:pt>
                <c:pt idx="28">
                  <c:v>2.0647580623600001</c:v>
                </c:pt>
                <c:pt idx="29">
                  <c:v>4.1001448631299997</c:v>
                </c:pt>
                <c:pt idx="30">
                  <c:v>2.2678492069199998</c:v>
                </c:pt>
                <c:pt idx="31">
                  <c:v>2.3069076538100002</c:v>
                </c:pt>
                <c:pt idx="32">
                  <c:v>1.9762153625500001</c:v>
                </c:pt>
                <c:pt idx="33">
                  <c:v>1.80975949764</c:v>
                </c:pt>
                <c:pt idx="34">
                  <c:v>1.98415780067</c:v>
                </c:pt>
                <c:pt idx="35">
                  <c:v>2.1030824184400001</c:v>
                </c:pt>
                <c:pt idx="36">
                  <c:v>2.64157772064</c:v>
                </c:pt>
                <c:pt idx="37">
                  <c:v>2.8445408344300001</c:v>
                </c:pt>
                <c:pt idx="38">
                  <c:v>2.6337838172899999</c:v>
                </c:pt>
                <c:pt idx="39">
                  <c:v>3.8639147281600001</c:v>
                </c:pt>
                <c:pt idx="40">
                  <c:v>2.3605542182899999</c:v>
                </c:pt>
                <c:pt idx="41">
                  <c:v>2.8785467147800001</c:v>
                </c:pt>
                <c:pt idx="42">
                  <c:v>2.8713414669000001</c:v>
                </c:pt>
                <c:pt idx="43">
                  <c:v>3.2702913284299999</c:v>
                </c:pt>
                <c:pt idx="44">
                  <c:v>1.99595332146</c:v>
                </c:pt>
                <c:pt idx="45">
                  <c:v>1.4231408834499999</c:v>
                </c:pt>
                <c:pt idx="46">
                  <c:v>0.90552568435699998</c:v>
                </c:pt>
                <c:pt idx="47">
                  <c:v>1.39589834213</c:v>
                </c:pt>
                <c:pt idx="48">
                  <c:v>2.4654200077100001</c:v>
                </c:pt>
                <c:pt idx="49">
                  <c:v>1.13632512093</c:v>
                </c:pt>
                <c:pt idx="50">
                  <c:v>-1.6838277578400001</c:v>
                </c:pt>
                <c:pt idx="51">
                  <c:v>-1.4276928901699999</c:v>
                </c:pt>
                <c:pt idx="52">
                  <c:v>1.2745277881599999</c:v>
                </c:pt>
                <c:pt idx="53">
                  <c:v>-1.9324043989199999</c:v>
                </c:pt>
                <c:pt idx="54">
                  <c:v>1.06780230999</c:v>
                </c:pt>
                <c:pt idx="55">
                  <c:v>7.5759232044200001E-2</c:v>
                </c:pt>
                <c:pt idx="56">
                  <c:v>0.470962643623</c:v>
                </c:pt>
                <c:pt idx="57">
                  <c:v>0.24653041362799999</c:v>
                </c:pt>
                <c:pt idx="58">
                  <c:v>0.107325382531</c:v>
                </c:pt>
                <c:pt idx="59">
                  <c:v>0.14294138550800001</c:v>
                </c:pt>
                <c:pt idx="60">
                  <c:v>-0.36302030086499998</c:v>
                </c:pt>
                <c:pt idx="61">
                  <c:v>0.161692798138</c:v>
                </c:pt>
                <c:pt idx="62">
                  <c:v>0.13639572262800001</c:v>
                </c:pt>
                <c:pt idx="63">
                  <c:v>7.9612389206900003E-2</c:v>
                </c:pt>
                <c:pt idx="64">
                  <c:v>9.4495303928900001E-2</c:v>
                </c:pt>
                <c:pt idx="65">
                  <c:v>-1.6190022230100001</c:v>
                </c:pt>
                <c:pt idx="66">
                  <c:v>0.59611588716499997</c:v>
                </c:pt>
                <c:pt idx="67">
                  <c:v>-0.59232717752499997</c:v>
                </c:pt>
                <c:pt idx="68">
                  <c:v>-1.78222763538</c:v>
                </c:pt>
                <c:pt idx="69">
                  <c:v>-5.3385898470900001E-2</c:v>
                </c:pt>
                <c:pt idx="70">
                  <c:v>-2.32554316521</c:v>
                </c:pt>
                <c:pt idx="71">
                  <c:v>-0.17636208236199999</c:v>
                </c:pt>
                <c:pt idx="72">
                  <c:v>-0.42525863647500001</c:v>
                </c:pt>
                <c:pt idx="73">
                  <c:v>-1.9248424768400001</c:v>
                </c:pt>
                <c:pt idx="74">
                  <c:v>-0.20498777926</c:v>
                </c:pt>
                <c:pt idx="75">
                  <c:v>-2.2333447933200001</c:v>
                </c:pt>
                <c:pt idx="76">
                  <c:v>6.1852809041699999E-2</c:v>
                </c:pt>
                <c:pt idx="77">
                  <c:v>-2.0654256343799999</c:v>
                </c:pt>
                <c:pt idx="78">
                  <c:v>-2.7230105400100002</c:v>
                </c:pt>
                <c:pt idx="79">
                  <c:v>-2.1465921402000001</c:v>
                </c:pt>
                <c:pt idx="80">
                  <c:v>-2.0486960411099999</c:v>
                </c:pt>
                <c:pt idx="81">
                  <c:v>-2.3682208061200001</c:v>
                </c:pt>
                <c:pt idx="82">
                  <c:v>-2.0828375816300002</c:v>
                </c:pt>
                <c:pt idx="83">
                  <c:v>-0.35606336593600002</c:v>
                </c:pt>
                <c:pt idx="84">
                  <c:v>-2.34154653549</c:v>
                </c:pt>
                <c:pt idx="85">
                  <c:v>-2.2870419025399999</c:v>
                </c:pt>
                <c:pt idx="86">
                  <c:v>-2.3906354904199998</c:v>
                </c:pt>
                <c:pt idx="87">
                  <c:v>-2.4951496124300001</c:v>
                </c:pt>
                <c:pt idx="88">
                  <c:v>-0.256802260876</c:v>
                </c:pt>
                <c:pt idx="89">
                  <c:v>-3.0349402427699999</c:v>
                </c:pt>
                <c:pt idx="90">
                  <c:v>-2.27447128296</c:v>
                </c:pt>
                <c:pt idx="91">
                  <c:v>-3.2141387462600002</c:v>
                </c:pt>
                <c:pt idx="92">
                  <c:v>-2.5923335552200002</c:v>
                </c:pt>
                <c:pt idx="93">
                  <c:v>-2.7047355175000001</c:v>
                </c:pt>
                <c:pt idx="94">
                  <c:v>0.31574165821099998</c:v>
                </c:pt>
                <c:pt idx="95">
                  <c:v>-2.7068364620200001</c:v>
                </c:pt>
                <c:pt idx="96">
                  <c:v>-2.68340396881</c:v>
                </c:pt>
                <c:pt idx="97">
                  <c:v>-2.66342806816</c:v>
                </c:pt>
                <c:pt idx="98">
                  <c:v>-3.3059520721400002</c:v>
                </c:pt>
                <c:pt idx="99">
                  <c:v>-2.9565660953499999</c:v>
                </c:pt>
                <c:pt idx="100">
                  <c:v>-2.8270452022599999</c:v>
                </c:pt>
                <c:pt idx="101">
                  <c:v>-3.0921249389600001</c:v>
                </c:pt>
                <c:pt idx="102">
                  <c:v>-3.27595257759</c:v>
                </c:pt>
                <c:pt idx="103">
                  <c:v>-3.2102258205399998</c:v>
                </c:pt>
                <c:pt idx="104">
                  <c:v>-3.1492393016800002</c:v>
                </c:pt>
                <c:pt idx="105">
                  <c:v>-2.66551208496</c:v>
                </c:pt>
                <c:pt idx="106">
                  <c:v>-3.1878299713099998</c:v>
                </c:pt>
                <c:pt idx="107">
                  <c:v>-3.18513727188</c:v>
                </c:pt>
                <c:pt idx="108">
                  <c:v>-10.8963003159</c:v>
                </c:pt>
                <c:pt idx="109">
                  <c:v>-10.9108943939</c:v>
                </c:pt>
                <c:pt idx="110">
                  <c:v>-10.8624429703</c:v>
                </c:pt>
                <c:pt idx="111">
                  <c:v>-10.2512054443</c:v>
                </c:pt>
                <c:pt idx="112">
                  <c:v>-10.1593017578</c:v>
                </c:pt>
                <c:pt idx="113">
                  <c:v>-10.546187400799999</c:v>
                </c:pt>
                <c:pt idx="114">
                  <c:v>-10.3343992233</c:v>
                </c:pt>
                <c:pt idx="115">
                  <c:v>-10.504027366600001</c:v>
                </c:pt>
                <c:pt idx="116">
                  <c:v>-10.8384981155</c:v>
                </c:pt>
                <c:pt idx="117">
                  <c:v>-10.0911989212</c:v>
                </c:pt>
                <c:pt idx="118">
                  <c:v>-10.4533653259</c:v>
                </c:pt>
                <c:pt idx="119">
                  <c:v>-10.850011825599999</c:v>
                </c:pt>
                <c:pt idx="120">
                  <c:v>-10.382582664499999</c:v>
                </c:pt>
                <c:pt idx="121">
                  <c:v>-10.894824028</c:v>
                </c:pt>
                <c:pt idx="122">
                  <c:v>-10.551713943499999</c:v>
                </c:pt>
                <c:pt idx="123">
                  <c:v>-10.0657558441</c:v>
                </c:pt>
                <c:pt idx="124">
                  <c:v>-11.0199146271</c:v>
                </c:pt>
                <c:pt idx="125">
                  <c:v>-10.435441970799999</c:v>
                </c:pt>
                <c:pt idx="126">
                  <c:v>-10.677957534800001</c:v>
                </c:pt>
                <c:pt idx="127">
                  <c:v>-10.4241952896</c:v>
                </c:pt>
                <c:pt idx="128">
                  <c:v>-10.484023094199999</c:v>
                </c:pt>
                <c:pt idx="129">
                  <c:v>-10.087470054600001</c:v>
                </c:pt>
                <c:pt idx="130">
                  <c:v>-10.4016189575</c:v>
                </c:pt>
                <c:pt idx="131">
                  <c:v>-10.3847932816</c:v>
                </c:pt>
                <c:pt idx="132">
                  <c:v>-10.134893417400001</c:v>
                </c:pt>
                <c:pt idx="133">
                  <c:v>-10.3768787384</c:v>
                </c:pt>
                <c:pt idx="134">
                  <c:v>-10.486612319900001</c:v>
                </c:pt>
                <c:pt idx="135">
                  <c:v>-10.212471962</c:v>
                </c:pt>
                <c:pt idx="136">
                  <c:v>-10.5023765564</c:v>
                </c:pt>
                <c:pt idx="137">
                  <c:v>-10.565977096599999</c:v>
                </c:pt>
                <c:pt idx="138">
                  <c:v>-10.8291015625</c:v>
                </c:pt>
                <c:pt idx="139">
                  <c:v>-10.418828964199999</c:v>
                </c:pt>
                <c:pt idx="140">
                  <c:v>-10.7361011505</c:v>
                </c:pt>
                <c:pt idx="141">
                  <c:v>-10.3099327087</c:v>
                </c:pt>
                <c:pt idx="142">
                  <c:v>-10.651903152499999</c:v>
                </c:pt>
                <c:pt idx="143">
                  <c:v>-10.410932540899999</c:v>
                </c:pt>
                <c:pt idx="144">
                  <c:v>-13.9931554794</c:v>
                </c:pt>
                <c:pt idx="145">
                  <c:v>-15.811284065200001</c:v>
                </c:pt>
                <c:pt idx="146">
                  <c:v>-13.354678154</c:v>
                </c:pt>
                <c:pt idx="147">
                  <c:v>-14.241307258599999</c:v>
                </c:pt>
                <c:pt idx="148">
                  <c:v>-13.6485939026</c:v>
                </c:pt>
                <c:pt idx="149">
                  <c:v>-13.4717292786</c:v>
                </c:pt>
                <c:pt idx="150">
                  <c:v>-13.6300439835</c:v>
                </c:pt>
                <c:pt idx="151">
                  <c:v>-13.6170129776</c:v>
                </c:pt>
                <c:pt idx="152">
                  <c:v>-13.6738195419</c:v>
                </c:pt>
                <c:pt idx="153">
                  <c:v>-13.5448589325</c:v>
                </c:pt>
                <c:pt idx="154">
                  <c:v>-13.5817613602</c:v>
                </c:pt>
                <c:pt idx="155">
                  <c:v>-14.078534126299999</c:v>
                </c:pt>
                <c:pt idx="156">
                  <c:v>-15.642499923700001</c:v>
                </c:pt>
                <c:pt idx="157">
                  <c:v>-13.7046384811</c:v>
                </c:pt>
                <c:pt idx="158">
                  <c:v>-13.6097764969</c:v>
                </c:pt>
                <c:pt idx="159">
                  <c:v>-13.736696243300001</c:v>
                </c:pt>
                <c:pt idx="160">
                  <c:v>-13.599300384499999</c:v>
                </c:pt>
                <c:pt idx="161">
                  <c:v>-13.6067380905</c:v>
                </c:pt>
                <c:pt idx="162">
                  <c:v>-13.6049995422</c:v>
                </c:pt>
                <c:pt idx="163">
                  <c:v>-15.9606790543</c:v>
                </c:pt>
                <c:pt idx="164">
                  <c:v>-15.487659454299999</c:v>
                </c:pt>
                <c:pt idx="165">
                  <c:v>-15.326406478899999</c:v>
                </c:pt>
                <c:pt idx="166">
                  <c:v>-13.7763195038</c:v>
                </c:pt>
                <c:pt idx="167">
                  <c:v>-14.5030975342</c:v>
                </c:pt>
                <c:pt idx="168">
                  <c:v>-13.818369865399999</c:v>
                </c:pt>
                <c:pt idx="169">
                  <c:v>-14.0223426819</c:v>
                </c:pt>
                <c:pt idx="170">
                  <c:v>-13.9137115479</c:v>
                </c:pt>
                <c:pt idx="171">
                  <c:v>-16.064168930099999</c:v>
                </c:pt>
                <c:pt idx="172">
                  <c:v>-13.966657638499999</c:v>
                </c:pt>
                <c:pt idx="173">
                  <c:v>-13.865274429299999</c:v>
                </c:pt>
                <c:pt idx="174">
                  <c:v>-14.737784385699999</c:v>
                </c:pt>
                <c:pt idx="175">
                  <c:v>-14.138648033100001</c:v>
                </c:pt>
                <c:pt idx="176">
                  <c:v>-14.9514579773</c:v>
                </c:pt>
                <c:pt idx="177">
                  <c:v>-16.091083526599999</c:v>
                </c:pt>
                <c:pt idx="178">
                  <c:v>-16.1600723267</c:v>
                </c:pt>
                <c:pt idx="179">
                  <c:v>-14.889626503000001</c:v>
                </c:pt>
                <c:pt idx="180">
                  <c:v>-15.015186309800001</c:v>
                </c:pt>
                <c:pt idx="181">
                  <c:v>-14.198437690700001</c:v>
                </c:pt>
                <c:pt idx="182">
                  <c:v>-16.340629577600001</c:v>
                </c:pt>
                <c:pt idx="183">
                  <c:v>-15.138065338100001</c:v>
                </c:pt>
                <c:pt idx="184">
                  <c:v>-16.030004501299999</c:v>
                </c:pt>
                <c:pt idx="185">
                  <c:v>-14.261339187600001</c:v>
                </c:pt>
                <c:pt idx="186">
                  <c:v>-14.3251314163</c:v>
                </c:pt>
                <c:pt idx="187">
                  <c:v>-14.9470338821</c:v>
                </c:pt>
                <c:pt idx="188">
                  <c:v>-14.825637817400001</c:v>
                </c:pt>
                <c:pt idx="189">
                  <c:v>-14.383105278</c:v>
                </c:pt>
                <c:pt idx="190">
                  <c:v>-14.447366714499999</c:v>
                </c:pt>
                <c:pt idx="191">
                  <c:v>-14.5095272064</c:v>
                </c:pt>
                <c:pt idx="192">
                  <c:v>-14.763682365399999</c:v>
                </c:pt>
                <c:pt idx="193">
                  <c:v>-14.6356563568</c:v>
                </c:pt>
                <c:pt idx="194">
                  <c:v>-14.5736732483</c:v>
                </c:pt>
                <c:pt idx="195">
                  <c:v>-14.6996679306</c:v>
                </c:pt>
                <c:pt idx="196">
                  <c:v>-16.150156021099999</c:v>
                </c:pt>
                <c:pt idx="197">
                  <c:v>-16.181596756000001</c:v>
                </c:pt>
                <c:pt idx="198">
                  <c:v>-16.1187210083</c:v>
                </c:pt>
                <c:pt idx="199">
                  <c:v>-14.884977340700001</c:v>
                </c:pt>
                <c:pt idx="200">
                  <c:v>-14.948055267299999</c:v>
                </c:pt>
                <c:pt idx="201">
                  <c:v>-16.3473548889</c:v>
                </c:pt>
                <c:pt idx="202">
                  <c:v>-14.9643182755</c:v>
                </c:pt>
                <c:pt idx="203">
                  <c:v>-16.211160659800001</c:v>
                </c:pt>
                <c:pt idx="204">
                  <c:v>-16.3774261475</c:v>
                </c:pt>
                <c:pt idx="205">
                  <c:v>-14.9450454712</c:v>
                </c:pt>
                <c:pt idx="206">
                  <c:v>-14.830083846999999</c:v>
                </c:pt>
                <c:pt idx="207">
                  <c:v>-14.7511129379</c:v>
                </c:pt>
                <c:pt idx="208">
                  <c:v>-14.897766113299999</c:v>
                </c:pt>
                <c:pt idx="209">
                  <c:v>-14.6337327957</c:v>
                </c:pt>
                <c:pt idx="210">
                  <c:v>-16.280582427999999</c:v>
                </c:pt>
                <c:pt idx="211">
                  <c:v>-16.299764633199999</c:v>
                </c:pt>
                <c:pt idx="212">
                  <c:v>-14.668822288499999</c:v>
                </c:pt>
                <c:pt idx="213">
                  <c:v>-16.3234367371</c:v>
                </c:pt>
                <c:pt idx="214">
                  <c:v>-14.537933349599999</c:v>
                </c:pt>
                <c:pt idx="215">
                  <c:v>-14.7218132019</c:v>
                </c:pt>
                <c:pt idx="216">
                  <c:v>-14.5164613724</c:v>
                </c:pt>
                <c:pt idx="217">
                  <c:v>-16.3465614319</c:v>
                </c:pt>
                <c:pt idx="218">
                  <c:v>-14.5712738037</c:v>
                </c:pt>
                <c:pt idx="219">
                  <c:v>-14.794232368499999</c:v>
                </c:pt>
                <c:pt idx="220">
                  <c:v>-14.796631812999999</c:v>
                </c:pt>
                <c:pt idx="221">
                  <c:v>-14.764611244199999</c:v>
                </c:pt>
                <c:pt idx="222">
                  <c:v>-14.532544136</c:v>
                </c:pt>
                <c:pt idx="223">
                  <c:v>-16.152582168599999</c:v>
                </c:pt>
                <c:pt idx="224">
                  <c:v>-14.7353315353</c:v>
                </c:pt>
                <c:pt idx="225">
                  <c:v>-14.621459960899999</c:v>
                </c:pt>
                <c:pt idx="226">
                  <c:v>-16.235462188700001</c:v>
                </c:pt>
                <c:pt idx="227">
                  <c:v>-14.6906337738</c:v>
                </c:pt>
                <c:pt idx="228">
                  <c:v>-16.145187377900001</c:v>
                </c:pt>
                <c:pt idx="229">
                  <c:v>-16.133182525599999</c:v>
                </c:pt>
                <c:pt idx="230">
                  <c:v>-14.716127395599999</c:v>
                </c:pt>
                <c:pt idx="231">
                  <c:v>-16.340141296399999</c:v>
                </c:pt>
                <c:pt idx="232">
                  <c:v>-16.258962631199999</c:v>
                </c:pt>
                <c:pt idx="233">
                  <c:v>-16.404436111500001</c:v>
                </c:pt>
                <c:pt idx="234">
                  <c:v>-16.341415405300001</c:v>
                </c:pt>
                <c:pt idx="235">
                  <c:v>-16.340456008899999</c:v>
                </c:pt>
                <c:pt idx="236">
                  <c:v>-14.7830963135</c:v>
                </c:pt>
                <c:pt idx="237">
                  <c:v>-16.429525375400001</c:v>
                </c:pt>
                <c:pt idx="238">
                  <c:v>-14.8813056946</c:v>
                </c:pt>
                <c:pt idx="239">
                  <c:v>-15.228895187399999</c:v>
                </c:pt>
                <c:pt idx="240">
                  <c:v>-15.3381061554</c:v>
                </c:pt>
                <c:pt idx="241">
                  <c:v>-15.000082969699999</c:v>
                </c:pt>
                <c:pt idx="242">
                  <c:v>-15.1225805283</c:v>
                </c:pt>
                <c:pt idx="243">
                  <c:v>-15.4494857788</c:v>
                </c:pt>
                <c:pt idx="244">
                  <c:v>-15.522947311399999</c:v>
                </c:pt>
                <c:pt idx="245">
                  <c:v>-15.5608577728</c:v>
                </c:pt>
                <c:pt idx="246">
                  <c:v>-15.5097131729</c:v>
                </c:pt>
                <c:pt idx="247">
                  <c:v>-15.5541372299</c:v>
                </c:pt>
                <c:pt idx="248">
                  <c:v>-15.4858007431</c:v>
                </c:pt>
                <c:pt idx="249">
                  <c:v>-15.5117797852</c:v>
                </c:pt>
                <c:pt idx="250">
                  <c:v>-15.5732088089</c:v>
                </c:pt>
                <c:pt idx="251">
                  <c:v>-15.6548748016</c:v>
                </c:pt>
                <c:pt idx="252">
                  <c:v>-21.8750953674</c:v>
                </c:pt>
                <c:pt idx="253">
                  <c:v>-21.2163772583</c:v>
                </c:pt>
                <c:pt idx="254">
                  <c:v>-21.274097442599999</c:v>
                </c:pt>
                <c:pt idx="255">
                  <c:v>-21.339418411299999</c:v>
                </c:pt>
                <c:pt idx="256">
                  <c:v>-21.529150009199999</c:v>
                </c:pt>
                <c:pt idx="257">
                  <c:v>-21.109491348300001</c:v>
                </c:pt>
                <c:pt idx="258">
                  <c:v>-21.015850067100001</c:v>
                </c:pt>
                <c:pt idx="259">
                  <c:v>-20.9342689514</c:v>
                </c:pt>
                <c:pt idx="260">
                  <c:v>-21.2436676025</c:v>
                </c:pt>
                <c:pt idx="261">
                  <c:v>-20.723951339700001</c:v>
                </c:pt>
                <c:pt idx="262">
                  <c:v>-20.8705024719</c:v>
                </c:pt>
                <c:pt idx="263">
                  <c:v>-21.216369628900001</c:v>
                </c:pt>
                <c:pt idx="264">
                  <c:v>-20.687677383400001</c:v>
                </c:pt>
                <c:pt idx="265">
                  <c:v>-20.767967224100001</c:v>
                </c:pt>
                <c:pt idx="266">
                  <c:v>-20.818000793500001</c:v>
                </c:pt>
                <c:pt idx="267">
                  <c:v>-20.660682678200001</c:v>
                </c:pt>
                <c:pt idx="268">
                  <c:v>-20.617403030399998</c:v>
                </c:pt>
                <c:pt idx="269">
                  <c:v>-20.642976760900002</c:v>
                </c:pt>
                <c:pt idx="270">
                  <c:v>-20.6300010681</c:v>
                </c:pt>
                <c:pt idx="271">
                  <c:v>-20.624090194699999</c:v>
                </c:pt>
                <c:pt idx="272">
                  <c:v>-20.626029968299999</c:v>
                </c:pt>
                <c:pt idx="273">
                  <c:v>-21.1905250549</c:v>
                </c:pt>
                <c:pt idx="274">
                  <c:v>-20.614786148099999</c:v>
                </c:pt>
                <c:pt idx="275">
                  <c:v>-21.1632099152</c:v>
                </c:pt>
                <c:pt idx="276">
                  <c:v>-20.6222057343</c:v>
                </c:pt>
                <c:pt idx="277">
                  <c:v>-20.641689300500001</c:v>
                </c:pt>
                <c:pt idx="278">
                  <c:v>-21.129140853900001</c:v>
                </c:pt>
                <c:pt idx="279">
                  <c:v>-20.675941467299999</c:v>
                </c:pt>
                <c:pt idx="280">
                  <c:v>-21.084255218500001</c:v>
                </c:pt>
                <c:pt idx="281">
                  <c:v>-20.774852752699999</c:v>
                </c:pt>
                <c:pt idx="282">
                  <c:v>-20.722545623799999</c:v>
                </c:pt>
                <c:pt idx="283">
                  <c:v>-20.827129364000001</c:v>
                </c:pt>
                <c:pt idx="284">
                  <c:v>-20.921226501500001</c:v>
                </c:pt>
                <c:pt idx="285">
                  <c:v>-20.873453140300001</c:v>
                </c:pt>
                <c:pt idx="286">
                  <c:v>-21.032218933100001</c:v>
                </c:pt>
                <c:pt idx="287">
                  <c:v>-20.9752731323</c:v>
                </c:pt>
              </c:numCache>
            </c:numRef>
          </c:yVal>
          <c:smooth val="0"/>
        </c:ser>
        <c:ser>
          <c:idx val="0"/>
          <c:order val="2"/>
          <c:tx>
            <c:v>CI</c:v>
          </c:tx>
          <c:spPr>
            <a:ln w="635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Data!$B$2:$B$289</c:f>
              <c:numCache>
                <c:formatCode>0.00</c:formatCode>
                <c:ptCount val="288"/>
                <c:pt idx="0">
                  <c:v>5.9800000190700002</c:v>
                </c:pt>
                <c:pt idx="1">
                  <c:v>5.8200001716600003</c:v>
                </c:pt>
                <c:pt idx="2">
                  <c:v>5.17000007629</c:v>
                </c:pt>
                <c:pt idx="3">
                  <c:v>5.0199999809299998</c:v>
                </c:pt>
                <c:pt idx="4">
                  <c:v>4.57999992371</c:v>
                </c:pt>
                <c:pt idx="5">
                  <c:v>4.5399999618500004</c:v>
                </c:pt>
                <c:pt idx="6">
                  <c:v>4.2699999809299998</c:v>
                </c:pt>
                <c:pt idx="7">
                  <c:v>4.25</c:v>
                </c:pt>
                <c:pt idx="8">
                  <c:v>4.1300001144399996</c:v>
                </c:pt>
                <c:pt idx="9">
                  <c:v>3.7200000286099999</c:v>
                </c:pt>
                <c:pt idx="10">
                  <c:v>3.6600000858300001</c:v>
                </c:pt>
                <c:pt idx="11">
                  <c:v>3.5699999332400001</c:v>
                </c:pt>
                <c:pt idx="12">
                  <c:v>3.4500000476800001</c:v>
                </c:pt>
                <c:pt idx="13">
                  <c:v>3.3900001048999999</c:v>
                </c:pt>
                <c:pt idx="14">
                  <c:v>2.9000000953699998</c:v>
                </c:pt>
                <c:pt idx="15">
                  <c:v>2.78999996185</c:v>
                </c:pt>
                <c:pt idx="16">
                  <c:v>2.6099998951000001</c:v>
                </c:pt>
                <c:pt idx="17">
                  <c:v>2.5699999332400001</c:v>
                </c:pt>
                <c:pt idx="18">
                  <c:v>2.5599999427800002</c:v>
                </c:pt>
                <c:pt idx="19">
                  <c:v>2.53999996185</c:v>
                </c:pt>
                <c:pt idx="20">
                  <c:v>2.5199999809300002</c:v>
                </c:pt>
                <c:pt idx="21">
                  <c:v>2.5099999904599999</c:v>
                </c:pt>
                <c:pt idx="22">
                  <c:v>2.4300000667599999</c:v>
                </c:pt>
                <c:pt idx="23">
                  <c:v>2.3199999332400001</c:v>
                </c:pt>
                <c:pt idx="24">
                  <c:v>2.2400000095400001</c:v>
                </c:pt>
                <c:pt idx="25">
                  <c:v>2.1800000667599999</c:v>
                </c:pt>
                <c:pt idx="26">
                  <c:v>2.0599999427800002</c:v>
                </c:pt>
                <c:pt idx="27">
                  <c:v>2.0499999523199999</c:v>
                </c:pt>
                <c:pt idx="28">
                  <c:v>1.90999996662</c:v>
                </c:pt>
                <c:pt idx="29">
                  <c:v>1.8999999761599999</c:v>
                </c:pt>
                <c:pt idx="30">
                  <c:v>1.8500000238400001</c:v>
                </c:pt>
                <c:pt idx="31">
                  <c:v>1.8500000238400001</c:v>
                </c:pt>
                <c:pt idx="32">
                  <c:v>1.6100000143099999</c:v>
                </c:pt>
                <c:pt idx="33">
                  <c:v>1.59000003338</c:v>
                </c:pt>
                <c:pt idx="34">
                  <c:v>1.51999998093</c:v>
                </c:pt>
                <c:pt idx="35">
                  <c:v>1.48000001907</c:v>
                </c:pt>
                <c:pt idx="36">
                  <c:v>1.2799999713900001</c:v>
                </c:pt>
                <c:pt idx="37">
                  <c:v>1.26999998093</c:v>
                </c:pt>
                <c:pt idx="38">
                  <c:v>1.2200000286099999</c:v>
                </c:pt>
                <c:pt idx="39">
                  <c:v>1.1200000047700001</c:v>
                </c:pt>
                <c:pt idx="40">
                  <c:v>1.05999994278</c:v>
                </c:pt>
                <c:pt idx="41">
                  <c:v>0.97000002861000001</c:v>
                </c:pt>
                <c:pt idx="42">
                  <c:v>0.920000016689</c:v>
                </c:pt>
                <c:pt idx="43">
                  <c:v>0.91000002622599996</c:v>
                </c:pt>
                <c:pt idx="44">
                  <c:v>0.37000000476799999</c:v>
                </c:pt>
                <c:pt idx="45">
                  <c:v>0.25999999046299999</c:v>
                </c:pt>
                <c:pt idx="46">
                  <c:v>-0.12999999523200001</c:v>
                </c:pt>
                <c:pt idx="47">
                  <c:v>-0.23000000417200001</c:v>
                </c:pt>
                <c:pt idx="48">
                  <c:v>-0.31999999284699998</c:v>
                </c:pt>
                <c:pt idx="49">
                  <c:v>-0.87999999523200001</c:v>
                </c:pt>
                <c:pt idx="50">
                  <c:v>-0.95999997854200003</c:v>
                </c:pt>
                <c:pt idx="51">
                  <c:v>-1.1200000047700001</c:v>
                </c:pt>
                <c:pt idx="52">
                  <c:v>-1.1699999570799999</c:v>
                </c:pt>
                <c:pt idx="53">
                  <c:v>-1.30999994278</c:v>
                </c:pt>
                <c:pt idx="54">
                  <c:v>-1.34000003338</c:v>
                </c:pt>
                <c:pt idx="55">
                  <c:v>-1.34000003338</c:v>
                </c:pt>
                <c:pt idx="56">
                  <c:v>-1.3500000238400001</c:v>
                </c:pt>
                <c:pt idx="57">
                  <c:v>-1.44000005722</c:v>
                </c:pt>
                <c:pt idx="58">
                  <c:v>-1.44000005722</c:v>
                </c:pt>
                <c:pt idx="59">
                  <c:v>-1.55999994278</c:v>
                </c:pt>
                <c:pt idx="60">
                  <c:v>-1.6499999761599999</c:v>
                </c:pt>
                <c:pt idx="61">
                  <c:v>-1.6699999570799999</c:v>
                </c:pt>
                <c:pt idx="62">
                  <c:v>-1.71000003815</c:v>
                </c:pt>
                <c:pt idx="63">
                  <c:v>-1.73000001907</c:v>
                </c:pt>
                <c:pt idx="64">
                  <c:v>-1.7599999904600001</c:v>
                </c:pt>
                <c:pt idx="65">
                  <c:v>-1.7999999523200001</c:v>
                </c:pt>
                <c:pt idx="66">
                  <c:v>-1.8999999761599999</c:v>
                </c:pt>
                <c:pt idx="67">
                  <c:v>-1.9199999570799999</c:v>
                </c:pt>
                <c:pt idx="68">
                  <c:v>-1.9199999570799999</c:v>
                </c:pt>
                <c:pt idx="69">
                  <c:v>-2.0099999904599999</c:v>
                </c:pt>
                <c:pt idx="70">
                  <c:v>-2.0099999904599999</c:v>
                </c:pt>
                <c:pt idx="71">
                  <c:v>-2.0299999713900001</c:v>
                </c:pt>
                <c:pt idx="72">
                  <c:v>-2.07999992371</c:v>
                </c:pt>
                <c:pt idx="73">
                  <c:v>-2.0999999046300002</c:v>
                </c:pt>
                <c:pt idx="74">
                  <c:v>-2.17000007629</c:v>
                </c:pt>
                <c:pt idx="75">
                  <c:v>-2.2400000095400001</c:v>
                </c:pt>
                <c:pt idx="76">
                  <c:v>-2.2699999809300002</c:v>
                </c:pt>
                <c:pt idx="77">
                  <c:v>-2.28999996185</c:v>
                </c:pt>
                <c:pt idx="78">
                  <c:v>-2.3399999141699999</c:v>
                </c:pt>
                <c:pt idx="79">
                  <c:v>-2.36999988556</c:v>
                </c:pt>
                <c:pt idx="80">
                  <c:v>-2.4000000953699998</c:v>
                </c:pt>
                <c:pt idx="81">
                  <c:v>-2.42000007629</c:v>
                </c:pt>
                <c:pt idx="82">
                  <c:v>-2.4400000572199998</c:v>
                </c:pt>
                <c:pt idx="83">
                  <c:v>-2.4900000095400001</c:v>
                </c:pt>
                <c:pt idx="84">
                  <c:v>-2.5299999713900001</c:v>
                </c:pt>
                <c:pt idx="85">
                  <c:v>-2.5499999523199999</c:v>
                </c:pt>
                <c:pt idx="86">
                  <c:v>-2.6400001048999999</c:v>
                </c:pt>
                <c:pt idx="87">
                  <c:v>-2.6500000953699998</c:v>
                </c:pt>
                <c:pt idx="88">
                  <c:v>-2.67000007629</c:v>
                </c:pt>
                <c:pt idx="89">
                  <c:v>-2.67000007629</c:v>
                </c:pt>
                <c:pt idx="90">
                  <c:v>-2.7799999713900001</c:v>
                </c:pt>
                <c:pt idx="91">
                  <c:v>-2.9100000858300001</c:v>
                </c:pt>
                <c:pt idx="92">
                  <c:v>-2.96000003815</c:v>
                </c:pt>
                <c:pt idx="93">
                  <c:v>-3.0099999904599999</c:v>
                </c:pt>
                <c:pt idx="94">
                  <c:v>-3.0299999713900001</c:v>
                </c:pt>
                <c:pt idx="95">
                  <c:v>-3.0299999713900001</c:v>
                </c:pt>
                <c:pt idx="96">
                  <c:v>-3.1400001048999999</c:v>
                </c:pt>
                <c:pt idx="97">
                  <c:v>-3.1800000667599999</c:v>
                </c:pt>
                <c:pt idx="98">
                  <c:v>-3.2799999713900001</c:v>
                </c:pt>
                <c:pt idx="99">
                  <c:v>-3.2999999523199999</c:v>
                </c:pt>
                <c:pt idx="100">
                  <c:v>-3.4400000572199998</c:v>
                </c:pt>
                <c:pt idx="101">
                  <c:v>-3.46000003815</c:v>
                </c:pt>
                <c:pt idx="102">
                  <c:v>-3.4700000286099999</c:v>
                </c:pt>
                <c:pt idx="103">
                  <c:v>-3.53999996185</c:v>
                </c:pt>
                <c:pt idx="104">
                  <c:v>-3.5499999523199999</c:v>
                </c:pt>
                <c:pt idx="105">
                  <c:v>-3.63000011444</c:v>
                </c:pt>
                <c:pt idx="106">
                  <c:v>-3.6600000858300001</c:v>
                </c:pt>
                <c:pt idx="107">
                  <c:v>-4.1300001144399996</c:v>
                </c:pt>
                <c:pt idx="108">
                  <c:v>-8.2600002288799992</c:v>
                </c:pt>
                <c:pt idx="109">
                  <c:v>-8.32999992371</c:v>
                </c:pt>
                <c:pt idx="110">
                  <c:v>-8.3999996185299999</c:v>
                </c:pt>
                <c:pt idx="111">
                  <c:v>-8.5600004196199997</c:v>
                </c:pt>
                <c:pt idx="112">
                  <c:v>-8.6199998855600004</c:v>
                </c:pt>
                <c:pt idx="113">
                  <c:v>-8.67000007629</c:v>
                </c:pt>
                <c:pt idx="114">
                  <c:v>-8.7399997711200008</c:v>
                </c:pt>
                <c:pt idx="115">
                  <c:v>-9.0200004577600001</c:v>
                </c:pt>
                <c:pt idx="116">
                  <c:v>-9.0399999618500004</c:v>
                </c:pt>
                <c:pt idx="117">
                  <c:v>-9.1499996185299999</c:v>
                </c:pt>
                <c:pt idx="118">
                  <c:v>-9.1899995803800003</c:v>
                </c:pt>
                <c:pt idx="119">
                  <c:v>-9.2600002288799992</c:v>
                </c:pt>
                <c:pt idx="120">
                  <c:v>-9.2700004577600001</c:v>
                </c:pt>
                <c:pt idx="121">
                  <c:v>-9.3000001907299996</c:v>
                </c:pt>
                <c:pt idx="122">
                  <c:v>-9.32999992371</c:v>
                </c:pt>
                <c:pt idx="123">
                  <c:v>-9.3599996566799994</c:v>
                </c:pt>
                <c:pt idx="124">
                  <c:v>-9.3699998855600004</c:v>
                </c:pt>
                <c:pt idx="125">
                  <c:v>-9.3699998855600004</c:v>
                </c:pt>
                <c:pt idx="126">
                  <c:v>-9.4700002670300005</c:v>
                </c:pt>
                <c:pt idx="127">
                  <c:v>-9.5</c:v>
                </c:pt>
                <c:pt idx="128">
                  <c:v>-9.5399999618500004</c:v>
                </c:pt>
                <c:pt idx="129">
                  <c:v>-9.6400003433200006</c:v>
                </c:pt>
                <c:pt idx="130">
                  <c:v>-9.6899995803800003</c:v>
                </c:pt>
                <c:pt idx="131">
                  <c:v>-9.7299995422399999</c:v>
                </c:pt>
                <c:pt idx="132">
                  <c:v>-9.7700004577600001</c:v>
                </c:pt>
                <c:pt idx="133">
                  <c:v>-9.8400001525899992</c:v>
                </c:pt>
                <c:pt idx="134">
                  <c:v>-9.8699998855600004</c:v>
                </c:pt>
                <c:pt idx="135">
                  <c:v>-9.8999996185299999</c:v>
                </c:pt>
                <c:pt idx="136">
                  <c:v>-9.92000007629</c:v>
                </c:pt>
                <c:pt idx="137">
                  <c:v>-9.9899997711200008</c:v>
                </c:pt>
                <c:pt idx="138">
                  <c:v>-10</c:v>
                </c:pt>
                <c:pt idx="139">
                  <c:v>-10.079999923700001</c:v>
                </c:pt>
                <c:pt idx="140">
                  <c:v>-10.1199998856</c:v>
                </c:pt>
                <c:pt idx="141">
                  <c:v>-10.1300001144</c:v>
                </c:pt>
                <c:pt idx="142">
                  <c:v>-10.329999923700001</c:v>
                </c:pt>
                <c:pt idx="143">
                  <c:v>-10.899999618500001</c:v>
                </c:pt>
                <c:pt idx="144">
                  <c:v>-12.1599998474</c:v>
                </c:pt>
                <c:pt idx="145">
                  <c:v>-12.3699998856</c:v>
                </c:pt>
                <c:pt idx="146">
                  <c:v>-12.3800001144</c:v>
                </c:pt>
                <c:pt idx="147">
                  <c:v>-12.4300003052</c:v>
                </c:pt>
                <c:pt idx="148">
                  <c:v>-12.4300003052</c:v>
                </c:pt>
                <c:pt idx="149">
                  <c:v>-12.5</c:v>
                </c:pt>
                <c:pt idx="150">
                  <c:v>-12.5200004578</c:v>
                </c:pt>
                <c:pt idx="151">
                  <c:v>-12.5600004196</c:v>
                </c:pt>
                <c:pt idx="152">
                  <c:v>-12.5600004196</c:v>
                </c:pt>
                <c:pt idx="153">
                  <c:v>-12.5699996948</c:v>
                </c:pt>
                <c:pt idx="154">
                  <c:v>-12.609999656699999</c:v>
                </c:pt>
                <c:pt idx="155">
                  <c:v>-12.6300001144</c:v>
                </c:pt>
                <c:pt idx="156">
                  <c:v>-12.699999809299999</c:v>
                </c:pt>
                <c:pt idx="157">
                  <c:v>-12.739999771100001</c:v>
                </c:pt>
                <c:pt idx="158">
                  <c:v>-12.760000228899999</c:v>
                </c:pt>
                <c:pt idx="159">
                  <c:v>-12.7700004578</c:v>
                </c:pt>
                <c:pt idx="160">
                  <c:v>-12.779999733</c:v>
                </c:pt>
                <c:pt idx="161">
                  <c:v>-12.779999733</c:v>
                </c:pt>
                <c:pt idx="162">
                  <c:v>-12.8100004196</c:v>
                </c:pt>
                <c:pt idx="163">
                  <c:v>-12.8699998856</c:v>
                </c:pt>
                <c:pt idx="164">
                  <c:v>-12.9099998474</c:v>
                </c:pt>
                <c:pt idx="165">
                  <c:v>-12.9300003052</c:v>
                </c:pt>
                <c:pt idx="166">
                  <c:v>-12.9399995804</c:v>
                </c:pt>
                <c:pt idx="167">
                  <c:v>-12.989999771100001</c:v>
                </c:pt>
                <c:pt idx="168">
                  <c:v>-13.029999733</c:v>
                </c:pt>
                <c:pt idx="169">
                  <c:v>-13.050000190700001</c:v>
                </c:pt>
                <c:pt idx="170">
                  <c:v>-13.079999923700001</c:v>
                </c:pt>
                <c:pt idx="171">
                  <c:v>-13.1199998856</c:v>
                </c:pt>
                <c:pt idx="172">
                  <c:v>-13.1300001144</c:v>
                </c:pt>
                <c:pt idx="173">
                  <c:v>-13.1599998474</c:v>
                </c:pt>
                <c:pt idx="174">
                  <c:v>-13.1800003052</c:v>
                </c:pt>
                <c:pt idx="175">
                  <c:v>-13.2299995422</c:v>
                </c:pt>
                <c:pt idx="176">
                  <c:v>-13.25</c:v>
                </c:pt>
                <c:pt idx="177">
                  <c:v>-13.279999733</c:v>
                </c:pt>
                <c:pt idx="178">
                  <c:v>-13.279999733</c:v>
                </c:pt>
                <c:pt idx="179">
                  <c:v>-13.279999733</c:v>
                </c:pt>
                <c:pt idx="180">
                  <c:v>-13.2899999619</c:v>
                </c:pt>
                <c:pt idx="181">
                  <c:v>-13.329999923700001</c:v>
                </c:pt>
                <c:pt idx="182">
                  <c:v>-13.359999656699999</c:v>
                </c:pt>
                <c:pt idx="183">
                  <c:v>-13.390000343300001</c:v>
                </c:pt>
                <c:pt idx="184">
                  <c:v>-13.399999618500001</c:v>
                </c:pt>
                <c:pt idx="185">
                  <c:v>-13.399999618500001</c:v>
                </c:pt>
                <c:pt idx="186">
                  <c:v>-13.449999809299999</c:v>
                </c:pt>
                <c:pt idx="187">
                  <c:v>-13.470000267</c:v>
                </c:pt>
                <c:pt idx="188">
                  <c:v>-13.4799995422</c:v>
                </c:pt>
                <c:pt idx="189">
                  <c:v>-13.5</c:v>
                </c:pt>
                <c:pt idx="190">
                  <c:v>-13.529999733</c:v>
                </c:pt>
                <c:pt idx="191">
                  <c:v>-13.550000190700001</c:v>
                </c:pt>
                <c:pt idx="192">
                  <c:v>-13.5699996948</c:v>
                </c:pt>
                <c:pt idx="193">
                  <c:v>-13.579999923700001</c:v>
                </c:pt>
                <c:pt idx="194">
                  <c:v>-13.600000381499999</c:v>
                </c:pt>
                <c:pt idx="195">
                  <c:v>-13.609999656699999</c:v>
                </c:pt>
                <c:pt idx="196">
                  <c:v>-13.699999809299999</c:v>
                </c:pt>
                <c:pt idx="197">
                  <c:v>-13.75</c:v>
                </c:pt>
                <c:pt idx="198">
                  <c:v>-13.8100004196</c:v>
                </c:pt>
                <c:pt idx="199">
                  <c:v>-13.8100004196</c:v>
                </c:pt>
                <c:pt idx="200">
                  <c:v>-13.8400001526</c:v>
                </c:pt>
                <c:pt idx="201">
                  <c:v>-13.859999656699999</c:v>
                </c:pt>
                <c:pt idx="202">
                  <c:v>-13.890000343300001</c:v>
                </c:pt>
                <c:pt idx="203">
                  <c:v>-13.9099998474</c:v>
                </c:pt>
                <c:pt idx="204">
                  <c:v>-13.9799995422</c:v>
                </c:pt>
                <c:pt idx="205">
                  <c:v>-14.010000228899999</c:v>
                </c:pt>
                <c:pt idx="206">
                  <c:v>-14.0699996948</c:v>
                </c:pt>
                <c:pt idx="207">
                  <c:v>-14.100000381499999</c:v>
                </c:pt>
                <c:pt idx="208">
                  <c:v>-14.1199998856</c:v>
                </c:pt>
                <c:pt idx="209">
                  <c:v>-14.1300001144</c:v>
                </c:pt>
                <c:pt idx="210">
                  <c:v>-14.149999618500001</c:v>
                </c:pt>
                <c:pt idx="211">
                  <c:v>-14.1899995804</c:v>
                </c:pt>
                <c:pt idx="212">
                  <c:v>-14.2100000381</c:v>
                </c:pt>
                <c:pt idx="213">
                  <c:v>-14.220000267</c:v>
                </c:pt>
                <c:pt idx="214">
                  <c:v>-14.25</c:v>
                </c:pt>
                <c:pt idx="215">
                  <c:v>-14.2700004578</c:v>
                </c:pt>
                <c:pt idx="216">
                  <c:v>-14.2899999619</c:v>
                </c:pt>
                <c:pt idx="217">
                  <c:v>-14.3400001526</c:v>
                </c:pt>
                <c:pt idx="218">
                  <c:v>-14.3400001526</c:v>
                </c:pt>
                <c:pt idx="219">
                  <c:v>-14.3400001526</c:v>
                </c:pt>
                <c:pt idx="220">
                  <c:v>-14.350000381499999</c:v>
                </c:pt>
                <c:pt idx="221">
                  <c:v>-14.359999656699999</c:v>
                </c:pt>
                <c:pt idx="222">
                  <c:v>-14.3800001144</c:v>
                </c:pt>
                <c:pt idx="223">
                  <c:v>-14.4300003052</c:v>
                </c:pt>
                <c:pt idx="224">
                  <c:v>-14.4300003052</c:v>
                </c:pt>
                <c:pt idx="225">
                  <c:v>-14.4600000381</c:v>
                </c:pt>
                <c:pt idx="226">
                  <c:v>-14.489999771100001</c:v>
                </c:pt>
                <c:pt idx="227">
                  <c:v>-14.489999771100001</c:v>
                </c:pt>
                <c:pt idx="228">
                  <c:v>-14.5</c:v>
                </c:pt>
                <c:pt idx="229">
                  <c:v>-14.550000190700001</c:v>
                </c:pt>
                <c:pt idx="230">
                  <c:v>-14.6300001144</c:v>
                </c:pt>
                <c:pt idx="231">
                  <c:v>-14.720000267</c:v>
                </c:pt>
                <c:pt idx="232">
                  <c:v>-14.760000228899999</c:v>
                </c:pt>
                <c:pt idx="233">
                  <c:v>-14.7700004578</c:v>
                </c:pt>
                <c:pt idx="234">
                  <c:v>-14.7899999619</c:v>
                </c:pt>
                <c:pt idx="235">
                  <c:v>-14.829999923700001</c:v>
                </c:pt>
                <c:pt idx="236">
                  <c:v>-15.050000190700001</c:v>
                </c:pt>
                <c:pt idx="237">
                  <c:v>-15.1199998856</c:v>
                </c:pt>
                <c:pt idx="238">
                  <c:v>-15.199999809299999</c:v>
                </c:pt>
                <c:pt idx="239">
                  <c:v>-15.260000228899999</c:v>
                </c:pt>
                <c:pt idx="240">
                  <c:v>-15.279999733</c:v>
                </c:pt>
                <c:pt idx="241">
                  <c:v>-15.300000190700001</c:v>
                </c:pt>
                <c:pt idx="242">
                  <c:v>-15.300000190700001</c:v>
                </c:pt>
                <c:pt idx="243">
                  <c:v>-15.3199996948</c:v>
                </c:pt>
                <c:pt idx="244">
                  <c:v>-15.350000381499999</c:v>
                </c:pt>
                <c:pt idx="245">
                  <c:v>-15.3800001144</c:v>
                </c:pt>
                <c:pt idx="246">
                  <c:v>-15.4600000381</c:v>
                </c:pt>
                <c:pt idx="247">
                  <c:v>-15.510000228899999</c:v>
                </c:pt>
                <c:pt idx="248">
                  <c:v>-15.510000228899999</c:v>
                </c:pt>
                <c:pt idx="249">
                  <c:v>-15.5200004578</c:v>
                </c:pt>
                <c:pt idx="250">
                  <c:v>-15.609999656699999</c:v>
                </c:pt>
                <c:pt idx="251">
                  <c:v>-15.7100000381</c:v>
                </c:pt>
                <c:pt idx="252">
                  <c:v>-19.280000686600001</c:v>
                </c:pt>
                <c:pt idx="253">
                  <c:v>-19.3199996948</c:v>
                </c:pt>
                <c:pt idx="254">
                  <c:v>-19.3199996948</c:v>
                </c:pt>
                <c:pt idx="255">
                  <c:v>-19.329999923700001</c:v>
                </c:pt>
                <c:pt idx="256">
                  <c:v>-19.350000381499999</c:v>
                </c:pt>
                <c:pt idx="257">
                  <c:v>-19.350000381499999</c:v>
                </c:pt>
                <c:pt idx="258">
                  <c:v>-19.399999618500001</c:v>
                </c:pt>
                <c:pt idx="259">
                  <c:v>-19.620000839199999</c:v>
                </c:pt>
                <c:pt idx="260">
                  <c:v>-19.649999618500001</c:v>
                </c:pt>
                <c:pt idx="261">
                  <c:v>-19.690000534100001</c:v>
                </c:pt>
                <c:pt idx="262">
                  <c:v>-19.709999084500001</c:v>
                </c:pt>
                <c:pt idx="263">
                  <c:v>-19.709999084500001</c:v>
                </c:pt>
                <c:pt idx="264">
                  <c:v>-19.739999771099999</c:v>
                </c:pt>
                <c:pt idx="265">
                  <c:v>-19.75</c:v>
                </c:pt>
                <c:pt idx="266">
                  <c:v>-19.770000457799998</c:v>
                </c:pt>
                <c:pt idx="267">
                  <c:v>-19.8199996948</c:v>
                </c:pt>
                <c:pt idx="268">
                  <c:v>-19.829999923700001</c:v>
                </c:pt>
                <c:pt idx="269">
                  <c:v>-19.850000381499999</c:v>
                </c:pt>
                <c:pt idx="270">
                  <c:v>-19.870000839199999</c:v>
                </c:pt>
                <c:pt idx="271">
                  <c:v>-19.940000534100001</c:v>
                </c:pt>
                <c:pt idx="272">
                  <c:v>-19.9500007629</c:v>
                </c:pt>
                <c:pt idx="273">
                  <c:v>-20.020000457799998</c:v>
                </c:pt>
                <c:pt idx="274">
                  <c:v>-20.0699996948</c:v>
                </c:pt>
                <c:pt idx="275">
                  <c:v>-20.3199996948</c:v>
                </c:pt>
                <c:pt idx="276">
                  <c:v>-20.329999923700001</c:v>
                </c:pt>
                <c:pt idx="277">
                  <c:v>-20.510000228900001</c:v>
                </c:pt>
                <c:pt idx="278">
                  <c:v>-20.5499992371</c:v>
                </c:pt>
                <c:pt idx="279">
                  <c:v>-20.709999084500001</c:v>
                </c:pt>
                <c:pt idx="280">
                  <c:v>-20.7999992371</c:v>
                </c:pt>
                <c:pt idx="281">
                  <c:v>-20.8600006104</c:v>
                </c:pt>
                <c:pt idx="282">
                  <c:v>-20.879999160800001</c:v>
                </c:pt>
                <c:pt idx="283">
                  <c:v>-20.9500007629</c:v>
                </c:pt>
                <c:pt idx="284">
                  <c:v>-20.979999542200002</c:v>
                </c:pt>
                <c:pt idx="285">
                  <c:v>-21</c:v>
                </c:pt>
                <c:pt idx="286">
                  <c:v>-21.149999618500001</c:v>
                </c:pt>
                <c:pt idx="287">
                  <c:v>-21.25</c:v>
                </c:pt>
              </c:numCache>
            </c:numRef>
          </c:xVal>
          <c:yVal>
            <c:numRef>
              <c:f>Data!$L$2:$L$289</c:f>
              <c:numCache>
                <c:formatCode>General</c:formatCode>
                <c:ptCount val="288"/>
                <c:pt idx="0">
                  <c:v>7.400268566430082</c:v>
                </c:pt>
                <c:pt idx="1">
                  <c:v>7.2216905398186189</c:v>
                </c:pt>
                <c:pt idx="2">
                  <c:v>6.4962795735255749</c:v>
                </c:pt>
                <c:pt idx="3">
                  <c:v>6.3288921073364204</c:v>
                </c:pt>
                <c:pt idx="4">
                  <c:v>5.8379242072581423</c:v>
                </c:pt>
                <c:pt idx="5">
                  <c:v>5.7932934981422708</c:v>
                </c:pt>
                <c:pt idx="6">
                  <c:v>5.4920481695989132</c:v>
                </c:pt>
                <c:pt idx="7">
                  <c:v>5.4697345836354181</c:v>
                </c:pt>
                <c:pt idx="8">
                  <c:v>5.3358556271114441</c:v>
                </c:pt>
                <c:pt idx="9">
                  <c:v>4.8784695017773823</c:v>
                </c:pt>
                <c:pt idx="10">
                  <c:v>4.8115396138856026</c:v>
                </c:pt>
                <c:pt idx="11">
                  <c:v>4.7111467856795652</c:v>
                </c:pt>
                <c:pt idx="12">
                  <c:v>4.5772943403297965</c:v>
                </c:pt>
                <c:pt idx="13">
                  <c:v>4.5103699919248621</c:v>
                </c:pt>
                <c:pt idx="14">
                  <c:v>3.9638692921373724</c:v>
                </c:pt>
                <c:pt idx="15">
                  <c:v>3.8411977159798116</c:v>
                </c:pt>
                <c:pt idx="16">
                  <c:v>3.6404728562157489</c:v>
                </c:pt>
                <c:pt idx="17">
                  <c:v>3.5958691584870777</c:v>
                </c:pt>
                <c:pt idx="18">
                  <c:v>3.5847183359033319</c:v>
                </c:pt>
                <c:pt idx="19">
                  <c:v>3.5624168134587175</c:v>
                </c:pt>
                <c:pt idx="20">
                  <c:v>3.5401154551707998</c:v>
                </c:pt>
                <c:pt idx="21">
                  <c:v>3.5289648377584495</c:v>
                </c:pt>
                <c:pt idx="22">
                  <c:v>3.439761390359481</c:v>
                </c:pt>
                <c:pt idx="23">
                  <c:v>3.3171107682501608</c:v>
                </c:pt>
                <c:pt idx="24">
                  <c:v>3.22791375074938</c:v>
                </c:pt>
                <c:pt idx="25">
                  <c:v>3.1610178067884931</c:v>
                </c:pt>
                <c:pt idx="26">
                  <c:v>3.027230406697444</c:v>
                </c:pt>
                <c:pt idx="27">
                  <c:v>3.0160817683258814</c:v>
                </c:pt>
                <c:pt idx="28">
                  <c:v>2.8600054534571688</c:v>
                </c:pt>
                <c:pt idx="29">
                  <c:v>2.8488574978105516</c:v>
                </c:pt>
                <c:pt idx="30">
                  <c:v>2.7931184142714272</c:v>
                </c:pt>
                <c:pt idx="31">
                  <c:v>2.7931184142714272</c:v>
                </c:pt>
                <c:pt idx="32">
                  <c:v>2.5255869713671002</c:v>
                </c:pt>
                <c:pt idx="33">
                  <c:v>2.5032939577436277</c:v>
                </c:pt>
                <c:pt idx="34">
                  <c:v>2.4252698247154463</c:v>
                </c:pt>
                <c:pt idx="35">
                  <c:v>2.3806857714649432</c:v>
                </c:pt>
                <c:pt idx="36">
                  <c:v>2.1577773630308608</c:v>
                </c:pt>
                <c:pt idx="37">
                  <c:v>2.1466324947706181</c:v>
                </c:pt>
                <c:pt idx="38">
                  <c:v>2.0909089360537245</c:v>
                </c:pt>
                <c:pt idx="39">
                  <c:v>1.9794656389585985</c:v>
                </c:pt>
                <c:pt idx="40">
                  <c:v>1.9126021717313939</c:v>
                </c:pt>
                <c:pt idx="41">
                  <c:v>1.8123108341092498</c:v>
                </c:pt>
                <c:pt idx="42">
                  <c:v>1.7565952822237554</c:v>
                </c:pt>
                <c:pt idx="43">
                  <c:v>1.7454523516657061</c:v>
                </c:pt>
                <c:pt idx="44">
                  <c:v>1.1438192158592166</c:v>
                </c:pt>
                <c:pt idx="45">
                  <c:v>1.0212858435748438</c:v>
                </c:pt>
                <c:pt idx="46">
                  <c:v>0.58691225919637524</c:v>
                </c:pt>
                <c:pt idx="47">
                  <c:v>0.47555082826506079</c:v>
                </c:pt>
                <c:pt idx="48">
                  <c:v>0.37533151588286362</c:v>
                </c:pt>
                <c:pt idx="49">
                  <c:v>-0.24812216869972972</c:v>
                </c:pt>
                <c:pt idx="50">
                  <c:v>-0.3371672930141052</c:v>
                </c:pt>
                <c:pt idx="51">
                  <c:v>-0.51524205635708908</c:v>
                </c:pt>
                <c:pt idx="52">
                  <c:v>-0.57088602244745035</c:v>
                </c:pt>
                <c:pt idx="53">
                  <c:v>-0.72667801852798597</c:v>
                </c:pt>
                <c:pt idx="54">
                  <c:v>-0.76005993472669608</c:v>
                </c:pt>
                <c:pt idx="55">
                  <c:v>-0.76005993472669608</c:v>
                </c:pt>
                <c:pt idx="56">
                  <c:v>-0.77118702229621749</c:v>
                </c:pt>
                <c:pt idx="57">
                  <c:v>-0.87132700283402409</c:v>
                </c:pt>
                <c:pt idx="58">
                  <c:v>-0.87132700283402409</c:v>
                </c:pt>
                <c:pt idx="59">
                  <c:v>-1.0048356039737509</c:v>
                </c:pt>
                <c:pt idx="60">
                  <c:v>-1.1049586207557685</c:v>
                </c:pt>
                <c:pt idx="61">
                  <c:v>-1.1272071379992432</c:v>
                </c:pt>
                <c:pt idx="62">
                  <c:v>-1.1717031894122305</c:v>
                </c:pt>
                <c:pt idx="63">
                  <c:v>-1.1939505879684067</c:v>
                </c:pt>
                <c:pt idx="64">
                  <c:v>-1.227320980555886</c:v>
                </c:pt>
                <c:pt idx="65">
                  <c:v>-1.2718135129454389</c:v>
                </c:pt>
                <c:pt idx="66">
                  <c:v>-1.3830382789874813</c:v>
                </c:pt>
                <c:pt idx="67">
                  <c:v>-1.4052820452361905</c:v>
                </c:pt>
                <c:pt idx="68">
                  <c:v>-1.4052820452361905</c:v>
                </c:pt>
                <c:pt idx="69">
                  <c:v>-1.5053742718234884</c:v>
                </c:pt>
                <c:pt idx="70">
                  <c:v>-1.5053742718234884</c:v>
                </c:pt>
                <c:pt idx="71">
                  <c:v>-1.5276158713198178</c:v>
                </c:pt>
                <c:pt idx="72">
                  <c:v>-1.5832181205476319</c:v>
                </c:pt>
                <c:pt idx="73">
                  <c:v>-1.6054583162298446</c:v>
                </c:pt>
                <c:pt idx="74">
                  <c:v>-1.6832960686465823</c:v>
                </c:pt>
                <c:pt idx="75">
                  <c:v>-1.7611285287715417</c:v>
                </c:pt>
                <c:pt idx="76">
                  <c:v>-1.7944837410263164</c:v>
                </c:pt>
                <c:pt idx="77">
                  <c:v>-1.8167200262617484</c:v>
                </c:pt>
                <c:pt idx="78">
                  <c:v>-1.8723088969654196</c:v>
                </c:pt>
                <c:pt idx="79">
                  <c:v>-1.9056609476313509</c:v>
                </c:pt>
                <c:pt idx="80">
                  <c:v>-1.9390123025688439</c:v>
                </c:pt>
                <c:pt idx="81">
                  <c:v>-1.9612458258880321</c:v>
                </c:pt>
                <c:pt idx="82">
                  <c:v>-1.9834789179537806</c:v>
                </c:pt>
                <c:pt idx="83">
                  <c:v>-2.0390597500813628</c:v>
                </c:pt>
                <c:pt idx="84">
                  <c:v>-2.0835224492936288</c:v>
                </c:pt>
                <c:pt idx="85">
                  <c:v>-2.1057531386431045</c:v>
                </c:pt>
                <c:pt idx="86">
                  <c:v>-2.2057860044046427</c:v>
                </c:pt>
                <c:pt idx="87">
                  <c:v>-2.2169001777440043</c:v>
                </c:pt>
                <c:pt idx="88">
                  <c:v>-2.2391281856915244</c:v>
                </c:pt>
                <c:pt idx="89">
                  <c:v>-2.2391281856915244</c:v>
                </c:pt>
                <c:pt idx="90">
                  <c:v>-2.361374082273469</c:v>
                </c:pt>
                <c:pt idx="91">
                  <c:v>-2.505828689014344</c:v>
                </c:pt>
                <c:pt idx="92">
                  <c:v>-2.5613827358267964</c:v>
                </c:pt>
                <c:pt idx="93">
                  <c:v>-2.6169337851098957</c:v>
                </c:pt>
                <c:pt idx="94">
                  <c:v>-2.6391533589580392</c:v>
                </c:pt>
                <c:pt idx="95">
                  <c:v>-2.6391533589580392</c:v>
                </c:pt>
                <c:pt idx="96">
                  <c:v>-2.7613525384461544</c:v>
                </c:pt>
                <c:pt idx="97">
                  <c:v>-2.8057847990758362</c:v>
                </c:pt>
                <c:pt idx="98">
                  <c:v>-2.9168566572188634</c:v>
                </c:pt>
                <c:pt idx="99">
                  <c:v>-2.9390695058249432</c:v>
                </c:pt>
                <c:pt idx="100">
                  <c:v>-3.094545256907554</c:v>
                </c:pt>
                <c:pt idx="101">
                  <c:v>-3.1167539519582563</c:v>
                </c:pt>
                <c:pt idx="102">
                  <c:v>-3.1278581015341667</c:v>
                </c:pt>
                <c:pt idx="103">
                  <c:v>-3.2055834300837049</c:v>
                </c:pt>
                <c:pt idx="104">
                  <c:v>-3.2166865142017804</c:v>
                </c:pt>
                <c:pt idx="105">
                  <c:v>-3.3055065945848794</c:v>
                </c:pt>
                <c:pt idx="106">
                  <c:v>-3.3388117823373715</c:v>
                </c:pt>
                <c:pt idx="107">
                  <c:v>-3.8604279205796299</c:v>
                </c:pt>
                <c:pt idx="108">
                  <c:v>-8.4265730934453789</c:v>
                </c:pt>
                <c:pt idx="109">
                  <c:v>-8.5036378710794818</c:v>
                </c:pt>
                <c:pt idx="110">
                  <c:v>-8.5806904641610782</c:v>
                </c:pt>
                <c:pt idx="111">
                  <c:v>-8.7567664357547805</c:v>
                </c:pt>
                <c:pt idx="112">
                  <c:v>-8.822777506518003</c:v>
                </c:pt>
                <c:pt idx="113">
                  <c:v>-8.8777805438150015</c:v>
                </c:pt>
                <c:pt idx="114">
                  <c:v>-8.9547736370162134</c:v>
                </c:pt>
                <c:pt idx="115">
                  <c:v>-9.2626251009118157</c:v>
                </c:pt>
                <c:pt idx="116">
                  <c:v>-9.2846063573011435</c:v>
                </c:pt>
                <c:pt idx="117">
                  <c:v>-9.4054879352220677</c:v>
                </c:pt>
                <c:pt idx="118">
                  <c:v>-9.4494374387843596</c:v>
                </c:pt>
                <c:pt idx="119">
                  <c:v>-9.5263402014033858</c:v>
                </c:pt>
                <c:pt idx="120">
                  <c:v>-9.5373254575143189</c:v>
                </c:pt>
                <c:pt idx="121">
                  <c:v>-9.5702786754545013</c:v>
                </c:pt>
                <c:pt idx="122">
                  <c:v>-9.6032296402068766</c:v>
                </c:pt>
                <c:pt idx="123">
                  <c:v>-9.6361783530750156</c:v>
                </c:pt>
                <c:pt idx="124">
                  <c:v>-9.6471611063113372</c:v>
                </c:pt>
                <c:pt idx="125">
                  <c:v>-9.6471611063113372</c:v>
                </c:pt>
                <c:pt idx="126">
                  <c:v>-9.756972803722368</c:v>
                </c:pt>
                <c:pt idx="127">
                  <c:v>-9.7899110283739681</c:v>
                </c:pt>
                <c:pt idx="128">
                  <c:v>-9.8338255224553883</c:v>
                </c:pt>
                <c:pt idx="129">
                  <c:v>-9.9435948728278039</c:v>
                </c:pt>
                <c:pt idx="130">
                  <c:v>-9.9984691956853595</c:v>
                </c:pt>
                <c:pt idx="131">
                  <c:v>-10.04236482581968</c:v>
                </c:pt>
                <c:pt idx="132">
                  <c:v>-10.08625754818428</c:v>
                </c:pt>
                <c:pt idx="133">
                  <c:v>-10.163058225001361</c:v>
                </c:pt>
                <c:pt idx="134">
                  <c:v>-10.195968960007834</c:v>
                </c:pt>
                <c:pt idx="135">
                  <c:v>-10.228877484777465</c:v>
                </c:pt>
                <c:pt idx="136">
                  <c:v>-10.250815972361345</c:v>
                </c:pt>
                <c:pt idx="137">
                  <c:v>-10.327590876713325</c:v>
                </c:pt>
                <c:pt idx="138">
                  <c:v>-10.33855804168269</c:v>
                </c:pt>
                <c:pt idx="139">
                  <c:v>-10.42628449939825</c:v>
                </c:pt>
                <c:pt idx="140">
                  <c:v>-10.470141896023669</c:v>
                </c:pt>
                <c:pt idx="141">
                  <c:v>-10.481105900499164</c:v>
                </c:pt>
                <c:pt idx="142">
                  <c:v>-10.700330129934519</c:v>
                </c:pt>
                <c:pt idx="143">
                  <c:v>-11.324600259226861</c:v>
                </c:pt>
                <c:pt idx="144">
                  <c:v>-12.702009014174571</c:v>
                </c:pt>
                <c:pt idx="145">
                  <c:v>-12.931261330361377</c:v>
                </c:pt>
                <c:pt idx="146">
                  <c:v>-12.942176254117484</c:v>
                </c:pt>
                <c:pt idx="147">
                  <c:v>-12.996747006076873</c:v>
                </c:pt>
                <c:pt idx="148">
                  <c:v>-12.996747006076873</c:v>
                </c:pt>
                <c:pt idx="149">
                  <c:v>-13.073137572405075</c:v>
                </c:pt>
                <c:pt idx="150">
                  <c:v>-13.094962370579125</c:v>
                </c:pt>
                <c:pt idx="151">
                  <c:v>-13.138608710854873</c:v>
                </c:pt>
                <c:pt idx="152">
                  <c:v>-13.138608710854873</c:v>
                </c:pt>
                <c:pt idx="153">
                  <c:v>-13.149519055675533</c:v>
                </c:pt>
                <c:pt idx="154">
                  <c:v>-13.193161726045991</c:v>
                </c:pt>
                <c:pt idx="155">
                  <c:v>-13.214982486953247</c:v>
                </c:pt>
                <c:pt idx="156">
                  <c:v>-13.291347363115142</c:v>
                </c:pt>
                <c:pt idx="157">
                  <c:v>-13.334980625734437</c:v>
                </c:pt>
                <c:pt idx="158">
                  <c:v>-13.356796705250458</c:v>
                </c:pt>
                <c:pt idx="159">
                  <c:v>-13.367704478007919</c:v>
                </c:pt>
                <c:pt idx="160">
                  <c:v>-13.378611032923365</c:v>
                </c:pt>
                <c:pt idx="161">
                  <c:v>-13.378611032923365</c:v>
                </c:pt>
                <c:pt idx="162">
                  <c:v>-13.411332755460228</c:v>
                </c:pt>
                <c:pt idx="163">
                  <c:v>-13.476769363755286</c:v>
                </c:pt>
                <c:pt idx="164">
                  <c:v>-13.520390617374398</c:v>
                </c:pt>
                <c:pt idx="165">
                  <c:v>-13.542200721557746</c:v>
                </c:pt>
                <c:pt idx="166">
                  <c:v>-13.553104474016154</c:v>
                </c:pt>
                <c:pt idx="167">
                  <c:v>-13.607624810910281</c:v>
                </c:pt>
                <c:pt idx="168">
                  <c:v>-13.651237787512349</c:v>
                </c:pt>
                <c:pt idx="169">
                  <c:v>-13.673043773552848</c:v>
                </c:pt>
                <c:pt idx="170">
                  <c:v>-13.705750441866641</c:v>
                </c:pt>
                <c:pt idx="171">
                  <c:v>-13.749357318777259</c:v>
                </c:pt>
                <c:pt idx="172">
                  <c:v>-13.76025887814405</c:v>
                </c:pt>
                <c:pt idx="173">
                  <c:v>-13.792961514284769</c:v>
                </c:pt>
                <c:pt idx="174">
                  <c:v>-13.814763132086854</c:v>
                </c:pt>
                <c:pt idx="175">
                  <c:v>-13.869262199539099</c:v>
                </c:pt>
                <c:pt idx="176">
                  <c:v>-13.891061504994237</c:v>
                </c:pt>
                <c:pt idx="177">
                  <c:v>-13.923758195246801</c:v>
                </c:pt>
                <c:pt idx="178">
                  <c:v>-13.923758195246801</c:v>
                </c:pt>
                <c:pt idx="179">
                  <c:v>-13.923758195246801</c:v>
                </c:pt>
                <c:pt idx="180">
                  <c:v>-13.934657112011513</c:v>
                </c:pt>
                <c:pt idx="181">
                  <c:v>-13.978250114792781</c:v>
                </c:pt>
                <c:pt idx="182">
                  <c:v>-14.010942909040674</c:v>
                </c:pt>
                <c:pt idx="183">
                  <c:v>-14.043635295379758</c:v>
                </c:pt>
                <c:pt idx="184">
                  <c:v>-14.054531398025713</c:v>
                </c:pt>
                <c:pt idx="185">
                  <c:v>-14.054531398025713</c:v>
                </c:pt>
                <c:pt idx="186">
                  <c:v>-14.109013678885711</c:v>
                </c:pt>
                <c:pt idx="187">
                  <c:v>-14.130805896966349</c:v>
                </c:pt>
                <c:pt idx="188">
                  <c:v>-14.141700730246834</c:v>
                </c:pt>
                <c:pt idx="189">
                  <c:v>-14.163492003036168</c:v>
                </c:pt>
                <c:pt idx="190">
                  <c:v>-14.196176697320498</c:v>
                </c:pt>
                <c:pt idx="191">
                  <c:v>-14.217966405453472</c:v>
                </c:pt>
                <c:pt idx="192">
                  <c:v>-14.239754452779488</c:v>
                </c:pt>
                <c:pt idx="193">
                  <c:v>-14.250648763409011</c:v>
                </c:pt>
                <c:pt idx="194">
                  <c:v>-14.272436920981415</c:v>
                </c:pt>
                <c:pt idx="195">
                  <c:v>-14.28332972956208</c:v>
                </c:pt>
                <c:pt idx="196">
                  <c:v>-14.381365390389037</c:v>
                </c:pt>
                <c:pt idx="197">
                  <c:v>-14.435824451877117</c:v>
                </c:pt>
                <c:pt idx="198">
                  <c:v>-14.501170587056347</c:v>
                </c:pt>
                <c:pt idx="199">
                  <c:v>-14.501170587056347</c:v>
                </c:pt>
                <c:pt idx="200">
                  <c:v>-14.533841129014968</c:v>
                </c:pt>
                <c:pt idx="201">
                  <c:v>-14.55562040601497</c:v>
                </c:pt>
                <c:pt idx="202">
                  <c:v>-14.588289777429674</c:v>
                </c:pt>
                <c:pt idx="203">
                  <c:v>-14.610067588530288</c:v>
                </c:pt>
                <c:pt idx="204">
                  <c:v>-14.686286911089159</c:v>
                </c:pt>
                <c:pt idx="205">
                  <c:v>-14.718951063055661</c:v>
                </c:pt>
                <c:pt idx="206">
                  <c:v>-14.784273436725355</c:v>
                </c:pt>
                <c:pt idx="207">
                  <c:v>-14.816933749432073</c:v>
                </c:pt>
                <c:pt idx="208">
                  <c:v>-14.838705549519046</c:v>
                </c:pt>
                <c:pt idx="209">
                  <c:v>-14.849591758299612</c:v>
                </c:pt>
                <c:pt idx="210">
                  <c:v>-14.871362718691323</c:v>
                </c:pt>
                <c:pt idx="211">
                  <c:v>-14.914904008146816</c:v>
                </c:pt>
                <c:pt idx="212">
                  <c:v>-14.936674341215076</c:v>
                </c:pt>
                <c:pt idx="213">
                  <c:v>-14.947559301054817</c:v>
                </c:pt>
                <c:pt idx="214">
                  <c:v>-14.980212318656525</c:v>
                </c:pt>
                <c:pt idx="215">
                  <c:v>-15.001981005111901</c:v>
                </c:pt>
                <c:pt idx="216">
                  <c:v>-15.023748108801437</c:v>
                </c:pt>
                <c:pt idx="217">
                  <c:v>-15.078165055033105</c:v>
                </c:pt>
                <c:pt idx="218">
                  <c:v>-15.078165055033105</c:v>
                </c:pt>
                <c:pt idx="219">
                  <c:v>-15.078165055033105</c:v>
                </c:pt>
                <c:pt idx="220">
                  <c:v>-15.089048247660989</c:v>
                </c:pt>
                <c:pt idx="221">
                  <c:v>-15.099930268251654</c:v>
                </c:pt>
                <c:pt idx="222">
                  <c:v>-15.12169598369092</c:v>
                </c:pt>
                <c:pt idx="223">
                  <c:v>-15.176106904902145</c:v>
                </c:pt>
                <c:pt idx="224">
                  <c:v>-15.176106904902145</c:v>
                </c:pt>
                <c:pt idx="225">
                  <c:v>-15.208751454962234</c:v>
                </c:pt>
                <c:pt idx="226">
                  <c:v>-15.241394822870467</c:v>
                </c:pt>
                <c:pt idx="227">
                  <c:v>-15.241394822870467</c:v>
                </c:pt>
                <c:pt idx="228">
                  <c:v>-15.252276029854361</c:v>
                </c:pt>
                <c:pt idx="229">
                  <c:v>-15.306679076448445</c:v>
                </c:pt>
                <c:pt idx="230">
                  <c:v>-15.39371683450443</c:v>
                </c:pt>
                <c:pt idx="231">
                  <c:v>-15.491624850757827</c:v>
                </c:pt>
                <c:pt idx="232">
                  <c:v>-15.535136149905792</c:v>
                </c:pt>
                <c:pt idx="233">
                  <c:v>-15.546013923443795</c:v>
                </c:pt>
                <c:pt idx="234">
                  <c:v>-15.567768062109643</c:v>
                </c:pt>
                <c:pt idx="235">
                  <c:v>-15.611275899284292</c:v>
                </c:pt>
                <c:pt idx="236">
                  <c:v>-15.850534941867341</c:v>
                </c:pt>
                <c:pt idx="237">
                  <c:v>-15.926650382882354</c:v>
                </c:pt>
                <c:pt idx="238">
                  <c:v>-16.01363282367706</c:v>
                </c:pt>
                <c:pt idx="239">
                  <c:v>-16.078865387366545</c:v>
                </c:pt>
                <c:pt idx="240">
                  <c:v>-16.100607982122117</c:v>
                </c:pt>
                <c:pt idx="241">
                  <c:v>-16.122351165556985</c:v>
                </c:pt>
                <c:pt idx="242">
                  <c:v>-16.122351165556985</c:v>
                </c:pt>
                <c:pt idx="243">
                  <c:v>-16.144092866052659</c:v>
                </c:pt>
                <c:pt idx="244">
                  <c:v>-16.176706139049646</c:v>
                </c:pt>
                <c:pt idx="245">
                  <c:v>-16.209317380966041</c:v>
                </c:pt>
                <c:pt idx="246">
                  <c:v>-16.296276568051965</c:v>
                </c:pt>
                <c:pt idx="247">
                  <c:v>-16.350622799234134</c:v>
                </c:pt>
                <c:pt idx="248">
                  <c:v>-16.350622799234134</c:v>
                </c:pt>
                <c:pt idx="249">
                  <c:v>-16.361491930853695</c:v>
                </c:pt>
                <c:pt idx="250">
                  <c:v>-16.45930622441476</c:v>
                </c:pt>
                <c:pt idx="251">
                  <c:v>-16.567980193447486</c:v>
                </c:pt>
                <c:pt idx="252">
                  <c:v>-20.442200684653471</c:v>
                </c:pt>
                <c:pt idx="253">
                  <c:v>-20.485561380155275</c:v>
                </c:pt>
                <c:pt idx="254">
                  <c:v>-20.485561380155275</c:v>
                </c:pt>
                <c:pt idx="255">
                  <c:v>-20.496401944448213</c:v>
                </c:pt>
                <c:pt idx="256">
                  <c:v>-20.518082921889029</c:v>
                </c:pt>
                <c:pt idx="257">
                  <c:v>-20.518082921889029</c:v>
                </c:pt>
                <c:pt idx="258">
                  <c:v>-20.572282420540724</c:v>
                </c:pt>
                <c:pt idx="259">
                  <c:v>-20.810750558930732</c:v>
                </c:pt>
                <c:pt idx="260">
                  <c:v>-20.843265626744525</c:v>
                </c:pt>
                <c:pt idx="261">
                  <c:v>-20.886621143071341</c:v>
                </c:pt>
                <c:pt idx="262">
                  <c:v>-20.908296550953196</c:v>
                </c:pt>
                <c:pt idx="263">
                  <c:v>-20.908296550953196</c:v>
                </c:pt>
                <c:pt idx="264">
                  <c:v>-20.940812411971478</c:v>
                </c:pt>
                <c:pt idx="265">
                  <c:v>-20.951650938908994</c:v>
                </c:pt>
                <c:pt idx="266">
                  <c:v>-20.973327853151499</c:v>
                </c:pt>
                <c:pt idx="267">
                  <c:v>-21.027517260954479</c:v>
                </c:pt>
                <c:pt idx="268">
                  <c:v>-21.03835541774534</c:v>
                </c:pt>
                <c:pt idx="269">
                  <c:v>-21.060031593769388</c:v>
                </c:pt>
                <c:pt idx="270">
                  <c:v>-21.081707586844988</c:v>
                </c:pt>
                <c:pt idx="271">
                  <c:v>-21.15757006581358</c:v>
                </c:pt>
                <c:pt idx="272">
                  <c:v>-21.168407677544046</c:v>
                </c:pt>
                <c:pt idx="273">
                  <c:v>-21.2442676417879</c:v>
                </c:pt>
                <c:pt idx="274">
                  <c:v>-21.298451409703297</c:v>
                </c:pt>
                <c:pt idx="275">
                  <c:v>-21.569358131282232</c:v>
                </c:pt>
                <c:pt idx="276">
                  <c:v>-21.580194095418442</c:v>
                </c:pt>
                <c:pt idx="277">
                  <c:v>-21.775230238872691</c:v>
                </c:pt>
                <c:pt idx="278">
                  <c:v>-21.818568660362725</c:v>
                </c:pt>
                <c:pt idx="279">
                  <c:v>-21.991920099132908</c:v>
                </c:pt>
                <c:pt idx="280">
                  <c:v>-22.089426133698975</c:v>
                </c:pt>
                <c:pt idx="281">
                  <c:v>-22.154429803829707</c:v>
                </c:pt>
                <c:pt idx="282">
                  <c:v>-22.176095323010141</c:v>
                </c:pt>
                <c:pt idx="283">
                  <c:v>-22.251930684041668</c:v>
                </c:pt>
                <c:pt idx="284">
                  <c:v>-22.284428925049802</c:v>
                </c:pt>
                <c:pt idx="285">
                  <c:v>-22.30609561069085</c:v>
                </c:pt>
                <c:pt idx="286">
                  <c:v>-22.468586935681362</c:v>
                </c:pt>
                <c:pt idx="287">
                  <c:v>-22.576910655026218</c:v>
                </c:pt>
              </c:numCache>
            </c:numRef>
          </c:yVal>
          <c:smooth val="0"/>
        </c:ser>
        <c:ser>
          <c:idx val="2"/>
          <c:order val="3"/>
          <c:tx>
            <c:v>CI2</c:v>
          </c:tx>
          <c:spPr>
            <a:ln w="635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Data!$B$2:$B$289</c:f>
              <c:numCache>
                <c:formatCode>0.00</c:formatCode>
                <c:ptCount val="288"/>
                <c:pt idx="0">
                  <c:v>5.9800000190700002</c:v>
                </c:pt>
                <c:pt idx="1">
                  <c:v>5.8200001716600003</c:v>
                </c:pt>
                <c:pt idx="2">
                  <c:v>5.17000007629</c:v>
                </c:pt>
                <c:pt idx="3">
                  <c:v>5.0199999809299998</c:v>
                </c:pt>
                <c:pt idx="4">
                  <c:v>4.57999992371</c:v>
                </c:pt>
                <c:pt idx="5">
                  <c:v>4.5399999618500004</c:v>
                </c:pt>
                <c:pt idx="6">
                  <c:v>4.2699999809299998</c:v>
                </c:pt>
                <c:pt idx="7">
                  <c:v>4.25</c:v>
                </c:pt>
                <c:pt idx="8">
                  <c:v>4.1300001144399996</c:v>
                </c:pt>
                <c:pt idx="9">
                  <c:v>3.7200000286099999</c:v>
                </c:pt>
                <c:pt idx="10">
                  <c:v>3.6600000858300001</c:v>
                </c:pt>
                <c:pt idx="11">
                  <c:v>3.5699999332400001</c:v>
                </c:pt>
                <c:pt idx="12">
                  <c:v>3.4500000476800001</c:v>
                </c:pt>
                <c:pt idx="13">
                  <c:v>3.3900001048999999</c:v>
                </c:pt>
                <c:pt idx="14">
                  <c:v>2.9000000953699998</c:v>
                </c:pt>
                <c:pt idx="15">
                  <c:v>2.78999996185</c:v>
                </c:pt>
                <c:pt idx="16">
                  <c:v>2.6099998951000001</c:v>
                </c:pt>
                <c:pt idx="17">
                  <c:v>2.5699999332400001</c:v>
                </c:pt>
                <c:pt idx="18">
                  <c:v>2.5599999427800002</c:v>
                </c:pt>
                <c:pt idx="19">
                  <c:v>2.53999996185</c:v>
                </c:pt>
                <c:pt idx="20">
                  <c:v>2.5199999809300002</c:v>
                </c:pt>
                <c:pt idx="21">
                  <c:v>2.5099999904599999</c:v>
                </c:pt>
                <c:pt idx="22">
                  <c:v>2.4300000667599999</c:v>
                </c:pt>
                <c:pt idx="23">
                  <c:v>2.3199999332400001</c:v>
                </c:pt>
                <c:pt idx="24">
                  <c:v>2.2400000095400001</c:v>
                </c:pt>
                <c:pt idx="25">
                  <c:v>2.1800000667599999</c:v>
                </c:pt>
                <c:pt idx="26">
                  <c:v>2.0599999427800002</c:v>
                </c:pt>
                <c:pt idx="27">
                  <c:v>2.0499999523199999</c:v>
                </c:pt>
                <c:pt idx="28">
                  <c:v>1.90999996662</c:v>
                </c:pt>
                <c:pt idx="29">
                  <c:v>1.8999999761599999</c:v>
                </c:pt>
                <c:pt idx="30">
                  <c:v>1.8500000238400001</c:v>
                </c:pt>
                <c:pt idx="31">
                  <c:v>1.8500000238400001</c:v>
                </c:pt>
                <c:pt idx="32">
                  <c:v>1.6100000143099999</c:v>
                </c:pt>
                <c:pt idx="33">
                  <c:v>1.59000003338</c:v>
                </c:pt>
                <c:pt idx="34">
                  <c:v>1.51999998093</c:v>
                </c:pt>
                <c:pt idx="35">
                  <c:v>1.48000001907</c:v>
                </c:pt>
                <c:pt idx="36">
                  <c:v>1.2799999713900001</c:v>
                </c:pt>
                <c:pt idx="37">
                  <c:v>1.26999998093</c:v>
                </c:pt>
                <c:pt idx="38">
                  <c:v>1.2200000286099999</c:v>
                </c:pt>
                <c:pt idx="39">
                  <c:v>1.1200000047700001</c:v>
                </c:pt>
                <c:pt idx="40">
                  <c:v>1.05999994278</c:v>
                </c:pt>
                <c:pt idx="41">
                  <c:v>0.97000002861000001</c:v>
                </c:pt>
                <c:pt idx="42">
                  <c:v>0.920000016689</c:v>
                </c:pt>
                <c:pt idx="43">
                  <c:v>0.91000002622599996</c:v>
                </c:pt>
                <c:pt idx="44">
                  <c:v>0.37000000476799999</c:v>
                </c:pt>
                <c:pt idx="45">
                  <c:v>0.25999999046299999</c:v>
                </c:pt>
                <c:pt idx="46">
                  <c:v>-0.12999999523200001</c:v>
                </c:pt>
                <c:pt idx="47">
                  <c:v>-0.23000000417200001</c:v>
                </c:pt>
                <c:pt idx="48">
                  <c:v>-0.31999999284699998</c:v>
                </c:pt>
                <c:pt idx="49">
                  <c:v>-0.87999999523200001</c:v>
                </c:pt>
                <c:pt idx="50">
                  <c:v>-0.95999997854200003</c:v>
                </c:pt>
                <c:pt idx="51">
                  <c:v>-1.1200000047700001</c:v>
                </c:pt>
                <c:pt idx="52">
                  <c:v>-1.1699999570799999</c:v>
                </c:pt>
                <c:pt idx="53">
                  <c:v>-1.30999994278</c:v>
                </c:pt>
                <c:pt idx="54">
                  <c:v>-1.34000003338</c:v>
                </c:pt>
                <c:pt idx="55">
                  <c:v>-1.34000003338</c:v>
                </c:pt>
                <c:pt idx="56">
                  <c:v>-1.3500000238400001</c:v>
                </c:pt>
                <c:pt idx="57">
                  <c:v>-1.44000005722</c:v>
                </c:pt>
                <c:pt idx="58">
                  <c:v>-1.44000005722</c:v>
                </c:pt>
                <c:pt idx="59">
                  <c:v>-1.55999994278</c:v>
                </c:pt>
                <c:pt idx="60">
                  <c:v>-1.6499999761599999</c:v>
                </c:pt>
                <c:pt idx="61">
                  <c:v>-1.6699999570799999</c:v>
                </c:pt>
                <c:pt idx="62">
                  <c:v>-1.71000003815</c:v>
                </c:pt>
                <c:pt idx="63">
                  <c:v>-1.73000001907</c:v>
                </c:pt>
                <c:pt idx="64">
                  <c:v>-1.7599999904600001</c:v>
                </c:pt>
                <c:pt idx="65">
                  <c:v>-1.7999999523200001</c:v>
                </c:pt>
                <c:pt idx="66">
                  <c:v>-1.8999999761599999</c:v>
                </c:pt>
                <c:pt idx="67">
                  <c:v>-1.9199999570799999</c:v>
                </c:pt>
                <c:pt idx="68">
                  <c:v>-1.9199999570799999</c:v>
                </c:pt>
                <c:pt idx="69">
                  <c:v>-2.0099999904599999</c:v>
                </c:pt>
                <c:pt idx="70">
                  <c:v>-2.0099999904599999</c:v>
                </c:pt>
                <c:pt idx="71">
                  <c:v>-2.0299999713900001</c:v>
                </c:pt>
                <c:pt idx="72">
                  <c:v>-2.07999992371</c:v>
                </c:pt>
                <c:pt idx="73">
                  <c:v>-2.0999999046300002</c:v>
                </c:pt>
                <c:pt idx="74">
                  <c:v>-2.17000007629</c:v>
                </c:pt>
                <c:pt idx="75">
                  <c:v>-2.2400000095400001</c:v>
                </c:pt>
                <c:pt idx="76">
                  <c:v>-2.2699999809300002</c:v>
                </c:pt>
                <c:pt idx="77">
                  <c:v>-2.28999996185</c:v>
                </c:pt>
                <c:pt idx="78">
                  <c:v>-2.3399999141699999</c:v>
                </c:pt>
                <c:pt idx="79">
                  <c:v>-2.36999988556</c:v>
                </c:pt>
                <c:pt idx="80">
                  <c:v>-2.4000000953699998</c:v>
                </c:pt>
                <c:pt idx="81">
                  <c:v>-2.42000007629</c:v>
                </c:pt>
                <c:pt idx="82">
                  <c:v>-2.4400000572199998</c:v>
                </c:pt>
                <c:pt idx="83">
                  <c:v>-2.4900000095400001</c:v>
                </c:pt>
                <c:pt idx="84">
                  <c:v>-2.5299999713900001</c:v>
                </c:pt>
                <c:pt idx="85">
                  <c:v>-2.5499999523199999</c:v>
                </c:pt>
                <c:pt idx="86">
                  <c:v>-2.6400001048999999</c:v>
                </c:pt>
                <c:pt idx="87">
                  <c:v>-2.6500000953699998</c:v>
                </c:pt>
                <c:pt idx="88">
                  <c:v>-2.67000007629</c:v>
                </c:pt>
                <c:pt idx="89">
                  <c:v>-2.67000007629</c:v>
                </c:pt>
                <c:pt idx="90">
                  <c:v>-2.7799999713900001</c:v>
                </c:pt>
                <c:pt idx="91">
                  <c:v>-2.9100000858300001</c:v>
                </c:pt>
                <c:pt idx="92">
                  <c:v>-2.96000003815</c:v>
                </c:pt>
                <c:pt idx="93">
                  <c:v>-3.0099999904599999</c:v>
                </c:pt>
                <c:pt idx="94">
                  <c:v>-3.0299999713900001</c:v>
                </c:pt>
                <c:pt idx="95">
                  <c:v>-3.0299999713900001</c:v>
                </c:pt>
                <c:pt idx="96">
                  <c:v>-3.1400001048999999</c:v>
                </c:pt>
                <c:pt idx="97">
                  <c:v>-3.1800000667599999</c:v>
                </c:pt>
                <c:pt idx="98">
                  <c:v>-3.2799999713900001</c:v>
                </c:pt>
                <c:pt idx="99">
                  <c:v>-3.2999999523199999</c:v>
                </c:pt>
                <c:pt idx="100">
                  <c:v>-3.4400000572199998</c:v>
                </c:pt>
                <c:pt idx="101">
                  <c:v>-3.46000003815</c:v>
                </c:pt>
                <c:pt idx="102">
                  <c:v>-3.4700000286099999</c:v>
                </c:pt>
                <c:pt idx="103">
                  <c:v>-3.53999996185</c:v>
                </c:pt>
                <c:pt idx="104">
                  <c:v>-3.5499999523199999</c:v>
                </c:pt>
                <c:pt idx="105">
                  <c:v>-3.63000011444</c:v>
                </c:pt>
                <c:pt idx="106">
                  <c:v>-3.6600000858300001</c:v>
                </c:pt>
                <c:pt idx="107">
                  <c:v>-4.1300001144399996</c:v>
                </c:pt>
                <c:pt idx="108">
                  <c:v>-8.2600002288799992</c:v>
                </c:pt>
                <c:pt idx="109">
                  <c:v>-8.32999992371</c:v>
                </c:pt>
                <c:pt idx="110">
                  <c:v>-8.3999996185299999</c:v>
                </c:pt>
                <c:pt idx="111">
                  <c:v>-8.5600004196199997</c:v>
                </c:pt>
                <c:pt idx="112">
                  <c:v>-8.6199998855600004</c:v>
                </c:pt>
                <c:pt idx="113">
                  <c:v>-8.67000007629</c:v>
                </c:pt>
                <c:pt idx="114">
                  <c:v>-8.7399997711200008</c:v>
                </c:pt>
                <c:pt idx="115">
                  <c:v>-9.0200004577600001</c:v>
                </c:pt>
                <c:pt idx="116">
                  <c:v>-9.0399999618500004</c:v>
                </c:pt>
                <c:pt idx="117">
                  <c:v>-9.1499996185299999</c:v>
                </c:pt>
                <c:pt idx="118">
                  <c:v>-9.1899995803800003</c:v>
                </c:pt>
                <c:pt idx="119">
                  <c:v>-9.2600002288799992</c:v>
                </c:pt>
                <c:pt idx="120">
                  <c:v>-9.2700004577600001</c:v>
                </c:pt>
                <c:pt idx="121">
                  <c:v>-9.3000001907299996</c:v>
                </c:pt>
                <c:pt idx="122">
                  <c:v>-9.32999992371</c:v>
                </c:pt>
                <c:pt idx="123">
                  <c:v>-9.3599996566799994</c:v>
                </c:pt>
                <c:pt idx="124">
                  <c:v>-9.3699998855600004</c:v>
                </c:pt>
                <c:pt idx="125">
                  <c:v>-9.3699998855600004</c:v>
                </c:pt>
                <c:pt idx="126">
                  <c:v>-9.4700002670300005</c:v>
                </c:pt>
                <c:pt idx="127">
                  <c:v>-9.5</c:v>
                </c:pt>
                <c:pt idx="128">
                  <c:v>-9.5399999618500004</c:v>
                </c:pt>
                <c:pt idx="129">
                  <c:v>-9.6400003433200006</c:v>
                </c:pt>
                <c:pt idx="130">
                  <c:v>-9.6899995803800003</c:v>
                </c:pt>
                <c:pt idx="131">
                  <c:v>-9.7299995422399999</c:v>
                </c:pt>
                <c:pt idx="132">
                  <c:v>-9.7700004577600001</c:v>
                </c:pt>
                <c:pt idx="133">
                  <c:v>-9.8400001525899992</c:v>
                </c:pt>
                <c:pt idx="134">
                  <c:v>-9.8699998855600004</c:v>
                </c:pt>
                <c:pt idx="135">
                  <c:v>-9.8999996185299999</c:v>
                </c:pt>
                <c:pt idx="136">
                  <c:v>-9.92000007629</c:v>
                </c:pt>
                <c:pt idx="137">
                  <c:v>-9.9899997711200008</c:v>
                </c:pt>
                <c:pt idx="138">
                  <c:v>-10</c:v>
                </c:pt>
                <c:pt idx="139">
                  <c:v>-10.079999923700001</c:v>
                </c:pt>
                <c:pt idx="140">
                  <c:v>-10.1199998856</c:v>
                </c:pt>
                <c:pt idx="141">
                  <c:v>-10.1300001144</c:v>
                </c:pt>
                <c:pt idx="142">
                  <c:v>-10.329999923700001</c:v>
                </c:pt>
                <c:pt idx="143">
                  <c:v>-10.899999618500001</c:v>
                </c:pt>
                <c:pt idx="144">
                  <c:v>-12.1599998474</c:v>
                </c:pt>
                <c:pt idx="145">
                  <c:v>-12.3699998856</c:v>
                </c:pt>
                <c:pt idx="146">
                  <c:v>-12.3800001144</c:v>
                </c:pt>
                <c:pt idx="147">
                  <c:v>-12.4300003052</c:v>
                </c:pt>
                <c:pt idx="148">
                  <c:v>-12.4300003052</c:v>
                </c:pt>
                <c:pt idx="149">
                  <c:v>-12.5</c:v>
                </c:pt>
                <c:pt idx="150">
                  <c:v>-12.5200004578</c:v>
                </c:pt>
                <c:pt idx="151">
                  <c:v>-12.5600004196</c:v>
                </c:pt>
                <c:pt idx="152">
                  <c:v>-12.5600004196</c:v>
                </c:pt>
                <c:pt idx="153">
                  <c:v>-12.5699996948</c:v>
                </c:pt>
                <c:pt idx="154">
                  <c:v>-12.609999656699999</c:v>
                </c:pt>
                <c:pt idx="155">
                  <c:v>-12.6300001144</c:v>
                </c:pt>
                <c:pt idx="156">
                  <c:v>-12.699999809299999</c:v>
                </c:pt>
                <c:pt idx="157">
                  <c:v>-12.739999771100001</c:v>
                </c:pt>
                <c:pt idx="158">
                  <c:v>-12.760000228899999</c:v>
                </c:pt>
                <c:pt idx="159">
                  <c:v>-12.7700004578</c:v>
                </c:pt>
                <c:pt idx="160">
                  <c:v>-12.779999733</c:v>
                </c:pt>
                <c:pt idx="161">
                  <c:v>-12.779999733</c:v>
                </c:pt>
                <c:pt idx="162">
                  <c:v>-12.8100004196</c:v>
                </c:pt>
                <c:pt idx="163">
                  <c:v>-12.8699998856</c:v>
                </c:pt>
                <c:pt idx="164">
                  <c:v>-12.9099998474</c:v>
                </c:pt>
                <c:pt idx="165">
                  <c:v>-12.9300003052</c:v>
                </c:pt>
                <c:pt idx="166">
                  <c:v>-12.9399995804</c:v>
                </c:pt>
                <c:pt idx="167">
                  <c:v>-12.989999771100001</c:v>
                </c:pt>
                <c:pt idx="168">
                  <c:v>-13.029999733</c:v>
                </c:pt>
                <c:pt idx="169">
                  <c:v>-13.050000190700001</c:v>
                </c:pt>
                <c:pt idx="170">
                  <c:v>-13.079999923700001</c:v>
                </c:pt>
                <c:pt idx="171">
                  <c:v>-13.1199998856</c:v>
                </c:pt>
                <c:pt idx="172">
                  <c:v>-13.1300001144</c:v>
                </c:pt>
                <c:pt idx="173">
                  <c:v>-13.1599998474</c:v>
                </c:pt>
                <c:pt idx="174">
                  <c:v>-13.1800003052</c:v>
                </c:pt>
                <c:pt idx="175">
                  <c:v>-13.2299995422</c:v>
                </c:pt>
                <c:pt idx="176">
                  <c:v>-13.25</c:v>
                </c:pt>
                <c:pt idx="177">
                  <c:v>-13.279999733</c:v>
                </c:pt>
                <c:pt idx="178">
                  <c:v>-13.279999733</c:v>
                </c:pt>
                <c:pt idx="179">
                  <c:v>-13.279999733</c:v>
                </c:pt>
                <c:pt idx="180">
                  <c:v>-13.2899999619</c:v>
                </c:pt>
                <c:pt idx="181">
                  <c:v>-13.329999923700001</c:v>
                </c:pt>
                <c:pt idx="182">
                  <c:v>-13.359999656699999</c:v>
                </c:pt>
                <c:pt idx="183">
                  <c:v>-13.390000343300001</c:v>
                </c:pt>
                <c:pt idx="184">
                  <c:v>-13.399999618500001</c:v>
                </c:pt>
                <c:pt idx="185">
                  <c:v>-13.399999618500001</c:v>
                </c:pt>
                <c:pt idx="186">
                  <c:v>-13.449999809299999</c:v>
                </c:pt>
                <c:pt idx="187">
                  <c:v>-13.470000267</c:v>
                </c:pt>
                <c:pt idx="188">
                  <c:v>-13.4799995422</c:v>
                </c:pt>
                <c:pt idx="189">
                  <c:v>-13.5</c:v>
                </c:pt>
                <c:pt idx="190">
                  <c:v>-13.529999733</c:v>
                </c:pt>
                <c:pt idx="191">
                  <c:v>-13.550000190700001</c:v>
                </c:pt>
                <c:pt idx="192">
                  <c:v>-13.5699996948</c:v>
                </c:pt>
                <c:pt idx="193">
                  <c:v>-13.579999923700001</c:v>
                </c:pt>
                <c:pt idx="194">
                  <c:v>-13.600000381499999</c:v>
                </c:pt>
                <c:pt idx="195">
                  <c:v>-13.609999656699999</c:v>
                </c:pt>
                <c:pt idx="196">
                  <c:v>-13.699999809299999</c:v>
                </c:pt>
                <c:pt idx="197">
                  <c:v>-13.75</c:v>
                </c:pt>
                <c:pt idx="198">
                  <c:v>-13.8100004196</c:v>
                </c:pt>
                <c:pt idx="199">
                  <c:v>-13.8100004196</c:v>
                </c:pt>
                <c:pt idx="200">
                  <c:v>-13.8400001526</c:v>
                </c:pt>
                <c:pt idx="201">
                  <c:v>-13.859999656699999</c:v>
                </c:pt>
                <c:pt idx="202">
                  <c:v>-13.890000343300001</c:v>
                </c:pt>
                <c:pt idx="203">
                  <c:v>-13.9099998474</c:v>
                </c:pt>
                <c:pt idx="204">
                  <c:v>-13.9799995422</c:v>
                </c:pt>
                <c:pt idx="205">
                  <c:v>-14.010000228899999</c:v>
                </c:pt>
                <c:pt idx="206">
                  <c:v>-14.0699996948</c:v>
                </c:pt>
                <c:pt idx="207">
                  <c:v>-14.100000381499999</c:v>
                </c:pt>
                <c:pt idx="208">
                  <c:v>-14.1199998856</c:v>
                </c:pt>
                <c:pt idx="209">
                  <c:v>-14.1300001144</c:v>
                </c:pt>
                <c:pt idx="210">
                  <c:v>-14.149999618500001</c:v>
                </c:pt>
                <c:pt idx="211">
                  <c:v>-14.1899995804</c:v>
                </c:pt>
                <c:pt idx="212">
                  <c:v>-14.2100000381</c:v>
                </c:pt>
                <c:pt idx="213">
                  <c:v>-14.220000267</c:v>
                </c:pt>
                <c:pt idx="214">
                  <c:v>-14.25</c:v>
                </c:pt>
                <c:pt idx="215">
                  <c:v>-14.2700004578</c:v>
                </c:pt>
                <c:pt idx="216">
                  <c:v>-14.2899999619</c:v>
                </c:pt>
                <c:pt idx="217">
                  <c:v>-14.3400001526</c:v>
                </c:pt>
                <c:pt idx="218">
                  <c:v>-14.3400001526</c:v>
                </c:pt>
                <c:pt idx="219">
                  <c:v>-14.3400001526</c:v>
                </c:pt>
                <c:pt idx="220">
                  <c:v>-14.350000381499999</c:v>
                </c:pt>
                <c:pt idx="221">
                  <c:v>-14.359999656699999</c:v>
                </c:pt>
                <c:pt idx="222">
                  <c:v>-14.3800001144</c:v>
                </c:pt>
                <c:pt idx="223">
                  <c:v>-14.4300003052</c:v>
                </c:pt>
                <c:pt idx="224">
                  <c:v>-14.4300003052</c:v>
                </c:pt>
                <c:pt idx="225">
                  <c:v>-14.4600000381</c:v>
                </c:pt>
                <c:pt idx="226">
                  <c:v>-14.489999771100001</c:v>
                </c:pt>
                <c:pt idx="227">
                  <c:v>-14.489999771100001</c:v>
                </c:pt>
                <c:pt idx="228">
                  <c:v>-14.5</c:v>
                </c:pt>
                <c:pt idx="229">
                  <c:v>-14.550000190700001</c:v>
                </c:pt>
                <c:pt idx="230">
                  <c:v>-14.6300001144</c:v>
                </c:pt>
                <c:pt idx="231">
                  <c:v>-14.720000267</c:v>
                </c:pt>
                <c:pt idx="232">
                  <c:v>-14.760000228899999</c:v>
                </c:pt>
                <c:pt idx="233">
                  <c:v>-14.7700004578</c:v>
                </c:pt>
                <c:pt idx="234">
                  <c:v>-14.7899999619</c:v>
                </c:pt>
                <c:pt idx="235">
                  <c:v>-14.829999923700001</c:v>
                </c:pt>
                <c:pt idx="236">
                  <c:v>-15.050000190700001</c:v>
                </c:pt>
                <c:pt idx="237">
                  <c:v>-15.1199998856</c:v>
                </c:pt>
                <c:pt idx="238">
                  <c:v>-15.199999809299999</c:v>
                </c:pt>
                <c:pt idx="239">
                  <c:v>-15.260000228899999</c:v>
                </c:pt>
                <c:pt idx="240">
                  <c:v>-15.279999733</c:v>
                </c:pt>
                <c:pt idx="241">
                  <c:v>-15.300000190700001</c:v>
                </c:pt>
                <c:pt idx="242">
                  <c:v>-15.300000190700001</c:v>
                </c:pt>
                <c:pt idx="243">
                  <c:v>-15.3199996948</c:v>
                </c:pt>
                <c:pt idx="244">
                  <c:v>-15.350000381499999</c:v>
                </c:pt>
                <c:pt idx="245">
                  <c:v>-15.3800001144</c:v>
                </c:pt>
                <c:pt idx="246">
                  <c:v>-15.4600000381</c:v>
                </c:pt>
                <c:pt idx="247">
                  <c:v>-15.510000228899999</c:v>
                </c:pt>
                <c:pt idx="248">
                  <c:v>-15.510000228899999</c:v>
                </c:pt>
                <c:pt idx="249">
                  <c:v>-15.5200004578</c:v>
                </c:pt>
                <c:pt idx="250">
                  <c:v>-15.609999656699999</c:v>
                </c:pt>
                <c:pt idx="251">
                  <c:v>-15.7100000381</c:v>
                </c:pt>
                <c:pt idx="252">
                  <c:v>-19.280000686600001</c:v>
                </c:pt>
                <c:pt idx="253">
                  <c:v>-19.3199996948</c:v>
                </c:pt>
                <c:pt idx="254">
                  <c:v>-19.3199996948</c:v>
                </c:pt>
                <c:pt idx="255">
                  <c:v>-19.329999923700001</c:v>
                </c:pt>
                <c:pt idx="256">
                  <c:v>-19.350000381499999</c:v>
                </c:pt>
                <c:pt idx="257">
                  <c:v>-19.350000381499999</c:v>
                </c:pt>
                <c:pt idx="258">
                  <c:v>-19.399999618500001</c:v>
                </c:pt>
                <c:pt idx="259">
                  <c:v>-19.620000839199999</c:v>
                </c:pt>
                <c:pt idx="260">
                  <c:v>-19.649999618500001</c:v>
                </c:pt>
                <c:pt idx="261">
                  <c:v>-19.690000534100001</c:v>
                </c:pt>
                <c:pt idx="262">
                  <c:v>-19.709999084500001</c:v>
                </c:pt>
                <c:pt idx="263">
                  <c:v>-19.709999084500001</c:v>
                </c:pt>
                <c:pt idx="264">
                  <c:v>-19.739999771099999</c:v>
                </c:pt>
                <c:pt idx="265">
                  <c:v>-19.75</c:v>
                </c:pt>
                <c:pt idx="266">
                  <c:v>-19.770000457799998</c:v>
                </c:pt>
                <c:pt idx="267">
                  <c:v>-19.8199996948</c:v>
                </c:pt>
                <c:pt idx="268">
                  <c:v>-19.829999923700001</c:v>
                </c:pt>
                <c:pt idx="269">
                  <c:v>-19.850000381499999</c:v>
                </c:pt>
                <c:pt idx="270">
                  <c:v>-19.870000839199999</c:v>
                </c:pt>
                <c:pt idx="271">
                  <c:v>-19.940000534100001</c:v>
                </c:pt>
                <c:pt idx="272">
                  <c:v>-19.9500007629</c:v>
                </c:pt>
                <c:pt idx="273">
                  <c:v>-20.020000457799998</c:v>
                </c:pt>
                <c:pt idx="274">
                  <c:v>-20.0699996948</c:v>
                </c:pt>
                <c:pt idx="275">
                  <c:v>-20.3199996948</c:v>
                </c:pt>
                <c:pt idx="276">
                  <c:v>-20.329999923700001</c:v>
                </c:pt>
                <c:pt idx="277">
                  <c:v>-20.510000228900001</c:v>
                </c:pt>
                <c:pt idx="278">
                  <c:v>-20.5499992371</c:v>
                </c:pt>
                <c:pt idx="279">
                  <c:v>-20.709999084500001</c:v>
                </c:pt>
                <c:pt idx="280">
                  <c:v>-20.7999992371</c:v>
                </c:pt>
                <c:pt idx="281">
                  <c:v>-20.8600006104</c:v>
                </c:pt>
                <c:pt idx="282">
                  <c:v>-20.879999160800001</c:v>
                </c:pt>
                <c:pt idx="283">
                  <c:v>-20.9500007629</c:v>
                </c:pt>
                <c:pt idx="284">
                  <c:v>-20.979999542200002</c:v>
                </c:pt>
                <c:pt idx="285">
                  <c:v>-21</c:v>
                </c:pt>
                <c:pt idx="286">
                  <c:v>-21.149999618500001</c:v>
                </c:pt>
                <c:pt idx="287">
                  <c:v>-21.25</c:v>
                </c:pt>
              </c:numCache>
            </c:numRef>
          </c:xVal>
          <c:yVal>
            <c:numRef>
              <c:f>Data!$M$2:$M$289</c:f>
              <c:numCache>
                <c:formatCode>General</c:formatCode>
                <c:ptCount val="288"/>
                <c:pt idx="0">
                  <c:v>6.7709594754972198</c:v>
                </c:pt>
                <c:pt idx="1">
                  <c:v>6.5977618375930565</c:v>
                </c:pt>
                <c:pt idx="2">
                  <c:v>5.894082594205619</c:v>
                </c:pt>
                <c:pt idx="3">
                  <c:v>5.7316798507362758</c:v>
                </c:pt>
                <c:pt idx="4">
                  <c:v>5.255263625010663</c:v>
                </c:pt>
                <c:pt idx="5">
                  <c:v>5.2119504179811393</c:v>
                </c:pt>
                <c:pt idx="6">
                  <c:v>4.9195737884737838</c:v>
                </c:pt>
                <c:pt idx="7">
                  <c:v>4.8979154163645813</c:v>
                </c:pt>
                <c:pt idx="8">
                  <c:v>4.767962624496338</c:v>
                </c:pt>
                <c:pt idx="9">
                  <c:v>4.3239225611245624</c:v>
                </c:pt>
                <c:pt idx="10">
                  <c:v>4.2589365748202352</c:v>
                </c:pt>
                <c:pt idx="11">
                  <c:v>4.1614550675418993</c:v>
                </c:pt>
                <c:pt idx="12">
                  <c:v>4.0314757644994508</c:v>
                </c:pt>
                <c:pt idx="13">
                  <c:v>3.9664842387082779</c:v>
                </c:pt>
                <c:pt idx="14">
                  <c:v>3.4356709175431086</c:v>
                </c:pt>
                <c:pt idx="15">
                  <c:v>3.3164962001435985</c:v>
                </c:pt>
                <c:pt idx="16">
                  <c:v>3.121472913151111</c:v>
                </c:pt>
                <c:pt idx="17">
                  <c:v>3.0781326947343861</c:v>
                </c:pt>
                <c:pt idx="18">
                  <c:v>3.0672975382927761</c:v>
                </c:pt>
                <c:pt idx="19">
                  <c:v>3.0456271026646919</c:v>
                </c:pt>
                <c:pt idx="20">
                  <c:v>3.023956502901898</c:v>
                </c:pt>
                <c:pt idx="21">
                  <c:v>3.0131211412669057</c:v>
                </c:pt>
                <c:pt idx="22">
                  <c:v>2.9264367564190548</c:v>
                </c:pt>
                <c:pt idx="23">
                  <c:v>2.8072410849713032</c:v>
                </c:pt>
                <c:pt idx="24">
                  <c:v>2.7205502702252637</c:v>
                </c:pt>
                <c:pt idx="25">
                  <c:v>2.655530339990043</c:v>
                </c:pt>
                <c:pt idx="26">
                  <c:v>2.5254854674986644</c:v>
                </c:pt>
                <c:pt idx="27">
                  <c:v>2.5146481268448704</c:v>
                </c:pt>
                <c:pt idx="28">
                  <c:v>2.3629204731535633</c:v>
                </c:pt>
                <c:pt idx="29">
                  <c:v>2.3520824497748238</c:v>
                </c:pt>
                <c:pt idx="30">
                  <c:v>2.2978916381431964</c:v>
                </c:pt>
                <c:pt idx="31">
                  <c:v>2.2978916381431964</c:v>
                </c:pt>
                <c:pt idx="32">
                  <c:v>2.0377590600948654</c:v>
                </c:pt>
                <c:pt idx="33">
                  <c:v>2.0160801156456403</c:v>
                </c:pt>
                <c:pt idx="34">
                  <c:v>1.9402021333572517</c:v>
                </c:pt>
                <c:pt idx="35">
                  <c:v>1.8968422704623584</c:v>
                </c:pt>
                <c:pt idx="36">
                  <c:v>1.6800305740671935</c:v>
                </c:pt>
                <c:pt idx="37">
                  <c:v>1.6691894633020798</c:v>
                </c:pt>
                <c:pt idx="38">
                  <c:v>1.6149831268482215</c:v>
                </c:pt>
                <c:pt idx="39">
                  <c:v>1.5065663715287234</c:v>
                </c:pt>
                <c:pt idx="40">
                  <c:v>1.4415137024647142</c:v>
                </c:pt>
                <c:pt idx="41">
                  <c:v>1.3439312287926963</c:v>
                </c:pt>
                <c:pt idx="42">
                  <c:v>1.2897167544686798</c:v>
                </c:pt>
                <c:pt idx="43">
                  <c:v>1.2788737059947772</c:v>
                </c:pt>
                <c:pt idx="44">
                  <c:v>0.69326279462370821</c:v>
                </c:pt>
                <c:pt idx="45">
                  <c:v>0.57395013545710782</c:v>
                </c:pt>
                <c:pt idx="46">
                  <c:v>0.1508697512865497</c:v>
                </c:pt>
                <c:pt idx="47">
                  <c:v>4.2371162562380077E-2</c:v>
                </c:pt>
                <c:pt idx="48">
                  <c:v>-5.5283500156277671E-2</c:v>
                </c:pt>
                <c:pt idx="49">
                  <c:v>-0.66304582081734531</c:v>
                </c:pt>
                <c:pt idx="50">
                  <c:v>-0.74988865980833608</c:v>
                </c:pt>
                <c:pt idx="51">
                  <c:v>-0.9235899541302327</c:v>
                </c:pt>
                <c:pt idx="52">
                  <c:v>-0.97787588318863738</c:v>
                </c:pt>
                <c:pt idx="53">
                  <c:v>-1.1298878556681218</c:v>
                </c:pt>
                <c:pt idx="54">
                  <c:v>-1.1624641386625716</c:v>
                </c:pt>
                <c:pt idx="55">
                  <c:v>-1.1624641386625716</c:v>
                </c:pt>
                <c:pt idx="56">
                  <c:v>-1.1733230301184063</c:v>
                </c:pt>
                <c:pt idx="57">
                  <c:v>-1.2710571229698675</c:v>
                </c:pt>
                <c:pt idx="58">
                  <c:v>-1.2710571229698675</c:v>
                </c:pt>
                <c:pt idx="59">
                  <c:v>-1.401380270222357</c:v>
                </c:pt>
                <c:pt idx="60">
                  <c:v>-1.4991313268296071</c:v>
                </c:pt>
                <c:pt idx="61">
                  <c:v>-1.5208547676368445</c:v>
                </c:pt>
                <c:pt idx="62">
                  <c:v>-1.5643028944643593</c:v>
                </c:pt>
                <c:pt idx="63">
                  <c:v>-1.5860274539588952</c:v>
                </c:pt>
                <c:pt idx="64">
                  <c:v>-1.6186149984694698</c:v>
                </c:pt>
                <c:pt idx="65">
                  <c:v>-1.662066382225313</c:v>
                </c:pt>
                <c:pt idx="66">
                  <c:v>-1.770701668597894</c:v>
                </c:pt>
                <c:pt idx="67">
                  <c:v>-1.7924298603998974</c:v>
                </c:pt>
                <c:pt idx="68">
                  <c:v>-1.7924298603998974</c:v>
                </c:pt>
                <c:pt idx="69">
                  <c:v>-1.8902117072018672</c:v>
                </c:pt>
                <c:pt idx="70">
                  <c:v>-1.8902117072018672</c:v>
                </c:pt>
                <c:pt idx="71">
                  <c:v>-1.9119420657782362</c:v>
                </c:pt>
                <c:pt idx="72">
                  <c:v>-1.966269711721174</c:v>
                </c:pt>
                <c:pt idx="73">
                  <c:v>-1.9880014740896739</c:v>
                </c:pt>
                <c:pt idx="74">
                  <c:v>-2.064066099084612</c:v>
                </c:pt>
                <c:pt idx="75">
                  <c:v>-2.1401354922031017</c:v>
                </c:pt>
                <c:pt idx="76">
                  <c:v>-2.1727382170463816</c:v>
                </c:pt>
                <c:pt idx="77">
                  <c:v>-2.1944738898616611</c:v>
                </c:pt>
                <c:pt idx="78">
                  <c:v>-2.2488149143287419</c:v>
                </c:pt>
                <c:pt idx="79">
                  <c:v>-2.281420800760865</c:v>
                </c:pt>
                <c:pt idx="80">
                  <c:v>-2.3140279071116372</c:v>
                </c:pt>
                <c:pt idx="81">
                  <c:v>-2.3357663418431618</c:v>
                </c:pt>
                <c:pt idx="82">
                  <c:v>-2.3575052078501111</c:v>
                </c:pt>
                <c:pt idx="83">
                  <c:v>-2.4118542708932815</c:v>
                </c:pt>
                <c:pt idx="84">
                  <c:v>-2.4553354878044247</c:v>
                </c:pt>
                <c:pt idx="85">
                  <c:v>-2.4770767565276466</c:v>
                </c:pt>
                <c:pt idx="86">
                  <c:v>-2.5749182262284966</c:v>
                </c:pt>
                <c:pt idx="87">
                  <c:v>-2.5857900319364768</c:v>
                </c:pt>
                <c:pt idx="88">
                  <c:v>-2.6075339820396692</c:v>
                </c:pt>
                <c:pt idx="89">
                  <c:v>-2.6075339820396692</c:v>
                </c:pt>
                <c:pt idx="90">
                  <c:v>-2.7271338548245851</c:v>
                </c:pt>
                <c:pt idx="91">
                  <c:v>-2.8684974996914936</c:v>
                </c:pt>
                <c:pt idx="92">
                  <c:v>-2.922873348049793</c:v>
                </c:pt>
                <c:pt idx="93">
                  <c:v>-2.9772521939154597</c:v>
                </c:pt>
                <c:pt idx="94">
                  <c:v>-2.9990045781400148</c:v>
                </c:pt>
                <c:pt idx="95">
                  <c:v>-2.9990045781400148</c:v>
                </c:pt>
                <c:pt idx="96">
                  <c:v>-3.1186516921869853</c:v>
                </c:pt>
                <c:pt idx="97">
                  <c:v>-3.1621633477026996</c:v>
                </c:pt>
                <c:pt idx="98">
                  <c:v>-3.2709512798791902</c:v>
                </c:pt>
                <c:pt idx="99">
                  <c:v>-3.2927103893458081</c:v>
                </c:pt>
                <c:pt idx="100">
                  <c:v>-3.4450388688963374</c:v>
                </c:pt>
                <c:pt idx="101">
                  <c:v>-3.4668021319183335</c:v>
                </c:pt>
                <c:pt idx="102">
                  <c:v>-3.477683961367779</c:v>
                </c:pt>
                <c:pt idx="103">
                  <c:v>-3.5538604860397043</c:v>
                </c:pt>
                <c:pt idx="104">
                  <c:v>-3.5647433809689706</c:v>
                </c:pt>
                <c:pt idx="105">
                  <c:v>-3.651811657022904</c:v>
                </c:pt>
                <c:pt idx="106">
                  <c:v>-3.6844644063684662</c:v>
                </c:pt>
                <c:pt idx="107">
                  <c:v>-4.1961903310281521</c:v>
                </c:pt>
                <c:pt idx="108">
                  <c:v>-8.7102634097701834</c:v>
                </c:pt>
                <c:pt idx="109">
                  <c:v>-8.7870999611893215</c:v>
                </c:pt>
                <c:pt idx="110">
                  <c:v>-8.8639486971389818</c:v>
                </c:pt>
                <c:pt idx="111">
                  <c:v>-9.0396504868217527</c:v>
                </c:pt>
                <c:pt idx="112">
                  <c:v>-9.1055542418742146</c:v>
                </c:pt>
                <c:pt idx="113">
                  <c:v>-9.1604816239161888</c:v>
                </c:pt>
                <c:pt idx="114">
                  <c:v>-9.2373898597682178</c:v>
                </c:pt>
                <c:pt idx="115">
                  <c:v>-9.5451479055193182</c:v>
                </c:pt>
                <c:pt idx="116">
                  <c:v>-9.5671375588222674</c:v>
                </c:pt>
                <c:pt idx="117">
                  <c:v>-9.6881012260779915</c:v>
                </c:pt>
                <c:pt idx="118">
                  <c:v>-9.7320956386391071</c:v>
                </c:pt>
                <c:pt idx="119">
                  <c:v>-9.8090963018121826</c:v>
                </c:pt>
                <c:pt idx="120">
                  <c:v>-9.8200975489168147</c:v>
                </c:pt>
                <c:pt idx="121">
                  <c:v>-9.8531017438844746</c:v>
                </c:pt>
                <c:pt idx="122">
                  <c:v>-9.8861081920619256</c:v>
                </c:pt>
                <c:pt idx="123">
                  <c:v>-9.9191168921016288</c:v>
                </c:pt>
                <c:pt idx="124">
                  <c:v>-9.9301206420808796</c:v>
                </c:pt>
                <c:pt idx="125">
                  <c:v>-9.9301206420808796</c:v>
                </c:pt>
                <c:pt idx="126">
                  <c:v>-10.040169783369793</c:v>
                </c:pt>
                <c:pt idx="127">
                  <c:v>-10.073188971626028</c:v>
                </c:pt>
                <c:pt idx="128">
                  <c:v>-10.117218393668022</c:v>
                </c:pt>
                <c:pt idx="129">
                  <c:v>-10.22730988199555</c:v>
                </c:pt>
                <c:pt idx="130">
                  <c:v>-10.282363881738107</c:v>
                </c:pt>
                <c:pt idx="131">
                  <c:v>-10.326412167749185</c:v>
                </c:pt>
                <c:pt idx="132">
                  <c:v>-10.370465458246853</c:v>
                </c:pt>
                <c:pt idx="133">
                  <c:v>-10.447566110483013</c:v>
                </c:pt>
                <c:pt idx="134">
                  <c:v>-10.480612788384382</c:v>
                </c:pt>
                <c:pt idx="135">
                  <c:v>-10.513661676522593</c:v>
                </c:pt>
                <c:pt idx="136">
                  <c:v>-10.535696195369852</c:v>
                </c:pt>
                <c:pt idx="137">
                  <c:v>-10.612822620071105</c:v>
                </c:pt>
                <c:pt idx="138">
                  <c:v>-10.623841958317305</c:v>
                </c:pt>
                <c:pt idx="139">
                  <c:v>-10.712003332848568</c:v>
                </c:pt>
                <c:pt idx="140">
                  <c:v>-10.756089852456491</c:v>
                </c:pt>
                <c:pt idx="141">
                  <c:v>-10.767112351020673</c:v>
                </c:pt>
                <c:pt idx="142">
                  <c:v>-10.987607702312305</c:v>
                </c:pt>
                <c:pt idx="143">
                  <c:v>-11.616538902007237</c:v>
                </c:pt>
                <c:pt idx="144">
                  <c:v>-13.009366650319066</c:v>
                </c:pt>
                <c:pt idx="145">
                  <c:v>-13.241820418118781</c:v>
                </c:pt>
                <c:pt idx="146">
                  <c:v>-13.252891997402351</c:v>
                </c:pt>
                <c:pt idx="147">
                  <c:v>-13.308251664935845</c:v>
                </c:pt>
                <c:pt idx="148">
                  <c:v>-13.308251664935845</c:v>
                </c:pt>
                <c:pt idx="149">
                  <c:v>-13.385762427594925</c:v>
                </c:pt>
                <c:pt idx="150">
                  <c:v>-13.407910635939956</c:v>
                </c:pt>
                <c:pt idx="151">
                  <c:v>-13.452208211677688</c:v>
                </c:pt>
                <c:pt idx="152">
                  <c:v>-13.452208211677688</c:v>
                </c:pt>
                <c:pt idx="153">
                  <c:v>-13.463282273311748</c:v>
                </c:pt>
                <c:pt idx="154">
                  <c:v>-13.507583519174625</c:v>
                </c:pt>
                <c:pt idx="155">
                  <c:v>-13.529735764566588</c:v>
                </c:pt>
                <c:pt idx="156">
                  <c:v>-13.607272217611838</c:v>
                </c:pt>
                <c:pt idx="157">
                  <c:v>-13.651582871006022</c:v>
                </c:pt>
                <c:pt idx="158">
                  <c:v>-13.673739798009075</c:v>
                </c:pt>
                <c:pt idx="159">
                  <c:v>-13.684818528511162</c:v>
                </c:pt>
                <c:pt idx="160">
                  <c:v>-13.695896380050437</c:v>
                </c:pt>
                <c:pt idx="161">
                  <c:v>-13.695896380050437</c:v>
                </c:pt>
                <c:pt idx="162">
                  <c:v>-13.729134167072333</c:v>
                </c:pt>
                <c:pt idx="163">
                  <c:v>-13.795612384724871</c:v>
                </c:pt>
                <c:pt idx="164">
                  <c:v>-13.839935047119239</c:v>
                </c:pt>
                <c:pt idx="165">
                  <c:v>-13.862097949454972</c:v>
                </c:pt>
                <c:pt idx="166">
                  <c:v>-13.873178603451285</c:v>
                </c:pt>
                <c:pt idx="167">
                  <c:v>-13.928588685830178</c:v>
                </c:pt>
                <c:pt idx="168">
                  <c:v>-13.972919625461452</c:v>
                </c:pt>
                <c:pt idx="169">
                  <c:v>-13.995086645720171</c:v>
                </c:pt>
                <c:pt idx="170">
                  <c:v>-14.02833739038018</c:v>
                </c:pt>
                <c:pt idx="171">
                  <c:v>-14.072674429702898</c:v>
                </c:pt>
                <c:pt idx="172">
                  <c:v>-14.083759373375784</c:v>
                </c:pt>
                <c:pt idx="173">
                  <c:v>-14.117014150208867</c:v>
                </c:pt>
                <c:pt idx="174">
                  <c:v>-14.139185538925863</c:v>
                </c:pt>
                <c:pt idx="175">
                  <c:v>-14.194614793941819</c:v>
                </c:pt>
                <c:pt idx="176">
                  <c:v>-14.216788495005762</c:v>
                </c:pt>
                <c:pt idx="177">
                  <c:v>-14.250049217727</c:v>
                </c:pt>
                <c:pt idx="178">
                  <c:v>-14.250049217727</c:v>
                </c:pt>
                <c:pt idx="179">
                  <c:v>-14.250049217727</c:v>
                </c:pt>
                <c:pt idx="180">
                  <c:v>-14.261136804221822</c:v>
                </c:pt>
                <c:pt idx="181">
                  <c:v>-14.30548771745404</c:v>
                </c:pt>
                <c:pt idx="182">
                  <c:v>-14.338752336179942</c:v>
                </c:pt>
                <c:pt idx="183">
                  <c:v>-14.372019459399624</c:v>
                </c:pt>
                <c:pt idx="184">
                  <c:v>-14.38310776320839</c:v>
                </c:pt>
                <c:pt idx="185">
                  <c:v>-14.38310776320839</c:v>
                </c:pt>
                <c:pt idx="186">
                  <c:v>-14.438555901841267</c:v>
                </c:pt>
                <c:pt idx="187">
                  <c:v>-14.460736690059848</c:v>
                </c:pt>
                <c:pt idx="188">
                  <c:v>-14.471826263234083</c:v>
                </c:pt>
                <c:pt idx="189">
                  <c:v>-14.49400799696383</c:v>
                </c:pt>
                <c:pt idx="190">
                  <c:v>-14.527280715653303</c:v>
                </c:pt>
                <c:pt idx="191">
                  <c:v>-14.549464013819547</c:v>
                </c:pt>
                <c:pt idx="192">
                  <c:v>-14.571646876207792</c:v>
                </c:pt>
                <c:pt idx="193">
                  <c:v>-14.58273906883781</c:v>
                </c:pt>
                <c:pt idx="194">
                  <c:v>-14.604923917784481</c:v>
                </c:pt>
                <c:pt idx="195">
                  <c:v>-14.616015515658535</c:v>
                </c:pt>
                <c:pt idx="196">
                  <c:v>-14.715854190337941</c:v>
                </c:pt>
                <c:pt idx="197">
                  <c:v>-14.771325548122881</c:v>
                </c:pt>
                <c:pt idx="198">
                  <c:v>-14.837896335476213</c:v>
                </c:pt>
                <c:pt idx="199">
                  <c:v>-14.837896335476213</c:v>
                </c:pt>
                <c:pt idx="200">
                  <c:v>-14.871183206491393</c:v>
                </c:pt>
                <c:pt idx="201">
                  <c:v>-14.893374839205645</c:v>
                </c:pt>
                <c:pt idx="202">
                  <c:v>-14.926664977349708</c:v>
                </c:pt>
                <c:pt idx="203">
                  <c:v>-14.948858075963347</c:v>
                </c:pt>
                <c:pt idx="204">
                  <c:v>-15.026540082391758</c:v>
                </c:pt>
                <c:pt idx="205">
                  <c:v>-15.059835440203878</c:v>
                </c:pt>
                <c:pt idx="206">
                  <c:v>-15.126427892261924</c:v>
                </c:pt>
                <c:pt idx="207">
                  <c:v>-15.159727089333822</c:v>
                </c:pt>
                <c:pt idx="208">
                  <c:v>-15.18192619896111</c:v>
                </c:pt>
                <c:pt idx="209">
                  <c:v>-15.193026493220229</c:v>
                </c:pt>
                <c:pt idx="210">
                  <c:v>-15.215226442542779</c:v>
                </c:pt>
                <c:pt idx="211">
                  <c:v>-15.259629069320621</c:v>
                </c:pt>
                <c:pt idx="212">
                  <c:v>-15.281831742551587</c:v>
                </c:pt>
                <c:pt idx="213">
                  <c:v>-15.29293328597138</c:v>
                </c:pt>
                <c:pt idx="214">
                  <c:v>-15.326237681343473</c:v>
                </c:pt>
                <c:pt idx="215">
                  <c:v>-15.348442001407179</c:v>
                </c:pt>
                <c:pt idx="216">
                  <c:v>-15.370645807431904</c:v>
                </c:pt>
                <c:pt idx="217">
                  <c:v>-15.426159280473255</c:v>
                </c:pt>
                <c:pt idx="218">
                  <c:v>-15.426159280473255</c:v>
                </c:pt>
                <c:pt idx="219">
                  <c:v>-15.426159280473255</c:v>
                </c:pt>
                <c:pt idx="220">
                  <c:v>-15.437262591104906</c:v>
                </c:pt>
                <c:pt idx="221">
                  <c:v>-15.448364976968961</c:v>
                </c:pt>
                <c:pt idx="222">
                  <c:v>-15.470572267828921</c:v>
                </c:pt>
                <c:pt idx="223">
                  <c:v>-15.526091766110572</c:v>
                </c:pt>
                <c:pt idx="224">
                  <c:v>-15.526091766110572</c:v>
                </c:pt>
                <c:pt idx="225">
                  <c:v>-15.559404628804428</c:v>
                </c:pt>
                <c:pt idx="226">
                  <c:v>-15.592718673869991</c:v>
                </c:pt>
                <c:pt idx="227">
                  <c:v>-15.592718673869991</c:v>
                </c:pt>
                <c:pt idx="228">
                  <c:v>-15.603823970145637</c:v>
                </c:pt>
                <c:pt idx="229">
                  <c:v>-15.659351342824573</c:v>
                </c:pt>
                <c:pt idx="230">
                  <c:v>-15.748201417015403</c:v>
                </c:pt>
                <c:pt idx="231">
                  <c:v>-15.848167736268369</c:v>
                </c:pt>
                <c:pt idx="232">
                  <c:v>-15.892600353353739</c:v>
                </c:pt>
                <c:pt idx="233">
                  <c:v>-15.903709083075285</c:v>
                </c:pt>
                <c:pt idx="234">
                  <c:v>-15.92592585412369</c:v>
                </c:pt>
                <c:pt idx="235">
                  <c:v>-15.970361932962527</c:v>
                </c:pt>
                <c:pt idx="236">
                  <c:v>-16.214795477405676</c:v>
                </c:pt>
                <c:pt idx="237">
                  <c:v>-16.292581365597801</c:v>
                </c:pt>
                <c:pt idx="238">
                  <c:v>-16.381486757049917</c:v>
                </c:pt>
                <c:pt idx="239">
                  <c:v>-16.448171115892993</c:v>
                </c:pt>
                <c:pt idx="240">
                  <c:v>-16.470399430851682</c:v>
                </c:pt>
                <c:pt idx="241">
                  <c:v>-16.492629253716032</c:v>
                </c:pt>
                <c:pt idx="242">
                  <c:v>-16.492629253716032</c:v>
                </c:pt>
                <c:pt idx="243">
                  <c:v>-16.514858462934619</c:v>
                </c:pt>
                <c:pt idx="244">
                  <c:v>-16.548204699716248</c:v>
                </c:pt>
                <c:pt idx="245">
                  <c:v>-16.581550870553791</c:v>
                </c:pt>
                <c:pt idx="246">
                  <c:v>-16.670479515714689</c:v>
                </c:pt>
                <c:pt idx="247">
                  <c:v>-16.726063704025403</c:v>
                </c:pt>
                <c:pt idx="248">
                  <c:v>-16.726063704025403</c:v>
                </c:pt>
                <c:pt idx="249">
                  <c:v>-16.737181075665383</c:v>
                </c:pt>
                <c:pt idx="250">
                  <c:v>-16.837239020805853</c:v>
                </c:pt>
                <c:pt idx="251">
                  <c:v>-16.948425890319168</c:v>
                </c:pt>
                <c:pt idx="252">
                  <c:v>-20.923208824905288</c:v>
                </c:pt>
                <c:pt idx="253">
                  <c:v>-20.967789948831999</c:v>
                </c:pt>
                <c:pt idx="254">
                  <c:v>-20.967789948831999</c:v>
                </c:pt>
                <c:pt idx="255">
                  <c:v>-20.978935887798603</c:v>
                </c:pt>
                <c:pt idx="256">
                  <c:v>-21.001227916876868</c:v>
                </c:pt>
                <c:pt idx="257">
                  <c:v>-21.001227916876868</c:v>
                </c:pt>
                <c:pt idx="258">
                  <c:v>-21.056956740693373</c:v>
                </c:pt>
                <c:pt idx="259">
                  <c:v>-21.302183286134383</c:v>
                </c:pt>
                <c:pt idx="260">
                  <c:v>-21.335623534489571</c:v>
                </c:pt>
                <c:pt idx="261">
                  <c:v>-21.380214031200918</c:v>
                </c:pt>
                <c:pt idx="262">
                  <c:v>-21.402507436228504</c:v>
                </c:pt>
                <c:pt idx="263">
                  <c:v>-21.402507436228504</c:v>
                </c:pt>
                <c:pt idx="264">
                  <c:v>-21.435951084768973</c:v>
                </c:pt>
                <c:pt idx="265">
                  <c:v>-21.447099061090999</c:v>
                </c:pt>
                <c:pt idx="266">
                  <c:v>-21.469395153367575</c:v>
                </c:pt>
                <c:pt idx="267">
                  <c:v>-21.525134068032795</c:v>
                </c:pt>
                <c:pt idx="268">
                  <c:v>-21.536282414501475</c:v>
                </c:pt>
                <c:pt idx="269">
                  <c:v>-21.558579244996508</c:v>
                </c:pt>
                <c:pt idx="270">
                  <c:v>-21.580876258220126</c:v>
                </c:pt>
                <c:pt idx="271">
                  <c:v>-21.658915108458679</c:v>
                </c:pt>
                <c:pt idx="272">
                  <c:v>-21.670063999767891</c:v>
                </c:pt>
                <c:pt idx="273">
                  <c:v>-21.748105364731174</c:v>
                </c:pt>
                <c:pt idx="274">
                  <c:v>-21.803849919283977</c:v>
                </c:pt>
                <c:pt idx="275">
                  <c:v>-22.082593197705041</c:v>
                </c:pt>
                <c:pt idx="276">
                  <c:v>-22.09374373682838</c:v>
                </c:pt>
                <c:pt idx="277">
                  <c:v>-22.294456264386849</c:v>
                </c:pt>
                <c:pt idx="278">
                  <c:v>-22.339059662325329</c:v>
                </c:pt>
                <c:pt idx="279">
                  <c:v>-22.51748388804879</c:v>
                </c:pt>
                <c:pt idx="280">
                  <c:v>-22.61785218898908</c:v>
                </c:pt>
                <c:pt idx="281">
                  <c:v>-22.684767538195729</c:v>
                </c:pt>
                <c:pt idx="282">
                  <c:v>-22.707070831924735</c:v>
                </c:pt>
                <c:pt idx="283">
                  <c:v>-22.785140993270268</c:v>
                </c:pt>
                <c:pt idx="284">
                  <c:v>-22.818598068431115</c:v>
                </c:pt>
                <c:pt idx="285">
                  <c:v>-22.840904389309149</c:v>
                </c:pt>
                <c:pt idx="286">
                  <c:v>-23.008202225552733</c:v>
                </c:pt>
                <c:pt idx="287">
                  <c:v>-23.11973934497378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65664"/>
        <c:axId val="98471936"/>
      </c:scatterChart>
      <c:valAx>
        <c:axId val="98465664"/>
        <c:scaling>
          <c:orientation val="minMax"/>
          <c:max val="7"/>
          <c:min val="-23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 Head [m a.s.l.]</a:t>
                </a:r>
              </a:p>
            </c:rich>
          </c:tx>
          <c:layout>
            <c:manualLayout>
              <c:xMode val="edge"/>
              <c:yMode val="edge"/>
              <c:x val="0.18263096617265337"/>
              <c:y val="2.3712121212121216E-3"/>
            </c:manualLayout>
          </c:layout>
          <c:overlay val="0"/>
        </c:title>
        <c:numFmt formatCode="0" sourceLinked="0"/>
        <c:majorTickMark val="in"/>
        <c:minorTickMark val="none"/>
        <c:tickLblPos val="high"/>
        <c:crossAx val="98471936"/>
        <c:crossesAt val="7"/>
        <c:crossBetween val="midCat"/>
        <c:majorUnit val="2"/>
      </c:valAx>
      <c:valAx>
        <c:axId val="98471936"/>
        <c:scaling>
          <c:orientation val="minMax"/>
          <c:max val="7"/>
          <c:min val="-23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Simulated Head [m a.s.l.]</a:t>
                </a:r>
              </a:p>
            </c:rich>
          </c:tx>
          <c:layout>
            <c:manualLayout>
              <c:xMode val="edge"/>
              <c:yMode val="edge"/>
              <c:x val="0.94297987998155341"/>
              <c:y val="0.20281313131313128"/>
            </c:manualLayout>
          </c:layout>
          <c:overlay val="0"/>
        </c:title>
        <c:numFmt formatCode="0" sourceLinked="0"/>
        <c:majorTickMark val="in"/>
        <c:minorTickMark val="none"/>
        <c:tickLblPos val="high"/>
        <c:crossAx val="98465664"/>
        <c:crossesAt val="7"/>
        <c:crossBetween val="midCat"/>
        <c:majorUnit val="2"/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7260164420855052"/>
          <c:y val="0.82778903612291022"/>
          <c:w val="0.12906423405078402"/>
          <c:h val="0.11976803688864252"/>
        </c:manualLayout>
      </c:layout>
      <c:overlay val="0"/>
      <c:spPr>
        <a:solidFill>
          <a:schemeClr val="bg1">
            <a:lumMod val="85000"/>
          </a:schemeClr>
        </a:solidFill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227628548619608E-2"/>
          <c:y val="0.12679914638464976"/>
          <c:w val="0.83058218249997762"/>
          <c:h val="0.84454591890654174"/>
        </c:manualLayout>
      </c:layout>
      <c:scatterChart>
        <c:scatterStyle val="lineMarker"/>
        <c:varyColors val="0"/>
        <c:ser>
          <c:idx val="13"/>
          <c:order val="0"/>
          <c:tx>
            <c:v>Allwells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trendline>
            <c:trendlineType val="linear"/>
            <c:dispRSqr val="0"/>
            <c:dispEq val="1"/>
            <c:trendlineLbl>
              <c:layout>
                <c:manualLayout>
                  <c:x val="-0.38213160977836558"/>
                  <c:y val="-0.16449361549856958"/>
                </c:manualLayout>
              </c:layout>
              <c:numFmt formatCode="General" sourceLinked="0"/>
            </c:trendlineLbl>
          </c:trendline>
          <c:xVal>
            <c:numRef>
              <c:f>Data!$A$2:$A$289</c:f>
              <c:numCache>
                <c:formatCode>0.00</c:formatCode>
                <c:ptCount val="288"/>
                <c:pt idx="0">
                  <c:v>6.6433362960800002</c:v>
                </c:pt>
                <c:pt idx="1">
                  <c:v>4.9710817337000002</c:v>
                </c:pt>
                <c:pt idx="2">
                  <c:v>6.50867128372</c:v>
                </c:pt>
                <c:pt idx="3">
                  <c:v>5.4805688858000003</c:v>
                </c:pt>
                <c:pt idx="4">
                  <c:v>5.8374676704399997</c:v>
                </c:pt>
                <c:pt idx="5">
                  <c:v>5.42617321014</c:v>
                </c:pt>
                <c:pt idx="6">
                  <c:v>3.7042472362500001</c:v>
                </c:pt>
                <c:pt idx="7">
                  <c:v>5.6659045219399999</c:v>
                </c:pt>
                <c:pt idx="8">
                  <c:v>4.7853884697</c:v>
                </c:pt>
                <c:pt idx="9">
                  <c:v>3.6398358344999999</c:v>
                </c:pt>
                <c:pt idx="10">
                  <c:v>4.7579226493800002</c:v>
                </c:pt>
                <c:pt idx="11">
                  <c:v>3.4722225666000002</c:v>
                </c:pt>
                <c:pt idx="12">
                  <c:v>3.1289727687800002</c:v>
                </c:pt>
                <c:pt idx="13">
                  <c:v>4.3718857765200001</c:v>
                </c:pt>
                <c:pt idx="14">
                  <c:v>3.6651604175600001</c:v>
                </c:pt>
                <c:pt idx="15">
                  <c:v>2.23058199883</c:v>
                </c:pt>
                <c:pt idx="16">
                  <c:v>2.1968808174099999</c:v>
                </c:pt>
                <c:pt idx="17">
                  <c:v>2.3622295856500002</c:v>
                </c:pt>
                <c:pt idx="18">
                  <c:v>2.0883483886700001</c:v>
                </c:pt>
                <c:pt idx="19">
                  <c:v>2.1237425804100001</c:v>
                </c:pt>
                <c:pt idx="20">
                  <c:v>3.57332324982</c:v>
                </c:pt>
                <c:pt idx="21">
                  <c:v>1.7980048656500001</c:v>
                </c:pt>
                <c:pt idx="22">
                  <c:v>2.3187899589500001</c:v>
                </c:pt>
                <c:pt idx="23">
                  <c:v>2.16136908531</c:v>
                </c:pt>
                <c:pt idx="24">
                  <c:v>1.58229720592</c:v>
                </c:pt>
                <c:pt idx="25">
                  <c:v>2.9218668937699999</c:v>
                </c:pt>
                <c:pt idx="26">
                  <c:v>1.8000725507699999</c:v>
                </c:pt>
                <c:pt idx="27">
                  <c:v>2.6274847984299998</c:v>
                </c:pt>
                <c:pt idx="28">
                  <c:v>2.0647580623600001</c:v>
                </c:pt>
                <c:pt idx="29">
                  <c:v>4.1001448631299997</c:v>
                </c:pt>
                <c:pt idx="30">
                  <c:v>2.2678492069199998</c:v>
                </c:pt>
                <c:pt idx="31">
                  <c:v>2.3069076538100002</c:v>
                </c:pt>
                <c:pt idx="32">
                  <c:v>1.9762153625500001</c:v>
                </c:pt>
                <c:pt idx="33">
                  <c:v>1.80975949764</c:v>
                </c:pt>
                <c:pt idx="34">
                  <c:v>1.98415780067</c:v>
                </c:pt>
                <c:pt idx="35">
                  <c:v>2.1030824184400001</c:v>
                </c:pt>
                <c:pt idx="36">
                  <c:v>2.64157772064</c:v>
                </c:pt>
                <c:pt idx="37">
                  <c:v>2.8445408344300001</c:v>
                </c:pt>
                <c:pt idx="38">
                  <c:v>2.6337838172899999</c:v>
                </c:pt>
                <c:pt idx="39">
                  <c:v>3.8639147281600001</c:v>
                </c:pt>
                <c:pt idx="40">
                  <c:v>2.3605542182899999</c:v>
                </c:pt>
                <c:pt idx="41">
                  <c:v>2.8785467147800001</c:v>
                </c:pt>
                <c:pt idx="42">
                  <c:v>2.8713414669000001</c:v>
                </c:pt>
                <c:pt idx="43">
                  <c:v>3.2702913284299999</c:v>
                </c:pt>
                <c:pt idx="44">
                  <c:v>1.99595332146</c:v>
                </c:pt>
                <c:pt idx="45">
                  <c:v>1.4231408834499999</c:v>
                </c:pt>
                <c:pt idx="46">
                  <c:v>0.90552568435699998</c:v>
                </c:pt>
                <c:pt idx="47">
                  <c:v>1.39589834213</c:v>
                </c:pt>
                <c:pt idx="48">
                  <c:v>2.4654200077100001</c:v>
                </c:pt>
                <c:pt idx="49">
                  <c:v>1.13632512093</c:v>
                </c:pt>
                <c:pt idx="50">
                  <c:v>-1.6838277578400001</c:v>
                </c:pt>
                <c:pt idx="51">
                  <c:v>-1.4276928901699999</c:v>
                </c:pt>
                <c:pt idx="52">
                  <c:v>1.2745277881599999</c:v>
                </c:pt>
                <c:pt idx="53">
                  <c:v>-1.9324043989199999</c:v>
                </c:pt>
                <c:pt idx="54">
                  <c:v>1.06780230999</c:v>
                </c:pt>
                <c:pt idx="55">
                  <c:v>7.5759232044200001E-2</c:v>
                </c:pt>
                <c:pt idx="56">
                  <c:v>0.470962643623</c:v>
                </c:pt>
                <c:pt idx="57">
                  <c:v>0.24653041362799999</c:v>
                </c:pt>
                <c:pt idx="58">
                  <c:v>0.107325382531</c:v>
                </c:pt>
                <c:pt idx="59">
                  <c:v>0.14294138550800001</c:v>
                </c:pt>
                <c:pt idx="60">
                  <c:v>-0.36302030086499998</c:v>
                </c:pt>
                <c:pt idx="61">
                  <c:v>0.161692798138</c:v>
                </c:pt>
                <c:pt idx="62">
                  <c:v>0.13639572262800001</c:v>
                </c:pt>
                <c:pt idx="63">
                  <c:v>7.9612389206900003E-2</c:v>
                </c:pt>
                <c:pt idx="64">
                  <c:v>9.4495303928900001E-2</c:v>
                </c:pt>
                <c:pt idx="65">
                  <c:v>-1.6190022230100001</c:v>
                </c:pt>
                <c:pt idx="66">
                  <c:v>0.59611588716499997</c:v>
                </c:pt>
                <c:pt idx="67">
                  <c:v>-0.59232717752499997</c:v>
                </c:pt>
                <c:pt idx="68">
                  <c:v>-1.78222763538</c:v>
                </c:pt>
                <c:pt idx="69">
                  <c:v>-5.3385898470900001E-2</c:v>
                </c:pt>
                <c:pt idx="70">
                  <c:v>-2.32554316521</c:v>
                </c:pt>
                <c:pt idx="71">
                  <c:v>-0.17636208236199999</c:v>
                </c:pt>
                <c:pt idx="72">
                  <c:v>-0.42525863647500001</c:v>
                </c:pt>
                <c:pt idx="73">
                  <c:v>-1.9248424768400001</c:v>
                </c:pt>
                <c:pt idx="74">
                  <c:v>-0.20498777926</c:v>
                </c:pt>
                <c:pt idx="75">
                  <c:v>-2.2333447933200001</c:v>
                </c:pt>
                <c:pt idx="76">
                  <c:v>6.1852809041699999E-2</c:v>
                </c:pt>
                <c:pt idx="77">
                  <c:v>-2.0654256343799999</c:v>
                </c:pt>
                <c:pt idx="78">
                  <c:v>-2.7230105400100002</c:v>
                </c:pt>
                <c:pt idx="79">
                  <c:v>-2.1465921402000001</c:v>
                </c:pt>
                <c:pt idx="80">
                  <c:v>-2.0486960411099999</c:v>
                </c:pt>
                <c:pt idx="81">
                  <c:v>-2.3682208061200001</c:v>
                </c:pt>
                <c:pt idx="82">
                  <c:v>-2.0828375816300002</c:v>
                </c:pt>
                <c:pt idx="83">
                  <c:v>-0.35606336593600002</c:v>
                </c:pt>
                <c:pt idx="84">
                  <c:v>-2.34154653549</c:v>
                </c:pt>
                <c:pt idx="85">
                  <c:v>-2.2870419025399999</c:v>
                </c:pt>
                <c:pt idx="86">
                  <c:v>-2.3906354904199998</c:v>
                </c:pt>
                <c:pt idx="87">
                  <c:v>-2.4951496124300001</c:v>
                </c:pt>
                <c:pt idx="88">
                  <c:v>-0.256802260876</c:v>
                </c:pt>
                <c:pt idx="89">
                  <c:v>-3.0349402427699999</c:v>
                </c:pt>
                <c:pt idx="90">
                  <c:v>-2.27447128296</c:v>
                </c:pt>
                <c:pt idx="91">
                  <c:v>-3.2141387462600002</c:v>
                </c:pt>
                <c:pt idx="92">
                  <c:v>-2.5923335552200002</c:v>
                </c:pt>
                <c:pt idx="93">
                  <c:v>-2.7047355175000001</c:v>
                </c:pt>
                <c:pt idx="94">
                  <c:v>0.31574165821099998</c:v>
                </c:pt>
                <c:pt idx="95">
                  <c:v>-2.7068364620200001</c:v>
                </c:pt>
                <c:pt idx="96">
                  <c:v>-2.68340396881</c:v>
                </c:pt>
                <c:pt idx="97">
                  <c:v>-2.66342806816</c:v>
                </c:pt>
                <c:pt idx="98">
                  <c:v>-3.3059520721400002</c:v>
                </c:pt>
                <c:pt idx="99">
                  <c:v>-2.9565660953499999</c:v>
                </c:pt>
                <c:pt idx="100">
                  <c:v>-2.8270452022599999</c:v>
                </c:pt>
                <c:pt idx="101">
                  <c:v>-3.0921249389600001</c:v>
                </c:pt>
                <c:pt idx="102">
                  <c:v>-3.27595257759</c:v>
                </c:pt>
                <c:pt idx="103">
                  <c:v>-3.2102258205399998</c:v>
                </c:pt>
                <c:pt idx="104">
                  <c:v>-3.1492393016800002</c:v>
                </c:pt>
                <c:pt idx="105">
                  <c:v>-2.66551208496</c:v>
                </c:pt>
                <c:pt idx="106">
                  <c:v>-3.1878299713099998</c:v>
                </c:pt>
                <c:pt idx="107">
                  <c:v>-3.18513727188</c:v>
                </c:pt>
                <c:pt idx="108">
                  <c:v>-10.8963003159</c:v>
                </c:pt>
                <c:pt idx="109">
                  <c:v>-10.9108943939</c:v>
                </c:pt>
                <c:pt idx="110">
                  <c:v>-10.8624429703</c:v>
                </c:pt>
                <c:pt idx="111">
                  <c:v>-10.2512054443</c:v>
                </c:pt>
                <c:pt idx="112">
                  <c:v>-10.1593017578</c:v>
                </c:pt>
                <c:pt idx="113">
                  <c:v>-10.546187400799999</c:v>
                </c:pt>
                <c:pt idx="114">
                  <c:v>-10.3343992233</c:v>
                </c:pt>
                <c:pt idx="115">
                  <c:v>-10.504027366600001</c:v>
                </c:pt>
                <c:pt idx="116">
                  <c:v>-10.8384981155</c:v>
                </c:pt>
                <c:pt idx="117">
                  <c:v>-10.0911989212</c:v>
                </c:pt>
                <c:pt idx="118">
                  <c:v>-10.4533653259</c:v>
                </c:pt>
                <c:pt idx="119">
                  <c:v>-10.850011825599999</c:v>
                </c:pt>
                <c:pt idx="120">
                  <c:v>-10.382582664499999</c:v>
                </c:pt>
                <c:pt idx="121">
                  <c:v>-10.894824028</c:v>
                </c:pt>
                <c:pt idx="122">
                  <c:v>-10.551713943499999</c:v>
                </c:pt>
                <c:pt idx="123">
                  <c:v>-10.0657558441</c:v>
                </c:pt>
                <c:pt idx="124">
                  <c:v>-11.0199146271</c:v>
                </c:pt>
                <c:pt idx="125">
                  <c:v>-10.435441970799999</c:v>
                </c:pt>
                <c:pt idx="126">
                  <c:v>-10.677957534800001</c:v>
                </c:pt>
                <c:pt idx="127">
                  <c:v>-10.4241952896</c:v>
                </c:pt>
                <c:pt idx="128">
                  <c:v>-10.484023094199999</c:v>
                </c:pt>
                <c:pt idx="129">
                  <c:v>-10.087470054600001</c:v>
                </c:pt>
                <c:pt idx="130">
                  <c:v>-10.4016189575</c:v>
                </c:pt>
                <c:pt idx="131">
                  <c:v>-10.3847932816</c:v>
                </c:pt>
                <c:pt idx="132">
                  <c:v>-10.134893417400001</c:v>
                </c:pt>
                <c:pt idx="133">
                  <c:v>-10.3768787384</c:v>
                </c:pt>
                <c:pt idx="134">
                  <c:v>-10.486612319900001</c:v>
                </c:pt>
                <c:pt idx="135">
                  <c:v>-10.212471962</c:v>
                </c:pt>
                <c:pt idx="136">
                  <c:v>-10.5023765564</c:v>
                </c:pt>
                <c:pt idx="137">
                  <c:v>-10.565977096599999</c:v>
                </c:pt>
                <c:pt idx="138">
                  <c:v>-10.8291015625</c:v>
                </c:pt>
                <c:pt idx="139">
                  <c:v>-10.418828964199999</c:v>
                </c:pt>
                <c:pt idx="140">
                  <c:v>-10.7361011505</c:v>
                </c:pt>
                <c:pt idx="141">
                  <c:v>-10.3099327087</c:v>
                </c:pt>
                <c:pt idx="142">
                  <c:v>-10.651903152499999</c:v>
                </c:pt>
                <c:pt idx="143">
                  <c:v>-10.410932540899999</c:v>
                </c:pt>
                <c:pt idx="144">
                  <c:v>-13.9931554794</c:v>
                </c:pt>
                <c:pt idx="145">
                  <c:v>-15.811284065200001</c:v>
                </c:pt>
                <c:pt idx="146">
                  <c:v>-13.354678154</c:v>
                </c:pt>
                <c:pt idx="147">
                  <c:v>-14.241307258599999</c:v>
                </c:pt>
                <c:pt idx="148">
                  <c:v>-13.6485939026</c:v>
                </c:pt>
                <c:pt idx="149">
                  <c:v>-13.4717292786</c:v>
                </c:pt>
                <c:pt idx="150">
                  <c:v>-13.6300439835</c:v>
                </c:pt>
                <c:pt idx="151">
                  <c:v>-13.6170129776</c:v>
                </c:pt>
                <c:pt idx="152">
                  <c:v>-13.6738195419</c:v>
                </c:pt>
                <c:pt idx="153">
                  <c:v>-13.5448589325</c:v>
                </c:pt>
                <c:pt idx="154">
                  <c:v>-13.5817613602</c:v>
                </c:pt>
                <c:pt idx="155">
                  <c:v>-14.078534126299999</c:v>
                </c:pt>
                <c:pt idx="156">
                  <c:v>-15.642499923700001</c:v>
                </c:pt>
                <c:pt idx="157">
                  <c:v>-13.7046384811</c:v>
                </c:pt>
                <c:pt idx="158">
                  <c:v>-13.6097764969</c:v>
                </c:pt>
                <c:pt idx="159">
                  <c:v>-13.736696243300001</c:v>
                </c:pt>
                <c:pt idx="160">
                  <c:v>-13.599300384499999</c:v>
                </c:pt>
                <c:pt idx="161">
                  <c:v>-13.6067380905</c:v>
                </c:pt>
                <c:pt idx="162">
                  <c:v>-13.6049995422</c:v>
                </c:pt>
                <c:pt idx="163">
                  <c:v>-15.9606790543</c:v>
                </c:pt>
                <c:pt idx="164">
                  <c:v>-15.487659454299999</c:v>
                </c:pt>
                <c:pt idx="165">
                  <c:v>-15.326406478899999</c:v>
                </c:pt>
                <c:pt idx="166">
                  <c:v>-13.7763195038</c:v>
                </c:pt>
                <c:pt idx="167">
                  <c:v>-14.5030975342</c:v>
                </c:pt>
                <c:pt idx="168">
                  <c:v>-13.818369865399999</c:v>
                </c:pt>
                <c:pt idx="169">
                  <c:v>-14.0223426819</c:v>
                </c:pt>
                <c:pt idx="170">
                  <c:v>-13.9137115479</c:v>
                </c:pt>
                <c:pt idx="171">
                  <c:v>-16.064168930099999</c:v>
                </c:pt>
                <c:pt idx="172">
                  <c:v>-13.966657638499999</c:v>
                </c:pt>
                <c:pt idx="173">
                  <c:v>-13.865274429299999</c:v>
                </c:pt>
                <c:pt idx="174">
                  <c:v>-14.737784385699999</c:v>
                </c:pt>
                <c:pt idx="175">
                  <c:v>-14.138648033100001</c:v>
                </c:pt>
                <c:pt idx="176">
                  <c:v>-14.9514579773</c:v>
                </c:pt>
                <c:pt idx="177">
                  <c:v>-16.091083526599999</c:v>
                </c:pt>
                <c:pt idx="178">
                  <c:v>-16.1600723267</c:v>
                </c:pt>
                <c:pt idx="179">
                  <c:v>-14.889626503000001</c:v>
                </c:pt>
                <c:pt idx="180">
                  <c:v>-15.015186309800001</c:v>
                </c:pt>
                <c:pt idx="181">
                  <c:v>-14.198437690700001</c:v>
                </c:pt>
                <c:pt idx="182">
                  <c:v>-16.340629577600001</c:v>
                </c:pt>
                <c:pt idx="183">
                  <c:v>-15.138065338100001</c:v>
                </c:pt>
                <c:pt idx="184">
                  <c:v>-16.030004501299999</c:v>
                </c:pt>
                <c:pt idx="185">
                  <c:v>-14.261339187600001</c:v>
                </c:pt>
                <c:pt idx="186">
                  <c:v>-14.3251314163</c:v>
                </c:pt>
                <c:pt idx="187">
                  <c:v>-14.9470338821</c:v>
                </c:pt>
                <c:pt idx="188">
                  <c:v>-14.825637817400001</c:v>
                </c:pt>
                <c:pt idx="189">
                  <c:v>-14.383105278</c:v>
                </c:pt>
                <c:pt idx="190">
                  <c:v>-14.447366714499999</c:v>
                </c:pt>
                <c:pt idx="191">
                  <c:v>-14.5095272064</c:v>
                </c:pt>
                <c:pt idx="192">
                  <c:v>-14.763682365399999</c:v>
                </c:pt>
                <c:pt idx="193">
                  <c:v>-14.6356563568</c:v>
                </c:pt>
                <c:pt idx="194">
                  <c:v>-14.5736732483</c:v>
                </c:pt>
                <c:pt idx="195">
                  <c:v>-14.6996679306</c:v>
                </c:pt>
                <c:pt idx="196">
                  <c:v>-16.150156021099999</c:v>
                </c:pt>
                <c:pt idx="197">
                  <c:v>-16.181596756000001</c:v>
                </c:pt>
                <c:pt idx="198">
                  <c:v>-16.1187210083</c:v>
                </c:pt>
                <c:pt idx="199">
                  <c:v>-14.884977340700001</c:v>
                </c:pt>
                <c:pt idx="200">
                  <c:v>-14.948055267299999</c:v>
                </c:pt>
                <c:pt idx="201">
                  <c:v>-16.3473548889</c:v>
                </c:pt>
                <c:pt idx="202">
                  <c:v>-14.9643182755</c:v>
                </c:pt>
                <c:pt idx="203">
                  <c:v>-16.211160659800001</c:v>
                </c:pt>
                <c:pt idx="204">
                  <c:v>-16.3774261475</c:v>
                </c:pt>
                <c:pt idx="205">
                  <c:v>-14.9450454712</c:v>
                </c:pt>
                <c:pt idx="206">
                  <c:v>-14.830083846999999</c:v>
                </c:pt>
                <c:pt idx="207">
                  <c:v>-14.7511129379</c:v>
                </c:pt>
                <c:pt idx="208">
                  <c:v>-14.897766113299999</c:v>
                </c:pt>
                <c:pt idx="209">
                  <c:v>-14.6337327957</c:v>
                </c:pt>
                <c:pt idx="210">
                  <c:v>-16.280582427999999</c:v>
                </c:pt>
                <c:pt idx="211">
                  <c:v>-16.299764633199999</c:v>
                </c:pt>
                <c:pt idx="212">
                  <c:v>-14.668822288499999</c:v>
                </c:pt>
                <c:pt idx="213">
                  <c:v>-16.3234367371</c:v>
                </c:pt>
                <c:pt idx="214">
                  <c:v>-14.537933349599999</c:v>
                </c:pt>
                <c:pt idx="215">
                  <c:v>-14.7218132019</c:v>
                </c:pt>
                <c:pt idx="216">
                  <c:v>-14.5164613724</c:v>
                </c:pt>
                <c:pt idx="217">
                  <c:v>-16.3465614319</c:v>
                </c:pt>
                <c:pt idx="218">
                  <c:v>-14.5712738037</c:v>
                </c:pt>
                <c:pt idx="219">
                  <c:v>-14.794232368499999</c:v>
                </c:pt>
                <c:pt idx="220">
                  <c:v>-14.796631812999999</c:v>
                </c:pt>
                <c:pt idx="221">
                  <c:v>-14.764611244199999</c:v>
                </c:pt>
                <c:pt idx="222">
                  <c:v>-14.532544136</c:v>
                </c:pt>
                <c:pt idx="223">
                  <c:v>-16.152582168599999</c:v>
                </c:pt>
                <c:pt idx="224">
                  <c:v>-14.7353315353</c:v>
                </c:pt>
                <c:pt idx="225">
                  <c:v>-14.621459960899999</c:v>
                </c:pt>
                <c:pt idx="226">
                  <c:v>-16.235462188700001</c:v>
                </c:pt>
                <c:pt idx="227">
                  <c:v>-14.6906337738</c:v>
                </c:pt>
                <c:pt idx="228">
                  <c:v>-16.145187377900001</c:v>
                </c:pt>
                <c:pt idx="229">
                  <c:v>-16.133182525599999</c:v>
                </c:pt>
                <c:pt idx="230">
                  <c:v>-14.716127395599999</c:v>
                </c:pt>
                <c:pt idx="231">
                  <c:v>-16.340141296399999</c:v>
                </c:pt>
                <c:pt idx="232">
                  <c:v>-16.258962631199999</c:v>
                </c:pt>
                <c:pt idx="233">
                  <c:v>-16.404436111500001</c:v>
                </c:pt>
                <c:pt idx="234">
                  <c:v>-16.341415405300001</c:v>
                </c:pt>
                <c:pt idx="235">
                  <c:v>-16.340456008899999</c:v>
                </c:pt>
                <c:pt idx="236">
                  <c:v>-14.7830963135</c:v>
                </c:pt>
                <c:pt idx="237">
                  <c:v>-16.429525375400001</c:v>
                </c:pt>
                <c:pt idx="238">
                  <c:v>-14.8813056946</c:v>
                </c:pt>
                <c:pt idx="239">
                  <c:v>-15.228895187399999</c:v>
                </c:pt>
                <c:pt idx="240">
                  <c:v>-15.3381061554</c:v>
                </c:pt>
                <c:pt idx="241">
                  <c:v>-15.000082969699999</c:v>
                </c:pt>
                <c:pt idx="242">
                  <c:v>-15.1225805283</c:v>
                </c:pt>
                <c:pt idx="243">
                  <c:v>-15.4494857788</c:v>
                </c:pt>
                <c:pt idx="244">
                  <c:v>-15.522947311399999</c:v>
                </c:pt>
                <c:pt idx="245">
                  <c:v>-15.5608577728</c:v>
                </c:pt>
                <c:pt idx="246">
                  <c:v>-15.5097131729</c:v>
                </c:pt>
                <c:pt idx="247">
                  <c:v>-15.5541372299</c:v>
                </c:pt>
                <c:pt idx="248">
                  <c:v>-15.4858007431</c:v>
                </c:pt>
                <c:pt idx="249">
                  <c:v>-15.5117797852</c:v>
                </c:pt>
                <c:pt idx="250">
                  <c:v>-15.5732088089</c:v>
                </c:pt>
                <c:pt idx="251">
                  <c:v>-15.6548748016</c:v>
                </c:pt>
                <c:pt idx="252">
                  <c:v>-21.8750953674</c:v>
                </c:pt>
                <c:pt idx="253">
                  <c:v>-21.2163772583</c:v>
                </c:pt>
                <c:pt idx="254">
                  <c:v>-21.274097442599999</c:v>
                </c:pt>
                <c:pt idx="255">
                  <c:v>-21.339418411299999</c:v>
                </c:pt>
                <c:pt idx="256">
                  <c:v>-21.529150009199999</c:v>
                </c:pt>
                <c:pt idx="257">
                  <c:v>-21.109491348300001</c:v>
                </c:pt>
                <c:pt idx="258">
                  <c:v>-21.015850067100001</c:v>
                </c:pt>
                <c:pt idx="259">
                  <c:v>-20.9342689514</c:v>
                </c:pt>
                <c:pt idx="260">
                  <c:v>-21.2436676025</c:v>
                </c:pt>
                <c:pt idx="261">
                  <c:v>-20.723951339700001</c:v>
                </c:pt>
                <c:pt idx="262">
                  <c:v>-20.8705024719</c:v>
                </c:pt>
                <c:pt idx="263">
                  <c:v>-21.216369628900001</c:v>
                </c:pt>
                <c:pt idx="264">
                  <c:v>-20.687677383400001</c:v>
                </c:pt>
                <c:pt idx="265">
                  <c:v>-20.767967224100001</c:v>
                </c:pt>
                <c:pt idx="266">
                  <c:v>-20.818000793500001</c:v>
                </c:pt>
                <c:pt idx="267">
                  <c:v>-20.660682678200001</c:v>
                </c:pt>
                <c:pt idx="268">
                  <c:v>-20.617403030399998</c:v>
                </c:pt>
                <c:pt idx="269">
                  <c:v>-20.642976760900002</c:v>
                </c:pt>
                <c:pt idx="270">
                  <c:v>-20.6300010681</c:v>
                </c:pt>
                <c:pt idx="271">
                  <c:v>-20.624090194699999</c:v>
                </c:pt>
                <c:pt idx="272">
                  <c:v>-20.626029968299999</c:v>
                </c:pt>
                <c:pt idx="273">
                  <c:v>-21.1905250549</c:v>
                </c:pt>
                <c:pt idx="274">
                  <c:v>-20.614786148099999</c:v>
                </c:pt>
                <c:pt idx="275">
                  <c:v>-21.1632099152</c:v>
                </c:pt>
                <c:pt idx="276">
                  <c:v>-20.6222057343</c:v>
                </c:pt>
                <c:pt idx="277">
                  <c:v>-20.641689300500001</c:v>
                </c:pt>
                <c:pt idx="278">
                  <c:v>-21.129140853900001</c:v>
                </c:pt>
                <c:pt idx="279">
                  <c:v>-20.675941467299999</c:v>
                </c:pt>
                <c:pt idx="280">
                  <c:v>-21.084255218500001</c:v>
                </c:pt>
                <c:pt idx="281">
                  <c:v>-20.774852752699999</c:v>
                </c:pt>
                <c:pt idx="282">
                  <c:v>-20.722545623799999</c:v>
                </c:pt>
                <c:pt idx="283">
                  <c:v>-20.827129364000001</c:v>
                </c:pt>
                <c:pt idx="284">
                  <c:v>-20.921226501500001</c:v>
                </c:pt>
                <c:pt idx="285">
                  <c:v>-20.873453140300001</c:v>
                </c:pt>
                <c:pt idx="286">
                  <c:v>-21.032218933100001</c:v>
                </c:pt>
                <c:pt idx="287">
                  <c:v>-20.9752731323</c:v>
                </c:pt>
              </c:numCache>
            </c:numRef>
          </c:xVal>
          <c:yVal>
            <c:numRef>
              <c:f>Data!$E$2:$E$289</c:f>
              <c:numCache>
                <c:formatCode>0.00</c:formatCode>
                <c:ptCount val="288"/>
                <c:pt idx="0">
                  <c:v>0.66333627700999998</c:v>
                </c:pt>
                <c:pt idx="1">
                  <c:v>-0.84891843796000011</c:v>
                </c:pt>
                <c:pt idx="2">
                  <c:v>1.33867120743</c:v>
                </c:pt>
                <c:pt idx="3">
                  <c:v>0.46056890487000057</c:v>
                </c:pt>
                <c:pt idx="4">
                  <c:v>1.2574677467299997</c:v>
                </c:pt>
                <c:pt idx="5">
                  <c:v>0.88617324828999955</c:v>
                </c:pt>
                <c:pt idx="6">
                  <c:v>-0.5657527446799997</c:v>
                </c:pt>
                <c:pt idx="7">
                  <c:v>1.4159045219399999</c:v>
                </c:pt>
                <c:pt idx="8">
                  <c:v>0.65538835526000039</c:v>
                </c:pt>
                <c:pt idx="9">
                  <c:v>-8.0164194109999976E-2</c:v>
                </c:pt>
                <c:pt idx="10">
                  <c:v>1.0979225635500001</c:v>
                </c:pt>
                <c:pt idx="11">
                  <c:v>-9.7777366639999919E-2</c:v>
                </c:pt>
                <c:pt idx="12">
                  <c:v>-0.32102727889999993</c:v>
                </c:pt>
                <c:pt idx="13">
                  <c:v>0.98188567162000018</c:v>
                </c:pt>
                <c:pt idx="14">
                  <c:v>0.7651603221900003</c:v>
                </c:pt>
                <c:pt idx="15">
                  <c:v>-0.55941796302000002</c:v>
                </c:pt>
                <c:pt idx="16">
                  <c:v>-0.41311907769000022</c:v>
                </c:pt>
                <c:pt idx="17">
                  <c:v>-0.2077703475899999</c:v>
                </c:pt>
                <c:pt idx="18">
                  <c:v>-0.47165155411000015</c:v>
                </c:pt>
                <c:pt idx="19">
                  <c:v>-0.41625738143999991</c:v>
                </c:pt>
                <c:pt idx="20">
                  <c:v>1.0533232688899998</c:v>
                </c:pt>
                <c:pt idx="21">
                  <c:v>-0.71199512480999982</c:v>
                </c:pt>
                <c:pt idx="22">
                  <c:v>-0.11121010780999985</c:v>
                </c:pt>
                <c:pt idx="23">
                  <c:v>-0.15863084793000004</c:v>
                </c:pt>
                <c:pt idx="24">
                  <c:v>-0.65770280362000011</c:v>
                </c:pt>
                <c:pt idx="25">
                  <c:v>0.74186682700999995</c:v>
                </c:pt>
                <c:pt idx="26">
                  <c:v>-0.25992739201000026</c:v>
                </c:pt>
                <c:pt idx="27">
                  <c:v>0.57748484610999995</c:v>
                </c:pt>
                <c:pt idx="28">
                  <c:v>0.1547580957400001</c:v>
                </c:pt>
                <c:pt idx="29">
                  <c:v>2.2001448869699995</c:v>
                </c:pt>
                <c:pt idx="30">
                  <c:v>0.41784918307999974</c:v>
                </c:pt>
                <c:pt idx="31">
                  <c:v>0.45690762997000012</c:v>
                </c:pt>
                <c:pt idx="32">
                  <c:v>0.36621534824000013</c:v>
                </c:pt>
                <c:pt idx="33">
                  <c:v>0.21975946426000004</c:v>
                </c:pt>
                <c:pt idx="34">
                  <c:v>0.46415781974000003</c:v>
                </c:pt>
                <c:pt idx="35">
                  <c:v>0.6230823993700001</c:v>
                </c:pt>
                <c:pt idx="36">
                  <c:v>1.3615777492499999</c:v>
                </c:pt>
                <c:pt idx="37">
                  <c:v>1.5745408535000001</c:v>
                </c:pt>
                <c:pt idx="38">
                  <c:v>1.41378378868</c:v>
                </c:pt>
                <c:pt idx="39">
                  <c:v>2.7439147233900001</c:v>
                </c:pt>
                <c:pt idx="40">
                  <c:v>1.3005542755099999</c:v>
                </c:pt>
                <c:pt idx="41">
                  <c:v>1.9085466861700002</c:v>
                </c:pt>
                <c:pt idx="42">
                  <c:v>1.9513414502110003</c:v>
                </c:pt>
                <c:pt idx="43">
                  <c:v>2.3602913022039997</c:v>
                </c:pt>
                <c:pt idx="44">
                  <c:v>1.6259533166920002</c:v>
                </c:pt>
                <c:pt idx="45">
                  <c:v>1.163140892987</c:v>
                </c:pt>
                <c:pt idx="46">
                  <c:v>1.035525679589</c:v>
                </c:pt>
                <c:pt idx="47">
                  <c:v>1.625898346302</c:v>
                </c:pt>
                <c:pt idx="48">
                  <c:v>2.785420000557</c:v>
                </c:pt>
                <c:pt idx="49">
                  <c:v>2.0163251161620002</c:v>
                </c:pt>
                <c:pt idx="50">
                  <c:v>-0.72382777929800002</c:v>
                </c:pt>
                <c:pt idx="51">
                  <c:v>-0.30769288539999984</c:v>
                </c:pt>
                <c:pt idx="52">
                  <c:v>2.4445277452399998</c:v>
                </c:pt>
                <c:pt idx="53">
                  <c:v>-0.62240445613999995</c:v>
                </c:pt>
                <c:pt idx="54">
                  <c:v>2.4078023433700002</c:v>
                </c:pt>
                <c:pt idx="55">
                  <c:v>1.4157592654241999</c:v>
                </c:pt>
                <c:pt idx="56">
                  <c:v>1.8209626674630002</c:v>
                </c:pt>
                <c:pt idx="57">
                  <c:v>1.686530470848</c:v>
                </c:pt>
                <c:pt idx="58">
                  <c:v>1.5473254397510001</c:v>
                </c:pt>
                <c:pt idx="59">
                  <c:v>1.7029413282879999</c:v>
                </c:pt>
                <c:pt idx="60">
                  <c:v>1.286979675295</c:v>
                </c:pt>
                <c:pt idx="61">
                  <c:v>1.831692755218</c:v>
                </c:pt>
                <c:pt idx="62">
                  <c:v>1.8463957607779999</c:v>
                </c:pt>
                <c:pt idx="63">
                  <c:v>1.8096124082769001</c:v>
                </c:pt>
                <c:pt idx="64">
                  <c:v>1.8544952943889002</c:v>
                </c:pt>
                <c:pt idx="65">
                  <c:v>0.18099772931000002</c:v>
                </c:pt>
                <c:pt idx="66">
                  <c:v>2.496115863325</c:v>
                </c:pt>
                <c:pt idx="67">
                  <c:v>1.3276727795549998</c:v>
                </c:pt>
                <c:pt idx="68">
                  <c:v>0.13777232169999998</c:v>
                </c:pt>
                <c:pt idx="69">
                  <c:v>1.9566140919891</c:v>
                </c:pt>
                <c:pt idx="70">
                  <c:v>-0.31554317475000015</c:v>
                </c:pt>
                <c:pt idx="71">
                  <c:v>1.8536378890280001</c:v>
                </c:pt>
                <c:pt idx="72">
                  <c:v>1.654741287235</c:v>
                </c:pt>
                <c:pt idx="73">
                  <c:v>0.1751574277900001</c:v>
                </c:pt>
                <c:pt idx="74">
                  <c:v>1.9650122970299999</c:v>
                </c:pt>
                <c:pt idx="75">
                  <c:v>6.655216219999982E-3</c:v>
                </c:pt>
                <c:pt idx="76">
                  <c:v>2.3318527899717001</c:v>
                </c:pt>
                <c:pt idx="77">
                  <c:v>0.22457432747000006</c:v>
                </c:pt>
                <c:pt idx="78">
                  <c:v>-0.38301062584000034</c:v>
                </c:pt>
                <c:pt idx="79">
                  <c:v>0.22340774535999985</c:v>
                </c:pt>
                <c:pt idx="80">
                  <c:v>0.35130405425999989</c:v>
                </c:pt>
                <c:pt idx="81">
                  <c:v>5.1779270169999947E-2</c:v>
                </c:pt>
                <c:pt idx="82">
                  <c:v>0.35716247558999958</c:v>
                </c:pt>
                <c:pt idx="83">
                  <c:v>2.1339366436040001</c:v>
                </c:pt>
                <c:pt idx="84">
                  <c:v>0.18845343590000008</c:v>
                </c:pt>
                <c:pt idx="85">
                  <c:v>0.26295804977999993</c:v>
                </c:pt>
                <c:pt idx="86">
                  <c:v>0.24936461448000014</c:v>
                </c:pt>
                <c:pt idx="87">
                  <c:v>0.1548504829399997</c:v>
                </c:pt>
                <c:pt idx="88">
                  <c:v>2.4131978154140001</c:v>
                </c:pt>
                <c:pt idx="89">
                  <c:v>-0.36494016647999983</c:v>
                </c:pt>
                <c:pt idx="90">
                  <c:v>0.50552868843000009</c:v>
                </c:pt>
                <c:pt idx="91">
                  <c:v>-0.30413866043000004</c:v>
                </c:pt>
                <c:pt idx="92">
                  <c:v>0.36766648292999982</c:v>
                </c:pt>
                <c:pt idx="93">
                  <c:v>0.30526447295999981</c:v>
                </c:pt>
                <c:pt idx="94">
                  <c:v>3.3457416296010001</c:v>
                </c:pt>
                <c:pt idx="95">
                  <c:v>0.32316350937000005</c:v>
                </c:pt>
                <c:pt idx="96">
                  <c:v>0.45659613608999994</c:v>
                </c:pt>
                <c:pt idx="97">
                  <c:v>0.51657199859999992</c:v>
                </c:pt>
                <c:pt idx="98">
                  <c:v>-2.5952100750000096E-2</c:v>
                </c:pt>
                <c:pt idx="99">
                  <c:v>0.34343385696999995</c:v>
                </c:pt>
                <c:pt idx="100">
                  <c:v>0.61295485495999991</c:v>
                </c:pt>
                <c:pt idx="101">
                  <c:v>0.36787509918999994</c:v>
                </c:pt>
                <c:pt idx="102">
                  <c:v>0.19404745101999987</c:v>
                </c:pt>
                <c:pt idx="103">
                  <c:v>0.32977414131000016</c:v>
                </c:pt>
                <c:pt idx="104">
                  <c:v>0.40076065063999966</c:v>
                </c:pt>
                <c:pt idx="105">
                  <c:v>0.96448802948000001</c:v>
                </c:pt>
                <c:pt idx="106">
                  <c:v>0.47217011452000035</c:v>
                </c:pt>
                <c:pt idx="107">
                  <c:v>0.94486284255999964</c:v>
                </c:pt>
                <c:pt idx="108">
                  <c:v>-2.6363000870200004</c:v>
                </c:pt>
                <c:pt idx="109">
                  <c:v>-2.5808944701899996</c:v>
                </c:pt>
                <c:pt idx="110">
                  <c:v>-2.4624433517700002</c:v>
                </c:pt>
                <c:pt idx="111">
                  <c:v>-1.6912050246800003</c:v>
                </c:pt>
                <c:pt idx="112">
                  <c:v>-1.5393018722399994</c:v>
                </c:pt>
                <c:pt idx="113">
                  <c:v>-1.8761873245099991</c:v>
                </c:pt>
                <c:pt idx="114">
                  <c:v>-1.5943994521799993</c:v>
                </c:pt>
                <c:pt idx="115">
                  <c:v>-1.4840269088400007</c:v>
                </c:pt>
                <c:pt idx="116">
                  <c:v>-1.7984981536499998</c:v>
                </c:pt>
                <c:pt idx="117">
                  <c:v>-0.94119930267000029</c:v>
                </c:pt>
                <c:pt idx="118">
                  <c:v>-1.2633657455199998</c:v>
                </c:pt>
                <c:pt idx="119">
                  <c:v>-1.5900115967200001</c:v>
                </c:pt>
                <c:pt idx="120">
                  <c:v>-1.1125822067399991</c:v>
                </c:pt>
                <c:pt idx="121">
                  <c:v>-1.5948238372700008</c:v>
                </c:pt>
                <c:pt idx="122">
                  <c:v>-1.2217140197899994</c:v>
                </c:pt>
                <c:pt idx="123">
                  <c:v>-0.70575618742000046</c:v>
                </c:pt>
                <c:pt idx="124">
                  <c:v>-1.64991474154</c:v>
                </c:pt>
                <c:pt idx="125">
                  <c:v>-1.0654420852399991</c:v>
                </c:pt>
                <c:pt idx="126">
                  <c:v>-1.2079572677700003</c:v>
                </c:pt>
                <c:pt idx="127">
                  <c:v>-0.92419528960000008</c:v>
                </c:pt>
                <c:pt idx="128">
                  <c:v>-0.94402313234999902</c:v>
                </c:pt>
                <c:pt idx="129">
                  <c:v>-0.44746971128000013</c:v>
                </c:pt>
                <c:pt idx="130">
                  <c:v>-0.7116193771199999</c:v>
                </c:pt>
                <c:pt idx="131">
                  <c:v>-0.65479373936000052</c:v>
                </c:pt>
                <c:pt idx="132">
                  <c:v>-0.36489295964000057</c:v>
                </c:pt>
                <c:pt idx="133">
                  <c:v>-0.53687858581000114</c:v>
                </c:pt>
                <c:pt idx="134">
                  <c:v>-0.61661243434000035</c:v>
                </c:pt>
                <c:pt idx="135">
                  <c:v>-0.31247234347000052</c:v>
                </c:pt>
                <c:pt idx="136">
                  <c:v>-0.58237648010999976</c:v>
                </c:pt>
                <c:pt idx="137">
                  <c:v>-0.57597732547999847</c:v>
                </c:pt>
                <c:pt idx="138">
                  <c:v>-0.8291015625</c:v>
                </c:pt>
                <c:pt idx="139">
                  <c:v>-0.33882904049999851</c:v>
                </c:pt>
                <c:pt idx="140">
                  <c:v>-0.61610126489999928</c:v>
                </c:pt>
                <c:pt idx="141">
                  <c:v>-0.1799325943000003</c:v>
                </c:pt>
                <c:pt idx="142">
                  <c:v>-0.32190322879999833</c:v>
                </c:pt>
                <c:pt idx="143">
                  <c:v>0.48906707760000145</c:v>
                </c:pt>
                <c:pt idx="144">
                  <c:v>-1.8331556320000004</c:v>
                </c:pt>
                <c:pt idx="145">
                  <c:v>-3.4412841796000002</c:v>
                </c:pt>
                <c:pt idx="146">
                  <c:v>-0.97467803960000055</c:v>
                </c:pt>
                <c:pt idx="147">
                  <c:v>-1.811306953399999</c:v>
                </c:pt>
                <c:pt idx="148">
                  <c:v>-1.2185935974</c:v>
                </c:pt>
                <c:pt idx="149">
                  <c:v>-0.9717292785999998</c:v>
                </c:pt>
                <c:pt idx="150">
                  <c:v>-1.1100435257000001</c:v>
                </c:pt>
                <c:pt idx="151">
                  <c:v>-1.0570125580000003</c:v>
                </c:pt>
                <c:pt idx="152">
                  <c:v>-1.1138191223000007</c:v>
                </c:pt>
                <c:pt idx="153">
                  <c:v>-0.97485923770000049</c:v>
                </c:pt>
                <c:pt idx="154">
                  <c:v>-0.97176170350000035</c:v>
                </c:pt>
                <c:pt idx="155">
                  <c:v>-1.4485340118999996</c:v>
                </c:pt>
                <c:pt idx="156">
                  <c:v>-2.9425001144000014</c:v>
                </c:pt>
                <c:pt idx="157">
                  <c:v>-0.96463870999999912</c:v>
                </c:pt>
                <c:pt idx="158">
                  <c:v>-0.84977626800000117</c:v>
                </c:pt>
                <c:pt idx="159">
                  <c:v>-0.96669578550000068</c:v>
                </c:pt>
                <c:pt idx="160">
                  <c:v>-0.81930065149999898</c:v>
                </c:pt>
                <c:pt idx="161">
                  <c:v>-0.82673835750000002</c:v>
                </c:pt>
                <c:pt idx="162">
                  <c:v>-0.79499912260000016</c:v>
                </c:pt>
                <c:pt idx="163">
                  <c:v>-3.0906791686999995</c:v>
                </c:pt>
                <c:pt idx="164">
                  <c:v>-2.5776596068999993</c:v>
                </c:pt>
                <c:pt idx="165">
                  <c:v>-2.3964061736999991</c:v>
                </c:pt>
                <c:pt idx="166">
                  <c:v>-0.83631992339999961</c:v>
                </c:pt>
                <c:pt idx="167">
                  <c:v>-1.5130977630999993</c:v>
                </c:pt>
                <c:pt idx="168">
                  <c:v>-0.78837013239999898</c:v>
                </c:pt>
                <c:pt idx="169">
                  <c:v>-0.97234249119999916</c:v>
                </c:pt>
                <c:pt idx="170">
                  <c:v>-0.83371162419999933</c:v>
                </c:pt>
                <c:pt idx="171">
                  <c:v>-2.9441690444999988</c:v>
                </c:pt>
                <c:pt idx="172">
                  <c:v>-0.83665752409999961</c:v>
                </c:pt>
                <c:pt idx="173">
                  <c:v>-0.70527458189999948</c:v>
                </c:pt>
                <c:pt idx="174">
                  <c:v>-1.5577840804999994</c:v>
                </c:pt>
                <c:pt idx="175">
                  <c:v>-0.90864849090000099</c:v>
                </c:pt>
                <c:pt idx="176">
                  <c:v>-1.7014579773000005</c:v>
                </c:pt>
                <c:pt idx="177">
                  <c:v>-2.8110837935999982</c:v>
                </c:pt>
                <c:pt idx="178">
                  <c:v>-2.8800725936999996</c:v>
                </c:pt>
                <c:pt idx="179">
                  <c:v>-1.6096267700000002</c:v>
                </c:pt>
                <c:pt idx="180">
                  <c:v>-1.7251863479000011</c:v>
                </c:pt>
                <c:pt idx="181">
                  <c:v>-0.86843776699999964</c:v>
                </c:pt>
                <c:pt idx="182">
                  <c:v>-2.980629920900002</c:v>
                </c:pt>
                <c:pt idx="183">
                  <c:v>-1.7480649948</c:v>
                </c:pt>
                <c:pt idx="184">
                  <c:v>-2.630004882799998</c:v>
                </c:pt>
                <c:pt idx="185">
                  <c:v>-0.86133956910000009</c:v>
                </c:pt>
                <c:pt idx="186">
                  <c:v>-0.87513160700000014</c:v>
                </c:pt>
                <c:pt idx="187">
                  <c:v>-1.4770336150999999</c:v>
                </c:pt>
                <c:pt idx="188">
                  <c:v>-1.3456382752000007</c:v>
                </c:pt>
                <c:pt idx="189">
                  <c:v>-0.88310527800000038</c:v>
                </c:pt>
                <c:pt idx="190">
                  <c:v>-0.91736698149999896</c:v>
                </c:pt>
                <c:pt idx="191">
                  <c:v>-0.9595270156999991</c:v>
                </c:pt>
                <c:pt idx="192">
                  <c:v>-1.1936826705999994</c:v>
                </c:pt>
                <c:pt idx="193">
                  <c:v>-1.0556564330999993</c:v>
                </c:pt>
                <c:pt idx="194">
                  <c:v>-0.9736728668000012</c:v>
                </c:pt>
                <c:pt idx="195">
                  <c:v>-1.089668273900001</c:v>
                </c:pt>
                <c:pt idx="196">
                  <c:v>-2.4501562117999995</c:v>
                </c:pt>
                <c:pt idx="197">
                  <c:v>-2.4315967560000011</c:v>
                </c:pt>
                <c:pt idx="198">
                  <c:v>-2.3087205887</c:v>
                </c:pt>
                <c:pt idx="199">
                  <c:v>-1.0749769211000011</c:v>
                </c:pt>
                <c:pt idx="200">
                  <c:v>-1.1080551146999991</c:v>
                </c:pt>
                <c:pt idx="201">
                  <c:v>-2.4873552322000005</c:v>
                </c:pt>
                <c:pt idx="202">
                  <c:v>-1.0743179321999996</c:v>
                </c:pt>
                <c:pt idx="203">
                  <c:v>-2.3011608124000009</c:v>
                </c:pt>
                <c:pt idx="204">
                  <c:v>-2.3974266052999997</c:v>
                </c:pt>
                <c:pt idx="205">
                  <c:v>-0.93504524230000108</c:v>
                </c:pt>
                <c:pt idx="206">
                  <c:v>-0.76008415219999925</c:v>
                </c:pt>
                <c:pt idx="207">
                  <c:v>-0.6511125564000011</c:v>
                </c:pt>
                <c:pt idx="208">
                  <c:v>-0.77776622769999904</c:v>
                </c:pt>
                <c:pt idx="209">
                  <c:v>-0.50373268130000071</c:v>
                </c:pt>
                <c:pt idx="210">
                  <c:v>-2.1305828094999981</c:v>
                </c:pt>
                <c:pt idx="211">
                  <c:v>-2.1097650527999985</c:v>
                </c:pt>
                <c:pt idx="212">
                  <c:v>-0.45882225039999902</c:v>
                </c:pt>
                <c:pt idx="213">
                  <c:v>-2.1034364701000001</c:v>
                </c:pt>
                <c:pt idx="214">
                  <c:v>-0.28793334959999939</c:v>
                </c:pt>
                <c:pt idx="215">
                  <c:v>-0.45181274409999972</c:v>
                </c:pt>
                <c:pt idx="216">
                  <c:v>-0.22646141050000068</c:v>
                </c:pt>
                <c:pt idx="217">
                  <c:v>-2.0065612792999996</c:v>
                </c:pt>
                <c:pt idx="218">
                  <c:v>-0.23127365110000042</c:v>
                </c:pt>
                <c:pt idx="219">
                  <c:v>-0.4542322158999994</c:v>
                </c:pt>
                <c:pt idx="220">
                  <c:v>-0.44663143150000018</c:v>
                </c:pt>
                <c:pt idx="221">
                  <c:v>-0.40461158749999981</c:v>
                </c:pt>
                <c:pt idx="222">
                  <c:v>-0.15254402160000069</c:v>
                </c:pt>
                <c:pt idx="223">
                  <c:v>-1.7225818633999985</c:v>
                </c:pt>
                <c:pt idx="224">
                  <c:v>-0.30533123010000018</c:v>
                </c:pt>
                <c:pt idx="225">
                  <c:v>-0.16145992279999888</c:v>
                </c:pt>
                <c:pt idx="226">
                  <c:v>-1.7454624176000006</c:v>
                </c:pt>
                <c:pt idx="227">
                  <c:v>-0.20063400269999931</c:v>
                </c:pt>
                <c:pt idx="228">
                  <c:v>-1.645187377900001</c:v>
                </c:pt>
                <c:pt idx="229">
                  <c:v>-1.5831823348999983</c:v>
                </c:pt>
                <c:pt idx="230">
                  <c:v>-8.6127281199999572E-2</c:v>
                </c:pt>
                <c:pt idx="231">
                  <c:v>-1.6201410293999992</c:v>
                </c:pt>
                <c:pt idx="232">
                  <c:v>-1.4989624023000001</c:v>
                </c:pt>
                <c:pt idx="233">
                  <c:v>-1.6344356537000007</c:v>
                </c:pt>
                <c:pt idx="234">
                  <c:v>-1.5514154434000016</c:v>
                </c:pt>
                <c:pt idx="235">
                  <c:v>-1.5104560851999977</c:v>
                </c:pt>
                <c:pt idx="236">
                  <c:v>0.26690387720000075</c:v>
                </c:pt>
                <c:pt idx="237">
                  <c:v>-1.3095254898000004</c:v>
                </c:pt>
                <c:pt idx="238">
                  <c:v>0.31869411469999953</c:v>
                </c:pt>
                <c:pt idx="239">
                  <c:v>3.1105041500000041E-2</c:v>
                </c:pt>
                <c:pt idx="240">
                  <c:v>-5.8106422399999857E-2</c:v>
                </c:pt>
                <c:pt idx="241">
                  <c:v>0.29991722100000118</c:v>
                </c:pt>
                <c:pt idx="242">
                  <c:v>0.17741966240000018</c:v>
                </c:pt>
                <c:pt idx="243">
                  <c:v>-0.12948608399999983</c:v>
                </c:pt>
                <c:pt idx="244">
                  <c:v>-0.17294692990000016</c:v>
                </c:pt>
                <c:pt idx="245">
                  <c:v>-0.18085765840000079</c:v>
                </c:pt>
                <c:pt idx="246">
                  <c:v>-4.9713134799999281E-2</c:v>
                </c:pt>
                <c:pt idx="247">
                  <c:v>-4.4137001000001064E-2</c:v>
                </c:pt>
                <c:pt idx="248">
                  <c:v>2.4199485799998754E-2</c:v>
                </c:pt>
                <c:pt idx="249">
                  <c:v>8.2206726000002561E-3</c:v>
                </c:pt>
                <c:pt idx="250">
                  <c:v>3.6790847799998971E-2</c:v>
                </c:pt>
                <c:pt idx="251">
                  <c:v>5.5125236500000341E-2</c:v>
                </c:pt>
                <c:pt idx="252">
                  <c:v>-2.5950946807999991</c:v>
                </c:pt>
                <c:pt idx="253">
                  <c:v>-1.8963775634999998</c:v>
                </c:pt>
                <c:pt idx="254">
                  <c:v>-1.9540977477999988</c:v>
                </c:pt>
                <c:pt idx="255">
                  <c:v>-2.0094184875999979</c:v>
                </c:pt>
                <c:pt idx="256">
                  <c:v>-2.1791496276999993</c:v>
                </c:pt>
                <c:pt idx="257">
                  <c:v>-1.7594909668000014</c:v>
                </c:pt>
                <c:pt idx="258">
                  <c:v>-1.6158504485999998</c:v>
                </c:pt>
                <c:pt idx="259">
                  <c:v>-1.3142681122000006</c:v>
                </c:pt>
                <c:pt idx="260">
                  <c:v>-1.5936679839999996</c:v>
                </c:pt>
                <c:pt idx="261">
                  <c:v>-1.0339508056</c:v>
                </c:pt>
                <c:pt idx="262">
                  <c:v>-1.1605033873999986</c:v>
                </c:pt>
                <c:pt idx="263">
                  <c:v>-1.5063705443999993</c:v>
                </c:pt>
                <c:pt idx="264">
                  <c:v>-0.94767761230000147</c:v>
                </c:pt>
                <c:pt idx="265">
                  <c:v>-1.0179672241000013</c:v>
                </c:pt>
                <c:pt idx="266">
                  <c:v>-1.0480003357000029</c:v>
                </c:pt>
                <c:pt idx="267">
                  <c:v>-0.84068298340000069</c:v>
                </c:pt>
                <c:pt idx="268">
                  <c:v>-0.78740310669999758</c:v>
                </c:pt>
                <c:pt idx="269">
                  <c:v>-0.79297637940000243</c:v>
                </c:pt>
                <c:pt idx="270">
                  <c:v>-0.76000022890000096</c:v>
                </c:pt>
                <c:pt idx="271">
                  <c:v>-0.68408966059999798</c:v>
                </c:pt>
                <c:pt idx="272">
                  <c:v>-0.676029205399999</c:v>
                </c:pt>
                <c:pt idx="273">
                  <c:v>-1.1705245971000018</c:v>
                </c:pt>
                <c:pt idx="274">
                  <c:v>-0.54478645329999864</c:v>
                </c:pt>
                <c:pt idx="275">
                  <c:v>-0.8432102203999996</c:v>
                </c:pt>
                <c:pt idx="276">
                  <c:v>-0.29220581059999873</c:v>
                </c:pt>
                <c:pt idx="277">
                  <c:v>-0.13168907160000032</c:v>
                </c:pt>
                <c:pt idx="278">
                  <c:v>-0.5791416168000012</c:v>
                </c:pt>
                <c:pt idx="279">
                  <c:v>3.4057617200001999E-2</c:v>
                </c:pt>
                <c:pt idx="280">
                  <c:v>-0.28425598140000119</c:v>
                </c:pt>
                <c:pt idx="281">
                  <c:v>8.5147857700000884E-2</c:v>
                </c:pt>
                <c:pt idx="282">
                  <c:v>0.15745353700000209</c:v>
                </c:pt>
                <c:pt idx="283">
                  <c:v>0.12287139889999921</c:v>
                </c:pt>
                <c:pt idx="284">
                  <c:v>5.8773040700000223E-2</c:v>
                </c:pt>
                <c:pt idx="285">
                  <c:v>0.12654685969999946</c:v>
                </c:pt>
                <c:pt idx="286">
                  <c:v>0.11778068539999964</c:v>
                </c:pt>
                <c:pt idx="287">
                  <c:v>0.2747268677000001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51104"/>
        <c:axId val="99557376"/>
      </c:scatterChart>
      <c:valAx>
        <c:axId val="99551104"/>
        <c:scaling>
          <c:orientation val="minMax"/>
          <c:max val="7"/>
          <c:min val="-23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Simulated Head [m a.s.l.]</a:t>
                </a:r>
              </a:p>
            </c:rich>
          </c:tx>
          <c:layout>
            <c:manualLayout>
              <c:xMode val="edge"/>
              <c:yMode val="edge"/>
              <c:x val="0.18263096617265337"/>
              <c:y val="2.3712121212121216E-3"/>
            </c:manualLayout>
          </c:layout>
          <c:overlay val="0"/>
        </c:title>
        <c:numFmt formatCode="0" sourceLinked="0"/>
        <c:majorTickMark val="in"/>
        <c:minorTickMark val="none"/>
        <c:tickLblPos val="high"/>
        <c:crossAx val="99557376"/>
        <c:crossesAt val="7"/>
        <c:crossBetween val="midCat"/>
        <c:majorUnit val="2"/>
      </c:valAx>
      <c:valAx>
        <c:axId val="99557376"/>
        <c:scaling>
          <c:orientation val="minMax"/>
          <c:max val="7"/>
          <c:min val="-7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layout>
            <c:manualLayout>
              <c:xMode val="edge"/>
              <c:yMode val="edge"/>
              <c:x val="0.92984358504214304"/>
              <c:y val="0.42945042486089807"/>
            </c:manualLayout>
          </c:layout>
          <c:overlay val="0"/>
        </c:title>
        <c:numFmt formatCode="0" sourceLinked="0"/>
        <c:majorTickMark val="in"/>
        <c:minorTickMark val="none"/>
        <c:tickLblPos val="high"/>
        <c:crossAx val="99551104"/>
        <c:crossesAt val="7"/>
        <c:crossBetween val="midCat"/>
        <c:majorUnit val="1"/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7260164420855052"/>
          <c:y val="0.82778903612291022"/>
          <c:w val="0.12906423405078402"/>
          <c:h val="0.11976803688864252"/>
        </c:manualLayout>
      </c:layout>
      <c:overlay val="0"/>
      <c:spPr>
        <a:solidFill>
          <a:schemeClr val="bg1">
            <a:lumMod val="85000"/>
          </a:schemeClr>
        </a:solidFill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35977886316973"/>
          <c:y val="5.1400554097404488E-2"/>
          <c:w val="0.8420430452253348"/>
          <c:h val="0.7807443861184019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30966776027996501"/>
                  <c:y val="-4.3140857392825895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'Normal distribution'!$A$1:$A$288</c:f>
              <c:numCache>
                <c:formatCode>0.00</c:formatCode>
                <c:ptCount val="288"/>
                <c:pt idx="0">
                  <c:v>-3.4412841796000002</c:v>
                </c:pt>
                <c:pt idx="1">
                  <c:v>-3.0906791686999995</c:v>
                </c:pt>
                <c:pt idx="2">
                  <c:v>-2.980629920900002</c:v>
                </c:pt>
                <c:pt idx="3">
                  <c:v>-2.9441690444999988</c:v>
                </c:pt>
                <c:pt idx="4">
                  <c:v>-2.9425001144000014</c:v>
                </c:pt>
                <c:pt idx="5">
                  <c:v>-2.8800725936999996</c:v>
                </c:pt>
                <c:pt idx="6">
                  <c:v>-2.8110837935999982</c:v>
                </c:pt>
                <c:pt idx="7">
                  <c:v>-2.6363000870200004</c:v>
                </c:pt>
                <c:pt idx="8">
                  <c:v>-2.630004882799998</c:v>
                </c:pt>
                <c:pt idx="9">
                  <c:v>-2.5950946807999991</c:v>
                </c:pt>
                <c:pt idx="10">
                  <c:v>-2.5808944701899996</c:v>
                </c:pt>
                <c:pt idx="11">
                  <c:v>-2.5776596068999993</c:v>
                </c:pt>
                <c:pt idx="12">
                  <c:v>-2.4873552322000005</c:v>
                </c:pt>
                <c:pt idx="13">
                  <c:v>-2.4624433517700002</c:v>
                </c:pt>
                <c:pt idx="14">
                  <c:v>-2.4501562117999995</c:v>
                </c:pt>
                <c:pt idx="15">
                  <c:v>-2.4315967560000011</c:v>
                </c:pt>
                <c:pt idx="16">
                  <c:v>-2.3974266052999997</c:v>
                </c:pt>
                <c:pt idx="17">
                  <c:v>-2.3964061736999991</c:v>
                </c:pt>
                <c:pt idx="18">
                  <c:v>-2.3087205887</c:v>
                </c:pt>
                <c:pt idx="19">
                  <c:v>-2.3011608124000009</c:v>
                </c:pt>
                <c:pt idx="20">
                  <c:v>-2.1791496276999993</c:v>
                </c:pt>
                <c:pt idx="21">
                  <c:v>-2.1305828094999981</c:v>
                </c:pt>
                <c:pt idx="22">
                  <c:v>-2.1097650527999985</c:v>
                </c:pt>
                <c:pt idx="23">
                  <c:v>-2.1034364701000001</c:v>
                </c:pt>
                <c:pt idx="24">
                  <c:v>-2.0094184875999979</c:v>
                </c:pt>
                <c:pt idx="25">
                  <c:v>-2.0065612792999996</c:v>
                </c:pt>
                <c:pt idx="26">
                  <c:v>-1.9540977477999988</c:v>
                </c:pt>
                <c:pt idx="27">
                  <c:v>-1.8963775634999998</c:v>
                </c:pt>
                <c:pt idx="28">
                  <c:v>-1.8761873245099991</c:v>
                </c:pt>
                <c:pt idx="29">
                  <c:v>-1.8331556320000004</c:v>
                </c:pt>
                <c:pt idx="30">
                  <c:v>-1.811306953399999</c:v>
                </c:pt>
                <c:pt idx="31">
                  <c:v>-1.7984981536499998</c:v>
                </c:pt>
                <c:pt idx="32">
                  <c:v>-1.7594909668000014</c:v>
                </c:pt>
                <c:pt idx="33">
                  <c:v>-1.7480649948</c:v>
                </c:pt>
                <c:pt idx="34">
                  <c:v>-1.7454624176000006</c:v>
                </c:pt>
                <c:pt idx="35">
                  <c:v>-1.7251863479000011</c:v>
                </c:pt>
                <c:pt idx="36">
                  <c:v>-1.7225818633999985</c:v>
                </c:pt>
                <c:pt idx="37">
                  <c:v>-1.7014579773000005</c:v>
                </c:pt>
                <c:pt idx="38">
                  <c:v>-1.6912050246800003</c:v>
                </c:pt>
                <c:pt idx="39">
                  <c:v>-1.64991474154</c:v>
                </c:pt>
                <c:pt idx="40">
                  <c:v>-1.645187377900001</c:v>
                </c:pt>
                <c:pt idx="41">
                  <c:v>-1.6344356537000007</c:v>
                </c:pt>
                <c:pt idx="42">
                  <c:v>-1.6201410293999992</c:v>
                </c:pt>
                <c:pt idx="43">
                  <c:v>-1.6158504485999998</c:v>
                </c:pt>
                <c:pt idx="44">
                  <c:v>-1.6096267700000002</c:v>
                </c:pt>
                <c:pt idx="45">
                  <c:v>-1.5948238372700008</c:v>
                </c:pt>
                <c:pt idx="46">
                  <c:v>-1.5943994521799993</c:v>
                </c:pt>
                <c:pt idx="47">
                  <c:v>-1.5936679839999996</c:v>
                </c:pt>
                <c:pt idx="48">
                  <c:v>-1.5900115967200001</c:v>
                </c:pt>
                <c:pt idx="49">
                  <c:v>-1.5831823348999983</c:v>
                </c:pt>
                <c:pt idx="50">
                  <c:v>-1.5577840804999994</c:v>
                </c:pt>
                <c:pt idx="51">
                  <c:v>-1.5514154434000016</c:v>
                </c:pt>
                <c:pt idx="52">
                  <c:v>-1.5393018722399994</c:v>
                </c:pt>
                <c:pt idx="53">
                  <c:v>-1.5130977630999993</c:v>
                </c:pt>
                <c:pt idx="54">
                  <c:v>-1.5104560851999977</c:v>
                </c:pt>
                <c:pt idx="55">
                  <c:v>-1.5063705443999993</c:v>
                </c:pt>
                <c:pt idx="56">
                  <c:v>-1.4989624023000001</c:v>
                </c:pt>
                <c:pt idx="57">
                  <c:v>-1.4840269088400007</c:v>
                </c:pt>
                <c:pt idx="58">
                  <c:v>-1.4770336150999999</c:v>
                </c:pt>
                <c:pt idx="59">
                  <c:v>-1.4485340118999996</c:v>
                </c:pt>
                <c:pt idx="60">
                  <c:v>-1.3456382752000007</c:v>
                </c:pt>
                <c:pt idx="61">
                  <c:v>-1.3142681122000006</c:v>
                </c:pt>
                <c:pt idx="62">
                  <c:v>-1.3095254898000004</c:v>
                </c:pt>
                <c:pt idx="63">
                  <c:v>-1.2633657455199998</c:v>
                </c:pt>
                <c:pt idx="64">
                  <c:v>-1.2217140197899994</c:v>
                </c:pt>
                <c:pt idx="65">
                  <c:v>-1.2185935974</c:v>
                </c:pt>
                <c:pt idx="66">
                  <c:v>-1.2079572677700003</c:v>
                </c:pt>
                <c:pt idx="67">
                  <c:v>-1.1936826705999994</c:v>
                </c:pt>
                <c:pt idx="68">
                  <c:v>-1.1705245971000018</c:v>
                </c:pt>
                <c:pt idx="69">
                  <c:v>-1.1605033873999986</c:v>
                </c:pt>
                <c:pt idx="70">
                  <c:v>-1.1138191223000007</c:v>
                </c:pt>
                <c:pt idx="71">
                  <c:v>-1.1125822067399991</c:v>
                </c:pt>
                <c:pt idx="72">
                  <c:v>-1.1100435257000001</c:v>
                </c:pt>
                <c:pt idx="73">
                  <c:v>-1.1080551146999991</c:v>
                </c:pt>
                <c:pt idx="74">
                  <c:v>-1.089668273900001</c:v>
                </c:pt>
                <c:pt idx="75">
                  <c:v>-1.0749769211000011</c:v>
                </c:pt>
                <c:pt idx="76">
                  <c:v>-1.0743179321999996</c:v>
                </c:pt>
                <c:pt idx="77">
                  <c:v>-1.0654420852399991</c:v>
                </c:pt>
                <c:pt idx="78">
                  <c:v>-1.0570125580000003</c:v>
                </c:pt>
                <c:pt idx="79">
                  <c:v>-1.0556564330999993</c:v>
                </c:pt>
                <c:pt idx="80">
                  <c:v>-1.0480003357000029</c:v>
                </c:pt>
                <c:pt idx="81">
                  <c:v>-1.0339508056</c:v>
                </c:pt>
                <c:pt idx="82">
                  <c:v>-1.0179672241000013</c:v>
                </c:pt>
                <c:pt idx="83">
                  <c:v>-0.97485923770000049</c:v>
                </c:pt>
                <c:pt idx="84">
                  <c:v>-0.97467803960000055</c:v>
                </c:pt>
                <c:pt idx="85">
                  <c:v>-0.9736728668000012</c:v>
                </c:pt>
                <c:pt idx="86">
                  <c:v>-0.97234249119999916</c:v>
                </c:pt>
                <c:pt idx="87">
                  <c:v>-0.97176170350000035</c:v>
                </c:pt>
                <c:pt idx="88">
                  <c:v>-0.9717292785999998</c:v>
                </c:pt>
                <c:pt idx="89">
                  <c:v>-0.96669578550000068</c:v>
                </c:pt>
                <c:pt idx="90">
                  <c:v>-0.96463870999999912</c:v>
                </c:pt>
                <c:pt idx="91">
                  <c:v>-0.9595270156999991</c:v>
                </c:pt>
                <c:pt idx="92">
                  <c:v>-0.94767761230000147</c:v>
                </c:pt>
                <c:pt idx="93">
                  <c:v>-0.94402313234999902</c:v>
                </c:pt>
                <c:pt idx="94">
                  <c:v>-0.94119930267000029</c:v>
                </c:pt>
                <c:pt idx="95">
                  <c:v>-0.93504524230000108</c:v>
                </c:pt>
                <c:pt idx="96">
                  <c:v>-0.92419528960000008</c:v>
                </c:pt>
                <c:pt idx="97">
                  <c:v>-0.91736698149999896</c:v>
                </c:pt>
                <c:pt idx="98">
                  <c:v>-0.90864849090000099</c:v>
                </c:pt>
                <c:pt idx="99">
                  <c:v>-0.88310527800000038</c:v>
                </c:pt>
                <c:pt idx="100">
                  <c:v>-0.87513160700000014</c:v>
                </c:pt>
                <c:pt idx="101">
                  <c:v>-0.86843776699999964</c:v>
                </c:pt>
                <c:pt idx="102">
                  <c:v>-0.86133956910000009</c:v>
                </c:pt>
                <c:pt idx="103">
                  <c:v>-0.84977626800000117</c:v>
                </c:pt>
                <c:pt idx="104">
                  <c:v>-0.84891843796000011</c:v>
                </c:pt>
                <c:pt idx="105">
                  <c:v>-0.8432102203999996</c:v>
                </c:pt>
                <c:pt idx="106">
                  <c:v>-0.84068298340000069</c:v>
                </c:pt>
                <c:pt idx="107">
                  <c:v>-0.83665752409999961</c:v>
                </c:pt>
                <c:pt idx="108">
                  <c:v>-0.83631992339999961</c:v>
                </c:pt>
                <c:pt idx="109">
                  <c:v>-0.83371162419999933</c:v>
                </c:pt>
                <c:pt idx="110">
                  <c:v>-0.8291015625</c:v>
                </c:pt>
                <c:pt idx="111">
                  <c:v>-0.82673835750000002</c:v>
                </c:pt>
                <c:pt idx="112">
                  <c:v>-0.81930065149999898</c:v>
                </c:pt>
                <c:pt idx="113">
                  <c:v>-0.79499912260000016</c:v>
                </c:pt>
                <c:pt idx="114">
                  <c:v>-0.79297637940000243</c:v>
                </c:pt>
                <c:pt idx="115">
                  <c:v>-0.78837013239999898</c:v>
                </c:pt>
                <c:pt idx="116">
                  <c:v>-0.78740310669999758</c:v>
                </c:pt>
                <c:pt idx="117">
                  <c:v>-0.77776622769999904</c:v>
                </c:pt>
                <c:pt idx="118">
                  <c:v>-0.76008415219999925</c:v>
                </c:pt>
                <c:pt idx="119">
                  <c:v>-0.76000022890000096</c:v>
                </c:pt>
                <c:pt idx="120">
                  <c:v>-0.72382777929800002</c:v>
                </c:pt>
                <c:pt idx="121">
                  <c:v>-0.71199512480999982</c:v>
                </c:pt>
                <c:pt idx="122">
                  <c:v>-0.7116193771199999</c:v>
                </c:pt>
                <c:pt idx="123">
                  <c:v>-0.70575618742000046</c:v>
                </c:pt>
                <c:pt idx="124">
                  <c:v>-0.70527458189999948</c:v>
                </c:pt>
                <c:pt idx="125">
                  <c:v>-0.68408966059999798</c:v>
                </c:pt>
                <c:pt idx="126">
                  <c:v>-0.676029205399999</c:v>
                </c:pt>
                <c:pt idx="127">
                  <c:v>-0.65770280362000011</c:v>
                </c:pt>
                <c:pt idx="128">
                  <c:v>-0.65479373936000052</c:v>
                </c:pt>
                <c:pt idx="129">
                  <c:v>-0.6511125564000011</c:v>
                </c:pt>
                <c:pt idx="130">
                  <c:v>-0.62240445613999995</c:v>
                </c:pt>
                <c:pt idx="131">
                  <c:v>-0.61661243434000035</c:v>
                </c:pt>
                <c:pt idx="132">
                  <c:v>-0.61610126489999928</c:v>
                </c:pt>
                <c:pt idx="133">
                  <c:v>-0.58237648010999976</c:v>
                </c:pt>
                <c:pt idx="134">
                  <c:v>-0.5791416168000012</c:v>
                </c:pt>
                <c:pt idx="135">
                  <c:v>-0.57597732547999847</c:v>
                </c:pt>
                <c:pt idx="136">
                  <c:v>-0.5657527446799997</c:v>
                </c:pt>
                <c:pt idx="137">
                  <c:v>-0.55941796302000002</c:v>
                </c:pt>
                <c:pt idx="138">
                  <c:v>-0.54478645329999864</c:v>
                </c:pt>
                <c:pt idx="139">
                  <c:v>-0.53687858581000114</c:v>
                </c:pt>
                <c:pt idx="140">
                  <c:v>-0.50373268130000071</c:v>
                </c:pt>
                <c:pt idx="141">
                  <c:v>-0.47165155411000015</c:v>
                </c:pt>
                <c:pt idx="142">
                  <c:v>-0.45882225039999902</c:v>
                </c:pt>
                <c:pt idx="143">
                  <c:v>-0.4542322158999994</c:v>
                </c:pt>
                <c:pt idx="144">
                  <c:v>-0.45181274409999972</c:v>
                </c:pt>
                <c:pt idx="145">
                  <c:v>-0.44746971128000013</c:v>
                </c:pt>
                <c:pt idx="146">
                  <c:v>-0.44663143150000018</c:v>
                </c:pt>
                <c:pt idx="147">
                  <c:v>-0.41625738143999991</c:v>
                </c:pt>
                <c:pt idx="148">
                  <c:v>-0.41311907769000022</c:v>
                </c:pt>
                <c:pt idx="149">
                  <c:v>-0.40461158749999981</c:v>
                </c:pt>
                <c:pt idx="150">
                  <c:v>-0.38301062584000034</c:v>
                </c:pt>
                <c:pt idx="151">
                  <c:v>-0.36494016647999983</c:v>
                </c:pt>
                <c:pt idx="152">
                  <c:v>-0.36489295964000057</c:v>
                </c:pt>
                <c:pt idx="153">
                  <c:v>-0.33882904049999851</c:v>
                </c:pt>
                <c:pt idx="154">
                  <c:v>-0.32190322879999833</c:v>
                </c:pt>
                <c:pt idx="155">
                  <c:v>-0.32102727889999993</c:v>
                </c:pt>
                <c:pt idx="156">
                  <c:v>-0.31554317475000015</c:v>
                </c:pt>
                <c:pt idx="157">
                  <c:v>-0.31247234347000052</c:v>
                </c:pt>
                <c:pt idx="158">
                  <c:v>-0.30769288539999984</c:v>
                </c:pt>
                <c:pt idx="159">
                  <c:v>-0.30533123010000018</c:v>
                </c:pt>
                <c:pt idx="160">
                  <c:v>-0.30413866043000004</c:v>
                </c:pt>
                <c:pt idx="161">
                  <c:v>-0.29220581059999873</c:v>
                </c:pt>
                <c:pt idx="162">
                  <c:v>-0.28793334959999939</c:v>
                </c:pt>
                <c:pt idx="163">
                  <c:v>-0.28425598140000119</c:v>
                </c:pt>
                <c:pt idx="164">
                  <c:v>-0.25992739201000026</c:v>
                </c:pt>
                <c:pt idx="165">
                  <c:v>-0.23127365110000042</c:v>
                </c:pt>
                <c:pt idx="166">
                  <c:v>-0.22646141050000068</c:v>
                </c:pt>
                <c:pt idx="167">
                  <c:v>-0.2077703475899999</c:v>
                </c:pt>
                <c:pt idx="168">
                  <c:v>-0.20063400269999931</c:v>
                </c:pt>
                <c:pt idx="169">
                  <c:v>-0.18085765840000079</c:v>
                </c:pt>
                <c:pt idx="170">
                  <c:v>-0.1799325943000003</c:v>
                </c:pt>
                <c:pt idx="171">
                  <c:v>-0.17294692990000016</c:v>
                </c:pt>
                <c:pt idx="172">
                  <c:v>-0.16145992279999888</c:v>
                </c:pt>
                <c:pt idx="173">
                  <c:v>-0.15863084793000004</c:v>
                </c:pt>
                <c:pt idx="174">
                  <c:v>-0.15254402160000069</c:v>
                </c:pt>
                <c:pt idx="175">
                  <c:v>-0.13168907160000032</c:v>
                </c:pt>
                <c:pt idx="176">
                  <c:v>-0.12948608399999983</c:v>
                </c:pt>
                <c:pt idx="177">
                  <c:v>-0.11121010780999985</c:v>
                </c:pt>
                <c:pt idx="178">
                  <c:v>-9.7777366639999919E-2</c:v>
                </c:pt>
                <c:pt idx="179">
                  <c:v>-8.6127281199999572E-2</c:v>
                </c:pt>
                <c:pt idx="180">
                  <c:v>-8.0164194109999976E-2</c:v>
                </c:pt>
                <c:pt idx="181">
                  <c:v>-5.8106422399999857E-2</c:v>
                </c:pt>
                <c:pt idx="182">
                  <c:v>-4.9713134799999281E-2</c:v>
                </c:pt>
                <c:pt idx="183">
                  <c:v>-4.4137001000001064E-2</c:v>
                </c:pt>
                <c:pt idx="184">
                  <c:v>-2.5952100750000096E-2</c:v>
                </c:pt>
                <c:pt idx="185">
                  <c:v>6.655216219999982E-3</c:v>
                </c:pt>
                <c:pt idx="186">
                  <c:v>8.2206726000002561E-3</c:v>
                </c:pt>
                <c:pt idx="187">
                  <c:v>2.4199485799998754E-2</c:v>
                </c:pt>
                <c:pt idx="188">
                  <c:v>3.1105041500000041E-2</c:v>
                </c:pt>
                <c:pt idx="189">
                  <c:v>3.4057617200001999E-2</c:v>
                </c:pt>
                <c:pt idx="190">
                  <c:v>3.6790847799998971E-2</c:v>
                </c:pt>
                <c:pt idx="191">
                  <c:v>5.1779270169999947E-2</c:v>
                </c:pt>
                <c:pt idx="192">
                  <c:v>5.5125236500000341E-2</c:v>
                </c:pt>
                <c:pt idx="193">
                  <c:v>5.8773040700000223E-2</c:v>
                </c:pt>
                <c:pt idx="194">
                  <c:v>8.5147857700000884E-2</c:v>
                </c:pt>
                <c:pt idx="195">
                  <c:v>0.11778068539999964</c:v>
                </c:pt>
                <c:pt idx="196">
                  <c:v>0.12287139889999921</c:v>
                </c:pt>
                <c:pt idx="197">
                  <c:v>0.12654685969999946</c:v>
                </c:pt>
                <c:pt idx="198">
                  <c:v>0.13777232169999998</c:v>
                </c:pt>
                <c:pt idx="199">
                  <c:v>0.1547580957400001</c:v>
                </c:pt>
                <c:pt idx="200">
                  <c:v>0.1548504829399997</c:v>
                </c:pt>
                <c:pt idx="201">
                  <c:v>0.15745353700000209</c:v>
                </c:pt>
                <c:pt idx="202">
                  <c:v>0.1751574277900001</c:v>
                </c:pt>
                <c:pt idx="203">
                  <c:v>0.17741966240000018</c:v>
                </c:pt>
                <c:pt idx="204">
                  <c:v>0.18099772931000002</c:v>
                </c:pt>
                <c:pt idx="205">
                  <c:v>0.18845343590000008</c:v>
                </c:pt>
                <c:pt idx="206">
                  <c:v>0.19404745101999987</c:v>
                </c:pt>
                <c:pt idx="207">
                  <c:v>0.21975946426000004</c:v>
                </c:pt>
                <c:pt idx="208">
                  <c:v>0.22340774535999985</c:v>
                </c:pt>
                <c:pt idx="209">
                  <c:v>0.22457432747000006</c:v>
                </c:pt>
                <c:pt idx="210">
                  <c:v>0.24936461448000014</c:v>
                </c:pt>
                <c:pt idx="211">
                  <c:v>0.26295804977999993</c:v>
                </c:pt>
                <c:pt idx="212">
                  <c:v>0.26690387720000075</c:v>
                </c:pt>
                <c:pt idx="213">
                  <c:v>0.2747268677000001</c:v>
                </c:pt>
                <c:pt idx="214">
                  <c:v>0.29991722100000118</c:v>
                </c:pt>
                <c:pt idx="215">
                  <c:v>0.30526447295999981</c:v>
                </c:pt>
                <c:pt idx="216">
                  <c:v>0.31869411469999953</c:v>
                </c:pt>
                <c:pt idx="217">
                  <c:v>0.32316350937000005</c:v>
                </c:pt>
                <c:pt idx="218">
                  <c:v>0.32977414131000016</c:v>
                </c:pt>
                <c:pt idx="219">
                  <c:v>0.34343385696999995</c:v>
                </c:pt>
                <c:pt idx="220">
                  <c:v>0.35130405425999989</c:v>
                </c:pt>
                <c:pt idx="221">
                  <c:v>0.35716247558999958</c:v>
                </c:pt>
                <c:pt idx="222">
                  <c:v>0.36621534824000013</c:v>
                </c:pt>
                <c:pt idx="223">
                  <c:v>0.36766648292999982</c:v>
                </c:pt>
                <c:pt idx="224">
                  <c:v>0.36787509918999994</c:v>
                </c:pt>
                <c:pt idx="225">
                  <c:v>0.40076065063999966</c:v>
                </c:pt>
                <c:pt idx="226">
                  <c:v>0.41784918307999974</c:v>
                </c:pt>
                <c:pt idx="227">
                  <c:v>0.45659613608999994</c:v>
                </c:pt>
                <c:pt idx="228">
                  <c:v>0.45690762997000012</c:v>
                </c:pt>
                <c:pt idx="229">
                  <c:v>0.46056890487000057</c:v>
                </c:pt>
                <c:pt idx="230">
                  <c:v>0.46415781974000003</c:v>
                </c:pt>
                <c:pt idx="231">
                  <c:v>0.47217011452000035</c:v>
                </c:pt>
                <c:pt idx="232">
                  <c:v>0.48906707760000145</c:v>
                </c:pt>
                <c:pt idx="233">
                  <c:v>0.50552868843000009</c:v>
                </c:pt>
                <c:pt idx="234">
                  <c:v>0.51657199859999992</c:v>
                </c:pt>
                <c:pt idx="235">
                  <c:v>0.57748484610999995</c:v>
                </c:pt>
                <c:pt idx="236">
                  <c:v>0.61295485495999991</c:v>
                </c:pt>
                <c:pt idx="237">
                  <c:v>0.6230823993700001</c:v>
                </c:pt>
                <c:pt idx="238">
                  <c:v>0.65538835526000039</c:v>
                </c:pt>
                <c:pt idx="239">
                  <c:v>0.66333627700999998</c:v>
                </c:pt>
                <c:pt idx="240">
                  <c:v>0.74186682700999995</c:v>
                </c:pt>
                <c:pt idx="241">
                  <c:v>0.7651603221900003</c:v>
                </c:pt>
                <c:pt idx="242">
                  <c:v>0.88617324828999955</c:v>
                </c:pt>
                <c:pt idx="243">
                  <c:v>0.94486284255999964</c:v>
                </c:pt>
                <c:pt idx="244">
                  <c:v>0.96448802948000001</c:v>
                </c:pt>
                <c:pt idx="245">
                  <c:v>0.98188567162000018</c:v>
                </c:pt>
                <c:pt idx="246">
                  <c:v>1.035525679589</c:v>
                </c:pt>
                <c:pt idx="247">
                  <c:v>1.0533232688899998</c:v>
                </c:pt>
                <c:pt idx="248">
                  <c:v>1.0979225635500001</c:v>
                </c:pt>
                <c:pt idx="249">
                  <c:v>1.163140892987</c:v>
                </c:pt>
                <c:pt idx="250">
                  <c:v>1.2574677467299997</c:v>
                </c:pt>
                <c:pt idx="251">
                  <c:v>1.286979675295</c:v>
                </c:pt>
                <c:pt idx="252">
                  <c:v>1.3005542755099999</c:v>
                </c:pt>
                <c:pt idx="253">
                  <c:v>1.3276727795549998</c:v>
                </c:pt>
                <c:pt idx="254">
                  <c:v>1.33867120743</c:v>
                </c:pt>
                <c:pt idx="255">
                  <c:v>1.3615777492499999</c:v>
                </c:pt>
                <c:pt idx="256">
                  <c:v>1.41378378868</c:v>
                </c:pt>
                <c:pt idx="257">
                  <c:v>1.4157592654241999</c:v>
                </c:pt>
                <c:pt idx="258">
                  <c:v>1.4159045219399999</c:v>
                </c:pt>
                <c:pt idx="259">
                  <c:v>1.5473254397510001</c:v>
                </c:pt>
                <c:pt idx="260">
                  <c:v>1.5745408535000001</c:v>
                </c:pt>
                <c:pt idx="261">
                  <c:v>1.625898346302</c:v>
                </c:pt>
                <c:pt idx="262">
                  <c:v>1.6259533166920002</c:v>
                </c:pt>
                <c:pt idx="263">
                  <c:v>1.654741287235</c:v>
                </c:pt>
                <c:pt idx="264">
                  <c:v>1.686530470848</c:v>
                </c:pt>
                <c:pt idx="265">
                  <c:v>1.7029413282879999</c:v>
                </c:pt>
                <c:pt idx="266">
                  <c:v>1.8096124082769001</c:v>
                </c:pt>
                <c:pt idx="267">
                  <c:v>1.8209626674630002</c:v>
                </c:pt>
                <c:pt idx="268">
                  <c:v>1.831692755218</c:v>
                </c:pt>
                <c:pt idx="269">
                  <c:v>1.8463957607779999</c:v>
                </c:pt>
                <c:pt idx="270">
                  <c:v>1.8536378890280001</c:v>
                </c:pt>
                <c:pt idx="271">
                  <c:v>1.8544952943889002</c:v>
                </c:pt>
                <c:pt idx="272">
                  <c:v>1.9085466861700002</c:v>
                </c:pt>
                <c:pt idx="273">
                  <c:v>1.9513414502110003</c:v>
                </c:pt>
                <c:pt idx="274">
                  <c:v>1.9566140919891</c:v>
                </c:pt>
                <c:pt idx="275">
                  <c:v>1.9650122970299999</c:v>
                </c:pt>
                <c:pt idx="276">
                  <c:v>2.0163251161620002</c:v>
                </c:pt>
                <c:pt idx="277">
                  <c:v>2.1339366436040001</c:v>
                </c:pt>
                <c:pt idx="278">
                  <c:v>2.2001448869699995</c:v>
                </c:pt>
                <c:pt idx="279">
                  <c:v>2.3318527899717001</c:v>
                </c:pt>
                <c:pt idx="280">
                  <c:v>2.3602913022039997</c:v>
                </c:pt>
                <c:pt idx="281">
                  <c:v>2.4078023433700002</c:v>
                </c:pt>
                <c:pt idx="282">
                  <c:v>2.4131978154140001</c:v>
                </c:pt>
                <c:pt idx="283">
                  <c:v>2.4445277452399998</c:v>
                </c:pt>
                <c:pt idx="284">
                  <c:v>2.496115863325</c:v>
                </c:pt>
                <c:pt idx="285">
                  <c:v>2.7439147233900001</c:v>
                </c:pt>
                <c:pt idx="286">
                  <c:v>2.785420000557</c:v>
                </c:pt>
                <c:pt idx="287">
                  <c:v>3.3457416296010001</c:v>
                </c:pt>
              </c:numCache>
            </c:numRef>
          </c:xVal>
          <c:yVal>
            <c:numRef>
              <c:f>'Normal distribution'!$C$1:$C$288</c:f>
              <c:numCache>
                <c:formatCode>General</c:formatCode>
                <c:ptCount val="288"/>
                <c:pt idx="0">
                  <c:v>-2.9225102231635289</c:v>
                </c:pt>
                <c:pt idx="1">
                  <c:v>-2.5616819349340227</c:v>
                </c:pt>
                <c:pt idx="2">
                  <c:v>-2.3789695270016096</c:v>
                </c:pt>
                <c:pt idx="3">
                  <c:v>-2.2522646042149357</c:v>
                </c:pt>
                <c:pt idx="4">
                  <c:v>-2.1538746940614555</c:v>
                </c:pt>
                <c:pt idx="5">
                  <c:v>-2.0727618934994134</c:v>
                </c:pt>
                <c:pt idx="6">
                  <c:v>-2.0033578811760298</c:v>
                </c:pt>
                <c:pt idx="7">
                  <c:v>-1.942444328423899</c:v>
                </c:pt>
                <c:pt idx="8">
                  <c:v>-1.8879863886160768</c:v>
                </c:pt>
                <c:pt idx="9">
                  <c:v>-1.838612358582945</c:v>
                </c:pt>
                <c:pt idx="10">
                  <c:v>-1.7933519429410234</c:v>
                </c:pt>
                <c:pt idx="11">
                  <c:v>-1.7514925055251003</c:v>
                </c:pt>
                <c:pt idx="12">
                  <c:v>-1.7124946182279033</c:v>
                </c:pt>
                <c:pt idx="13">
                  <c:v>-1.6759397227734436</c:v>
                </c:pt>
                <c:pt idx="14">
                  <c:v>-1.6414962520760372</c:v>
                </c:pt>
                <c:pt idx="15">
                  <c:v>-1.6088968934807135</c:v>
                </c:pt>
                <c:pt idx="16">
                  <c:v>-1.5779228566327843</c:v>
                </c:pt>
                <c:pt idx="17">
                  <c:v>-1.5483926997664113</c:v>
                </c:pt>
                <c:pt idx="18">
                  <c:v>-1.520154211872611</c:v>
                </c:pt>
                <c:pt idx="19">
                  <c:v>-1.493078397012896</c:v>
                </c:pt>
                <c:pt idx="20">
                  <c:v>-1.4670549378117201</c:v>
                </c:pt>
                <c:pt idx="21">
                  <c:v>-1.4419887208325139</c:v>
                </c:pt>
                <c:pt idx="22">
                  <c:v>-1.4177971379962682</c:v>
                </c:pt>
                <c:pt idx="23">
                  <c:v>-1.3944079642994316</c:v>
                </c:pt>
                <c:pt idx="24">
                  <c:v>-1.3717576697264824</c:v>
                </c:pt>
                <c:pt idx="25">
                  <c:v>-1.3497900626065398</c:v>
                </c:pt>
                <c:pt idx="26">
                  <c:v>-1.3284551890168197</c:v>
                </c:pt>
                <c:pt idx="27">
                  <c:v>-1.3077084321590708</c:v>
                </c:pt>
                <c:pt idx="28">
                  <c:v>-1.2875097694894846</c:v>
                </c:pt>
                <c:pt idx="29">
                  <c:v>-1.2678231554520873</c:v>
                </c:pt>
                <c:pt idx="30">
                  <c:v>-1.2486160050762598</c:v>
                </c:pt>
                <c:pt idx="31">
                  <c:v>-1.229858759216589</c:v>
                </c:pt>
                <c:pt idx="32">
                  <c:v>-1.2115245163654345</c:v>
                </c:pt>
                <c:pt idx="33">
                  <c:v>-1.1935887191246799</c:v>
                </c:pt>
                <c:pt idx="34">
                  <c:v>-1.1760288858444803</c:v>
                </c:pt>
                <c:pt idx="35">
                  <c:v>-1.1588243798105804</c:v>
                </c:pt>
                <c:pt idx="36">
                  <c:v>-1.1419562098236766</c:v>
                </c:pt>
                <c:pt idx="37">
                  <c:v>-1.1254068571636224</c:v>
                </c:pt>
                <c:pt idx="38">
                  <c:v>-1.1091601248412657</c:v>
                </c:pt>
                <c:pt idx="39">
                  <c:v>-1.0932010057661403</c:v>
                </c:pt>
                <c:pt idx="40">
                  <c:v>-1.0775155670402805</c:v>
                </c:pt>
                <c:pt idx="41">
                  <c:v>-1.0620908480581168</c:v>
                </c:pt>
                <c:pt idx="42">
                  <c:v>-1.0469147704737438</c:v>
                </c:pt>
                <c:pt idx="43">
                  <c:v>-1.0319760584080309</c:v>
                </c:pt>
                <c:pt idx="44">
                  <c:v>-1.0172641675233138</c:v>
                </c:pt>
                <c:pt idx="45">
                  <c:v>-1.0027692218038311</c:v>
                </c:pt>
                <c:pt idx="46">
                  <c:v>-0.98848195705438602</c:v>
                </c:pt>
                <c:pt idx="47">
                  <c:v>-0.97439367027460111</c:v>
                </c:pt>
                <c:pt idx="48">
                  <c:v>-0.96049617418729738</c:v>
                </c:pt>
                <c:pt idx="49">
                  <c:v>-0.94678175630104722</c:v>
                </c:pt>
                <c:pt idx="50">
                  <c:v>-0.93324314197253488</c:v>
                </c:pt>
                <c:pt idx="51">
                  <c:v>-0.91987346100654699</c:v>
                </c:pt>
                <c:pt idx="52">
                  <c:v>-0.90666621739272779</c:v>
                </c:pt>
                <c:pt idx="53">
                  <c:v>-0.89361526183044226</c:v>
                </c:pt>
                <c:pt idx="54">
                  <c:v>-0.88071476673753235</c:v>
                </c:pt>
                <c:pt idx="55">
                  <c:v>-0.86795920347694333</c:v>
                </c:pt>
                <c:pt idx="56">
                  <c:v>-0.8553433215678945</c:v>
                </c:pt>
                <c:pt idx="57">
                  <c:v>-0.84286212967654084</c:v>
                </c:pt>
                <c:pt idx="58">
                  <c:v>-0.83051087820540004</c:v>
                </c:pt>
                <c:pt idx="59">
                  <c:v>-0.8182850433219373</c:v>
                </c:pt>
                <c:pt idx="60">
                  <c:v>-0.80618031228507259</c:v>
                </c:pt>
                <c:pt idx="61">
                  <c:v>-0.79419256994424303</c:v>
                </c:pt>
                <c:pt idx="62">
                  <c:v>-0.78231788629970145</c:v>
                </c:pt>
                <c:pt idx="63">
                  <c:v>-0.77055250502480366</c:v>
                </c:pt>
                <c:pt idx="64">
                  <c:v>-0.75889283286177922</c:v>
                </c:pt>
                <c:pt idx="65">
                  <c:v>-0.74733542981184398</c:v>
                </c:pt>
                <c:pt idx="66">
                  <c:v>-0.73587700004877921</c:v>
                </c:pt>
                <c:pt idx="67">
                  <c:v>-0.72451438349236563</c:v>
                </c:pt>
                <c:pt idx="68">
                  <c:v>-0.71324454798453718</c:v>
                </c:pt>
                <c:pt idx="69">
                  <c:v>-0.70206458201679867</c:v>
                </c:pt>
                <c:pt idx="70">
                  <c:v>-0.69097168796251685</c:v>
                </c:pt>
                <c:pt idx="71">
                  <c:v>-0.67996317577219412</c:v>
                </c:pt>
                <c:pt idx="72">
                  <c:v>-0.6690364570938544</c:v>
                </c:pt>
                <c:pt idx="73">
                  <c:v>-0.65818903978420318</c:v>
                </c:pt>
                <c:pt idx="74">
                  <c:v>-0.64741852277946932</c:v>
                </c:pt>
                <c:pt idx="75">
                  <c:v>-0.63672259129764452</c:v>
                </c:pt>
                <c:pt idx="76">
                  <c:v>-0.62609901234642129</c:v>
                </c:pt>
                <c:pt idx="77">
                  <c:v>-0.61554563051342048</c:v>
                </c:pt>
                <c:pt idx="78">
                  <c:v>-0.60506036401736329</c:v>
                </c:pt>
                <c:pt idx="79">
                  <c:v>-0.59464120100069728</c:v>
                </c:pt>
                <c:pt idx="80">
                  <c:v>-0.58428619604587528</c:v>
                </c:pt>
                <c:pt idx="81">
                  <c:v>-0.5739934668989729</c:v>
                </c:pt>
                <c:pt idx="82">
                  <c:v>-0.56376119138572522</c:v>
                </c:pt>
                <c:pt idx="83">
                  <c:v>-0.55358760450627409</c:v>
                </c:pt>
                <c:pt idx="84">
                  <c:v>-0.54347099569605883</c:v>
                </c:pt>
                <c:pt idx="85">
                  <c:v>-0.5334097062412807</c:v>
                </c:pt>
                <c:pt idx="86">
                  <c:v>-0.52340212683830956</c:v>
                </c:pt>
                <c:pt idx="87">
                  <c:v>-0.51344669528723152</c:v>
                </c:pt>
                <c:pt idx="88">
                  <c:v>-0.50354189431050245</c:v>
                </c:pt>
                <c:pt idx="89">
                  <c:v>-0.49368624948836914</c:v>
                </c:pt>
                <c:pt idx="90">
                  <c:v>-0.48387832730335295</c:v>
                </c:pt>
                <c:pt idx="91">
                  <c:v>-0.47411673328667442</c:v>
                </c:pt>
                <c:pt idx="92">
                  <c:v>-0.46440011026002348</c:v>
                </c:pt>
                <c:pt idx="93">
                  <c:v>-0.45472713666656472</c:v>
                </c:pt>
                <c:pt idx="94">
                  <c:v>-0.44509652498551644</c:v>
                </c:pt>
                <c:pt idx="95">
                  <c:v>-0.4355070202250434</c:v>
                </c:pt>
                <c:pt idx="96">
                  <c:v>-0.42595739848858122</c:v>
                </c:pt>
                <c:pt idx="97">
                  <c:v>-0.41644646561004894</c:v>
                </c:pt>
                <c:pt idx="98">
                  <c:v>-0.40697305585373028</c:v>
                </c:pt>
                <c:pt idx="99">
                  <c:v>-0.39753603067488152</c:v>
                </c:pt>
                <c:pt idx="100">
                  <c:v>-0.38813427753740326</c:v>
                </c:pt>
                <c:pt idx="101">
                  <c:v>-0.37876670878515317</c:v>
                </c:pt>
                <c:pt idx="102">
                  <c:v>-0.36943226056370554</c:v>
                </c:pt>
                <c:pt idx="103">
                  <c:v>-0.36012989178956933</c:v>
                </c:pt>
                <c:pt idx="104">
                  <c:v>-0.35085858316407903</c:v>
                </c:pt>
                <c:pt idx="105">
                  <c:v>-0.34161733622933876</c:v>
                </c:pt>
                <c:pt idx="106">
                  <c:v>-0.33240517246377799</c:v>
                </c:pt>
                <c:pt idx="107">
                  <c:v>-0.32322113241501965</c:v>
                </c:pt>
                <c:pt idx="108">
                  <c:v>-0.31406427486790939</c:v>
                </c:pt>
                <c:pt idx="109">
                  <c:v>-0.30493367604568428</c:v>
                </c:pt>
                <c:pt idx="110">
                  <c:v>-0.29582842884237942</c:v>
                </c:pt>
                <c:pt idx="111">
                  <c:v>-0.28674764208468628</c:v>
                </c:pt>
                <c:pt idx="112">
                  <c:v>-0.27769043982157676</c:v>
                </c:pt>
                <c:pt idx="113">
                  <c:v>-0.26865596064011044</c:v>
                </c:pt>
                <c:pt idx="114">
                  <c:v>-0.25964335700592556</c:v>
                </c:pt>
                <c:pt idx="115">
                  <c:v>-0.25065179462700349</c:v>
                </c:pt>
                <c:pt idx="116">
                  <c:v>-0.24168045183937165</c:v>
                </c:pt>
                <c:pt idx="117">
                  <c:v>-0.23272851901347977</c:v>
                </c:pt>
                <c:pt idx="118">
                  <c:v>-0.22379519798005867</c:v>
                </c:pt>
                <c:pt idx="119">
                  <c:v>-0.21487970147432417</c:v>
                </c:pt>
                <c:pt idx="120">
                  <c:v>-0.20598125259745373</c:v>
                </c:pt>
                <c:pt idx="121">
                  <c:v>-0.19709908429431236</c:v>
                </c:pt>
                <c:pt idx="122">
                  <c:v>-0.18823243884645868</c:v>
                </c:pt>
                <c:pt idx="123">
                  <c:v>-0.17938056737950495</c:v>
                </c:pt>
                <c:pt idx="124">
                  <c:v>-0.17054272938394979</c:v>
                </c:pt>
                <c:pt idx="125">
                  <c:v>-0.16171819224864237</c:v>
                </c:pt>
                <c:pt idx="126">
                  <c:v>-0.15290623080607219</c:v>
                </c:pt>
                <c:pt idx="127">
                  <c:v>-0.1441061268887168</c:v>
                </c:pt>
                <c:pt idx="128">
                  <c:v>-0.13531716889570714</c:v>
                </c:pt>
                <c:pt idx="129">
                  <c:v>-0.12653865136910294</c:v>
                </c:pt>
                <c:pt idx="130">
                  <c:v>-0.11776987457909528</c:v>
                </c:pt>
                <c:pt idx="131">
                  <c:v>-0.10901014411748161</c:v>
                </c:pt>
                <c:pt idx="132">
                  <c:v>-0.10025877049877775</c:v>
                </c:pt>
                <c:pt idx="133">
                  <c:v>-9.151506876835544E-2</c:v>
                </c:pt>
                <c:pt idx="134">
                  <c:v>-8.2778358117012243E-2</c:v>
                </c:pt>
                <c:pt idx="135">
                  <c:v>-7.4047961501396115E-2</c:v>
                </c:pt>
                <c:pt idx="136">
                  <c:v>-6.532320526972743E-2</c:v>
                </c:pt>
                <c:pt idx="137">
                  <c:v>-5.6603418792270425E-2</c:v>
                </c:pt>
                <c:pt idx="138">
                  <c:v>-4.7887934096022544E-2</c:v>
                </c:pt>
                <c:pt idx="139">
                  <c:v>-3.9176085503097632E-2</c:v>
                </c:pt>
                <c:pt idx="140">
                  <c:v>-3.0467209272293662E-2</c:v>
                </c:pt>
                <c:pt idx="141">
                  <c:v>-2.1760643243339147E-2</c:v>
                </c:pt>
                <c:pt idx="142">
                  <c:v>-1.3055726483322334E-2</c:v>
                </c:pt>
                <c:pt idx="143">
                  <c:v>-4.3517989348128309E-3</c:v>
                </c:pt>
                <c:pt idx="144">
                  <c:v>4.3517989348129697E-3</c:v>
                </c:pt>
                <c:pt idx="145">
                  <c:v>1.3055726483322472E-2</c:v>
                </c:pt>
                <c:pt idx="146">
                  <c:v>2.1760643243339147E-2</c:v>
                </c:pt>
                <c:pt idx="147">
                  <c:v>3.0467209272293662E-2</c:v>
                </c:pt>
                <c:pt idx="148">
                  <c:v>3.9176085503097632E-2</c:v>
                </c:pt>
                <c:pt idx="149">
                  <c:v>4.7887934096022544E-2</c:v>
                </c:pt>
                <c:pt idx="150">
                  <c:v>5.6603418792270425E-2</c:v>
                </c:pt>
                <c:pt idx="151">
                  <c:v>6.5323205269727291E-2</c:v>
                </c:pt>
                <c:pt idx="152">
                  <c:v>7.4047961501395976E-2</c:v>
                </c:pt>
                <c:pt idx="153">
                  <c:v>8.2778358117012382E-2</c:v>
                </c:pt>
                <c:pt idx="154">
                  <c:v>9.1515068768355579E-2</c:v>
                </c:pt>
                <c:pt idx="155">
                  <c:v>0.10025877049877775</c:v>
                </c:pt>
                <c:pt idx="156">
                  <c:v>0.10901014411748161</c:v>
                </c:pt>
                <c:pt idx="157">
                  <c:v>0.11776987457909528</c:v>
                </c:pt>
                <c:pt idx="158">
                  <c:v>0.12653865136910294</c:v>
                </c:pt>
                <c:pt idx="159">
                  <c:v>0.13531716889570714</c:v>
                </c:pt>
                <c:pt idx="160">
                  <c:v>0.14410612688871671</c:v>
                </c:pt>
                <c:pt idx="161">
                  <c:v>0.15290623080607202</c:v>
                </c:pt>
                <c:pt idx="162">
                  <c:v>0.16171819224864251</c:v>
                </c:pt>
                <c:pt idx="163">
                  <c:v>0.17054272938394993</c:v>
                </c:pt>
                <c:pt idx="164">
                  <c:v>0.17938056737950495</c:v>
                </c:pt>
                <c:pt idx="165">
                  <c:v>0.18823243884645868</c:v>
                </c:pt>
                <c:pt idx="166">
                  <c:v>0.19709908429431236</c:v>
                </c:pt>
                <c:pt idx="167">
                  <c:v>0.20598125259745373</c:v>
                </c:pt>
                <c:pt idx="168">
                  <c:v>0.21487970147432417</c:v>
                </c:pt>
                <c:pt idx="169">
                  <c:v>0.22379519798005856</c:v>
                </c:pt>
                <c:pt idx="170">
                  <c:v>0.2327285190134796</c:v>
                </c:pt>
                <c:pt idx="171">
                  <c:v>0.24168045183937178</c:v>
                </c:pt>
                <c:pt idx="172">
                  <c:v>0.25065179462700365</c:v>
                </c:pt>
                <c:pt idx="173">
                  <c:v>0.25964335700592556</c:v>
                </c:pt>
                <c:pt idx="174">
                  <c:v>0.26865596064011044</c:v>
                </c:pt>
                <c:pt idx="175">
                  <c:v>0.27769043982157676</c:v>
                </c:pt>
                <c:pt idx="176">
                  <c:v>0.28674764208468628</c:v>
                </c:pt>
                <c:pt idx="177">
                  <c:v>0.29582842884237942</c:v>
                </c:pt>
                <c:pt idx="178">
                  <c:v>0.30493367604568405</c:v>
                </c:pt>
                <c:pt idx="179">
                  <c:v>0.31406427486790922</c:v>
                </c:pt>
                <c:pt idx="180">
                  <c:v>0.32322113241501982</c:v>
                </c:pt>
                <c:pt idx="181">
                  <c:v>0.3324051724637781</c:v>
                </c:pt>
                <c:pt idx="182">
                  <c:v>0.34161733622933876</c:v>
                </c:pt>
                <c:pt idx="183">
                  <c:v>0.35085858316407903</c:v>
                </c:pt>
                <c:pt idx="184">
                  <c:v>0.36012989178956933</c:v>
                </c:pt>
                <c:pt idx="185">
                  <c:v>0.36943226056370554</c:v>
                </c:pt>
                <c:pt idx="186">
                  <c:v>0.37876670878515317</c:v>
                </c:pt>
                <c:pt idx="187">
                  <c:v>0.38813427753740304</c:v>
                </c:pt>
                <c:pt idx="188">
                  <c:v>0.3975360306748813</c:v>
                </c:pt>
                <c:pt idx="189">
                  <c:v>0.40697305585373056</c:v>
                </c:pt>
                <c:pt idx="190">
                  <c:v>0.41644646561004917</c:v>
                </c:pt>
                <c:pt idx="191">
                  <c:v>0.42595739848858122</c:v>
                </c:pt>
                <c:pt idx="192">
                  <c:v>0.4355070202250434</c:v>
                </c:pt>
                <c:pt idx="193">
                  <c:v>0.44509652498551644</c:v>
                </c:pt>
                <c:pt idx="194">
                  <c:v>0.45472713666656472</c:v>
                </c:pt>
                <c:pt idx="195">
                  <c:v>0.46440011026002348</c:v>
                </c:pt>
                <c:pt idx="196">
                  <c:v>0.47411673328667431</c:v>
                </c:pt>
                <c:pt idx="197">
                  <c:v>0.48387832730335278</c:v>
                </c:pt>
                <c:pt idx="198">
                  <c:v>0.49368624948836937</c:v>
                </c:pt>
                <c:pt idx="199">
                  <c:v>0.50354189431050256</c:v>
                </c:pt>
                <c:pt idx="200">
                  <c:v>0.51344669528723152</c:v>
                </c:pt>
                <c:pt idx="201">
                  <c:v>0.52340212683830956</c:v>
                </c:pt>
                <c:pt idx="202">
                  <c:v>0.5334097062412807</c:v>
                </c:pt>
                <c:pt idx="203">
                  <c:v>0.54347099569605883</c:v>
                </c:pt>
                <c:pt idx="204">
                  <c:v>0.55358760450627409</c:v>
                </c:pt>
                <c:pt idx="205">
                  <c:v>0.563761191385725</c:v>
                </c:pt>
                <c:pt idx="206">
                  <c:v>0.5739934668989729</c:v>
                </c:pt>
                <c:pt idx="207">
                  <c:v>0.58428619604587551</c:v>
                </c:pt>
                <c:pt idx="208">
                  <c:v>0.59464120100069717</c:v>
                </c:pt>
                <c:pt idx="209">
                  <c:v>0.60506036401736329</c:v>
                </c:pt>
                <c:pt idx="210">
                  <c:v>0.61554563051342048</c:v>
                </c:pt>
                <c:pt idx="211">
                  <c:v>0.62609901234642129</c:v>
                </c:pt>
                <c:pt idx="212">
                  <c:v>0.63672259129764452</c:v>
                </c:pt>
                <c:pt idx="213">
                  <c:v>0.64741852277946932</c:v>
                </c:pt>
                <c:pt idx="214">
                  <c:v>0.65818903978420296</c:v>
                </c:pt>
                <c:pt idx="215">
                  <c:v>0.66903645709385418</c:v>
                </c:pt>
                <c:pt idx="216">
                  <c:v>0.67996317577219478</c:v>
                </c:pt>
                <c:pt idx="217">
                  <c:v>0.69097168796251685</c:v>
                </c:pt>
                <c:pt idx="218">
                  <c:v>0.70206458201679867</c:v>
                </c:pt>
                <c:pt idx="219">
                  <c:v>0.71324454798453718</c:v>
                </c:pt>
                <c:pt idx="220">
                  <c:v>0.72451438349236563</c:v>
                </c:pt>
                <c:pt idx="221">
                  <c:v>0.73587700004877921</c:v>
                </c:pt>
                <c:pt idx="222">
                  <c:v>0.74733542981184398</c:v>
                </c:pt>
                <c:pt idx="223">
                  <c:v>0.75889283286177922</c:v>
                </c:pt>
                <c:pt idx="224">
                  <c:v>0.77055250502480377</c:v>
                </c:pt>
                <c:pt idx="225">
                  <c:v>0.78231788629970156</c:v>
                </c:pt>
                <c:pt idx="226">
                  <c:v>0.79419256994424303</c:v>
                </c:pt>
                <c:pt idx="227">
                  <c:v>0.80618031228507259</c:v>
                </c:pt>
                <c:pt idx="228">
                  <c:v>0.8182850433219373</c:v>
                </c:pt>
                <c:pt idx="229">
                  <c:v>0.83051087820540004</c:v>
                </c:pt>
                <c:pt idx="230">
                  <c:v>0.84286212967654084</c:v>
                </c:pt>
                <c:pt idx="231">
                  <c:v>0.8553433215678945</c:v>
                </c:pt>
                <c:pt idx="232">
                  <c:v>0.86795920347694333</c:v>
                </c:pt>
                <c:pt idx="233">
                  <c:v>0.88071476673753224</c:v>
                </c:pt>
                <c:pt idx="234">
                  <c:v>0.89361526183044182</c:v>
                </c:pt>
                <c:pt idx="235">
                  <c:v>0.90666621739272779</c:v>
                </c:pt>
                <c:pt idx="236">
                  <c:v>0.91987346100654699</c:v>
                </c:pt>
                <c:pt idx="237">
                  <c:v>0.93324314197253488</c:v>
                </c:pt>
                <c:pt idx="238">
                  <c:v>0.94678175630104722</c:v>
                </c:pt>
                <c:pt idx="239">
                  <c:v>0.96049617418729738</c:v>
                </c:pt>
                <c:pt idx="240">
                  <c:v>0.97439367027460111</c:v>
                </c:pt>
                <c:pt idx="241">
                  <c:v>0.98848195705438602</c:v>
                </c:pt>
                <c:pt idx="242">
                  <c:v>1.0027692218038309</c:v>
                </c:pt>
                <c:pt idx="243">
                  <c:v>1.0172641675233127</c:v>
                </c:pt>
                <c:pt idx="244">
                  <c:v>1.0319760584080309</c:v>
                </c:pt>
                <c:pt idx="245">
                  <c:v>1.0469147704737438</c:v>
                </c:pt>
                <c:pt idx="246">
                  <c:v>1.0620908480581168</c:v>
                </c:pt>
                <c:pt idx="247">
                  <c:v>1.0775155670402805</c:v>
                </c:pt>
                <c:pt idx="248">
                  <c:v>1.0932010057661403</c:v>
                </c:pt>
                <c:pt idx="249">
                  <c:v>1.1091601248412657</c:v>
                </c:pt>
                <c:pt idx="250">
                  <c:v>1.1254068571636224</c:v>
                </c:pt>
                <c:pt idx="251">
                  <c:v>1.1419562098236762</c:v>
                </c:pt>
                <c:pt idx="252">
                  <c:v>1.1588243798105811</c:v>
                </c:pt>
                <c:pt idx="253">
                  <c:v>1.1760288858444805</c:v>
                </c:pt>
                <c:pt idx="254">
                  <c:v>1.1935887191246799</c:v>
                </c:pt>
                <c:pt idx="255">
                  <c:v>1.2115245163654345</c:v>
                </c:pt>
                <c:pt idx="256">
                  <c:v>1.229858759216589</c:v>
                </c:pt>
                <c:pt idx="257">
                  <c:v>1.2486160050762598</c:v>
                </c:pt>
                <c:pt idx="258">
                  <c:v>1.2678231554520873</c:v>
                </c:pt>
                <c:pt idx="259">
                  <c:v>1.2875097694894846</c:v>
                </c:pt>
                <c:pt idx="260">
                  <c:v>1.3077084321590704</c:v>
                </c:pt>
                <c:pt idx="261">
                  <c:v>1.3284551890168204</c:v>
                </c:pt>
                <c:pt idx="262">
                  <c:v>1.3497900626065391</c:v>
                </c:pt>
                <c:pt idx="263">
                  <c:v>1.3717576697264824</c:v>
                </c:pt>
                <c:pt idx="264">
                  <c:v>1.3944079642994316</c:v>
                </c:pt>
                <c:pt idx="265">
                  <c:v>1.4177971379962682</c:v>
                </c:pt>
                <c:pt idx="266">
                  <c:v>1.4419887208325144</c:v>
                </c:pt>
                <c:pt idx="267">
                  <c:v>1.4670549378117204</c:v>
                </c:pt>
                <c:pt idx="268">
                  <c:v>1.4930783970128962</c:v>
                </c:pt>
                <c:pt idx="269">
                  <c:v>1.520154211872611</c:v>
                </c:pt>
                <c:pt idx="270">
                  <c:v>1.5483926997664119</c:v>
                </c:pt>
                <c:pt idx="271">
                  <c:v>1.577922856632785</c:v>
                </c:pt>
                <c:pt idx="272">
                  <c:v>1.608896893480714</c:v>
                </c:pt>
                <c:pt idx="273">
                  <c:v>1.6414962520760372</c:v>
                </c:pt>
                <c:pt idx="274">
                  <c:v>1.6759397227734436</c:v>
                </c:pt>
                <c:pt idx="275">
                  <c:v>1.7124946182279033</c:v>
                </c:pt>
                <c:pt idx="276">
                  <c:v>1.7514925055251003</c:v>
                </c:pt>
                <c:pt idx="277">
                  <c:v>1.793351942941023</c:v>
                </c:pt>
                <c:pt idx="278">
                  <c:v>1.8386123585829441</c:v>
                </c:pt>
                <c:pt idx="279">
                  <c:v>1.8879863886160775</c:v>
                </c:pt>
                <c:pt idx="280">
                  <c:v>1.9424443284238995</c:v>
                </c:pt>
                <c:pt idx="281">
                  <c:v>2.0033578811760306</c:v>
                </c:pt>
                <c:pt idx="282">
                  <c:v>2.0727618934994134</c:v>
                </c:pt>
                <c:pt idx="283">
                  <c:v>2.1538746940614555</c:v>
                </c:pt>
                <c:pt idx="284">
                  <c:v>2.2522646042149348</c:v>
                </c:pt>
                <c:pt idx="285">
                  <c:v>2.3789695270016082</c:v>
                </c:pt>
                <c:pt idx="286">
                  <c:v>2.5616819349340214</c:v>
                </c:pt>
                <c:pt idx="287">
                  <c:v>2.9225102231635205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23456"/>
        <c:axId val="99925376"/>
      </c:scatterChart>
      <c:valAx>
        <c:axId val="999234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layout>
            <c:manualLayout>
              <c:xMode val="edge"/>
              <c:yMode val="edge"/>
              <c:x val="0.45713998250218724"/>
              <c:y val="0.9203470399533392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99925376"/>
        <c:crossesAt val="-4"/>
        <c:crossBetween val="midCat"/>
        <c:majorUnit val="1"/>
        <c:minorUnit val="0.2"/>
      </c:valAx>
      <c:valAx>
        <c:axId val="99925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 Probabiltiy Function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923456"/>
        <c:crossesAt val="-4"/>
        <c:crossBetween val="midCat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</xdr:col>
      <xdr:colOff>266700</xdr:colOff>
      <xdr:row>11</xdr:row>
      <xdr:rowOff>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2943225"/>
          <a:ext cx="2667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1</xdr:col>
      <xdr:colOff>257175</xdr:colOff>
      <xdr:row>12</xdr:row>
      <xdr:rowOff>0</xdr:rowOff>
    </xdr:to>
    <xdr:pic>
      <xdr:nvPicPr>
        <xdr:cNvPr id="3" name="Grafik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3133725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12</xdr:row>
      <xdr:rowOff>0</xdr:rowOff>
    </xdr:from>
    <xdr:to>
      <xdr:col>1</xdr:col>
      <xdr:colOff>257175</xdr:colOff>
      <xdr:row>13</xdr:row>
      <xdr:rowOff>0</xdr:rowOff>
    </xdr:to>
    <xdr:pic>
      <xdr:nvPicPr>
        <xdr:cNvPr id="4" name="Grafik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3324225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1</xdr:col>
      <xdr:colOff>247650</xdr:colOff>
      <xdr:row>14</xdr:row>
      <xdr:rowOff>0</xdr:rowOff>
    </xdr:to>
    <xdr:pic>
      <xdr:nvPicPr>
        <xdr:cNvPr id="5" name="Grafik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3514725"/>
          <a:ext cx="2476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14</xdr:row>
      <xdr:rowOff>0</xdr:rowOff>
    </xdr:from>
    <xdr:to>
      <xdr:col>1</xdr:col>
      <xdr:colOff>238125</xdr:colOff>
      <xdr:row>15</xdr:row>
      <xdr:rowOff>0</xdr:rowOff>
    </xdr:to>
    <xdr:pic>
      <xdr:nvPicPr>
        <xdr:cNvPr id="6" name="Grafik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3705225"/>
          <a:ext cx="2381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20</xdr:row>
      <xdr:rowOff>0</xdr:rowOff>
    </xdr:from>
    <xdr:to>
      <xdr:col>4</xdr:col>
      <xdr:colOff>638175</xdr:colOff>
      <xdr:row>39</xdr:row>
      <xdr:rowOff>95250</xdr:rowOff>
    </xdr:to>
    <xdr:graphicFrame macro="">
      <xdr:nvGraphicFramePr>
        <xdr:cNvPr id="7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4</xdr:col>
      <xdr:colOff>723899</xdr:colOff>
      <xdr:row>60</xdr:row>
      <xdr:rowOff>152399</xdr:rowOff>
    </xdr:to>
    <xdr:graphicFrame macro="">
      <xdr:nvGraphicFramePr>
        <xdr:cNvPr id="8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209551</xdr:colOff>
      <xdr:row>63</xdr:row>
      <xdr:rowOff>85725</xdr:rowOff>
    </xdr:from>
    <xdr:to>
      <xdr:col>2</xdr:col>
      <xdr:colOff>371475</xdr:colOff>
      <xdr:row>77</xdr:row>
      <xdr:rowOff>161925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533400</xdr:colOff>
      <xdr:row>54</xdr:row>
      <xdr:rowOff>0</xdr:rowOff>
    </xdr:from>
    <xdr:to>
      <xdr:col>4</xdr:col>
      <xdr:colOff>352425</xdr:colOff>
      <xdr:row>54</xdr:row>
      <xdr:rowOff>0</xdr:rowOff>
    </xdr:to>
    <xdr:cxnSp macro="">
      <xdr:nvCxnSpPr>
        <xdr:cNvPr id="11" name="Gerade Verbindung 10"/>
        <xdr:cNvCxnSpPr/>
      </xdr:nvCxnSpPr>
      <xdr:spPr>
        <a:xfrm>
          <a:off x="533400" y="11001375"/>
          <a:ext cx="4533900" cy="0"/>
        </a:xfrm>
        <a:prstGeom prst="line">
          <a:avLst/>
        </a:prstGeom>
        <a:ln w="1905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466724</xdr:colOff>
      <xdr:row>22</xdr:row>
      <xdr:rowOff>123824</xdr:rowOff>
    </xdr:to>
    <xdr:graphicFrame macro="">
      <xdr:nvGraphicFramePr>
        <xdr:cNvPr id="2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165652</xdr:colOff>
      <xdr:row>24</xdr:row>
      <xdr:rowOff>132522</xdr:rowOff>
    </xdr:from>
    <xdr:to>
      <xdr:col>7</xdr:col>
      <xdr:colOff>632376</xdr:colOff>
      <xdr:row>47</xdr:row>
      <xdr:rowOff>65846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133350</xdr:rowOff>
    </xdr:from>
    <xdr:to>
      <xdr:col>8</xdr:col>
      <xdr:colOff>266699</xdr:colOff>
      <xdr:row>15</xdr:row>
      <xdr:rowOff>19050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ngleb/Modeling/Simulationen/Modflow%20Hanoi/Transient_36_2016_02_2_ind_pub_someprivate_wells/Calibration_ind_public_wel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Overall"/>
      <sheetName val="Q_63"/>
      <sheetName val="Q_65"/>
      <sheetName val="Q_67"/>
      <sheetName val="Q_23"/>
      <sheetName val="P_16"/>
      <sheetName val="P_43"/>
      <sheetName val="P_17"/>
      <sheetName val="P_32"/>
    </sheetNames>
    <sheetDataSet>
      <sheetData sheetId="0"/>
      <sheetData sheetId="1">
        <row r="309">
          <cell r="B309">
            <v>7</v>
          </cell>
          <cell r="C309">
            <v>7</v>
          </cell>
        </row>
        <row r="310">
          <cell r="B310">
            <v>-23</v>
          </cell>
          <cell r="C310">
            <v>-23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topLeftCell="A43" workbookViewId="0">
      <selection activeCell="K15" sqref="K15"/>
    </sheetView>
  </sheetViews>
  <sheetFormatPr baseColWidth="10" defaultRowHeight="15" x14ac:dyDescent="0.25"/>
  <cols>
    <col min="1" max="1" width="35.28515625" customWidth="1"/>
    <col min="3" max="3" width="12.5703125" bestFit="1" customWidth="1"/>
    <col min="5" max="5" width="19.42578125" customWidth="1"/>
    <col min="6" max="6" width="12" bestFit="1" customWidth="1"/>
  </cols>
  <sheetData>
    <row r="1" spans="1:3" x14ac:dyDescent="0.25">
      <c r="A1" s="5" t="s">
        <v>330</v>
      </c>
    </row>
    <row r="2" spans="1:3" x14ac:dyDescent="0.25">
      <c r="A2" s="2" t="s">
        <v>0</v>
      </c>
      <c r="B2" s="2" t="s">
        <v>341</v>
      </c>
      <c r="C2" s="2">
        <v>288</v>
      </c>
    </row>
    <row r="3" spans="1:3" ht="18" x14ac:dyDescent="0.35">
      <c r="A3" s="2" t="s">
        <v>306</v>
      </c>
      <c r="B3" s="2" t="s">
        <v>297</v>
      </c>
      <c r="C3" s="3">
        <f>MAX(Data!F2:F289)</f>
        <v>3.4412841796000002</v>
      </c>
    </row>
    <row r="4" spans="1:3" ht="18" x14ac:dyDescent="0.35">
      <c r="A4" s="2" t="s">
        <v>307</v>
      </c>
      <c r="B4" s="2" t="s">
        <v>298</v>
      </c>
      <c r="C4" s="3">
        <f>MIN(Data!F2:F289)</f>
        <v>6.655216219999982E-3</v>
      </c>
    </row>
    <row r="5" spans="1:3" ht="17.25" customHeight="1" x14ac:dyDescent="0.35">
      <c r="A5" s="2" t="s">
        <v>1</v>
      </c>
      <c r="B5" s="2" t="s">
        <v>299</v>
      </c>
      <c r="C5" s="3">
        <f>AVERAGE(Data!E2:E289)</f>
        <v>-0.37619232149534781</v>
      </c>
    </row>
    <row r="6" spans="1:3" ht="18" x14ac:dyDescent="0.35">
      <c r="A6" s="2" t="s">
        <v>2</v>
      </c>
      <c r="B6" s="4" t="s">
        <v>315</v>
      </c>
      <c r="C6" s="3">
        <f>AVERAGE(Data!F2:F289)</f>
        <v>1.0508644575506798</v>
      </c>
    </row>
    <row r="7" spans="1:3" x14ac:dyDescent="0.25">
      <c r="A7" s="2" t="s">
        <v>3</v>
      </c>
      <c r="B7" s="2" t="s">
        <v>300</v>
      </c>
      <c r="C7" s="3">
        <f>SQRT((1/(Statistics!C2-1)*SUM(Data!G2:G289))/Statistics!C2)</f>
        <v>7.4163417055644151E-2</v>
      </c>
    </row>
    <row r="8" spans="1:3" x14ac:dyDescent="0.25">
      <c r="A8" s="2" t="s">
        <v>4</v>
      </c>
      <c r="B8" s="2" t="s">
        <v>301</v>
      </c>
      <c r="C8" s="3">
        <f>SQRT(SUMSQ(Data!E2:E289)/Statistics!C2)</f>
        <v>1.3115188256296897</v>
      </c>
    </row>
    <row r="9" spans="1:3" x14ac:dyDescent="0.25">
      <c r="A9" s="2" t="s">
        <v>5</v>
      </c>
      <c r="B9" s="2" t="s">
        <v>302</v>
      </c>
      <c r="C9" s="3">
        <f>C8/(MAX(Data!B2:B289)-MIN(Data!B2:B289))</f>
        <v>4.8164481260051156E-2</v>
      </c>
    </row>
    <row r="10" spans="1:3" x14ac:dyDescent="0.25">
      <c r="A10" s="2" t="s">
        <v>313</v>
      </c>
      <c r="B10" s="2" t="s">
        <v>312</v>
      </c>
      <c r="C10" s="3">
        <f>C15/(C13*C14)</f>
        <v>0.98909856744101499</v>
      </c>
    </row>
    <row r="11" spans="1:3" x14ac:dyDescent="0.25">
      <c r="C11" s="1">
        <f>SUM(Data!A2:A290)/Statistics!C2</f>
        <v>-9.3226159310815309</v>
      </c>
    </row>
    <row r="12" spans="1:3" x14ac:dyDescent="0.25">
      <c r="C12" s="1">
        <f>SUM(Data!B2:B289)/Statistics!C2</f>
        <v>-8.9464236095861764</v>
      </c>
    </row>
    <row r="13" spans="1:3" x14ac:dyDescent="0.25">
      <c r="C13" s="1">
        <f>STDEV(Data!A2:A289)</f>
        <v>8.3195193666459755</v>
      </c>
    </row>
    <row r="14" spans="1:3" x14ac:dyDescent="0.25">
      <c r="C14" s="1">
        <f>STDEV(Data!B2:B289)</f>
        <v>7.5119041905480266</v>
      </c>
    </row>
    <row r="15" spans="1:3" x14ac:dyDescent="0.25">
      <c r="C15" s="1">
        <f>SUM(Data!J2:J289)/Statistics!C2</f>
        <v>61.814142652169345</v>
      </c>
    </row>
    <row r="16" spans="1:3" x14ac:dyDescent="0.25">
      <c r="A16" s="2" t="s">
        <v>314</v>
      </c>
      <c r="B16" s="2" t="s">
        <v>303</v>
      </c>
      <c r="C16" s="3">
        <f>1- SUMSQ(Data!E2:E289)/SUMSQ(Data!I2:I289)</f>
        <v>0.96941140224678046</v>
      </c>
    </row>
    <row r="19" spans="1:8" x14ac:dyDescent="0.25">
      <c r="A19" s="5" t="s">
        <v>342</v>
      </c>
    </row>
    <row r="21" spans="1:8" x14ac:dyDescent="0.25">
      <c r="F21" s="5" t="s">
        <v>334</v>
      </c>
    </row>
    <row r="22" spans="1:8" x14ac:dyDescent="0.25">
      <c r="F22" t="s">
        <v>320</v>
      </c>
      <c r="G22">
        <v>1.0992999999999999</v>
      </c>
    </row>
    <row r="23" spans="1:8" x14ac:dyDescent="0.25">
      <c r="F23" t="s">
        <v>321</v>
      </c>
      <c r="G23">
        <v>0.51180000000000003</v>
      </c>
    </row>
    <row r="24" spans="1:8" x14ac:dyDescent="0.25">
      <c r="F24" t="s">
        <v>322</v>
      </c>
      <c r="G24">
        <v>288</v>
      </c>
    </row>
    <row r="25" spans="1:8" x14ac:dyDescent="0.25">
      <c r="F25" t="s">
        <v>323</v>
      </c>
      <c r="G25" s="1">
        <v>-8.9464236095861764</v>
      </c>
    </row>
    <row r="26" spans="1:8" x14ac:dyDescent="0.25">
      <c r="F26" t="s">
        <v>324</v>
      </c>
      <c r="G26" s="6">
        <v>2.36</v>
      </c>
      <c r="H26" t="s">
        <v>333</v>
      </c>
    </row>
    <row r="27" spans="1:8" x14ac:dyDescent="0.25">
      <c r="F27" t="s">
        <v>325</v>
      </c>
      <c r="G27">
        <v>16195.038211008228</v>
      </c>
    </row>
    <row r="28" spans="1:8" x14ac:dyDescent="0.25">
      <c r="F28" t="s">
        <v>326</v>
      </c>
      <c r="G28">
        <v>1.0157500450097918</v>
      </c>
    </row>
    <row r="31" spans="1:8" x14ac:dyDescent="0.25">
      <c r="F31" t="s">
        <v>332</v>
      </c>
    </row>
    <row r="34" spans="1:8" x14ac:dyDescent="0.25">
      <c r="F34" s="5" t="s">
        <v>331</v>
      </c>
    </row>
    <row r="35" spans="1:8" x14ac:dyDescent="0.25">
      <c r="F35" t="s">
        <v>317</v>
      </c>
      <c r="G35" s="1">
        <v>-9.8140042804036689</v>
      </c>
      <c r="H35" t="s">
        <v>316</v>
      </c>
    </row>
    <row r="36" spans="1:8" x14ac:dyDescent="0.25">
      <c r="F36" t="s">
        <v>318</v>
      </c>
      <c r="G36" s="1">
        <v>-8.078842938768684</v>
      </c>
    </row>
    <row r="37" spans="1:8" x14ac:dyDescent="0.25">
      <c r="F37" t="s">
        <v>319</v>
      </c>
    </row>
    <row r="38" spans="1:8" x14ac:dyDescent="0.25">
      <c r="F38" t="s">
        <v>327</v>
      </c>
      <c r="G38" s="1">
        <v>-0.86758067081749246</v>
      </c>
    </row>
    <row r="44" spans="1:8" x14ac:dyDescent="0.25">
      <c r="A44" s="5" t="s">
        <v>335</v>
      </c>
      <c r="F44" t="s">
        <v>337</v>
      </c>
    </row>
    <row r="45" spans="1:8" x14ac:dyDescent="0.25">
      <c r="F45" t="s">
        <v>338</v>
      </c>
    </row>
    <row r="46" spans="1:8" x14ac:dyDescent="0.25">
      <c r="F46" s="5" t="s">
        <v>339</v>
      </c>
    </row>
    <row r="47" spans="1:8" x14ac:dyDescent="0.25">
      <c r="F47" s="5" t="s">
        <v>340</v>
      </c>
    </row>
    <row r="48" spans="1:8" ht="15.75" customHeight="1" x14ac:dyDescent="0.25">
      <c r="F48" s="7"/>
    </row>
    <row r="63" spans="1:6" x14ac:dyDescent="0.25">
      <c r="A63" s="5" t="s">
        <v>336</v>
      </c>
    </row>
    <row r="64" spans="1:6" x14ac:dyDescent="0.25">
      <c r="F64" t="s">
        <v>343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L18"/>
  <sheetViews>
    <sheetView topLeftCell="A7" zoomScale="115" zoomScaleNormal="115" workbookViewId="0">
      <selection activeCell="K24" sqref="K24"/>
    </sheetView>
  </sheetViews>
  <sheetFormatPr baseColWidth="10" defaultRowHeight="15" x14ac:dyDescent="0.25"/>
  <cols>
    <col min="10" max="10" width="37.85546875" customWidth="1"/>
  </cols>
  <sheetData>
    <row r="1" spans="10:12" x14ac:dyDescent="0.25">
      <c r="J1" s="5" t="s">
        <v>334</v>
      </c>
    </row>
    <row r="2" spans="10:12" x14ac:dyDescent="0.25">
      <c r="J2" t="s">
        <v>320</v>
      </c>
      <c r="K2">
        <v>1.0992999999999999</v>
      </c>
    </row>
    <row r="3" spans="10:12" x14ac:dyDescent="0.25">
      <c r="J3" t="s">
        <v>321</v>
      </c>
      <c r="K3">
        <v>0.51180000000000003</v>
      </c>
    </row>
    <row r="4" spans="10:12" x14ac:dyDescent="0.25">
      <c r="J4" t="s">
        <v>322</v>
      </c>
      <c r="K4">
        <v>288</v>
      </c>
    </row>
    <row r="5" spans="10:12" x14ac:dyDescent="0.25">
      <c r="J5" t="s">
        <v>323</v>
      </c>
      <c r="K5" s="1">
        <f>AVERAGE(Data!B2:B289)</f>
        <v>-8.9464236095861764</v>
      </c>
    </row>
    <row r="6" spans="10:12" x14ac:dyDescent="0.25">
      <c r="J6" t="s">
        <v>324</v>
      </c>
      <c r="K6" s="6">
        <v>2.36</v>
      </c>
      <c r="L6" t="s">
        <v>333</v>
      </c>
    </row>
    <row r="7" spans="10:12" x14ac:dyDescent="0.25">
      <c r="J7" t="s">
        <v>325</v>
      </c>
      <c r="K7">
        <f>DEVSQ(Data!B2:B289)</f>
        <v>16195.038211008228</v>
      </c>
    </row>
    <row r="8" spans="10:12" x14ac:dyDescent="0.25">
      <c r="J8" t="s">
        <v>326</v>
      </c>
      <c r="K8">
        <f>STEYX(Data!A2:A289,Data!B2:B289)</f>
        <v>1.0157500450097918</v>
      </c>
    </row>
    <row r="11" spans="10:12" x14ac:dyDescent="0.25">
      <c r="J11" t="s">
        <v>332</v>
      </c>
    </row>
    <row r="14" spans="10:12" x14ac:dyDescent="0.25">
      <c r="J14" s="5" t="s">
        <v>331</v>
      </c>
    </row>
    <row r="15" spans="10:12" x14ac:dyDescent="0.25">
      <c r="J15" t="s">
        <v>317</v>
      </c>
      <c r="K15" s="1">
        <f>Statistics!C12-1.96*Statistics!C14/SQRT(288)</f>
        <v>-9.8140042804036689</v>
      </c>
      <c r="L15" t="s">
        <v>316</v>
      </c>
    </row>
    <row r="16" spans="10:12" x14ac:dyDescent="0.25">
      <c r="J16" t="s">
        <v>318</v>
      </c>
      <c r="K16" s="1">
        <f>Statistics!C12+1.96*Statistics!C14/SQRT(288)</f>
        <v>-8.078842938768684</v>
      </c>
    </row>
    <row r="17" spans="10:11" x14ac:dyDescent="0.25">
      <c r="J17" t="s">
        <v>319</v>
      </c>
    </row>
    <row r="18" spans="10:11" x14ac:dyDescent="0.25">
      <c r="J18" t="s">
        <v>327</v>
      </c>
      <c r="K18" s="1">
        <f>K15-Statistics!C12</f>
        <v>-0.86758067081749246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8"/>
  <sheetViews>
    <sheetView workbookViewId="0">
      <selection activeCell="F31" sqref="F31"/>
    </sheetView>
  </sheetViews>
  <sheetFormatPr baseColWidth="10" defaultRowHeight="15" x14ac:dyDescent="0.25"/>
  <sheetData>
    <row r="1" spans="1:3" x14ac:dyDescent="0.25">
      <c r="A1" s="1">
        <v>-3.4412841796000002</v>
      </c>
      <c r="B1">
        <v>1</v>
      </c>
      <c r="C1">
        <f>_xlfn.NORM.S.INV((B1-0.5)/(288+1-2*0.5))</f>
        <v>-2.9225102231635289</v>
      </c>
    </row>
    <row r="2" spans="1:3" x14ac:dyDescent="0.25">
      <c r="A2" s="1">
        <v>-3.0906791686999995</v>
      </c>
      <c r="B2">
        <v>2</v>
      </c>
      <c r="C2">
        <f t="shared" ref="C2:C65" si="0">_xlfn.NORM.S.INV((B2-0.5)/(288+1-2*0.5))</f>
        <v>-2.5616819349340227</v>
      </c>
    </row>
    <row r="3" spans="1:3" x14ac:dyDescent="0.25">
      <c r="A3" s="1">
        <v>-2.980629920900002</v>
      </c>
      <c r="B3">
        <v>3</v>
      </c>
      <c r="C3">
        <f t="shared" si="0"/>
        <v>-2.3789695270016096</v>
      </c>
    </row>
    <row r="4" spans="1:3" x14ac:dyDescent="0.25">
      <c r="A4" s="1">
        <v>-2.9441690444999988</v>
      </c>
      <c r="B4">
        <v>4</v>
      </c>
      <c r="C4">
        <f t="shared" si="0"/>
        <v>-2.2522646042149357</v>
      </c>
    </row>
    <row r="5" spans="1:3" x14ac:dyDescent="0.25">
      <c r="A5" s="1">
        <v>-2.9425001144000014</v>
      </c>
      <c r="B5">
        <v>5</v>
      </c>
      <c r="C5">
        <f t="shared" si="0"/>
        <v>-2.1538746940614555</v>
      </c>
    </row>
    <row r="6" spans="1:3" x14ac:dyDescent="0.25">
      <c r="A6" s="1">
        <v>-2.8800725936999996</v>
      </c>
      <c r="B6">
        <v>6</v>
      </c>
      <c r="C6">
        <f t="shared" si="0"/>
        <v>-2.0727618934994134</v>
      </c>
    </row>
    <row r="7" spans="1:3" x14ac:dyDescent="0.25">
      <c r="A7" s="1">
        <v>-2.8110837935999982</v>
      </c>
      <c r="B7">
        <v>7</v>
      </c>
      <c r="C7">
        <f t="shared" si="0"/>
        <v>-2.0033578811760298</v>
      </c>
    </row>
    <row r="8" spans="1:3" x14ac:dyDescent="0.25">
      <c r="A8" s="1">
        <v>-2.6363000870200004</v>
      </c>
      <c r="B8">
        <v>8</v>
      </c>
      <c r="C8">
        <f t="shared" si="0"/>
        <v>-1.942444328423899</v>
      </c>
    </row>
    <row r="9" spans="1:3" x14ac:dyDescent="0.25">
      <c r="A9" s="1">
        <v>-2.630004882799998</v>
      </c>
      <c r="B9">
        <v>9</v>
      </c>
      <c r="C9">
        <f t="shared" si="0"/>
        <v>-1.8879863886160768</v>
      </c>
    </row>
    <row r="10" spans="1:3" x14ac:dyDescent="0.25">
      <c r="A10" s="1">
        <v>-2.5950946807999991</v>
      </c>
      <c r="B10">
        <v>10</v>
      </c>
      <c r="C10">
        <f t="shared" si="0"/>
        <v>-1.838612358582945</v>
      </c>
    </row>
    <row r="11" spans="1:3" x14ac:dyDescent="0.25">
      <c r="A11" s="1">
        <v>-2.5808944701899996</v>
      </c>
      <c r="B11">
        <v>11</v>
      </c>
      <c r="C11">
        <f t="shared" si="0"/>
        <v>-1.7933519429410234</v>
      </c>
    </row>
    <row r="12" spans="1:3" x14ac:dyDescent="0.25">
      <c r="A12" s="1">
        <v>-2.5776596068999993</v>
      </c>
      <c r="B12">
        <v>12</v>
      </c>
      <c r="C12">
        <f t="shared" si="0"/>
        <v>-1.7514925055251003</v>
      </c>
    </row>
    <row r="13" spans="1:3" x14ac:dyDescent="0.25">
      <c r="A13" s="1">
        <v>-2.4873552322000005</v>
      </c>
      <c r="B13">
        <v>13</v>
      </c>
      <c r="C13">
        <f t="shared" si="0"/>
        <v>-1.7124946182279033</v>
      </c>
    </row>
    <row r="14" spans="1:3" x14ac:dyDescent="0.25">
      <c r="A14" s="1">
        <v>-2.4624433517700002</v>
      </c>
      <c r="B14">
        <v>14</v>
      </c>
      <c r="C14">
        <f t="shared" si="0"/>
        <v>-1.6759397227734436</v>
      </c>
    </row>
    <row r="15" spans="1:3" x14ac:dyDescent="0.25">
      <c r="A15" s="1">
        <v>-2.4501562117999995</v>
      </c>
      <c r="B15">
        <v>15</v>
      </c>
      <c r="C15">
        <f t="shared" si="0"/>
        <v>-1.6414962520760372</v>
      </c>
    </row>
    <row r="16" spans="1:3" x14ac:dyDescent="0.25">
      <c r="A16" s="1">
        <v>-2.4315967560000011</v>
      </c>
      <c r="B16">
        <v>16</v>
      </c>
      <c r="C16">
        <f t="shared" si="0"/>
        <v>-1.6088968934807135</v>
      </c>
    </row>
    <row r="17" spans="1:3" x14ac:dyDescent="0.25">
      <c r="A17" s="1">
        <v>-2.3974266052999997</v>
      </c>
      <c r="B17">
        <v>17</v>
      </c>
      <c r="C17">
        <f t="shared" si="0"/>
        <v>-1.5779228566327843</v>
      </c>
    </row>
    <row r="18" spans="1:3" x14ac:dyDescent="0.25">
      <c r="A18" s="1">
        <v>-2.3964061736999991</v>
      </c>
      <c r="B18">
        <v>18</v>
      </c>
      <c r="C18">
        <f t="shared" si="0"/>
        <v>-1.5483926997664113</v>
      </c>
    </row>
    <row r="19" spans="1:3" x14ac:dyDescent="0.25">
      <c r="A19" s="1">
        <v>-2.3087205887</v>
      </c>
      <c r="B19">
        <v>19</v>
      </c>
      <c r="C19">
        <f t="shared" si="0"/>
        <v>-1.520154211872611</v>
      </c>
    </row>
    <row r="20" spans="1:3" x14ac:dyDescent="0.25">
      <c r="A20" s="1">
        <v>-2.3011608124000009</v>
      </c>
      <c r="B20">
        <v>20</v>
      </c>
      <c r="C20">
        <f t="shared" si="0"/>
        <v>-1.493078397012896</v>
      </c>
    </row>
    <row r="21" spans="1:3" x14ac:dyDescent="0.25">
      <c r="A21" s="1">
        <v>-2.1791496276999993</v>
      </c>
      <c r="B21">
        <v>21</v>
      </c>
      <c r="C21">
        <f t="shared" si="0"/>
        <v>-1.4670549378117201</v>
      </c>
    </row>
    <row r="22" spans="1:3" x14ac:dyDescent="0.25">
      <c r="A22" s="1">
        <v>-2.1305828094999981</v>
      </c>
      <c r="B22">
        <v>22</v>
      </c>
      <c r="C22">
        <f t="shared" si="0"/>
        <v>-1.4419887208325139</v>
      </c>
    </row>
    <row r="23" spans="1:3" x14ac:dyDescent="0.25">
      <c r="A23" s="1">
        <v>-2.1097650527999985</v>
      </c>
      <c r="B23">
        <v>23</v>
      </c>
      <c r="C23">
        <f t="shared" si="0"/>
        <v>-1.4177971379962682</v>
      </c>
    </row>
    <row r="24" spans="1:3" x14ac:dyDescent="0.25">
      <c r="A24" s="1">
        <v>-2.1034364701000001</v>
      </c>
      <c r="B24">
        <v>24</v>
      </c>
      <c r="C24">
        <f t="shared" si="0"/>
        <v>-1.3944079642994316</v>
      </c>
    </row>
    <row r="25" spans="1:3" x14ac:dyDescent="0.25">
      <c r="A25" s="1">
        <v>-2.0094184875999979</v>
      </c>
      <c r="B25">
        <v>25</v>
      </c>
      <c r="C25">
        <f t="shared" si="0"/>
        <v>-1.3717576697264824</v>
      </c>
    </row>
    <row r="26" spans="1:3" x14ac:dyDescent="0.25">
      <c r="A26" s="1">
        <v>-2.0065612792999996</v>
      </c>
      <c r="B26">
        <v>26</v>
      </c>
      <c r="C26">
        <f t="shared" si="0"/>
        <v>-1.3497900626065398</v>
      </c>
    </row>
    <row r="27" spans="1:3" x14ac:dyDescent="0.25">
      <c r="A27" s="1">
        <v>-1.9540977477999988</v>
      </c>
      <c r="B27">
        <v>27</v>
      </c>
      <c r="C27">
        <f t="shared" si="0"/>
        <v>-1.3284551890168197</v>
      </c>
    </row>
    <row r="28" spans="1:3" x14ac:dyDescent="0.25">
      <c r="A28" s="1">
        <v>-1.8963775634999998</v>
      </c>
      <c r="B28">
        <v>28</v>
      </c>
      <c r="C28">
        <f t="shared" si="0"/>
        <v>-1.3077084321590708</v>
      </c>
    </row>
    <row r="29" spans="1:3" x14ac:dyDescent="0.25">
      <c r="A29" s="1">
        <v>-1.8761873245099991</v>
      </c>
      <c r="B29">
        <v>29</v>
      </c>
      <c r="C29">
        <f t="shared" si="0"/>
        <v>-1.2875097694894846</v>
      </c>
    </row>
    <row r="30" spans="1:3" x14ac:dyDescent="0.25">
      <c r="A30" s="1">
        <v>-1.8331556320000004</v>
      </c>
      <c r="B30">
        <v>30</v>
      </c>
      <c r="C30">
        <f t="shared" si="0"/>
        <v>-1.2678231554520873</v>
      </c>
    </row>
    <row r="31" spans="1:3" x14ac:dyDescent="0.25">
      <c r="A31" s="1">
        <v>-1.811306953399999</v>
      </c>
      <c r="B31">
        <v>31</v>
      </c>
      <c r="C31">
        <f t="shared" si="0"/>
        <v>-1.2486160050762598</v>
      </c>
    </row>
    <row r="32" spans="1:3" x14ac:dyDescent="0.25">
      <c r="A32" s="1">
        <v>-1.7984981536499998</v>
      </c>
      <c r="B32">
        <v>32</v>
      </c>
      <c r="C32">
        <f t="shared" si="0"/>
        <v>-1.229858759216589</v>
      </c>
    </row>
    <row r="33" spans="1:3" x14ac:dyDescent="0.25">
      <c r="A33" s="1">
        <v>-1.7594909668000014</v>
      </c>
      <c r="B33">
        <v>33</v>
      </c>
      <c r="C33">
        <f t="shared" si="0"/>
        <v>-1.2115245163654345</v>
      </c>
    </row>
    <row r="34" spans="1:3" x14ac:dyDescent="0.25">
      <c r="A34" s="1">
        <v>-1.7480649948</v>
      </c>
      <c r="B34">
        <v>34</v>
      </c>
      <c r="C34">
        <f t="shared" si="0"/>
        <v>-1.1935887191246799</v>
      </c>
    </row>
    <row r="35" spans="1:3" x14ac:dyDescent="0.25">
      <c r="A35" s="1">
        <v>-1.7454624176000006</v>
      </c>
      <c r="B35">
        <v>35</v>
      </c>
      <c r="C35">
        <f t="shared" si="0"/>
        <v>-1.1760288858444803</v>
      </c>
    </row>
    <row r="36" spans="1:3" x14ac:dyDescent="0.25">
      <c r="A36" s="1">
        <v>-1.7251863479000011</v>
      </c>
      <c r="B36">
        <v>36</v>
      </c>
      <c r="C36">
        <f t="shared" si="0"/>
        <v>-1.1588243798105804</v>
      </c>
    </row>
    <row r="37" spans="1:3" x14ac:dyDescent="0.25">
      <c r="A37" s="1">
        <v>-1.7225818633999985</v>
      </c>
      <c r="B37">
        <v>37</v>
      </c>
      <c r="C37">
        <f t="shared" si="0"/>
        <v>-1.1419562098236766</v>
      </c>
    </row>
    <row r="38" spans="1:3" x14ac:dyDescent="0.25">
      <c r="A38" s="1">
        <v>-1.7014579773000005</v>
      </c>
      <c r="B38">
        <v>38</v>
      </c>
      <c r="C38">
        <f t="shared" si="0"/>
        <v>-1.1254068571636224</v>
      </c>
    </row>
    <row r="39" spans="1:3" x14ac:dyDescent="0.25">
      <c r="A39" s="1">
        <v>-1.6912050246800003</v>
      </c>
      <c r="B39">
        <v>39</v>
      </c>
      <c r="C39">
        <f t="shared" si="0"/>
        <v>-1.1091601248412657</v>
      </c>
    </row>
    <row r="40" spans="1:3" x14ac:dyDescent="0.25">
      <c r="A40" s="1">
        <v>-1.64991474154</v>
      </c>
      <c r="B40">
        <v>40</v>
      </c>
      <c r="C40">
        <f t="shared" si="0"/>
        <v>-1.0932010057661403</v>
      </c>
    </row>
    <row r="41" spans="1:3" x14ac:dyDescent="0.25">
      <c r="A41" s="1">
        <v>-1.645187377900001</v>
      </c>
      <c r="B41">
        <v>41</v>
      </c>
      <c r="C41">
        <f t="shared" si="0"/>
        <v>-1.0775155670402805</v>
      </c>
    </row>
    <row r="42" spans="1:3" x14ac:dyDescent="0.25">
      <c r="A42" s="1">
        <v>-1.6344356537000007</v>
      </c>
      <c r="B42">
        <v>42</v>
      </c>
      <c r="C42">
        <f t="shared" si="0"/>
        <v>-1.0620908480581168</v>
      </c>
    </row>
    <row r="43" spans="1:3" x14ac:dyDescent="0.25">
      <c r="A43" s="1">
        <v>-1.6201410293999992</v>
      </c>
      <c r="B43">
        <v>43</v>
      </c>
      <c r="C43">
        <f t="shared" si="0"/>
        <v>-1.0469147704737438</v>
      </c>
    </row>
    <row r="44" spans="1:3" x14ac:dyDescent="0.25">
      <c r="A44" s="1">
        <v>-1.6158504485999998</v>
      </c>
      <c r="B44">
        <v>44</v>
      </c>
      <c r="C44">
        <f t="shared" si="0"/>
        <v>-1.0319760584080309</v>
      </c>
    </row>
    <row r="45" spans="1:3" x14ac:dyDescent="0.25">
      <c r="A45" s="1">
        <v>-1.6096267700000002</v>
      </c>
      <c r="B45">
        <v>45</v>
      </c>
      <c r="C45">
        <f t="shared" si="0"/>
        <v>-1.0172641675233138</v>
      </c>
    </row>
    <row r="46" spans="1:3" x14ac:dyDescent="0.25">
      <c r="A46" s="1">
        <v>-1.5948238372700008</v>
      </c>
      <c r="B46">
        <v>46</v>
      </c>
      <c r="C46">
        <f t="shared" si="0"/>
        <v>-1.0027692218038311</v>
      </c>
    </row>
    <row r="47" spans="1:3" x14ac:dyDescent="0.25">
      <c r="A47" s="1">
        <v>-1.5943994521799993</v>
      </c>
      <c r="B47">
        <v>47</v>
      </c>
      <c r="C47">
        <f t="shared" si="0"/>
        <v>-0.98848195705438602</v>
      </c>
    </row>
    <row r="48" spans="1:3" x14ac:dyDescent="0.25">
      <c r="A48" s="1">
        <v>-1.5936679839999996</v>
      </c>
      <c r="B48">
        <v>48</v>
      </c>
      <c r="C48">
        <f t="shared" si="0"/>
        <v>-0.97439367027460111</v>
      </c>
    </row>
    <row r="49" spans="1:3" x14ac:dyDescent="0.25">
      <c r="A49" s="1">
        <v>-1.5900115967200001</v>
      </c>
      <c r="B49">
        <v>49</v>
      </c>
      <c r="C49">
        <f t="shared" si="0"/>
        <v>-0.96049617418729738</v>
      </c>
    </row>
    <row r="50" spans="1:3" x14ac:dyDescent="0.25">
      <c r="A50" s="1">
        <v>-1.5831823348999983</v>
      </c>
      <c r="B50">
        <v>50</v>
      </c>
      <c r="C50">
        <f t="shared" si="0"/>
        <v>-0.94678175630104722</v>
      </c>
    </row>
    <row r="51" spans="1:3" x14ac:dyDescent="0.25">
      <c r="A51" s="1">
        <v>-1.5577840804999994</v>
      </c>
      <c r="B51">
        <v>51</v>
      </c>
      <c r="C51">
        <f t="shared" si="0"/>
        <v>-0.93324314197253488</v>
      </c>
    </row>
    <row r="52" spans="1:3" x14ac:dyDescent="0.25">
      <c r="A52" s="1">
        <v>-1.5514154434000016</v>
      </c>
      <c r="B52">
        <v>52</v>
      </c>
      <c r="C52">
        <f t="shared" si="0"/>
        <v>-0.91987346100654699</v>
      </c>
    </row>
    <row r="53" spans="1:3" x14ac:dyDescent="0.25">
      <c r="A53" s="1">
        <v>-1.5393018722399994</v>
      </c>
      <c r="B53">
        <v>53</v>
      </c>
      <c r="C53">
        <f t="shared" si="0"/>
        <v>-0.90666621739272779</v>
      </c>
    </row>
    <row r="54" spans="1:3" x14ac:dyDescent="0.25">
      <c r="A54" s="1">
        <v>-1.5130977630999993</v>
      </c>
      <c r="B54">
        <v>54</v>
      </c>
      <c r="C54">
        <f t="shared" si="0"/>
        <v>-0.89361526183044226</v>
      </c>
    </row>
    <row r="55" spans="1:3" x14ac:dyDescent="0.25">
      <c r="A55" s="1">
        <v>-1.5104560851999977</v>
      </c>
      <c r="B55">
        <v>55</v>
      </c>
      <c r="C55">
        <f t="shared" si="0"/>
        <v>-0.88071476673753235</v>
      </c>
    </row>
    <row r="56" spans="1:3" x14ac:dyDescent="0.25">
      <c r="A56" s="1">
        <v>-1.5063705443999993</v>
      </c>
      <c r="B56">
        <v>56</v>
      </c>
      <c r="C56">
        <f t="shared" si="0"/>
        <v>-0.86795920347694333</v>
      </c>
    </row>
    <row r="57" spans="1:3" x14ac:dyDescent="0.25">
      <c r="A57" s="1">
        <v>-1.4989624023000001</v>
      </c>
      <c r="B57">
        <v>57</v>
      </c>
      <c r="C57">
        <f t="shared" si="0"/>
        <v>-0.8553433215678945</v>
      </c>
    </row>
    <row r="58" spans="1:3" x14ac:dyDescent="0.25">
      <c r="A58" s="1">
        <v>-1.4840269088400007</v>
      </c>
      <c r="B58">
        <v>58</v>
      </c>
      <c r="C58">
        <f t="shared" si="0"/>
        <v>-0.84286212967654084</v>
      </c>
    </row>
    <row r="59" spans="1:3" x14ac:dyDescent="0.25">
      <c r="A59" s="1">
        <v>-1.4770336150999999</v>
      </c>
      <c r="B59">
        <v>59</v>
      </c>
      <c r="C59">
        <f t="shared" si="0"/>
        <v>-0.83051087820540004</v>
      </c>
    </row>
    <row r="60" spans="1:3" x14ac:dyDescent="0.25">
      <c r="A60" s="1">
        <v>-1.4485340118999996</v>
      </c>
      <c r="B60">
        <v>60</v>
      </c>
      <c r="C60">
        <f t="shared" si="0"/>
        <v>-0.8182850433219373</v>
      </c>
    </row>
    <row r="61" spans="1:3" x14ac:dyDescent="0.25">
      <c r="A61" s="1">
        <v>-1.3456382752000007</v>
      </c>
      <c r="B61">
        <v>61</v>
      </c>
      <c r="C61">
        <f t="shared" si="0"/>
        <v>-0.80618031228507259</v>
      </c>
    </row>
    <row r="62" spans="1:3" x14ac:dyDescent="0.25">
      <c r="A62" s="1">
        <v>-1.3142681122000006</v>
      </c>
      <c r="B62">
        <v>62</v>
      </c>
      <c r="C62">
        <f t="shared" si="0"/>
        <v>-0.79419256994424303</v>
      </c>
    </row>
    <row r="63" spans="1:3" x14ac:dyDescent="0.25">
      <c r="A63" s="1">
        <v>-1.3095254898000004</v>
      </c>
      <c r="B63">
        <v>63</v>
      </c>
      <c r="C63">
        <f t="shared" si="0"/>
        <v>-0.78231788629970145</v>
      </c>
    </row>
    <row r="64" spans="1:3" x14ac:dyDescent="0.25">
      <c r="A64" s="1">
        <v>-1.2633657455199998</v>
      </c>
      <c r="B64">
        <v>64</v>
      </c>
      <c r="C64">
        <f t="shared" si="0"/>
        <v>-0.77055250502480366</v>
      </c>
    </row>
    <row r="65" spans="1:3" x14ac:dyDescent="0.25">
      <c r="A65" s="1">
        <v>-1.2217140197899994</v>
      </c>
      <c r="B65">
        <v>65</v>
      </c>
      <c r="C65">
        <f t="shared" si="0"/>
        <v>-0.75889283286177922</v>
      </c>
    </row>
    <row r="66" spans="1:3" x14ac:dyDescent="0.25">
      <c r="A66" s="1">
        <v>-1.2185935974</v>
      </c>
      <c r="B66">
        <v>66</v>
      </c>
      <c r="C66">
        <f t="shared" ref="C66:C129" si="1">_xlfn.NORM.S.INV((B66-0.5)/(288+1-2*0.5))</f>
        <v>-0.74733542981184398</v>
      </c>
    </row>
    <row r="67" spans="1:3" x14ac:dyDescent="0.25">
      <c r="A67" s="1">
        <v>-1.2079572677700003</v>
      </c>
      <c r="B67">
        <v>67</v>
      </c>
      <c r="C67">
        <f t="shared" si="1"/>
        <v>-0.73587700004877921</v>
      </c>
    </row>
    <row r="68" spans="1:3" x14ac:dyDescent="0.25">
      <c r="A68" s="1">
        <v>-1.1936826705999994</v>
      </c>
      <c r="B68">
        <v>68</v>
      </c>
      <c r="C68">
        <f t="shared" si="1"/>
        <v>-0.72451438349236563</v>
      </c>
    </row>
    <row r="69" spans="1:3" x14ac:dyDescent="0.25">
      <c r="A69" s="1">
        <v>-1.1705245971000018</v>
      </c>
      <c r="B69">
        <v>69</v>
      </c>
      <c r="C69">
        <f t="shared" si="1"/>
        <v>-0.71324454798453718</v>
      </c>
    </row>
    <row r="70" spans="1:3" x14ac:dyDescent="0.25">
      <c r="A70" s="1">
        <v>-1.1605033873999986</v>
      </c>
      <c r="B70">
        <v>70</v>
      </c>
      <c r="C70">
        <f t="shared" si="1"/>
        <v>-0.70206458201679867</v>
      </c>
    </row>
    <row r="71" spans="1:3" x14ac:dyDescent="0.25">
      <c r="A71" s="1">
        <v>-1.1138191223000007</v>
      </c>
      <c r="B71">
        <v>71</v>
      </c>
      <c r="C71">
        <f t="shared" si="1"/>
        <v>-0.69097168796251685</v>
      </c>
    </row>
    <row r="72" spans="1:3" x14ac:dyDescent="0.25">
      <c r="A72" s="1">
        <v>-1.1125822067399991</v>
      </c>
      <c r="B72">
        <v>72</v>
      </c>
      <c r="C72">
        <f t="shared" si="1"/>
        <v>-0.67996317577219412</v>
      </c>
    </row>
    <row r="73" spans="1:3" x14ac:dyDescent="0.25">
      <c r="A73" s="1">
        <v>-1.1100435257000001</v>
      </c>
      <c r="B73">
        <v>73</v>
      </c>
      <c r="C73">
        <f t="shared" si="1"/>
        <v>-0.6690364570938544</v>
      </c>
    </row>
    <row r="74" spans="1:3" x14ac:dyDescent="0.25">
      <c r="A74" s="1">
        <v>-1.1080551146999991</v>
      </c>
      <c r="B74">
        <v>74</v>
      </c>
      <c r="C74">
        <f t="shared" si="1"/>
        <v>-0.65818903978420318</v>
      </c>
    </row>
    <row r="75" spans="1:3" x14ac:dyDescent="0.25">
      <c r="A75" s="1">
        <v>-1.089668273900001</v>
      </c>
      <c r="B75">
        <v>75</v>
      </c>
      <c r="C75">
        <f t="shared" si="1"/>
        <v>-0.64741852277946932</v>
      </c>
    </row>
    <row r="76" spans="1:3" x14ac:dyDescent="0.25">
      <c r="A76" s="1">
        <v>-1.0749769211000011</v>
      </c>
      <c r="B76">
        <v>76</v>
      </c>
      <c r="C76">
        <f t="shared" si="1"/>
        <v>-0.63672259129764452</v>
      </c>
    </row>
    <row r="77" spans="1:3" x14ac:dyDescent="0.25">
      <c r="A77" s="1">
        <v>-1.0743179321999996</v>
      </c>
      <c r="B77">
        <v>77</v>
      </c>
      <c r="C77">
        <f t="shared" si="1"/>
        <v>-0.62609901234642129</v>
      </c>
    </row>
    <row r="78" spans="1:3" x14ac:dyDescent="0.25">
      <c r="A78" s="1">
        <v>-1.0654420852399991</v>
      </c>
      <c r="B78">
        <v>78</v>
      </c>
      <c r="C78">
        <f t="shared" si="1"/>
        <v>-0.61554563051342048</v>
      </c>
    </row>
    <row r="79" spans="1:3" x14ac:dyDescent="0.25">
      <c r="A79" s="1">
        <v>-1.0570125580000003</v>
      </c>
      <c r="B79">
        <v>79</v>
      </c>
      <c r="C79">
        <f t="shared" si="1"/>
        <v>-0.60506036401736329</v>
      </c>
    </row>
    <row r="80" spans="1:3" x14ac:dyDescent="0.25">
      <c r="A80" s="1">
        <v>-1.0556564330999993</v>
      </c>
      <c r="B80">
        <v>80</v>
      </c>
      <c r="C80">
        <f t="shared" si="1"/>
        <v>-0.59464120100069728</v>
      </c>
    </row>
    <row r="81" spans="1:3" x14ac:dyDescent="0.25">
      <c r="A81" s="1">
        <v>-1.0480003357000029</v>
      </c>
      <c r="B81">
        <v>81</v>
      </c>
      <c r="C81">
        <f t="shared" si="1"/>
        <v>-0.58428619604587528</v>
      </c>
    </row>
    <row r="82" spans="1:3" x14ac:dyDescent="0.25">
      <c r="A82" s="1">
        <v>-1.0339508056</v>
      </c>
      <c r="B82">
        <v>82</v>
      </c>
      <c r="C82">
        <f t="shared" si="1"/>
        <v>-0.5739934668989729</v>
      </c>
    </row>
    <row r="83" spans="1:3" x14ac:dyDescent="0.25">
      <c r="A83" s="1">
        <v>-1.0179672241000013</v>
      </c>
      <c r="B83">
        <v>83</v>
      </c>
      <c r="C83">
        <f t="shared" si="1"/>
        <v>-0.56376119138572522</v>
      </c>
    </row>
    <row r="84" spans="1:3" x14ac:dyDescent="0.25">
      <c r="A84" s="1">
        <v>-0.97485923770000049</v>
      </c>
      <c r="B84">
        <v>84</v>
      </c>
      <c r="C84">
        <f t="shared" si="1"/>
        <v>-0.55358760450627409</v>
      </c>
    </row>
    <row r="85" spans="1:3" x14ac:dyDescent="0.25">
      <c r="A85" s="1">
        <v>-0.97467803960000055</v>
      </c>
      <c r="B85">
        <v>85</v>
      </c>
      <c r="C85">
        <f t="shared" si="1"/>
        <v>-0.54347099569605883</v>
      </c>
    </row>
    <row r="86" spans="1:3" x14ac:dyDescent="0.25">
      <c r="A86" s="1">
        <v>-0.9736728668000012</v>
      </c>
      <c r="B86">
        <v>86</v>
      </c>
      <c r="C86">
        <f t="shared" si="1"/>
        <v>-0.5334097062412807</v>
      </c>
    </row>
    <row r="87" spans="1:3" x14ac:dyDescent="0.25">
      <c r="A87" s="1">
        <v>-0.97234249119999916</v>
      </c>
      <c r="B87">
        <v>87</v>
      </c>
      <c r="C87">
        <f t="shared" si="1"/>
        <v>-0.52340212683830956</v>
      </c>
    </row>
    <row r="88" spans="1:3" x14ac:dyDescent="0.25">
      <c r="A88" s="1">
        <v>-0.97176170350000035</v>
      </c>
      <c r="B88">
        <v>88</v>
      </c>
      <c r="C88">
        <f t="shared" si="1"/>
        <v>-0.51344669528723152</v>
      </c>
    </row>
    <row r="89" spans="1:3" x14ac:dyDescent="0.25">
      <c r="A89" s="1">
        <v>-0.9717292785999998</v>
      </c>
      <c r="B89">
        <v>89</v>
      </c>
      <c r="C89">
        <f t="shared" si="1"/>
        <v>-0.50354189431050245</v>
      </c>
    </row>
    <row r="90" spans="1:3" x14ac:dyDescent="0.25">
      <c r="A90" s="1">
        <v>-0.96669578550000068</v>
      </c>
      <c r="B90">
        <v>90</v>
      </c>
      <c r="C90">
        <f t="shared" si="1"/>
        <v>-0.49368624948836914</v>
      </c>
    </row>
    <row r="91" spans="1:3" x14ac:dyDescent="0.25">
      <c r="A91" s="1">
        <v>-0.96463870999999912</v>
      </c>
      <c r="B91">
        <v>91</v>
      </c>
      <c r="C91">
        <f t="shared" si="1"/>
        <v>-0.48387832730335295</v>
      </c>
    </row>
    <row r="92" spans="1:3" x14ac:dyDescent="0.25">
      <c r="A92" s="1">
        <v>-0.9595270156999991</v>
      </c>
      <c r="B92">
        <v>92</v>
      </c>
      <c r="C92">
        <f t="shared" si="1"/>
        <v>-0.47411673328667442</v>
      </c>
    </row>
    <row r="93" spans="1:3" x14ac:dyDescent="0.25">
      <c r="A93" s="1">
        <v>-0.94767761230000147</v>
      </c>
      <c r="B93">
        <v>93</v>
      </c>
      <c r="C93">
        <f t="shared" si="1"/>
        <v>-0.46440011026002348</v>
      </c>
    </row>
    <row r="94" spans="1:3" x14ac:dyDescent="0.25">
      <c r="A94" s="1">
        <v>-0.94402313234999902</v>
      </c>
      <c r="B94">
        <v>94</v>
      </c>
      <c r="C94">
        <f t="shared" si="1"/>
        <v>-0.45472713666656472</v>
      </c>
    </row>
    <row r="95" spans="1:3" x14ac:dyDescent="0.25">
      <c r="A95" s="1">
        <v>-0.94119930267000029</v>
      </c>
      <c r="B95">
        <v>95</v>
      </c>
      <c r="C95">
        <f t="shared" si="1"/>
        <v>-0.44509652498551644</v>
      </c>
    </row>
    <row r="96" spans="1:3" x14ac:dyDescent="0.25">
      <c r="A96" s="1">
        <v>-0.93504524230000108</v>
      </c>
      <c r="B96">
        <v>96</v>
      </c>
      <c r="C96">
        <f t="shared" si="1"/>
        <v>-0.4355070202250434</v>
      </c>
    </row>
    <row r="97" spans="1:3" x14ac:dyDescent="0.25">
      <c r="A97" s="1">
        <v>-0.92419528960000008</v>
      </c>
      <c r="B97">
        <v>97</v>
      </c>
      <c r="C97">
        <f t="shared" si="1"/>
        <v>-0.42595739848858122</v>
      </c>
    </row>
    <row r="98" spans="1:3" x14ac:dyDescent="0.25">
      <c r="A98" s="1">
        <v>-0.91736698149999896</v>
      </c>
      <c r="B98">
        <v>98</v>
      </c>
      <c r="C98">
        <f t="shared" si="1"/>
        <v>-0.41644646561004894</v>
      </c>
    </row>
    <row r="99" spans="1:3" x14ac:dyDescent="0.25">
      <c r="A99" s="1">
        <v>-0.90864849090000099</v>
      </c>
      <c r="B99">
        <v>99</v>
      </c>
      <c r="C99">
        <f t="shared" si="1"/>
        <v>-0.40697305585373028</v>
      </c>
    </row>
    <row r="100" spans="1:3" x14ac:dyDescent="0.25">
      <c r="A100" s="1">
        <v>-0.88310527800000038</v>
      </c>
      <c r="B100">
        <v>100</v>
      </c>
      <c r="C100">
        <f t="shared" si="1"/>
        <v>-0.39753603067488152</v>
      </c>
    </row>
    <row r="101" spans="1:3" x14ac:dyDescent="0.25">
      <c r="A101" s="1">
        <v>-0.87513160700000014</v>
      </c>
      <c r="B101">
        <v>101</v>
      </c>
      <c r="C101">
        <f t="shared" si="1"/>
        <v>-0.38813427753740326</v>
      </c>
    </row>
    <row r="102" spans="1:3" x14ac:dyDescent="0.25">
      <c r="A102" s="1">
        <v>-0.86843776699999964</v>
      </c>
      <c r="B102">
        <v>102</v>
      </c>
      <c r="C102">
        <f t="shared" si="1"/>
        <v>-0.37876670878515317</v>
      </c>
    </row>
    <row r="103" spans="1:3" x14ac:dyDescent="0.25">
      <c r="A103" s="1">
        <v>-0.86133956910000009</v>
      </c>
      <c r="B103">
        <v>103</v>
      </c>
      <c r="C103">
        <f t="shared" si="1"/>
        <v>-0.36943226056370554</v>
      </c>
    </row>
    <row r="104" spans="1:3" x14ac:dyDescent="0.25">
      <c r="A104" s="1">
        <v>-0.84977626800000117</v>
      </c>
      <c r="B104">
        <v>104</v>
      </c>
      <c r="C104">
        <f t="shared" si="1"/>
        <v>-0.36012989178956933</v>
      </c>
    </row>
    <row r="105" spans="1:3" x14ac:dyDescent="0.25">
      <c r="A105" s="1">
        <v>-0.84891843796000011</v>
      </c>
      <c r="B105">
        <v>105</v>
      </c>
      <c r="C105">
        <f t="shared" si="1"/>
        <v>-0.35085858316407903</v>
      </c>
    </row>
    <row r="106" spans="1:3" x14ac:dyDescent="0.25">
      <c r="A106" s="1">
        <v>-0.8432102203999996</v>
      </c>
      <c r="B106">
        <v>106</v>
      </c>
      <c r="C106">
        <f t="shared" si="1"/>
        <v>-0.34161733622933876</v>
      </c>
    </row>
    <row r="107" spans="1:3" x14ac:dyDescent="0.25">
      <c r="A107" s="1">
        <v>-0.84068298340000069</v>
      </c>
      <c r="B107">
        <v>107</v>
      </c>
      <c r="C107">
        <f t="shared" si="1"/>
        <v>-0.33240517246377799</v>
      </c>
    </row>
    <row r="108" spans="1:3" x14ac:dyDescent="0.25">
      <c r="A108" s="1">
        <v>-0.83665752409999961</v>
      </c>
      <c r="B108">
        <v>108</v>
      </c>
      <c r="C108">
        <f t="shared" si="1"/>
        <v>-0.32322113241501965</v>
      </c>
    </row>
    <row r="109" spans="1:3" x14ac:dyDescent="0.25">
      <c r="A109" s="1">
        <v>-0.83631992339999961</v>
      </c>
      <c r="B109">
        <v>109</v>
      </c>
      <c r="C109">
        <f t="shared" si="1"/>
        <v>-0.31406427486790939</v>
      </c>
    </row>
    <row r="110" spans="1:3" x14ac:dyDescent="0.25">
      <c r="A110" s="1">
        <v>-0.83371162419999933</v>
      </c>
      <c r="B110">
        <v>110</v>
      </c>
      <c r="C110">
        <f t="shared" si="1"/>
        <v>-0.30493367604568428</v>
      </c>
    </row>
    <row r="111" spans="1:3" x14ac:dyDescent="0.25">
      <c r="A111" s="1">
        <v>-0.8291015625</v>
      </c>
      <c r="B111">
        <v>111</v>
      </c>
      <c r="C111">
        <f t="shared" si="1"/>
        <v>-0.29582842884237942</v>
      </c>
    </row>
    <row r="112" spans="1:3" x14ac:dyDescent="0.25">
      <c r="A112" s="1">
        <v>-0.82673835750000002</v>
      </c>
      <c r="B112">
        <v>112</v>
      </c>
      <c r="C112">
        <f t="shared" si="1"/>
        <v>-0.28674764208468628</v>
      </c>
    </row>
    <row r="113" spans="1:3" x14ac:dyDescent="0.25">
      <c r="A113" s="1">
        <v>-0.81930065149999898</v>
      </c>
      <c r="B113">
        <v>113</v>
      </c>
      <c r="C113">
        <f t="shared" si="1"/>
        <v>-0.27769043982157676</v>
      </c>
    </row>
    <row r="114" spans="1:3" x14ac:dyDescent="0.25">
      <c r="A114" s="1">
        <v>-0.79499912260000016</v>
      </c>
      <c r="B114">
        <v>114</v>
      </c>
      <c r="C114">
        <f t="shared" si="1"/>
        <v>-0.26865596064011044</v>
      </c>
    </row>
    <row r="115" spans="1:3" x14ac:dyDescent="0.25">
      <c r="A115" s="1">
        <v>-0.79297637940000243</v>
      </c>
      <c r="B115">
        <v>115</v>
      </c>
      <c r="C115">
        <f t="shared" si="1"/>
        <v>-0.25964335700592556</v>
      </c>
    </row>
    <row r="116" spans="1:3" x14ac:dyDescent="0.25">
      <c r="A116" s="1">
        <v>-0.78837013239999898</v>
      </c>
      <c r="B116">
        <v>116</v>
      </c>
      <c r="C116">
        <f t="shared" si="1"/>
        <v>-0.25065179462700349</v>
      </c>
    </row>
    <row r="117" spans="1:3" x14ac:dyDescent="0.25">
      <c r="A117" s="1">
        <v>-0.78740310669999758</v>
      </c>
      <c r="B117">
        <v>117</v>
      </c>
      <c r="C117">
        <f t="shared" si="1"/>
        <v>-0.24168045183937165</v>
      </c>
    </row>
    <row r="118" spans="1:3" x14ac:dyDescent="0.25">
      <c r="A118" s="1">
        <v>-0.77776622769999904</v>
      </c>
      <c r="B118">
        <v>118</v>
      </c>
      <c r="C118">
        <f t="shared" si="1"/>
        <v>-0.23272851901347977</v>
      </c>
    </row>
    <row r="119" spans="1:3" x14ac:dyDescent="0.25">
      <c r="A119" s="1">
        <v>-0.76008415219999925</v>
      </c>
      <c r="B119">
        <v>119</v>
      </c>
      <c r="C119">
        <f t="shared" si="1"/>
        <v>-0.22379519798005867</v>
      </c>
    </row>
    <row r="120" spans="1:3" x14ac:dyDescent="0.25">
      <c r="A120" s="1">
        <v>-0.76000022890000096</v>
      </c>
      <c r="B120">
        <v>120</v>
      </c>
      <c r="C120">
        <f t="shared" si="1"/>
        <v>-0.21487970147432417</v>
      </c>
    </row>
    <row r="121" spans="1:3" x14ac:dyDescent="0.25">
      <c r="A121" s="1">
        <v>-0.72382777929800002</v>
      </c>
      <c r="B121">
        <v>121</v>
      </c>
      <c r="C121">
        <f t="shared" si="1"/>
        <v>-0.20598125259745373</v>
      </c>
    </row>
    <row r="122" spans="1:3" x14ac:dyDescent="0.25">
      <c r="A122" s="1">
        <v>-0.71199512480999982</v>
      </c>
      <c r="B122">
        <v>122</v>
      </c>
      <c r="C122">
        <f t="shared" si="1"/>
        <v>-0.19709908429431236</v>
      </c>
    </row>
    <row r="123" spans="1:3" x14ac:dyDescent="0.25">
      <c r="A123" s="1">
        <v>-0.7116193771199999</v>
      </c>
      <c r="B123">
        <v>123</v>
      </c>
      <c r="C123">
        <f t="shared" si="1"/>
        <v>-0.18823243884645868</v>
      </c>
    </row>
    <row r="124" spans="1:3" x14ac:dyDescent="0.25">
      <c r="A124" s="1">
        <v>-0.70575618742000046</v>
      </c>
      <c r="B124">
        <v>124</v>
      </c>
      <c r="C124">
        <f t="shared" si="1"/>
        <v>-0.17938056737950495</v>
      </c>
    </row>
    <row r="125" spans="1:3" x14ac:dyDescent="0.25">
      <c r="A125" s="1">
        <v>-0.70527458189999948</v>
      </c>
      <c r="B125">
        <v>125</v>
      </c>
      <c r="C125">
        <f t="shared" si="1"/>
        <v>-0.17054272938394979</v>
      </c>
    </row>
    <row r="126" spans="1:3" x14ac:dyDescent="0.25">
      <c r="A126" s="1">
        <v>-0.68408966059999798</v>
      </c>
      <c r="B126">
        <v>126</v>
      </c>
      <c r="C126">
        <f t="shared" si="1"/>
        <v>-0.16171819224864237</v>
      </c>
    </row>
    <row r="127" spans="1:3" x14ac:dyDescent="0.25">
      <c r="A127" s="1">
        <v>-0.676029205399999</v>
      </c>
      <c r="B127">
        <v>127</v>
      </c>
      <c r="C127">
        <f t="shared" si="1"/>
        <v>-0.15290623080607219</v>
      </c>
    </row>
    <row r="128" spans="1:3" x14ac:dyDescent="0.25">
      <c r="A128" s="1">
        <v>-0.65770280362000011</v>
      </c>
      <c r="B128">
        <v>128</v>
      </c>
      <c r="C128">
        <f t="shared" si="1"/>
        <v>-0.1441061268887168</v>
      </c>
    </row>
    <row r="129" spans="1:3" x14ac:dyDescent="0.25">
      <c r="A129" s="1">
        <v>-0.65479373936000052</v>
      </c>
      <c r="B129">
        <v>129</v>
      </c>
      <c r="C129">
        <f t="shared" si="1"/>
        <v>-0.13531716889570714</v>
      </c>
    </row>
    <row r="130" spans="1:3" x14ac:dyDescent="0.25">
      <c r="A130" s="1">
        <v>-0.6511125564000011</v>
      </c>
      <c r="B130">
        <v>130</v>
      </c>
      <c r="C130">
        <f t="shared" ref="C130:C193" si="2">_xlfn.NORM.S.INV((B130-0.5)/(288+1-2*0.5))</f>
        <v>-0.12653865136910294</v>
      </c>
    </row>
    <row r="131" spans="1:3" x14ac:dyDescent="0.25">
      <c r="A131" s="1">
        <v>-0.62240445613999995</v>
      </c>
      <c r="B131">
        <v>131</v>
      </c>
      <c r="C131">
        <f t="shared" si="2"/>
        <v>-0.11776987457909528</v>
      </c>
    </row>
    <row r="132" spans="1:3" x14ac:dyDescent="0.25">
      <c r="A132" s="1">
        <v>-0.61661243434000035</v>
      </c>
      <c r="B132">
        <v>132</v>
      </c>
      <c r="C132">
        <f t="shared" si="2"/>
        <v>-0.10901014411748161</v>
      </c>
    </row>
    <row r="133" spans="1:3" x14ac:dyDescent="0.25">
      <c r="A133" s="1">
        <v>-0.61610126489999928</v>
      </c>
      <c r="B133">
        <v>133</v>
      </c>
      <c r="C133">
        <f t="shared" si="2"/>
        <v>-0.10025877049877775</v>
      </c>
    </row>
    <row r="134" spans="1:3" x14ac:dyDescent="0.25">
      <c r="A134" s="1">
        <v>-0.58237648010999976</v>
      </c>
      <c r="B134">
        <v>134</v>
      </c>
      <c r="C134">
        <f t="shared" si="2"/>
        <v>-9.151506876835544E-2</v>
      </c>
    </row>
    <row r="135" spans="1:3" x14ac:dyDescent="0.25">
      <c r="A135" s="1">
        <v>-0.5791416168000012</v>
      </c>
      <c r="B135">
        <v>135</v>
      </c>
      <c r="C135">
        <f t="shared" si="2"/>
        <v>-8.2778358117012243E-2</v>
      </c>
    </row>
    <row r="136" spans="1:3" x14ac:dyDescent="0.25">
      <c r="A136" s="1">
        <v>-0.57597732547999847</v>
      </c>
      <c r="B136">
        <v>136</v>
      </c>
      <c r="C136">
        <f t="shared" si="2"/>
        <v>-7.4047961501396115E-2</v>
      </c>
    </row>
    <row r="137" spans="1:3" x14ac:dyDescent="0.25">
      <c r="A137" s="1">
        <v>-0.5657527446799997</v>
      </c>
      <c r="B137">
        <v>137</v>
      </c>
      <c r="C137">
        <f t="shared" si="2"/>
        <v>-6.532320526972743E-2</v>
      </c>
    </row>
    <row r="138" spans="1:3" x14ac:dyDescent="0.25">
      <c r="A138" s="1">
        <v>-0.55941796302000002</v>
      </c>
      <c r="B138">
        <v>138</v>
      </c>
      <c r="C138">
        <f t="shared" si="2"/>
        <v>-5.6603418792270425E-2</v>
      </c>
    </row>
    <row r="139" spans="1:3" x14ac:dyDescent="0.25">
      <c r="A139" s="1">
        <v>-0.54478645329999864</v>
      </c>
      <c r="B139">
        <v>139</v>
      </c>
      <c r="C139">
        <f t="shared" si="2"/>
        <v>-4.7887934096022544E-2</v>
      </c>
    </row>
    <row r="140" spans="1:3" x14ac:dyDescent="0.25">
      <c r="A140" s="1">
        <v>-0.53687858581000114</v>
      </c>
      <c r="B140">
        <v>140</v>
      </c>
      <c r="C140">
        <f t="shared" si="2"/>
        <v>-3.9176085503097632E-2</v>
      </c>
    </row>
    <row r="141" spans="1:3" x14ac:dyDescent="0.25">
      <c r="A141" s="1">
        <v>-0.50373268130000071</v>
      </c>
      <c r="B141">
        <v>141</v>
      </c>
      <c r="C141">
        <f t="shared" si="2"/>
        <v>-3.0467209272293662E-2</v>
      </c>
    </row>
    <row r="142" spans="1:3" x14ac:dyDescent="0.25">
      <c r="A142" s="1">
        <v>-0.47165155411000015</v>
      </c>
      <c r="B142">
        <v>142</v>
      </c>
      <c r="C142">
        <f t="shared" si="2"/>
        <v>-2.1760643243339147E-2</v>
      </c>
    </row>
    <row r="143" spans="1:3" x14ac:dyDescent="0.25">
      <c r="A143" s="1">
        <v>-0.45882225039999902</v>
      </c>
      <c r="B143">
        <v>143</v>
      </c>
      <c r="C143">
        <f t="shared" si="2"/>
        <v>-1.3055726483322334E-2</v>
      </c>
    </row>
    <row r="144" spans="1:3" x14ac:dyDescent="0.25">
      <c r="A144" s="1">
        <v>-0.4542322158999994</v>
      </c>
      <c r="B144">
        <v>144</v>
      </c>
      <c r="C144">
        <f t="shared" si="2"/>
        <v>-4.3517989348128309E-3</v>
      </c>
    </row>
    <row r="145" spans="1:3" x14ac:dyDescent="0.25">
      <c r="A145" s="1">
        <v>-0.45181274409999972</v>
      </c>
      <c r="B145">
        <v>145</v>
      </c>
      <c r="C145">
        <f t="shared" si="2"/>
        <v>4.3517989348129697E-3</v>
      </c>
    </row>
    <row r="146" spans="1:3" x14ac:dyDescent="0.25">
      <c r="A146" s="1">
        <v>-0.44746971128000013</v>
      </c>
      <c r="B146">
        <v>146</v>
      </c>
      <c r="C146">
        <f t="shared" si="2"/>
        <v>1.3055726483322472E-2</v>
      </c>
    </row>
    <row r="147" spans="1:3" x14ac:dyDescent="0.25">
      <c r="A147" s="1">
        <v>-0.44663143150000018</v>
      </c>
      <c r="B147">
        <v>147</v>
      </c>
      <c r="C147">
        <f t="shared" si="2"/>
        <v>2.1760643243339147E-2</v>
      </c>
    </row>
    <row r="148" spans="1:3" x14ac:dyDescent="0.25">
      <c r="A148" s="1">
        <v>-0.41625738143999991</v>
      </c>
      <c r="B148">
        <v>148</v>
      </c>
      <c r="C148">
        <f t="shared" si="2"/>
        <v>3.0467209272293662E-2</v>
      </c>
    </row>
    <row r="149" spans="1:3" x14ac:dyDescent="0.25">
      <c r="A149" s="1">
        <v>-0.41311907769000022</v>
      </c>
      <c r="B149">
        <v>149</v>
      </c>
      <c r="C149">
        <f t="shared" si="2"/>
        <v>3.9176085503097632E-2</v>
      </c>
    </row>
    <row r="150" spans="1:3" x14ac:dyDescent="0.25">
      <c r="A150" s="1">
        <v>-0.40461158749999981</v>
      </c>
      <c r="B150">
        <v>150</v>
      </c>
      <c r="C150">
        <f t="shared" si="2"/>
        <v>4.7887934096022544E-2</v>
      </c>
    </row>
    <row r="151" spans="1:3" x14ac:dyDescent="0.25">
      <c r="A151" s="1">
        <v>-0.38301062584000034</v>
      </c>
      <c r="B151">
        <v>151</v>
      </c>
      <c r="C151">
        <f t="shared" si="2"/>
        <v>5.6603418792270425E-2</v>
      </c>
    </row>
    <row r="152" spans="1:3" x14ac:dyDescent="0.25">
      <c r="A152" s="1">
        <v>-0.36494016647999983</v>
      </c>
      <c r="B152">
        <v>152</v>
      </c>
      <c r="C152">
        <f t="shared" si="2"/>
        <v>6.5323205269727291E-2</v>
      </c>
    </row>
    <row r="153" spans="1:3" x14ac:dyDescent="0.25">
      <c r="A153" s="1">
        <v>-0.36489295964000057</v>
      </c>
      <c r="B153">
        <v>153</v>
      </c>
      <c r="C153">
        <f t="shared" si="2"/>
        <v>7.4047961501395976E-2</v>
      </c>
    </row>
    <row r="154" spans="1:3" x14ac:dyDescent="0.25">
      <c r="A154" s="1">
        <v>-0.33882904049999851</v>
      </c>
      <c r="B154">
        <v>154</v>
      </c>
      <c r="C154">
        <f t="shared" si="2"/>
        <v>8.2778358117012382E-2</v>
      </c>
    </row>
    <row r="155" spans="1:3" x14ac:dyDescent="0.25">
      <c r="A155" s="1">
        <v>-0.32190322879999833</v>
      </c>
      <c r="B155">
        <v>155</v>
      </c>
      <c r="C155">
        <f t="shared" si="2"/>
        <v>9.1515068768355579E-2</v>
      </c>
    </row>
    <row r="156" spans="1:3" x14ac:dyDescent="0.25">
      <c r="A156" s="1">
        <v>-0.32102727889999993</v>
      </c>
      <c r="B156">
        <v>156</v>
      </c>
      <c r="C156">
        <f t="shared" si="2"/>
        <v>0.10025877049877775</v>
      </c>
    </row>
    <row r="157" spans="1:3" x14ac:dyDescent="0.25">
      <c r="A157" s="1">
        <v>-0.31554317475000015</v>
      </c>
      <c r="B157">
        <v>157</v>
      </c>
      <c r="C157">
        <f t="shared" si="2"/>
        <v>0.10901014411748161</v>
      </c>
    </row>
    <row r="158" spans="1:3" x14ac:dyDescent="0.25">
      <c r="A158" s="1">
        <v>-0.31247234347000052</v>
      </c>
      <c r="B158">
        <v>158</v>
      </c>
      <c r="C158">
        <f t="shared" si="2"/>
        <v>0.11776987457909528</v>
      </c>
    </row>
    <row r="159" spans="1:3" x14ac:dyDescent="0.25">
      <c r="A159" s="1">
        <v>-0.30769288539999984</v>
      </c>
      <c r="B159">
        <v>159</v>
      </c>
      <c r="C159">
        <f t="shared" si="2"/>
        <v>0.12653865136910294</v>
      </c>
    </row>
    <row r="160" spans="1:3" x14ac:dyDescent="0.25">
      <c r="A160" s="1">
        <v>-0.30533123010000018</v>
      </c>
      <c r="B160">
        <v>160</v>
      </c>
      <c r="C160">
        <f t="shared" si="2"/>
        <v>0.13531716889570714</v>
      </c>
    </row>
    <row r="161" spans="1:3" x14ac:dyDescent="0.25">
      <c r="A161" s="1">
        <v>-0.30413866043000004</v>
      </c>
      <c r="B161">
        <v>161</v>
      </c>
      <c r="C161">
        <f t="shared" si="2"/>
        <v>0.14410612688871671</v>
      </c>
    </row>
    <row r="162" spans="1:3" x14ac:dyDescent="0.25">
      <c r="A162" s="1">
        <v>-0.29220581059999873</v>
      </c>
      <c r="B162">
        <v>162</v>
      </c>
      <c r="C162">
        <f t="shared" si="2"/>
        <v>0.15290623080607202</v>
      </c>
    </row>
    <row r="163" spans="1:3" x14ac:dyDescent="0.25">
      <c r="A163" s="1">
        <v>-0.28793334959999939</v>
      </c>
      <c r="B163">
        <v>163</v>
      </c>
      <c r="C163">
        <f t="shared" si="2"/>
        <v>0.16171819224864251</v>
      </c>
    </row>
    <row r="164" spans="1:3" x14ac:dyDescent="0.25">
      <c r="A164" s="1">
        <v>-0.28425598140000119</v>
      </c>
      <c r="B164">
        <v>164</v>
      </c>
      <c r="C164">
        <f t="shared" si="2"/>
        <v>0.17054272938394993</v>
      </c>
    </row>
    <row r="165" spans="1:3" x14ac:dyDescent="0.25">
      <c r="A165" s="1">
        <v>-0.25992739201000026</v>
      </c>
      <c r="B165">
        <v>165</v>
      </c>
      <c r="C165">
        <f t="shared" si="2"/>
        <v>0.17938056737950495</v>
      </c>
    </row>
    <row r="166" spans="1:3" x14ac:dyDescent="0.25">
      <c r="A166" s="1">
        <v>-0.23127365110000042</v>
      </c>
      <c r="B166">
        <v>166</v>
      </c>
      <c r="C166">
        <f t="shared" si="2"/>
        <v>0.18823243884645868</v>
      </c>
    </row>
    <row r="167" spans="1:3" x14ac:dyDescent="0.25">
      <c r="A167" s="1">
        <v>-0.22646141050000068</v>
      </c>
      <c r="B167">
        <v>167</v>
      </c>
      <c r="C167">
        <f t="shared" si="2"/>
        <v>0.19709908429431236</v>
      </c>
    </row>
    <row r="168" spans="1:3" x14ac:dyDescent="0.25">
      <c r="A168" s="1">
        <v>-0.2077703475899999</v>
      </c>
      <c r="B168">
        <v>168</v>
      </c>
      <c r="C168">
        <f t="shared" si="2"/>
        <v>0.20598125259745373</v>
      </c>
    </row>
    <row r="169" spans="1:3" x14ac:dyDescent="0.25">
      <c r="A169" s="1">
        <v>-0.20063400269999931</v>
      </c>
      <c r="B169">
        <v>169</v>
      </c>
      <c r="C169">
        <f t="shared" si="2"/>
        <v>0.21487970147432417</v>
      </c>
    </row>
    <row r="170" spans="1:3" x14ac:dyDescent="0.25">
      <c r="A170" s="1">
        <v>-0.18085765840000079</v>
      </c>
      <c r="B170">
        <v>170</v>
      </c>
      <c r="C170">
        <f t="shared" si="2"/>
        <v>0.22379519798005856</v>
      </c>
    </row>
    <row r="171" spans="1:3" x14ac:dyDescent="0.25">
      <c r="A171" s="1">
        <v>-0.1799325943000003</v>
      </c>
      <c r="B171">
        <v>171</v>
      </c>
      <c r="C171">
        <f t="shared" si="2"/>
        <v>0.2327285190134796</v>
      </c>
    </row>
    <row r="172" spans="1:3" x14ac:dyDescent="0.25">
      <c r="A172" s="1">
        <v>-0.17294692990000016</v>
      </c>
      <c r="B172">
        <v>172</v>
      </c>
      <c r="C172">
        <f t="shared" si="2"/>
        <v>0.24168045183937178</v>
      </c>
    </row>
    <row r="173" spans="1:3" x14ac:dyDescent="0.25">
      <c r="A173" s="1">
        <v>-0.16145992279999888</v>
      </c>
      <c r="B173">
        <v>173</v>
      </c>
      <c r="C173">
        <f t="shared" si="2"/>
        <v>0.25065179462700365</v>
      </c>
    </row>
    <row r="174" spans="1:3" x14ac:dyDescent="0.25">
      <c r="A174" s="1">
        <v>-0.15863084793000004</v>
      </c>
      <c r="B174">
        <v>174</v>
      </c>
      <c r="C174">
        <f t="shared" si="2"/>
        <v>0.25964335700592556</v>
      </c>
    </row>
    <row r="175" spans="1:3" x14ac:dyDescent="0.25">
      <c r="A175" s="1">
        <v>-0.15254402160000069</v>
      </c>
      <c r="B175">
        <v>175</v>
      </c>
      <c r="C175">
        <f t="shared" si="2"/>
        <v>0.26865596064011044</v>
      </c>
    </row>
    <row r="176" spans="1:3" x14ac:dyDescent="0.25">
      <c r="A176" s="1">
        <v>-0.13168907160000032</v>
      </c>
      <c r="B176">
        <v>176</v>
      </c>
      <c r="C176">
        <f t="shared" si="2"/>
        <v>0.27769043982157676</v>
      </c>
    </row>
    <row r="177" spans="1:3" x14ac:dyDescent="0.25">
      <c r="A177" s="1">
        <v>-0.12948608399999983</v>
      </c>
      <c r="B177">
        <v>177</v>
      </c>
      <c r="C177">
        <f t="shared" si="2"/>
        <v>0.28674764208468628</v>
      </c>
    </row>
    <row r="178" spans="1:3" x14ac:dyDescent="0.25">
      <c r="A178" s="1">
        <v>-0.11121010780999985</v>
      </c>
      <c r="B178">
        <v>178</v>
      </c>
      <c r="C178">
        <f t="shared" si="2"/>
        <v>0.29582842884237942</v>
      </c>
    </row>
    <row r="179" spans="1:3" x14ac:dyDescent="0.25">
      <c r="A179" s="1">
        <v>-9.7777366639999919E-2</v>
      </c>
      <c r="B179">
        <v>179</v>
      </c>
      <c r="C179">
        <f t="shared" si="2"/>
        <v>0.30493367604568405</v>
      </c>
    </row>
    <row r="180" spans="1:3" x14ac:dyDescent="0.25">
      <c r="A180" s="1">
        <v>-8.6127281199999572E-2</v>
      </c>
      <c r="B180">
        <v>180</v>
      </c>
      <c r="C180">
        <f t="shared" si="2"/>
        <v>0.31406427486790922</v>
      </c>
    </row>
    <row r="181" spans="1:3" x14ac:dyDescent="0.25">
      <c r="A181" s="1">
        <v>-8.0164194109999976E-2</v>
      </c>
      <c r="B181">
        <v>181</v>
      </c>
      <c r="C181">
        <f t="shared" si="2"/>
        <v>0.32322113241501982</v>
      </c>
    </row>
    <row r="182" spans="1:3" x14ac:dyDescent="0.25">
      <c r="A182" s="1">
        <v>-5.8106422399999857E-2</v>
      </c>
      <c r="B182">
        <v>182</v>
      </c>
      <c r="C182">
        <f t="shared" si="2"/>
        <v>0.3324051724637781</v>
      </c>
    </row>
    <row r="183" spans="1:3" x14ac:dyDescent="0.25">
      <c r="A183" s="1">
        <v>-4.9713134799999281E-2</v>
      </c>
      <c r="B183">
        <v>183</v>
      </c>
      <c r="C183">
        <f t="shared" si="2"/>
        <v>0.34161733622933876</v>
      </c>
    </row>
    <row r="184" spans="1:3" x14ac:dyDescent="0.25">
      <c r="A184" s="1">
        <v>-4.4137001000001064E-2</v>
      </c>
      <c r="B184">
        <v>184</v>
      </c>
      <c r="C184">
        <f t="shared" si="2"/>
        <v>0.35085858316407903</v>
      </c>
    </row>
    <row r="185" spans="1:3" x14ac:dyDescent="0.25">
      <c r="A185" s="1">
        <v>-2.5952100750000096E-2</v>
      </c>
      <c r="B185">
        <v>185</v>
      </c>
      <c r="C185">
        <f t="shared" si="2"/>
        <v>0.36012989178956933</v>
      </c>
    </row>
    <row r="186" spans="1:3" x14ac:dyDescent="0.25">
      <c r="A186" s="1">
        <v>6.655216219999982E-3</v>
      </c>
      <c r="B186">
        <v>186</v>
      </c>
      <c r="C186">
        <f t="shared" si="2"/>
        <v>0.36943226056370554</v>
      </c>
    </row>
    <row r="187" spans="1:3" x14ac:dyDescent="0.25">
      <c r="A187" s="1">
        <v>8.2206726000002561E-3</v>
      </c>
      <c r="B187">
        <v>187</v>
      </c>
      <c r="C187">
        <f t="shared" si="2"/>
        <v>0.37876670878515317</v>
      </c>
    </row>
    <row r="188" spans="1:3" x14ac:dyDescent="0.25">
      <c r="A188" s="1">
        <v>2.4199485799998754E-2</v>
      </c>
      <c r="B188">
        <v>188</v>
      </c>
      <c r="C188">
        <f t="shared" si="2"/>
        <v>0.38813427753740304</v>
      </c>
    </row>
    <row r="189" spans="1:3" x14ac:dyDescent="0.25">
      <c r="A189" s="1">
        <v>3.1105041500000041E-2</v>
      </c>
      <c r="B189">
        <v>189</v>
      </c>
      <c r="C189">
        <f t="shared" si="2"/>
        <v>0.3975360306748813</v>
      </c>
    </row>
    <row r="190" spans="1:3" x14ac:dyDescent="0.25">
      <c r="A190" s="1">
        <v>3.4057617200001999E-2</v>
      </c>
      <c r="B190">
        <v>190</v>
      </c>
      <c r="C190">
        <f t="shared" si="2"/>
        <v>0.40697305585373056</v>
      </c>
    </row>
    <row r="191" spans="1:3" x14ac:dyDescent="0.25">
      <c r="A191" s="1">
        <v>3.6790847799998971E-2</v>
      </c>
      <c r="B191">
        <v>191</v>
      </c>
      <c r="C191">
        <f t="shared" si="2"/>
        <v>0.41644646561004917</v>
      </c>
    </row>
    <row r="192" spans="1:3" x14ac:dyDescent="0.25">
      <c r="A192" s="1">
        <v>5.1779270169999947E-2</v>
      </c>
      <c r="B192">
        <v>192</v>
      </c>
      <c r="C192">
        <f t="shared" si="2"/>
        <v>0.42595739848858122</v>
      </c>
    </row>
    <row r="193" spans="1:3" x14ac:dyDescent="0.25">
      <c r="A193" s="1">
        <v>5.5125236500000341E-2</v>
      </c>
      <c r="B193">
        <v>193</v>
      </c>
      <c r="C193">
        <f t="shared" si="2"/>
        <v>0.4355070202250434</v>
      </c>
    </row>
    <row r="194" spans="1:3" x14ac:dyDescent="0.25">
      <c r="A194" s="1">
        <v>5.8773040700000223E-2</v>
      </c>
      <c r="B194">
        <v>194</v>
      </c>
      <c r="C194">
        <f t="shared" ref="C194:C257" si="3">_xlfn.NORM.S.INV((B194-0.5)/(288+1-2*0.5))</f>
        <v>0.44509652498551644</v>
      </c>
    </row>
    <row r="195" spans="1:3" x14ac:dyDescent="0.25">
      <c r="A195" s="1">
        <v>8.5147857700000884E-2</v>
      </c>
      <c r="B195">
        <v>195</v>
      </c>
      <c r="C195">
        <f t="shared" si="3"/>
        <v>0.45472713666656472</v>
      </c>
    </row>
    <row r="196" spans="1:3" x14ac:dyDescent="0.25">
      <c r="A196" s="1">
        <v>0.11778068539999964</v>
      </c>
      <c r="B196">
        <v>196</v>
      </c>
      <c r="C196">
        <f t="shared" si="3"/>
        <v>0.46440011026002348</v>
      </c>
    </row>
    <row r="197" spans="1:3" x14ac:dyDescent="0.25">
      <c r="A197" s="1">
        <v>0.12287139889999921</v>
      </c>
      <c r="B197">
        <v>197</v>
      </c>
      <c r="C197">
        <f t="shared" si="3"/>
        <v>0.47411673328667431</v>
      </c>
    </row>
    <row r="198" spans="1:3" x14ac:dyDescent="0.25">
      <c r="A198" s="1">
        <v>0.12654685969999946</v>
      </c>
      <c r="B198">
        <v>198</v>
      </c>
      <c r="C198">
        <f t="shared" si="3"/>
        <v>0.48387832730335278</v>
      </c>
    </row>
    <row r="199" spans="1:3" x14ac:dyDescent="0.25">
      <c r="A199" s="1">
        <v>0.13777232169999998</v>
      </c>
      <c r="B199">
        <v>199</v>
      </c>
      <c r="C199">
        <f t="shared" si="3"/>
        <v>0.49368624948836937</v>
      </c>
    </row>
    <row r="200" spans="1:3" x14ac:dyDescent="0.25">
      <c r="A200" s="1">
        <v>0.1547580957400001</v>
      </c>
      <c r="B200">
        <v>200</v>
      </c>
      <c r="C200">
        <f t="shared" si="3"/>
        <v>0.50354189431050256</v>
      </c>
    </row>
    <row r="201" spans="1:3" x14ac:dyDescent="0.25">
      <c r="A201" s="1">
        <v>0.1548504829399997</v>
      </c>
      <c r="B201">
        <v>201</v>
      </c>
      <c r="C201">
        <f t="shared" si="3"/>
        <v>0.51344669528723152</v>
      </c>
    </row>
    <row r="202" spans="1:3" x14ac:dyDescent="0.25">
      <c r="A202" s="1">
        <v>0.15745353700000209</v>
      </c>
      <c r="B202">
        <v>202</v>
      </c>
      <c r="C202">
        <f t="shared" si="3"/>
        <v>0.52340212683830956</v>
      </c>
    </row>
    <row r="203" spans="1:3" x14ac:dyDescent="0.25">
      <c r="A203" s="1">
        <v>0.1751574277900001</v>
      </c>
      <c r="B203">
        <v>203</v>
      </c>
      <c r="C203">
        <f t="shared" si="3"/>
        <v>0.5334097062412807</v>
      </c>
    </row>
    <row r="204" spans="1:3" x14ac:dyDescent="0.25">
      <c r="A204" s="1">
        <v>0.17741966240000018</v>
      </c>
      <c r="B204">
        <v>204</v>
      </c>
      <c r="C204">
        <f t="shared" si="3"/>
        <v>0.54347099569605883</v>
      </c>
    </row>
    <row r="205" spans="1:3" x14ac:dyDescent="0.25">
      <c r="A205" s="1">
        <v>0.18099772931000002</v>
      </c>
      <c r="B205">
        <v>205</v>
      </c>
      <c r="C205">
        <f t="shared" si="3"/>
        <v>0.55358760450627409</v>
      </c>
    </row>
    <row r="206" spans="1:3" x14ac:dyDescent="0.25">
      <c r="A206" s="1">
        <v>0.18845343590000008</v>
      </c>
      <c r="B206">
        <v>206</v>
      </c>
      <c r="C206">
        <f t="shared" si="3"/>
        <v>0.563761191385725</v>
      </c>
    </row>
    <row r="207" spans="1:3" x14ac:dyDescent="0.25">
      <c r="A207" s="1">
        <v>0.19404745101999987</v>
      </c>
      <c r="B207">
        <v>207</v>
      </c>
      <c r="C207">
        <f t="shared" si="3"/>
        <v>0.5739934668989729</v>
      </c>
    </row>
    <row r="208" spans="1:3" x14ac:dyDescent="0.25">
      <c r="A208" s="1">
        <v>0.21975946426000004</v>
      </c>
      <c r="B208">
        <v>208</v>
      </c>
      <c r="C208">
        <f t="shared" si="3"/>
        <v>0.58428619604587551</v>
      </c>
    </row>
    <row r="209" spans="1:3" x14ac:dyDescent="0.25">
      <c r="A209" s="1">
        <v>0.22340774535999985</v>
      </c>
      <c r="B209">
        <v>209</v>
      </c>
      <c r="C209">
        <f t="shared" si="3"/>
        <v>0.59464120100069717</v>
      </c>
    </row>
    <row r="210" spans="1:3" x14ac:dyDescent="0.25">
      <c r="A210" s="1">
        <v>0.22457432747000006</v>
      </c>
      <c r="B210">
        <v>210</v>
      </c>
      <c r="C210">
        <f t="shared" si="3"/>
        <v>0.60506036401736329</v>
      </c>
    </row>
    <row r="211" spans="1:3" x14ac:dyDescent="0.25">
      <c r="A211" s="1">
        <v>0.24936461448000014</v>
      </c>
      <c r="B211">
        <v>211</v>
      </c>
      <c r="C211">
        <f t="shared" si="3"/>
        <v>0.61554563051342048</v>
      </c>
    </row>
    <row r="212" spans="1:3" x14ac:dyDescent="0.25">
      <c r="A212" s="1">
        <v>0.26295804977999993</v>
      </c>
      <c r="B212">
        <v>212</v>
      </c>
      <c r="C212">
        <f t="shared" si="3"/>
        <v>0.62609901234642129</v>
      </c>
    </row>
    <row r="213" spans="1:3" x14ac:dyDescent="0.25">
      <c r="A213" s="1">
        <v>0.26690387720000075</v>
      </c>
      <c r="B213">
        <v>213</v>
      </c>
      <c r="C213">
        <f t="shared" si="3"/>
        <v>0.63672259129764452</v>
      </c>
    </row>
    <row r="214" spans="1:3" x14ac:dyDescent="0.25">
      <c r="A214" s="1">
        <v>0.2747268677000001</v>
      </c>
      <c r="B214">
        <v>214</v>
      </c>
      <c r="C214">
        <f t="shared" si="3"/>
        <v>0.64741852277946932</v>
      </c>
    </row>
    <row r="215" spans="1:3" x14ac:dyDescent="0.25">
      <c r="A215" s="1">
        <v>0.29991722100000118</v>
      </c>
      <c r="B215">
        <v>215</v>
      </c>
      <c r="C215">
        <f t="shared" si="3"/>
        <v>0.65818903978420296</v>
      </c>
    </row>
    <row r="216" spans="1:3" x14ac:dyDescent="0.25">
      <c r="A216" s="1">
        <v>0.30526447295999981</v>
      </c>
      <c r="B216">
        <v>216</v>
      </c>
      <c r="C216">
        <f t="shared" si="3"/>
        <v>0.66903645709385418</v>
      </c>
    </row>
    <row r="217" spans="1:3" x14ac:dyDescent="0.25">
      <c r="A217" s="1">
        <v>0.31869411469999953</v>
      </c>
      <c r="B217">
        <v>217</v>
      </c>
      <c r="C217">
        <f t="shared" si="3"/>
        <v>0.67996317577219478</v>
      </c>
    </row>
    <row r="218" spans="1:3" x14ac:dyDescent="0.25">
      <c r="A218" s="1">
        <v>0.32316350937000005</v>
      </c>
      <c r="B218">
        <v>218</v>
      </c>
      <c r="C218">
        <f t="shared" si="3"/>
        <v>0.69097168796251685</v>
      </c>
    </row>
    <row r="219" spans="1:3" x14ac:dyDescent="0.25">
      <c r="A219" s="1">
        <v>0.32977414131000016</v>
      </c>
      <c r="B219">
        <v>219</v>
      </c>
      <c r="C219">
        <f t="shared" si="3"/>
        <v>0.70206458201679867</v>
      </c>
    </row>
    <row r="220" spans="1:3" x14ac:dyDescent="0.25">
      <c r="A220" s="1">
        <v>0.34343385696999995</v>
      </c>
      <c r="B220">
        <v>220</v>
      </c>
      <c r="C220">
        <f t="shared" si="3"/>
        <v>0.71324454798453718</v>
      </c>
    </row>
    <row r="221" spans="1:3" x14ac:dyDescent="0.25">
      <c r="A221" s="1">
        <v>0.35130405425999989</v>
      </c>
      <c r="B221">
        <v>221</v>
      </c>
      <c r="C221">
        <f t="shared" si="3"/>
        <v>0.72451438349236563</v>
      </c>
    </row>
    <row r="222" spans="1:3" x14ac:dyDescent="0.25">
      <c r="A222" s="1">
        <v>0.35716247558999958</v>
      </c>
      <c r="B222">
        <v>222</v>
      </c>
      <c r="C222">
        <f t="shared" si="3"/>
        <v>0.73587700004877921</v>
      </c>
    </row>
    <row r="223" spans="1:3" x14ac:dyDescent="0.25">
      <c r="A223" s="1">
        <v>0.36621534824000013</v>
      </c>
      <c r="B223">
        <v>223</v>
      </c>
      <c r="C223">
        <f t="shared" si="3"/>
        <v>0.74733542981184398</v>
      </c>
    </row>
    <row r="224" spans="1:3" x14ac:dyDescent="0.25">
      <c r="A224" s="1">
        <v>0.36766648292999982</v>
      </c>
      <c r="B224">
        <v>224</v>
      </c>
      <c r="C224">
        <f t="shared" si="3"/>
        <v>0.75889283286177922</v>
      </c>
    </row>
    <row r="225" spans="1:3" x14ac:dyDescent="0.25">
      <c r="A225" s="1">
        <v>0.36787509918999994</v>
      </c>
      <c r="B225">
        <v>225</v>
      </c>
      <c r="C225">
        <f t="shared" si="3"/>
        <v>0.77055250502480377</v>
      </c>
    </row>
    <row r="226" spans="1:3" x14ac:dyDescent="0.25">
      <c r="A226" s="1">
        <v>0.40076065063999966</v>
      </c>
      <c r="B226">
        <v>226</v>
      </c>
      <c r="C226">
        <f t="shared" si="3"/>
        <v>0.78231788629970156</v>
      </c>
    </row>
    <row r="227" spans="1:3" x14ac:dyDescent="0.25">
      <c r="A227" s="1">
        <v>0.41784918307999974</v>
      </c>
      <c r="B227">
        <v>227</v>
      </c>
      <c r="C227">
        <f t="shared" si="3"/>
        <v>0.79419256994424303</v>
      </c>
    </row>
    <row r="228" spans="1:3" x14ac:dyDescent="0.25">
      <c r="A228" s="1">
        <v>0.45659613608999994</v>
      </c>
      <c r="B228">
        <v>228</v>
      </c>
      <c r="C228">
        <f t="shared" si="3"/>
        <v>0.80618031228507259</v>
      </c>
    </row>
    <row r="229" spans="1:3" x14ac:dyDescent="0.25">
      <c r="A229" s="1">
        <v>0.45690762997000012</v>
      </c>
      <c r="B229">
        <v>229</v>
      </c>
      <c r="C229">
        <f t="shared" si="3"/>
        <v>0.8182850433219373</v>
      </c>
    </row>
    <row r="230" spans="1:3" x14ac:dyDescent="0.25">
      <c r="A230" s="1">
        <v>0.46056890487000057</v>
      </c>
      <c r="B230">
        <v>230</v>
      </c>
      <c r="C230">
        <f t="shared" si="3"/>
        <v>0.83051087820540004</v>
      </c>
    </row>
    <row r="231" spans="1:3" x14ac:dyDescent="0.25">
      <c r="A231" s="1">
        <v>0.46415781974000003</v>
      </c>
      <c r="B231">
        <v>231</v>
      </c>
      <c r="C231">
        <f t="shared" si="3"/>
        <v>0.84286212967654084</v>
      </c>
    </row>
    <row r="232" spans="1:3" x14ac:dyDescent="0.25">
      <c r="A232" s="1">
        <v>0.47217011452000035</v>
      </c>
      <c r="B232">
        <v>232</v>
      </c>
      <c r="C232">
        <f t="shared" si="3"/>
        <v>0.8553433215678945</v>
      </c>
    </row>
    <row r="233" spans="1:3" x14ac:dyDescent="0.25">
      <c r="A233" s="1">
        <v>0.48906707760000145</v>
      </c>
      <c r="B233">
        <v>233</v>
      </c>
      <c r="C233">
        <f t="shared" si="3"/>
        <v>0.86795920347694333</v>
      </c>
    </row>
    <row r="234" spans="1:3" x14ac:dyDescent="0.25">
      <c r="A234" s="1">
        <v>0.50552868843000009</v>
      </c>
      <c r="B234">
        <v>234</v>
      </c>
      <c r="C234">
        <f t="shared" si="3"/>
        <v>0.88071476673753224</v>
      </c>
    </row>
    <row r="235" spans="1:3" x14ac:dyDescent="0.25">
      <c r="A235" s="1">
        <v>0.51657199859999992</v>
      </c>
      <c r="B235">
        <v>235</v>
      </c>
      <c r="C235">
        <f t="shared" si="3"/>
        <v>0.89361526183044182</v>
      </c>
    </row>
    <row r="236" spans="1:3" x14ac:dyDescent="0.25">
      <c r="A236" s="1">
        <v>0.57748484610999995</v>
      </c>
      <c r="B236">
        <v>236</v>
      </c>
      <c r="C236">
        <f t="shared" si="3"/>
        <v>0.90666621739272779</v>
      </c>
    </row>
    <row r="237" spans="1:3" x14ac:dyDescent="0.25">
      <c r="A237" s="1">
        <v>0.61295485495999991</v>
      </c>
      <c r="B237">
        <v>237</v>
      </c>
      <c r="C237">
        <f t="shared" si="3"/>
        <v>0.91987346100654699</v>
      </c>
    </row>
    <row r="238" spans="1:3" x14ac:dyDescent="0.25">
      <c r="A238" s="1">
        <v>0.6230823993700001</v>
      </c>
      <c r="B238">
        <v>238</v>
      </c>
      <c r="C238">
        <f t="shared" si="3"/>
        <v>0.93324314197253488</v>
      </c>
    </row>
    <row r="239" spans="1:3" x14ac:dyDescent="0.25">
      <c r="A239" s="1">
        <v>0.65538835526000039</v>
      </c>
      <c r="B239">
        <v>239</v>
      </c>
      <c r="C239">
        <f t="shared" si="3"/>
        <v>0.94678175630104722</v>
      </c>
    </row>
    <row r="240" spans="1:3" x14ac:dyDescent="0.25">
      <c r="A240" s="1">
        <v>0.66333627700999998</v>
      </c>
      <c r="B240">
        <v>240</v>
      </c>
      <c r="C240">
        <f t="shared" si="3"/>
        <v>0.96049617418729738</v>
      </c>
    </row>
    <row r="241" spans="1:3" x14ac:dyDescent="0.25">
      <c r="A241" s="1">
        <v>0.74186682700999995</v>
      </c>
      <c r="B241">
        <v>241</v>
      </c>
      <c r="C241">
        <f t="shared" si="3"/>
        <v>0.97439367027460111</v>
      </c>
    </row>
    <row r="242" spans="1:3" x14ac:dyDescent="0.25">
      <c r="A242" s="1">
        <v>0.7651603221900003</v>
      </c>
      <c r="B242">
        <v>242</v>
      </c>
      <c r="C242">
        <f t="shared" si="3"/>
        <v>0.98848195705438602</v>
      </c>
    </row>
    <row r="243" spans="1:3" x14ac:dyDescent="0.25">
      <c r="A243" s="1">
        <v>0.88617324828999955</v>
      </c>
      <c r="B243">
        <v>243</v>
      </c>
      <c r="C243">
        <f t="shared" si="3"/>
        <v>1.0027692218038309</v>
      </c>
    </row>
    <row r="244" spans="1:3" x14ac:dyDescent="0.25">
      <c r="A244" s="1">
        <v>0.94486284255999964</v>
      </c>
      <c r="B244">
        <v>244</v>
      </c>
      <c r="C244">
        <f t="shared" si="3"/>
        <v>1.0172641675233127</v>
      </c>
    </row>
    <row r="245" spans="1:3" x14ac:dyDescent="0.25">
      <c r="A245" s="1">
        <v>0.96448802948000001</v>
      </c>
      <c r="B245">
        <v>245</v>
      </c>
      <c r="C245">
        <f t="shared" si="3"/>
        <v>1.0319760584080309</v>
      </c>
    </row>
    <row r="246" spans="1:3" x14ac:dyDescent="0.25">
      <c r="A246" s="1">
        <v>0.98188567162000018</v>
      </c>
      <c r="B246">
        <v>246</v>
      </c>
      <c r="C246">
        <f t="shared" si="3"/>
        <v>1.0469147704737438</v>
      </c>
    </row>
    <row r="247" spans="1:3" x14ac:dyDescent="0.25">
      <c r="A247" s="1">
        <v>1.035525679589</v>
      </c>
      <c r="B247">
        <v>247</v>
      </c>
      <c r="C247">
        <f t="shared" si="3"/>
        <v>1.0620908480581168</v>
      </c>
    </row>
    <row r="248" spans="1:3" x14ac:dyDescent="0.25">
      <c r="A248" s="1">
        <v>1.0533232688899998</v>
      </c>
      <c r="B248">
        <v>248</v>
      </c>
      <c r="C248">
        <f t="shared" si="3"/>
        <v>1.0775155670402805</v>
      </c>
    </row>
    <row r="249" spans="1:3" x14ac:dyDescent="0.25">
      <c r="A249" s="1">
        <v>1.0979225635500001</v>
      </c>
      <c r="B249">
        <v>249</v>
      </c>
      <c r="C249">
        <f t="shared" si="3"/>
        <v>1.0932010057661403</v>
      </c>
    </row>
    <row r="250" spans="1:3" x14ac:dyDescent="0.25">
      <c r="A250" s="1">
        <v>1.163140892987</v>
      </c>
      <c r="B250">
        <v>250</v>
      </c>
      <c r="C250">
        <f t="shared" si="3"/>
        <v>1.1091601248412657</v>
      </c>
    </row>
    <row r="251" spans="1:3" x14ac:dyDescent="0.25">
      <c r="A251" s="1">
        <v>1.2574677467299997</v>
      </c>
      <c r="B251">
        <v>251</v>
      </c>
      <c r="C251">
        <f t="shared" si="3"/>
        <v>1.1254068571636224</v>
      </c>
    </row>
    <row r="252" spans="1:3" x14ac:dyDescent="0.25">
      <c r="A252" s="1">
        <v>1.286979675295</v>
      </c>
      <c r="B252">
        <v>252</v>
      </c>
      <c r="C252">
        <f t="shared" si="3"/>
        <v>1.1419562098236762</v>
      </c>
    </row>
    <row r="253" spans="1:3" x14ac:dyDescent="0.25">
      <c r="A253" s="1">
        <v>1.3005542755099999</v>
      </c>
      <c r="B253">
        <v>253</v>
      </c>
      <c r="C253">
        <f t="shared" si="3"/>
        <v>1.1588243798105811</v>
      </c>
    </row>
    <row r="254" spans="1:3" x14ac:dyDescent="0.25">
      <c r="A254" s="1">
        <v>1.3276727795549998</v>
      </c>
      <c r="B254">
        <v>254</v>
      </c>
      <c r="C254">
        <f t="shared" si="3"/>
        <v>1.1760288858444805</v>
      </c>
    </row>
    <row r="255" spans="1:3" x14ac:dyDescent="0.25">
      <c r="A255" s="1">
        <v>1.33867120743</v>
      </c>
      <c r="B255">
        <v>255</v>
      </c>
      <c r="C255">
        <f t="shared" si="3"/>
        <v>1.1935887191246799</v>
      </c>
    </row>
    <row r="256" spans="1:3" x14ac:dyDescent="0.25">
      <c r="A256" s="1">
        <v>1.3615777492499999</v>
      </c>
      <c r="B256">
        <v>256</v>
      </c>
      <c r="C256">
        <f t="shared" si="3"/>
        <v>1.2115245163654345</v>
      </c>
    </row>
    <row r="257" spans="1:3" x14ac:dyDescent="0.25">
      <c r="A257" s="1">
        <v>1.41378378868</v>
      </c>
      <c r="B257">
        <v>257</v>
      </c>
      <c r="C257">
        <f t="shared" si="3"/>
        <v>1.229858759216589</v>
      </c>
    </row>
    <row r="258" spans="1:3" x14ac:dyDescent="0.25">
      <c r="A258" s="1">
        <v>1.4157592654241999</v>
      </c>
      <c r="B258">
        <v>258</v>
      </c>
      <c r="C258">
        <f t="shared" ref="C258:C288" si="4">_xlfn.NORM.S.INV((B258-0.5)/(288+1-2*0.5))</f>
        <v>1.2486160050762598</v>
      </c>
    </row>
    <row r="259" spans="1:3" x14ac:dyDescent="0.25">
      <c r="A259" s="1">
        <v>1.4159045219399999</v>
      </c>
      <c r="B259">
        <v>259</v>
      </c>
      <c r="C259">
        <f t="shared" si="4"/>
        <v>1.2678231554520873</v>
      </c>
    </row>
    <row r="260" spans="1:3" x14ac:dyDescent="0.25">
      <c r="A260" s="1">
        <v>1.5473254397510001</v>
      </c>
      <c r="B260">
        <v>260</v>
      </c>
      <c r="C260">
        <f t="shared" si="4"/>
        <v>1.2875097694894846</v>
      </c>
    </row>
    <row r="261" spans="1:3" x14ac:dyDescent="0.25">
      <c r="A261" s="1">
        <v>1.5745408535000001</v>
      </c>
      <c r="B261">
        <v>261</v>
      </c>
      <c r="C261">
        <f t="shared" si="4"/>
        <v>1.3077084321590704</v>
      </c>
    </row>
    <row r="262" spans="1:3" x14ac:dyDescent="0.25">
      <c r="A262" s="1">
        <v>1.625898346302</v>
      </c>
      <c r="B262">
        <v>262</v>
      </c>
      <c r="C262">
        <f t="shared" si="4"/>
        <v>1.3284551890168204</v>
      </c>
    </row>
    <row r="263" spans="1:3" x14ac:dyDescent="0.25">
      <c r="A263" s="1">
        <v>1.6259533166920002</v>
      </c>
      <c r="B263">
        <v>263</v>
      </c>
      <c r="C263">
        <f t="shared" si="4"/>
        <v>1.3497900626065391</v>
      </c>
    </row>
    <row r="264" spans="1:3" x14ac:dyDescent="0.25">
      <c r="A264" s="1">
        <v>1.654741287235</v>
      </c>
      <c r="B264">
        <v>264</v>
      </c>
      <c r="C264">
        <f t="shared" si="4"/>
        <v>1.3717576697264824</v>
      </c>
    </row>
    <row r="265" spans="1:3" x14ac:dyDescent="0.25">
      <c r="A265" s="1">
        <v>1.686530470848</v>
      </c>
      <c r="B265">
        <v>265</v>
      </c>
      <c r="C265">
        <f t="shared" si="4"/>
        <v>1.3944079642994316</v>
      </c>
    </row>
    <row r="266" spans="1:3" x14ac:dyDescent="0.25">
      <c r="A266" s="1">
        <v>1.7029413282879999</v>
      </c>
      <c r="B266">
        <v>266</v>
      </c>
      <c r="C266">
        <f t="shared" si="4"/>
        <v>1.4177971379962682</v>
      </c>
    </row>
    <row r="267" spans="1:3" x14ac:dyDescent="0.25">
      <c r="A267" s="1">
        <v>1.8096124082769001</v>
      </c>
      <c r="B267">
        <v>267</v>
      </c>
      <c r="C267">
        <f t="shared" si="4"/>
        <v>1.4419887208325144</v>
      </c>
    </row>
    <row r="268" spans="1:3" x14ac:dyDescent="0.25">
      <c r="A268" s="1">
        <v>1.8209626674630002</v>
      </c>
      <c r="B268">
        <v>268</v>
      </c>
      <c r="C268">
        <f t="shared" si="4"/>
        <v>1.4670549378117204</v>
      </c>
    </row>
    <row r="269" spans="1:3" x14ac:dyDescent="0.25">
      <c r="A269" s="1">
        <v>1.831692755218</v>
      </c>
      <c r="B269">
        <v>269</v>
      </c>
      <c r="C269">
        <f t="shared" si="4"/>
        <v>1.4930783970128962</v>
      </c>
    </row>
    <row r="270" spans="1:3" x14ac:dyDescent="0.25">
      <c r="A270" s="1">
        <v>1.8463957607779999</v>
      </c>
      <c r="B270">
        <v>270</v>
      </c>
      <c r="C270">
        <f t="shared" si="4"/>
        <v>1.520154211872611</v>
      </c>
    </row>
    <row r="271" spans="1:3" x14ac:dyDescent="0.25">
      <c r="A271" s="1">
        <v>1.8536378890280001</v>
      </c>
      <c r="B271">
        <v>271</v>
      </c>
      <c r="C271">
        <f t="shared" si="4"/>
        <v>1.5483926997664119</v>
      </c>
    </row>
    <row r="272" spans="1:3" x14ac:dyDescent="0.25">
      <c r="A272" s="1">
        <v>1.8544952943889002</v>
      </c>
      <c r="B272">
        <v>272</v>
      </c>
      <c r="C272">
        <f t="shared" si="4"/>
        <v>1.577922856632785</v>
      </c>
    </row>
    <row r="273" spans="1:3" x14ac:dyDescent="0.25">
      <c r="A273" s="1">
        <v>1.9085466861700002</v>
      </c>
      <c r="B273">
        <v>273</v>
      </c>
      <c r="C273">
        <f t="shared" si="4"/>
        <v>1.608896893480714</v>
      </c>
    </row>
    <row r="274" spans="1:3" x14ac:dyDescent="0.25">
      <c r="A274" s="1">
        <v>1.9513414502110003</v>
      </c>
      <c r="B274">
        <v>274</v>
      </c>
      <c r="C274">
        <f t="shared" si="4"/>
        <v>1.6414962520760372</v>
      </c>
    </row>
    <row r="275" spans="1:3" x14ac:dyDescent="0.25">
      <c r="A275" s="1">
        <v>1.9566140919891</v>
      </c>
      <c r="B275">
        <v>275</v>
      </c>
      <c r="C275">
        <f t="shared" si="4"/>
        <v>1.6759397227734436</v>
      </c>
    </row>
    <row r="276" spans="1:3" x14ac:dyDescent="0.25">
      <c r="A276" s="1">
        <v>1.9650122970299999</v>
      </c>
      <c r="B276">
        <v>276</v>
      </c>
      <c r="C276">
        <f t="shared" si="4"/>
        <v>1.7124946182279033</v>
      </c>
    </row>
    <row r="277" spans="1:3" x14ac:dyDescent="0.25">
      <c r="A277" s="1">
        <v>2.0163251161620002</v>
      </c>
      <c r="B277">
        <v>277</v>
      </c>
      <c r="C277">
        <f t="shared" si="4"/>
        <v>1.7514925055251003</v>
      </c>
    </row>
    <row r="278" spans="1:3" x14ac:dyDescent="0.25">
      <c r="A278" s="1">
        <v>2.1339366436040001</v>
      </c>
      <c r="B278">
        <v>278</v>
      </c>
      <c r="C278">
        <f t="shared" si="4"/>
        <v>1.793351942941023</v>
      </c>
    </row>
    <row r="279" spans="1:3" x14ac:dyDescent="0.25">
      <c r="A279" s="1">
        <v>2.2001448869699995</v>
      </c>
      <c r="B279">
        <v>279</v>
      </c>
      <c r="C279">
        <f t="shared" si="4"/>
        <v>1.8386123585829441</v>
      </c>
    </row>
    <row r="280" spans="1:3" x14ac:dyDescent="0.25">
      <c r="A280" s="1">
        <v>2.3318527899717001</v>
      </c>
      <c r="B280">
        <v>280</v>
      </c>
      <c r="C280">
        <f t="shared" si="4"/>
        <v>1.8879863886160775</v>
      </c>
    </row>
    <row r="281" spans="1:3" x14ac:dyDescent="0.25">
      <c r="A281" s="1">
        <v>2.3602913022039997</v>
      </c>
      <c r="B281">
        <v>281</v>
      </c>
      <c r="C281">
        <f t="shared" si="4"/>
        <v>1.9424443284238995</v>
      </c>
    </row>
    <row r="282" spans="1:3" x14ac:dyDescent="0.25">
      <c r="A282" s="1">
        <v>2.4078023433700002</v>
      </c>
      <c r="B282">
        <v>282</v>
      </c>
      <c r="C282">
        <f t="shared" si="4"/>
        <v>2.0033578811760306</v>
      </c>
    </row>
    <row r="283" spans="1:3" x14ac:dyDescent="0.25">
      <c r="A283" s="1">
        <v>2.4131978154140001</v>
      </c>
      <c r="B283">
        <v>283</v>
      </c>
      <c r="C283">
        <f t="shared" si="4"/>
        <v>2.0727618934994134</v>
      </c>
    </row>
    <row r="284" spans="1:3" x14ac:dyDescent="0.25">
      <c r="A284" s="1">
        <v>2.4445277452399998</v>
      </c>
      <c r="B284">
        <v>284</v>
      </c>
      <c r="C284">
        <f t="shared" si="4"/>
        <v>2.1538746940614555</v>
      </c>
    </row>
    <row r="285" spans="1:3" x14ac:dyDescent="0.25">
      <c r="A285" s="1">
        <v>2.496115863325</v>
      </c>
      <c r="B285">
        <v>285</v>
      </c>
      <c r="C285">
        <f t="shared" si="4"/>
        <v>2.2522646042149348</v>
      </c>
    </row>
    <row r="286" spans="1:3" x14ac:dyDescent="0.25">
      <c r="A286" s="1">
        <v>2.7439147233900001</v>
      </c>
      <c r="B286">
        <v>286</v>
      </c>
      <c r="C286">
        <f t="shared" si="4"/>
        <v>2.3789695270016082</v>
      </c>
    </row>
    <row r="287" spans="1:3" x14ac:dyDescent="0.25">
      <c r="A287" s="1">
        <v>2.785420000557</v>
      </c>
      <c r="B287">
        <v>287</v>
      </c>
      <c r="C287">
        <f t="shared" si="4"/>
        <v>2.5616819349340214</v>
      </c>
    </row>
    <row r="288" spans="1:3" x14ac:dyDescent="0.25">
      <c r="A288" s="1">
        <v>3.3457416296010001</v>
      </c>
      <c r="B288">
        <v>288</v>
      </c>
      <c r="C288">
        <f t="shared" si="4"/>
        <v>2.9225102231635205</v>
      </c>
    </row>
  </sheetData>
  <sortState ref="A1:A288">
    <sortCondition ref="A1"/>
  </sortState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9"/>
  <sheetViews>
    <sheetView topLeftCell="A239" workbookViewId="0">
      <selection activeCell="E2" sqref="E2:E289"/>
    </sheetView>
  </sheetViews>
  <sheetFormatPr baseColWidth="10" defaultRowHeight="15" x14ac:dyDescent="0.25"/>
  <cols>
    <col min="1" max="1" width="24.140625" style="1" customWidth="1"/>
    <col min="2" max="2" width="20.140625" style="1" customWidth="1"/>
    <col min="3" max="3" width="20.28515625" customWidth="1"/>
    <col min="5" max="5" width="20.42578125" customWidth="1"/>
    <col min="6" max="6" width="19.5703125" customWidth="1"/>
    <col min="7" max="7" width="21.140625" customWidth="1"/>
    <col min="8" max="8" width="24.85546875" customWidth="1"/>
    <col min="9" max="9" width="25.28515625" customWidth="1"/>
    <col min="10" max="10" width="51.5703125" customWidth="1"/>
  </cols>
  <sheetData>
    <row r="1" spans="1:13" x14ac:dyDescent="0.25">
      <c r="A1" s="1" t="s">
        <v>296</v>
      </c>
      <c r="B1" s="1" t="s">
        <v>6</v>
      </c>
      <c r="C1" t="s">
        <v>7</v>
      </c>
      <c r="E1" t="s">
        <v>304</v>
      </c>
      <c r="F1" t="s">
        <v>305</v>
      </c>
      <c r="G1" t="s">
        <v>308</v>
      </c>
      <c r="H1" t="s">
        <v>310</v>
      </c>
      <c r="I1" t="s">
        <v>311</v>
      </c>
      <c r="J1" t="s">
        <v>309</v>
      </c>
      <c r="K1" t="s">
        <v>327</v>
      </c>
      <c r="L1" t="s">
        <v>328</v>
      </c>
      <c r="M1" t="s">
        <v>329</v>
      </c>
    </row>
    <row r="2" spans="1:13" x14ac:dyDescent="0.25">
      <c r="A2" s="1">
        <v>6.6433362960800002</v>
      </c>
      <c r="B2" s="1">
        <v>5.9800000190700002</v>
      </c>
      <c r="C2" t="s">
        <v>123</v>
      </c>
      <c r="E2" s="1">
        <f t="shared" ref="E2:E65" si="0">A2-B2</f>
        <v>0.66333627700999998</v>
      </c>
      <c r="F2" s="1">
        <f t="shared" ref="F2:F65" si="1">ABS(E2)</f>
        <v>0.66333627700999998</v>
      </c>
      <c r="G2" s="1">
        <f>(E2-Statistics!$C$5)*(E2-Statistics!$C$5)</f>
        <v>1.0806197071104924</v>
      </c>
      <c r="H2" s="1">
        <f>A2-Statistics!$C$11</f>
        <v>15.96595222716153</v>
      </c>
      <c r="I2" s="1">
        <f>B2-Statistics!$C$12</f>
        <v>14.926423628656178</v>
      </c>
      <c r="J2" s="1">
        <f t="shared" ref="J2:J65" si="2">H2*I2</f>
        <v>238.31456657749959</v>
      </c>
      <c r="K2">
        <f>'Confidence Intervall'!$K$6*'Confidence Intervall'!$K$8*SQRT(1/288+((Data!B2-'Confidence Intervall'!$K$5)*(Data!B2-'Confidence Intervall'!$K$5))/'Confidence Intervall'!$K$7)</f>
        <v>0.31465454546643112</v>
      </c>
      <c r="L2">
        <f>'Confidence Intervall'!$K$2*Data!B2+'Confidence Intervall'!$K$3+K2</f>
        <v>7.400268566430082</v>
      </c>
      <c r="M2">
        <f>'Confidence Intervall'!$K$2*Data!B2+'Confidence Intervall'!$K$3-K2</f>
        <v>6.7709594754972198</v>
      </c>
    </row>
    <row r="3" spans="1:13" x14ac:dyDescent="0.25">
      <c r="A3" s="1">
        <v>4.9710817337000002</v>
      </c>
      <c r="B3" s="1">
        <v>5.8200001716600003</v>
      </c>
      <c r="C3" t="s">
        <v>124</v>
      </c>
      <c r="E3" s="1">
        <f t="shared" si="0"/>
        <v>-0.84891843796000011</v>
      </c>
      <c r="F3" s="1">
        <f t="shared" si="1"/>
        <v>0.84891843796000011</v>
      </c>
      <c r="G3" s="1">
        <f>(E3-Statistics!$C$5)*(E3-Statistics!$C$5)</f>
        <v>0.22346998118775199</v>
      </c>
      <c r="H3" s="1">
        <f>A3-Statistics!$C$11</f>
        <v>14.293697664781531</v>
      </c>
      <c r="I3" s="1">
        <f>B3-Statistics!$C$12</f>
        <v>14.766423781246177</v>
      </c>
      <c r="J3" s="1">
        <f t="shared" si="2"/>
        <v>211.06679711917295</v>
      </c>
      <c r="K3">
        <f>'Confidence Intervall'!$K$6*'Confidence Intervall'!$K$8*SQRT(1/288+((Data!B3-'Confidence Intervall'!$K$5)*(Data!B3-'Confidence Intervall'!$K$5))/'Confidence Intervall'!$K$7)</f>
        <v>0.3119643511127812</v>
      </c>
      <c r="L3">
        <f>'Confidence Intervall'!$K$2*Data!B3+'Confidence Intervall'!$K$3+K3</f>
        <v>7.2216905398186189</v>
      </c>
      <c r="M3">
        <f>'Confidence Intervall'!$K$2*Data!B3+'Confidence Intervall'!$K$3-K3</f>
        <v>6.5977618375930565</v>
      </c>
    </row>
    <row r="4" spans="1:13" x14ac:dyDescent="0.25">
      <c r="A4" s="1">
        <v>6.50867128372</v>
      </c>
      <c r="B4" s="1">
        <v>5.17000007629</v>
      </c>
      <c r="C4" t="s">
        <v>135</v>
      </c>
      <c r="E4" s="1">
        <f t="shared" si="0"/>
        <v>1.33867120743</v>
      </c>
      <c r="F4" s="1">
        <f t="shared" si="1"/>
        <v>1.33867120743</v>
      </c>
      <c r="G4" s="1">
        <f>(E4-Statistics!$C$5)*(E4-Statistics!$C$5)</f>
        <v>2.9407569228382973</v>
      </c>
      <c r="H4" s="1">
        <f>A4-Statistics!$C$11</f>
        <v>15.831287214801531</v>
      </c>
      <c r="I4" s="1">
        <f>B4-Statistics!$C$12</f>
        <v>14.116423685876176</v>
      </c>
      <c r="J4" s="1">
        <f t="shared" si="2"/>
        <v>223.48115781693301</v>
      </c>
      <c r="K4">
        <f>'Confidence Intervall'!$K$6*'Confidence Intervall'!$K$8*SQRT(1/288+((Data!B4-'Confidence Intervall'!$K$5)*(Data!B4-'Confidence Intervall'!$K$5))/'Confidence Intervall'!$K$7)</f>
        <v>0.30109848965997837</v>
      </c>
      <c r="L4">
        <f>'Confidence Intervall'!$K$2*Data!B4+'Confidence Intervall'!$K$3+K4</f>
        <v>6.4962795735255749</v>
      </c>
      <c r="M4">
        <f>'Confidence Intervall'!$K$2*Data!B4+'Confidence Intervall'!$K$3-K4</f>
        <v>5.894082594205619</v>
      </c>
    </row>
    <row r="5" spans="1:13" x14ac:dyDescent="0.25">
      <c r="A5" s="1">
        <v>5.4805688858000003</v>
      </c>
      <c r="B5" s="1">
        <v>5.0199999809299998</v>
      </c>
      <c r="C5" t="s">
        <v>134</v>
      </c>
      <c r="E5" s="1">
        <f t="shared" si="0"/>
        <v>0.46056890487000057</v>
      </c>
      <c r="F5" s="1">
        <f t="shared" si="1"/>
        <v>0.46056890487000057</v>
      </c>
      <c r="G5" s="1">
        <f>(E5-Statistics!$C$5)*(E5-Statistics!$C$5)</f>
        <v>0.70016934994844171</v>
      </c>
      <c r="H5" s="1">
        <f>A5-Statistics!$C$11</f>
        <v>14.803184816881531</v>
      </c>
      <c r="I5" s="1">
        <f>B5-Statistics!$C$12</f>
        <v>13.966423590516175</v>
      </c>
      <c r="J5" s="1">
        <f t="shared" si="2"/>
        <v>206.7475496412651</v>
      </c>
      <c r="K5">
        <f>'Confidence Intervall'!$K$6*'Confidence Intervall'!$K$8*SQRT(1/288+((Data!B5-'Confidence Intervall'!$K$5)*(Data!B5-'Confidence Intervall'!$K$5))/'Confidence Intervall'!$K$7)</f>
        <v>0.29860612830007233</v>
      </c>
      <c r="L5">
        <f>'Confidence Intervall'!$K$2*Data!B5+'Confidence Intervall'!$K$3+K5</f>
        <v>6.3288921073364204</v>
      </c>
      <c r="M5">
        <f>'Confidence Intervall'!$K$2*Data!B5+'Confidence Intervall'!$K$3-K5</f>
        <v>5.7316798507362758</v>
      </c>
    </row>
    <row r="6" spans="1:13" x14ac:dyDescent="0.25">
      <c r="A6" s="1">
        <v>5.8374676704399997</v>
      </c>
      <c r="B6" s="1">
        <v>4.57999992371</v>
      </c>
      <c r="C6" t="s">
        <v>122</v>
      </c>
      <c r="E6" s="1">
        <f t="shared" si="0"/>
        <v>1.2574677467299997</v>
      </c>
      <c r="F6" s="1">
        <f t="shared" si="1"/>
        <v>1.2574677467299997</v>
      </c>
      <c r="G6" s="1">
        <f>(E6-Statistics!$C$5)*(E6-Statistics!$C$5)</f>
        <v>2.668845218514047</v>
      </c>
      <c r="H6" s="1">
        <f>A6-Statistics!$C$11</f>
        <v>15.160083601521531</v>
      </c>
      <c r="I6" s="1">
        <f>B6-Statistics!$C$12</f>
        <v>13.526423533296176</v>
      </c>
      <c r="J6" s="1">
        <f t="shared" si="2"/>
        <v>205.06171159435829</v>
      </c>
      <c r="K6">
        <f>'Confidence Intervall'!$K$6*'Confidence Intervall'!$K$8*SQRT(1/288+((Data!B6-'Confidence Intervall'!$K$5)*(Data!B6-'Confidence Intervall'!$K$5))/'Confidence Intervall'!$K$7)</f>
        <v>0.29133029112373948</v>
      </c>
      <c r="L6">
        <f>'Confidence Intervall'!$K$2*Data!B6+'Confidence Intervall'!$K$3+K6</f>
        <v>5.8379242072581423</v>
      </c>
      <c r="M6">
        <f>'Confidence Intervall'!$K$2*Data!B6+'Confidence Intervall'!$K$3-K6</f>
        <v>5.255263625010663</v>
      </c>
    </row>
    <row r="7" spans="1:13" x14ac:dyDescent="0.25">
      <c r="A7" s="1">
        <v>5.42617321014</v>
      </c>
      <c r="B7" s="1">
        <v>4.5399999618500004</v>
      </c>
      <c r="C7" t="s">
        <v>147</v>
      </c>
      <c r="E7" s="1">
        <f t="shared" si="0"/>
        <v>0.88617324828999955</v>
      </c>
      <c r="F7" s="1">
        <f t="shared" si="1"/>
        <v>0.88617324828999955</v>
      </c>
      <c r="G7" s="1">
        <f>(E7-Statistics!$C$5)*(E7-Statistics!$C$5)</f>
        <v>1.5935668317794847</v>
      </c>
      <c r="H7" s="1">
        <f>A7-Statistics!$C$11</f>
        <v>14.748789141221531</v>
      </c>
      <c r="I7" s="1">
        <f>B7-Statistics!$C$12</f>
        <v>13.486423571436177</v>
      </c>
      <c r="J7" s="1">
        <f t="shared" si="2"/>
        <v>198.90841752431197</v>
      </c>
      <c r="K7">
        <f>'Confidence Intervall'!$K$6*'Confidence Intervall'!$K$8*SQRT(1/288+((Data!B7-'Confidence Intervall'!$K$5)*(Data!B7-'Confidence Intervall'!$K$5))/'Confidence Intervall'!$K$7)</f>
        <v>0.29067154008056589</v>
      </c>
      <c r="L7">
        <f>'Confidence Intervall'!$K$2*Data!B7+'Confidence Intervall'!$K$3+K7</f>
        <v>5.7932934981422708</v>
      </c>
      <c r="M7">
        <f>'Confidence Intervall'!$K$2*Data!B7+'Confidence Intervall'!$K$3-K7</f>
        <v>5.2119504179811393</v>
      </c>
    </row>
    <row r="8" spans="1:13" x14ac:dyDescent="0.25">
      <c r="A8" s="1">
        <v>3.7042472362500001</v>
      </c>
      <c r="B8" s="1">
        <v>4.2699999809299998</v>
      </c>
      <c r="C8" t="s">
        <v>125</v>
      </c>
      <c r="E8" s="1">
        <f t="shared" si="0"/>
        <v>-0.5657527446799997</v>
      </c>
      <c r="F8" s="1">
        <f t="shared" si="1"/>
        <v>0.5657527446799997</v>
      </c>
      <c r="G8" s="1">
        <f>(E8-Statistics!$C$5)*(E8-Statistics!$C$5)</f>
        <v>3.5933154037944309E-2</v>
      </c>
      <c r="H8" s="1">
        <f>A8-Statistics!$C$11</f>
        <v>13.02686316733153</v>
      </c>
      <c r="I8" s="1">
        <f>B8-Statistics!$C$12</f>
        <v>13.216423590516175</v>
      </c>
      <c r="J8" s="1">
        <f t="shared" si="2"/>
        <v>172.16854167514671</v>
      </c>
      <c r="K8">
        <f>'Confidence Intervall'!$K$6*'Confidence Intervall'!$K$8*SQRT(1/288+((Data!B8-'Confidence Intervall'!$K$5)*(Data!B8-'Confidence Intervall'!$K$5))/'Confidence Intervall'!$K$7)</f>
        <v>0.28623719056256458</v>
      </c>
      <c r="L8">
        <f>'Confidence Intervall'!$K$2*Data!B8+'Confidence Intervall'!$K$3+K8</f>
        <v>5.4920481695989132</v>
      </c>
      <c r="M8">
        <f>'Confidence Intervall'!$K$2*Data!B8+'Confidence Intervall'!$K$3-K8</f>
        <v>4.9195737884737838</v>
      </c>
    </row>
    <row r="9" spans="1:13" x14ac:dyDescent="0.25">
      <c r="A9" s="1">
        <v>5.6659045219399999</v>
      </c>
      <c r="B9" s="1">
        <v>4.25</v>
      </c>
      <c r="C9" t="s">
        <v>146</v>
      </c>
      <c r="E9" s="1">
        <f t="shared" si="0"/>
        <v>1.4159045219399999</v>
      </c>
      <c r="F9" s="1">
        <f t="shared" si="1"/>
        <v>1.4159045219399999</v>
      </c>
      <c r="G9" s="1">
        <f>(E9-Statistics!$C$5)*(E9-Statistics!$C$5)</f>
        <v>3.211611096250937</v>
      </c>
      <c r="H9" s="1">
        <f>A9-Statistics!$C$11</f>
        <v>14.988520453021531</v>
      </c>
      <c r="I9" s="1">
        <f>B9-Statistics!$C$12</f>
        <v>13.196423609586176</v>
      </c>
      <c r="J9" s="1">
        <f t="shared" si="2"/>
        <v>197.79486517901861</v>
      </c>
      <c r="K9">
        <f>'Confidence Intervall'!$K$6*'Confidence Intervall'!$K$8*SQRT(1/288+((Data!B9-'Confidence Intervall'!$K$5)*(Data!B9-'Confidence Intervall'!$K$5))/'Confidence Intervall'!$K$7)</f>
        <v>0.28590958363541807</v>
      </c>
      <c r="L9">
        <f>'Confidence Intervall'!$K$2*Data!B9+'Confidence Intervall'!$K$3+K9</f>
        <v>5.4697345836354181</v>
      </c>
      <c r="M9">
        <f>'Confidence Intervall'!$K$2*Data!B9+'Confidence Intervall'!$K$3-K9</f>
        <v>4.8979154163645813</v>
      </c>
    </row>
    <row r="10" spans="1:13" x14ac:dyDescent="0.25">
      <c r="A10" s="1">
        <v>4.7853884697</v>
      </c>
      <c r="B10" s="1">
        <v>4.1300001144399996</v>
      </c>
      <c r="C10" t="s">
        <v>148</v>
      </c>
      <c r="E10" s="1">
        <f t="shared" si="0"/>
        <v>0.65538835526000039</v>
      </c>
      <c r="F10" s="1">
        <f t="shared" si="1"/>
        <v>0.65538835526000039</v>
      </c>
      <c r="G10" s="1">
        <f>(E10-Statistics!$C$5)*(E10-Statistics!$C$5)</f>
        <v>1.0641586926550222</v>
      </c>
      <c r="H10" s="1">
        <f>A10-Statistics!$C$11</f>
        <v>14.108004400781532</v>
      </c>
      <c r="I10" s="1">
        <f>B10-Statistics!$C$12</f>
        <v>13.076423724026176</v>
      </c>
      <c r="J10" s="1">
        <f t="shared" si="2"/>
        <v>184.48224344504533</v>
      </c>
      <c r="K10">
        <f>'Confidence Intervall'!$K$6*'Confidence Intervall'!$K$8*SQRT(1/288+((Data!B10-'Confidence Intervall'!$K$5)*(Data!B10-'Confidence Intervall'!$K$5))/'Confidence Intervall'!$K$7)</f>
        <v>0.28394650130755322</v>
      </c>
      <c r="L10">
        <f>'Confidence Intervall'!$K$2*Data!B10+'Confidence Intervall'!$K$3+K10</f>
        <v>5.3358556271114441</v>
      </c>
      <c r="M10">
        <f>'Confidence Intervall'!$K$2*Data!B10+'Confidence Intervall'!$K$3-K10</f>
        <v>4.767962624496338</v>
      </c>
    </row>
    <row r="11" spans="1:13" x14ac:dyDescent="0.25">
      <c r="A11" s="1">
        <v>3.6398358344999999</v>
      </c>
      <c r="B11" s="1">
        <v>3.7200000286099999</v>
      </c>
      <c r="C11" t="s">
        <v>137</v>
      </c>
      <c r="E11" s="1">
        <f t="shared" si="0"/>
        <v>-8.0164194109999976E-2</v>
      </c>
      <c r="F11" s="1">
        <f t="shared" si="1"/>
        <v>8.0164194109999976E-2</v>
      </c>
      <c r="G11" s="1">
        <f>(E11-Statistics!$C$5)*(E11-Statistics!$C$5)</f>
        <v>8.7632652203275721E-2</v>
      </c>
      <c r="H11" s="1">
        <f>A11-Statistics!$C$11</f>
        <v>12.96245176558153</v>
      </c>
      <c r="I11" s="1">
        <f>B11-Statistics!$C$12</f>
        <v>12.666423638196177</v>
      </c>
      <c r="J11" s="1">
        <f t="shared" si="2"/>
        <v>164.18790545253967</v>
      </c>
      <c r="K11">
        <f>'Confidence Intervall'!$K$6*'Confidence Intervall'!$K$8*SQRT(1/288+((Data!B11-'Confidence Intervall'!$K$5)*(Data!B11-'Confidence Intervall'!$K$5))/'Confidence Intervall'!$K$7)</f>
        <v>0.2772734703264102</v>
      </c>
      <c r="L11">
        <f>'Confidence Intervall'!$K$2*Data!B11+'Confidence Intervall'!$K$3+K11</f>
        <v>4.8784695017773823</v>
      </c>
      <c r="M11">
        <f>'Confidence Intervall'!$K$2*Data!B11+'Confidence Intervall'!$K$3-K11</f>
        <v>4.3239225611245624</v>
      </c>
    </row>
    <row r="12" spans="1:13" x14ac:dyDescent="0.25">
      <c r="A12" s="1">
        <v>4.7579226493800002</v>
      </c>
      <c r="B12" s="1">
        <v>3.6600000858300001</v>
      </c>
      <c r="C12" t="s">
        <v>136</v>
      </c>
      <c r="E12" s="1">
        <f t="shared" si="0"/>
        <v>1.0979225635500001</v>
      </c>
      <c r="F12" s="1">
        <f t="shared" si="1"/>
        <v>1.0979225635500001</v>
      </c>
      <c r="G12" s="1">
        <f>(E12-Statistics!$C$5)*(E12-Statistics!$C$5)</f>
        <v>2.173014694312259</v>
      </c>
      <c r="H12" s="1">
        <f>A12-Statistics!$C$11</f>
        <v>14.080538580461532</v>
      </c>
      <c r="I12" s="1">
        <f>B12-Statistics!$C$12</f>
        <v>12.606423695416176</v>
      </c>
      <c r="J12" s="1">
        <f t="shared" si="2"/>
        <v>177.5052352049519</v>
      </c>
      <c r="K12">
        <f>'Confidence Intervall'!$K$6*'Confidence Intervall'!$K$8*SQRT(1/288+((Data!B12-'Confidence Intervall'!$K$5)*(Data!B12-'Confidence Intervall'!$K$5))/'Confidence Intervall'!$K$7)</f>
        <v>0.27630151953268395</v>
      </c>
      <c r="L12">
        <f>'Confidence Intervall'!$K$2*Data!B12+'Confidence Intervall'!$K$3+K12</f>
        <v>4.8115396138856026</v>
      </c>
      <c r="M12">
        <f>'Confidence Intervall'!$K$2*Data!B12+'Confidence Intervall'!$K$3-K12</f>
        <v>4.2589365748202352</v>
      </c>
    </row>
    <row r="13" spans="1:13" x14ac:dyDescent="0.25">
      <c r="A13" s="1">
        <v>3.4722225666000002</v>
      </c>
      <c r="B13" s="1">
        <v>3.5699999332400001</v>
      </c>
      <c r="C13" t="s">
        <v>121</v>
      </c>
      <c r="E13" s="1">
        <f t="shared" si="0"/>
        <v>-9.7777366639999919E-2</v>
      </c>
      <c r="F13" s="1">
        <f t="shared" si="1"/>
        <v>9.7777366639999919E-2</v>
      </c>
      <c r="G13" s="1">
        <f>(E13-Statistics!$C$5)*(E13-Statistics!$C$5)</f>
        <v>7.7514887087105411E-2</v>
      </c>
      <c r="H13" s="1">
        <f>A13-Statistics!$C$11</f>
        <v>12.794838497681532</v>
      </c>
      <c r="I13" s="1">
        <f>B13-Statistics!$C$12</f>
        <v>12.516423542826177</v>
      </c>
      <c r="J13" s="1">
        <f t="shared" si="2"/>
        <v>160.14561779903983</v>
      </c>
      <c r="K13">
        <f>'Confidence Intervall'!$K$6*'Confidence Intervall'!$K$8*SQRT(1/288+((Data!B13-'Confidence Intervall'!$K$5)*(Data!B13-'Confidence Intervall'!$K$5))/'Confidence Intervall'!$K$7)</f>
        <v>0.27484585906883302</v>
      </c>
      <c r="L13">
        <f>'Confidence Intervall'!$K$2*Data!B13+'Confidence Intervall'!$K$3+K13</f>
        <v>4.7111467856795652</v>
      </c>
      <c r="M13">
        <f>'Confidence Intervall'!$K$2*Data!B13+'Confidence Intervall'!$K$3-K13</f>
        <v>4.1614550675418993</v>
      </c>
    </row>
    <row r="14" spans="1:13" x14ac:dyDescent="0.25">
      <c r="A14" s="1">
        <v>3.1289727687800002</v>
      </c>
      <c r="B14" s="1">
        <v>3.4500000476800001</v>
      </c>
      <c r="C14" t="s">
        <v>126</v>
      </c>
      <c r="E14" s="1">
        <f t="shared" si="0"/>
        <v>-0.32102727889999993</v>
      </c>
      <c r="F14" s="1">
        <f t="shared" si="1"/>
        <v>0.32102727889999993</v>
      </c>
      <c r="G14" s="1">
        <f>(E14-Statistics!$C$5)*(E14-Statistics!$C$5)</f>
        <v>3.0431819245465459E-3</v>
      </c>
      <c r="H14" s="1">
        <f>A14-Statistics!$C$11</f>
        <v>12.451588699861531</v>
      </c>
      <c r="I14" s="1">
        <f>B14-Statistics!$C$12</f>
        <v>12.396423657266176</v>
      </c>
      <c r="J14" s="1">
        <f t="shared" si="2"/>
        <v>154.35516872951169</v>
      </c>
      <c r="K14">
        <f>'Confidence Intervall'!$K$6*'Confidence Intervall'!$K$8*SQRT(1/288+((Data!B14-'Confidence Intervall'!$K$5)*(Data!B14-'Confidence Intervall'!$K$5))/'Confidence Intervall'!$K$7)</f>
        <v>0.2729092879151731</v>
      </c>
      <c r="L14">
        <f>'Confidence Intervall'!$K$2*Data!B14+'Confidence Intervall'!$K$3+K14</f>
        <v>4.5772943403297965</v>
      </c>
      <c r="M14">
        <f>'Confidence Intervall'!$K$2*Data!B14+'Confidence Intervall'!$K$3-K14</f>
        <v>4.0314757644994508</v>
      </c>
    </row>
    <row r="15" spans="1:13" x14ac:dyDescent="0.25">
      <c r="A15" s="1">
        <v>4.3718857765200001</v>
      </c>
      <c r="B15" s="1">
        <v>3.3900001048999999</v>
      </c>
      <c r="C15" t="s">
        <v>149</v>
      </c>
      <c r="E15" s="1">
        <f t="shared" si="0"/>
        <v>0.98188567162000018</v>
      </c>
      <c r="F15" s="1">
        <f t="shared" si="1"/>
        <v>0.98188567162000018</v>
      </c>
      <c r="G15" s="1">
        <f>(E15-Statistics!$C$5)*(E15-Statistics!$C$5)</f>
        <v>1.844375835384211</v>
      </c>
      <c r="H15" s="1">
        <f>A15-Statistics!$C$11</f>
        <v>13.694501707601532</v>
      </c>
      <c r="I15" s="1">
        <f>B15-Statistics!$C$12</f>
        <v>12.336423714486177</v>
      </c>
      <c r="J15" s="1">
        <f t="shared" si="2"/>
        <v>168.94117562372699</v>
      </c>
      <c r="K15">
        <f>'Confidence Intervall'!$K$6*'Confidence Intervall'!$K$8*SQRT(1/288+((Data!B15-'Confidence Intervall'!$K$5)*(Data!B15-'Confidence Intervall'!$K$5))/'Confidence Intervall'!$K$7)</f>
        <v>0.27194287660829214</v>
      </c>
      <c r="L15">
        <f>'Confidence Intervall'!$K$2*Data!B15+'Confidence Intervall'!$K$3+K15</f>
        <v>4.5103699919248621</v>
      </c>
      <c r="M15">
        <f>'Confidence Intervall'!$K$2*Data!B15+'Confidence Intervall'!$K$3-K15</f>
        <v>3.9664842387082779</v>
      </c>
    </row>
    <row r="16" spans="1:13" x14ac:dyDescent="0.25">
      <c r="A16" s="1">
        <v>3.6651604175600001</v>
      </c>
      <c r="B16" s="1">
        <v>2.9000000953699998</v>
      </c>
      <c r="C16" t="s">
        <v>133</v>
      </c>
      <c r="E16" s="1">
        <f t="shared" si="0"/>
        <v>0.7651603221900003</v>
      </c>
      <c r="F16" s="1">
        <f t="shared" si="1"/>
        <v>0.7651603221900003</v>
      </c>
      <c r="G16" s="1">
        <f>(E16-Statistics!$C$5)*(E16-Statistics!$C$5)</f>
        <v>1.3026858572475331</v>
      </c>
      <c r="H16" s="1">
        <f>A16-Statistics!$C$11</f>
        <v>12.987776348641532</v>
      </c>
      <c r="I16" s="1">
        <f>B16-Statistics!$C$12</f>
        <v>11.846423704956177</v>
      </c>
      <c r="J16" s="1">
        <f t="shared" si="2"/>
        <v>153.85870161121622</v>
      </c>
      <c r="K16">
        <f>'Confidence Intervall'!$K$6*'Confidence Intervall'!$K$8*SQRT(1/288+((Data!B16-'Confidence Intervall'!$K$5)*(Data!B16-'Confidence Intervall'!$K$5))/'Confidence Intervall'!$K$7)</f>
        <v>0.264099187297132</v>
      </c>
      <c r="L16">
        <f>'Confidence Intervall'!$K$2*Data!B16+'Confidence Intervall'!$K$3+K16</f>
        <v>3.9638692921373724</v>
      </c>
      <c r="M16">
        <f>'Confidence Intervall'!$K$2*Data!B16+'Confidence Intervall'!$K$3-K16</f>
        <v>3.4356709175431086</v>
      </c>
    </row>
    <row r="17" spans="1:13" x14ac:dyDescent="0.25">
      <c r="A17" s="1">
        <v>2.23058199883</v>
      </c>
      <c r="B17" s="1">
        <v>2.78999996185</v>
      </c>
      <c r="C17" t="s">
        <v>127</v>
      </c>
      <c r="E17" s="1">
        <f t="shared" si="0"/>
        <v>-0.55941796302000002</v>
      </c>
      <c r="F17" s="1">
        <f t="shared" si="1"/>
        <v>0.55941796302000002</v>
      </c>
      <c r="G17" s="1">
        <f>(E17-Statistics!$C$5)*(E17-Statistics!$C$5)</f>
        <v>3.3571635712120351E-2</v>
      </c>
      <c r="H17" s="1">
        <f>A17-Statistics!$C$11</f>
        <v>11.55319792991153</v>
      </c>
      <c r="I17" s="1">
        <f>B17-Statistics!$C$12</f>
        <v>11.736423571436177</v>
      </c>
      <c r="J17" s="1">
        <f t="shared" si="2"/>
        <v>135.59322451008131</v>
      </c>
      <c r="K17">
        <f>'Confidence Intervall'!$K$6*'Confidence Intervall'!$K$8*SQRT(1/288+((Data!B17-'Confidence Intervall'!$K$5)*(Data!B17-'Confidence Intervall'!$K$5))/'Confidence Intervall'!$K$7)</f>
        <v>0.26235075791810669</v>
      </c>
      <c r="L17">
        <f>'Confidence Intervall'!$K$2*Data!B17+'Confidence Intervall'!$K$3+K17</f>
        <v>3.8411977159798116</v>
      </c>
      <c r="M17">
        <f>'Confidence Intervall'!$K$2*Data!B17+'Confidence Intervall'!$K$3-K17</f>
        <v>3.3164962001435985</v>
      </c>
    </row>
    <row r="18" spans="1:13" x14ac:dyDescent="0.25">
      <c r="A18" s="1">
        <v>2.1968808174099999</v>
      </c>
      <c r="B18" s="1">
        <v>2.6099998951000001</v>
      </c>
      <c r="C18" t="s">
        <v>119</v>
      </c>
      <c r="E18" s="1">
        <f t="shared" si="0"/>
        <v>-0.41311907769000022</v>
      </c>
      <c r="F18" s="1">
        <f t="shared" si="1"/>
        <v>0.41311907769000022</v>
      </c>
      <c r="G18" s="1">
        <f>(E18-Statistics!$C$5)*(E18-Statistics!$C$5)</f>
        <v>1.3635853230593001E-3</v>
      </c>
      <c r="H18" s="1">
        <f>A18-Statistics!$C$11</f>
        <v>11.51949674849153</v>
      </c>
      <c r="I18" s="1">
        <f>B18-Statistics!$C$12</f>
        <v>11.556423504686176</v>
      </c>
      <c r="J18" s="1">
        <f t="shared" si="2"/>
        <v>133.12418298642351</v>
      </c>
      <c r="K18">
        <f>'Confidence Intervall'!$K$6*'Confidence Intervall'!$K$8*SQRT(1/288+((Data!B18-'Confidence Intervall'!$K$5)*(Data!B18-'Confidence Intervall'!$K$5))/'Confidence Intervall'!$K$7)</f>
        <v>0.25949997153231896</v>
      </c>
      <c r="L18">
        <f>'Confidence Intervall'!$K$2*Data!B18+'Confidence Intervall'!$K$3+K18</f>
        <v>3.6404728562157489</v>
      </c>
      <c r="M18">
        <f>'Confidence Intervall'!$K$2*Data!B18+'Confidence Intervall'!$K$3-K18</f>
        <v>3.121472913151111</v>
      </c>
    </row>
    <row r="19" spans="1:13" x14ac:dyDescent="0.25">
      <c r="A19" s="1">
        <v>2.3622295856500002</v>
      </c>
      <c r="B19" s="1">
        <v>2.5699999332400001</v>
      </c>
      <c r="C19" t="s">
        <v>145</v>
      </c>
      <c r="E19" s="1">
        <f t="shared" si="0"/>
        <v>-0.2077703475899999</v>
      </c>
      <c r="F19" s="1">
        <f t="shared" si="1"/>
        <v>0.2077703475899999</v>
      </c>
      <c r="G19" s="1">
        <f>(E19-Statistics!$C$5)*(E19-Statistics!$C$5)</f>
        <v>2.8365961294173691E-2</v>
      </c>
      <c r="H19" s="1">
        <f>A19-Statistics!$C$11</f>
        <v>11.684845516731531</v>
      </c>
      <c r="I19" s="1">
        <f>B19-Statistics!$C$12</f>
        <v>11.516423542826177</v>
      </c>
      <c r="J19" s="1">
        <f t="shared" si="2"/>
        <v>134.56763000317392</v>
      </c>
      <c r="K19">
        <f>'Confidence Intervall'!$K$6*'Confidence Intervall'!$K$8*SQRT(1/288+((Data!B19-'Confidence Intervall'!$K$5)*(Data!B19-'Confidence Intervall'!$K$5))/'Confidence Intervall'!$K$7)</f>
        <v>0.25886823187634589</v>
      </c>
      <c r="L19">
        <f>'Confidence Intervall'!$K$2*Data!B19+'Confidence Intervall'!$K$3+K19</f>
        <v>3.5958691584870777</v>
      </c>
      <c r="M19">
        <f>'Confidence Intervall'!$K$2*Data!B19+'Confidence Intervall'!$K$3-K19</f>
        <v>3.0781326947343861</v>
      </c>
    </row>
    <row r="20" spans="1:13" x14ac:dyDescent="0.25">
      <c r="A20" s="1">
        <v>2.0883483886700001</v>
      </c>
      <c r="B20" s="1">
        <v>2.5599999427800002</v>
      </c>
      <c r="C20" t="s">
        <v>117</v>
      </c>
      <c r="E20" s="1">
        <f t="shared" si="0"/>
        <v>-0.47165155411000015</v>
      </c>
      <c r="F20" s="1">
        <f t="shared" si="1"/>
        <v>0.47165155411000015</v>
      </c>
      <c r="G20" s="1">
        <f>(E20-Statistics!$C$5)*(E20-Statistics!$C$5)</f>
        <v>9.1124650913783044E-3</v>
      </c>
      <c r="H20" s="1">
        <f>A20-Statistics!$C$11</f>
        <v>11.410964319751532</v>
      </c>
      <c r="I20" s="1">
        <f>B20-Statistics!$C$12</f>
        <v>11.506423552366176</v>
      </c>
      <c r="J20" s="1">
        <f t="shared" si="2"/>
        <v>131.29938860399909</v>
      </c>
      <c r="K20">
        <f>'Confidence Intervall'!$K$6*'Confidence Intervall'!$K$8*SQRT(1/288+((Data!B20-'Confidence Intervall'!$K$5)*(Data!B20-'Confidence Intervall'!$K$5))/'Confidence Intervall'!$K$7)</f>
        <v>0.25871039880527796</v>
      </c>
      <c r="L20">
        <f>'Confidence Intervall'!$K$2*Data!B20+'Confidence Intervall'!$K$3+K20</f>
        <v>3.5847183359033319</v>
      </c>
      <c r="M20">
        <f>'Confidence Intervall'!$K$2*Data!B20+'Confidence Intervall'!$K$3-K20</f>
        <v>3.0672975382927761</v>
      </c>
    </row>
    <row r="21" spans="1:13" x14ac:dyDescent="0.25">
      <c r="A21" s="1">
        <v>2.1237425804100001</v>
      </c>
      <c r="B21" s="1">
        <v>2.53999996185</v>
      </c>
      <c r="C21" t="s">
        <v>116</v>
      </c>
      <c r="E21" s="1">
        <f t="shared" si="0"/>
        <v>-0.41625738143999991</v>
      </c>
      <c r="F21" s="1">
        <f t="shared" si="1"/>
        <v>0.41625738143999991</v>
      </c>
      <c r="G21" s="1">
        <f>(E21-Statistics!$C$5)*(E21-Statistics!$C$5)</f>
        <v>1.6052090283685655E-3</v>
      </c>
      <c r="H21" s="1">
        <f>A21-Statistics!$C$11</f>
        <v>11.446358511491532</v>
      </c>
      <c r="I21" s="1">
        <f>B21-Statistics!$C$12</f>
        <v>11.486423571436177</v>
      </c>
      <c r="J21" s="1">
        <f t="shared" si="2"/>
        <v>131.47772221350544</v>
      </c>
      <c r="K21">
        <f>'Confidence Intervall'!$K$6*'Confidence Intervall'!$K$8*SQRT(1/288+((Data!B21-'Confidence Intervall'!$K$5)*(Data!B21-'Confidence Intervall'!$K$5))/'Confidence Intervall'!$K$7)</f>
        <v>0.25839485539701285</v>
      </c>
      <c r="L21">
        <f>'Confidence Intervall'!$K$2*Data!B21+'Confidence Intervall'!$K$3+K21</f>
        <v>3.5624168134587175</v>
      </c>
      <c r="M21">
        <f>'Confidence Intervall'!$K$2*Data!B21+'Confidence Intervall'!$K$3-K21</f>
        <v>3.0456271026646919</v>
      </c>
    </row>
    <row r="22" spans="1:13" x14ac:dyDescent="0.25">
      <c r="A22" s="1">
        <v>3.57332324982</v>
      </c>
      <c r="B22" s="1">
        <v>2.5199999809300002</v>
      </c>
      <c r="C22" t="s">
        <v>138</v>
      </c>
      <c r="E22" s="1">
        <f t="shared" si="0"/>
        <v>1.0533232688899998</v>
      </c>
      <c r="F22" s="1">
        <f t="shared" si="1"/>
        <v>1.0533232688899998</v>
      </c>
      <c r="G22" s="1">
        <f>(E22-Statistics!$C$5)*(E22-Statistics!$C$5)</f>
        <v>2.0435148231547688</v>
      </c>
      <c r="H22" s="1">
        <f>A22-Statistics!$C$11</f>
        <v>12.89593918090153</v>
      </c>
      <c r="I22" s="1">
        <f>B22-Statistics!$C$12</f>
        <v>11.466423590516177</v>
      </c>
      <c r="J22" s="1">
        <f t="shared" si="2"/>
        <v>147.87030124575116</v>
      </c>
      <c r="K22">
        <f>'Confidence Intervall'!$K$6*'Confidence Intervall'!$K$8*SQRT(1/288+((Data!B22-'Confidence Intervall'!$K$5)*(Data!B22-'Confidence Intervall'!$K$5))/'Confidence Intervall'!$K$7)</f>
        <v>0.25807947613445087</v>
      </c>
      <c r="L22">
        <f>'Confidence Intervall'!$K$2*Data!B22+'Confidence Intervall'!$K$3+K22</f>
        <v>3.5401154551707998</v>
      </c>
      <c r="M22">
        <f>'Confidence Intervall'!$K$2*Data!B22+'Confidence Intervall'!$K$3-K22</f>
        <v>3.023956502901898</v>
      </c>
    </row>
    <row r="23" spans="1:13" x14ac:dyDescent="0.25">
      <c r="A23" s="1">
        <v>1.7980048656500001</v>
      </c>
      <c r="B23" s="1">
        <v>2.5099999904599999</v>
      </c>
      <c r="C23" t="s">
        <v>128</v>
      </c>
      <c r="E23" s="1">
        <f t="shared" si="0"/>
        <v>-0.71199512480999982</v>
      </c>
      <c r="F23" s="1">
        <f t="shared" si="1"/>
        <v>0.71199512480999982</v>
      </c>
      <c r="G23" s="1">
        <f>(E23-Statistics!$C$5)*(E23-Statistics!$C$5)</f>
        <v>0.11276352271397887</v>
      </c>
      <c r="H23" s="1">
        <f>A23-Statistics!$C$11</f>
        <v>11.120620796731531</v>
      </c>
      <c r="I23" s="1">
        <f>B23-Statistics!$C$12</f>
        <v>11.456423600046175</v>
      </c>
      <c r="J23" s="1">
        <f t="shared" si="2"/>
        <v>127.40254254283941</v>
      </c>
      <c r="K23">
        <f>'Confidence Intervall'!$K$6*'Confidence Intervall'!$K$8*SQRT(1/288+((Data!B23-'Confidence Intervall'!$K$5)*(Data!B23-'Confidence Intervall'!$K$5))/'Confidence Intervall'!$K$7)</f>
        <v>0.2579218482457718</v>
      </c>
      <c r="L23">
        <f>'Confidence Intervall'!$K$2*Data!B23+'Confidence Intervall'!$K$3+K23</f>
        <v>3.5289648377584495</v>
      </c>
      <c r="M23">
        <f>'Confidence Intervall'!$K$2*Data!B23+'Confidence Intervall'!$K$3-K23</f>
        <v>3.0131211412669057</v>
      </c>
    </row>
    <row r="24" spans="1:13" x14ac:dyDescent="0.25">
      <c r="A24" s="1">
        <v>2.3187899589500001</v>
      </c>
      <c r="B24" s="1">
        <v>2.4300000667599999</v>
      </c>
      <c r="C24" t="s">
        <v>120</v>
      </c>
      <c r="E24" s="1">
        <f t="shared" si="0"/>
        <v>-0.11121010780999985</v>
      </c>
      <c r="F24" s="1">
        <f t="shared" si="1"/>
        <v>0.11121010780999985</v>
      </c>
      <c r="G24" s="1">
        <f>(E24-Statistics!$C$5)*(E24-Statistics!$C$5)</f>
        <v>7.0215573569587408E-2</v>
      </c>
      <c r="H24" s="1">
        <f>A24-Statistics!$C$11</f>
        <v>11.641405890031532</v>
      </c>
      <c r="I24" s="1">
        <f>B24-Statistics!$C$12</f>
        <v>11.376423676346176</v>
      </c>
      <c r="J24" s="1">
        <f t="shared" si="2"/>
        <v>132.43756559331055</v>
      </c>
      <c r="K24">
        <f>'Confidence Intervall'!$K$6*'Confidence Intervall'!$K$8*SQRT(1/288+((Data!B24-'Confidence Intervall'!$K$5)*(Data!B24-'Confidence Intervall'!$K$5))/'Confidence Intervall'!$K$7)</f>
        <v>0.25666231697021324</v>
      </c>
      <c r="L24">
        <f>'Confidence Intervall'!$K$2*Data!B24+'Confidence Intervall'!$K$3+K24</f>
        <v>3.439761390359481</v>
      </c>
      <c r="M24">
        <f>'Confidence Intervall'!$K$2*Data!B24+'Confidence Intervall'!$K$3-K24</f>
        <v>2.9264367564190548</v>
      </c>
    </row>
    <row r="25" spans="1:13" x14ac:dyDescent="0.25">
      <c r="A25" s="1">
        <v>2.16136908531</v>
      </c>
      <c r="B25" s="1">
        <v>2.3199999332400001</v>
      </c>
      <c r="C25" t="s">
        <v>118</v>
      </c>
      <c r="E25" s="1">
        <f t="shared" si="0"/>
        <v>-0.15863084793000004</v>
      </c>
      <c r="F25" s="1">
        <f t="shared" si="1"/>
        <v>0.15863084793000004</v>
      </c>
      <c r="G25" s="1">
        <f>(E25-Statistics!$C$5)*(E25-Statistics!$C$5)</f>
        <v>4.7332994779925516E-2</v>
      </c>
      <c r="H25" s="1">
        <f>A25-Statistics!$C$11</f>
        <v>11.48398501639153</v>
      </c>
      <c r="I25" s="1">
        <f>B25-Statistics!$C$12</f>
        <v>11.266423542826177</v>
      </c>
      <c r="J25" s="1">
        <f t="shared" si="2"/>
        <v>129.3834391541366</v>
      </c>
      <c r="K25">
        <f>'Confidence Intervall'!$K$6*'Confidence Intervall'!$K$8*SQRT(1/288+((Data!B25-'Confidence Intervall'!$K$5)*(Data!B25-'Confidence Intervall'!$K$5))/'Confidence Intervall'!$K$7)</f>
        <v>0.25493484163942876</v>
      </c>
      <c r="L25">
        <f>'Confidence Intervall'!$K$2*Data!B25+'Confidence Intervall'!$K$3+K25</f>
        <v>3.3171107682501608</v>
      </c>
      <c r="M25">
        <f>'Confidence Intervall'!$K$2*Data!B25+'Confidence Intervall'!$K$3-K25</f>
        <v>2.8072410849713032</v>
      </c>
    </row>
    <row r="26" spans="1:13" x14ac:dyDescent="0.25">
      <c r="A26" s="1">
        <v>1.58229720592</v>
      </c>
      <c r="B26" s="1">
        <v>2.2400000095400001</v>
      </c>
      <c r="C26" t="s">
        <v>129</v>
      </c>
      <c r="E26" s="1">
        <f t="shared" si="0"/>
        <v>-0.65770280362000011</v>
      </c>
      <c r="F26" s="1">
        <f t="shared" si="1"/>
        <v>0.65770280362000011</v>
      </c>
      <c r="G26" s="1">
        <f>(E26-Statistics!$C$5)*(E26-Statistics!$C$5)</f>
        <v>7.9248151546054177E-2</v>
      </c>
      <c r="H26" s="1">
        <f>A26-Statistics!$C$11</f>
        <v>10.904913137001531</v>
      </c>
      <c r="I26" s="1">
        <f>B26-Statistics!$C$12</f>
        <v>11.186423619126177</v>
      </c>
      <c r="J26" s="1">
        <f t="shared" si="2"/>
        <v>121.98697788027326</v>
      </c>
      <c r="K26">
        <f>'Confidence Intervall'!$K$6*'Confidence Intervall'!$K$8*SQRT(1/288+((Data!B26-'Confidence Intervall'!$K$5)*(Data!B26-'Confidence Intervall'!$K$5))/'Confidence Intervall'!$K$7)</f>
        <v>0.25368174026205831</v>
      </c>
      <c r="L26">
        <f>'Confidence Intervall'!$K$2*Data!B26+'Confidence Intervall'!$K$3+K26</f>
        <v>3.22791375074938</v>
      </c>
      <c r="M26">
        <f>'Confidence Intervall'!$K$2*Data!B26+'Confidence Intervall'!$K$3-K26</f>
        <v>2.7205502702252637</v>
      </c>
    </row>
    <row r="27" spans="1:13" x14ac:dyDescent="0.25">
      <c r="A27" s="1">
        <v>2.9218668937699999</v>
      </c>
      <c r="B27" s="1">
        <v>2.1800000667599999</v>
      </c>
      <c r="C27" t="s">
        <v>132</v>
      </c>
      <c r="E27" s="1">
        <f t="shared" si="0"/>
        <v>0.74186682700999995</v>
      </c>
      <c r="F27" s="1">
        <f t="shared" si="1"/>
        <v>0.74186682700999995</v>
      </c>
      <c r="G27" s="1">
        <f>(E27-Statistics!$C$5)*(E27-Statistics!$C$5)</f>
        <v>1.2500562595565032</v>
      </c>
      <c r="H27" s="1">
        <f>A27-Statistics!$C$11</f>
        <v>12.244482824851531</v>
      </c>
      <c r="I27" s="1">
        <f>B27-Statistics!$C$12</f>
        <v>11.126423676346176</v>
      </c>
      <c r="J27" s="1">
        <f t="shared" si="2"/>
        <v>136.23730360704218</v>
      </c>
      <c r="K27">
        <f>'Confidence Intervall'!$K$6*'Confidence Intervall'!$K$8*SQRT(1/288+((Data!B27-'Confidence Intervall'!$K$5)*(Data!B27-'Confidence Intervall'!$K$5))/'Confidence Intervall'!$K$7)</f>
        <v>0.2527437333992249</v>
      </c>
      <c r="L27">
        <f>'Confidence Intervall'!$K$2*Data!B27+'Confidence Intervall'!$K$3+K27</f>
        <v>3.1610178067884931</v>
      </c>
      <c r="M27">
        <f>'Confidence Intervall'!$K$2*Data!B27+'Confidence Intervall'!$K$3-K27</f>
        <v>2.655530339990043</v>
      </c>
    </row>
    <row r="28" spans="1:13" x14ac:dyDescent="0.25">
      <c r="A28" s="1">
        <v>1.8000725507699999</v>
      </c>
      <c r="B28" s="1">
        <v>2.0599999427800002</v>
      </c>
      <c r="C28" t="s">
        <v>130</v>
      </c>
      <c r="E28" s="1">
        <f t="shared" si="0"/>
        <v>-0.25992739201000026</v>
      </c>
      <c r="F28" s="1">
        <f t="shared" si="1"/>
        <v>0.25992739201000026</v>
      </c>
      <c r="G28" s="1">
        <f>(E28-Statistics!$C$5)*(E28-Statistics!$C$5)</f>
        <v>1.351753382823284E-2</v>
      </c>
      <c r="H28" s="1">
        <f>A28-Statistics!$C$11</f>
        <v>11.122688481851531</v>
      </c>
      <c r="I28" s="1">
        <f>B28-Statistics!$C$12</f>
        <v>11.006423552366176</v>
      </c>
      <c r="J28" s="1">
        <f t="shared" si="2"/>
        <v>122.42102047228268</v>
      </c>
      <c r="K28">
        <f>'Confidence Intervall'!$K$6*'Confidence Intervall'!$K$8*SQRT(1/288+((Data!B28-'Confidence Intervall'!$K$5)*(Data!B28-'Confidence Intervall'!$K$5))/'Confidence Intervall'!$K$7)</f>
        <v>0.25087246959938997</v>
      </c>
      <c r="L28">
        <f>'Confidence Intervall'!$K$2*Data!B28+'Confidence Intervall'!$K$3+K28</f>
        <v>3.027230406697444</v>
      </c>
      <c r="M28">
        <f>'Confidence Intervall'!$K$2*Data!B28+'Confidence Intervall'!$K$3-K28</f>
        <v>2.5254854674986644</v>
      </c>
    </row>
    <row r="29" spans="1:13" x14ac:dyDescent="0.25">
      <c r="A29" s="1">
        <v>2.6274847984299998</v>
      </c>
      <c r="B29" s="1">
        <v>2.0499999523199999</v>
      </c>
      <c r="C29" t="s">
        <v>150</v>
      </c>
      <c r="E29" s="1">
        <f t="shared" si="0"/>
        <v>0.57748484610999995</v>
      </c>
      <c r="F29" s="1">
        <f t="shared" si="1"/>
        <v>0.57748484610999995</v>
      </c>
      <c r="G29" s="1">
        <f>(E29-Statistics!$C$5)*(E29-Statistics!$C$5)</f>
        <v>0.9095001400117585</v>
      </c>
      <c r="H29" s="1">
        <f>A29-Statistics!$C$11</f>
        <v>11.950100729511531</v>
      </c>
      <c r="I29" s="1">
        <f>B29-Statistics!$C$12</f>
        <v>10.996423561906177</v>
      </c>
      <c r="J29" s="1">
        <f t="shared" si="2"/>
        <v>131.40836922915278</v>
      </c>
      <c r="K29">
        <f>'Confidence Intervall'!$K$6*'Confidence Intervall'!$K$8*SQRT(1/288+((Data!B29-'Confidence Intervall'!$K$5)*(Data!B29-'Confidence Intervall'!$K$5))/'Confidence Intervall'!$K$7)</f>
        <v>0.2507168207405055</v>
      </c>
      <c r="L29">
        <f>'Confidence Intervall'!$K$2*Data!B29+'Confidence Intervall'!$K$3+K29</f>
        <v>3.0160817683258814</v>
      </c>
      <c r="M29">
        <f>'Confidence Intervall'!$K$2*Data!B29+'Confidence Intervall'!$K$3-K29</f>
        <v>2.5146481268448704</v>
      </c>
    </row>
    <row r="30" spans="1:13" x14ac:dyDescent="0.25">
      <c r="A30" s="1">
        <v>2.0647580623600001</v>
      </c>
      <c r="B30" s="1">
        <v>1.90999996662</v>
      </c>
      <c r="C30" t="s">
        <v>131</v>
      </c>
      <c r="E30" s="1">
        <f t="shared" si="0"/>
        <v>0.1547580957400001</v>
      </c>
      <c r="F30" s="1">
        <f t="shared" si="1"/>
        <v>0.1547580957400001</v>
      </c>
      <c r="G30" s="1">
        <f>(E30-Statistics!$C$5)*(E30-Statistics!$C$5)</f>
        <v>0.28190834556238997</v>
      </c>
      <c r="H30" s="1">
        <f>A30-Statistics!$C$11</f>
        <v>11.387373993441532</v>
      </c>
      <c r="I30" s="1">
        <f>B30-Statistics!$C$12</f>
        <v>10.856423576206176</v>
      </c>
      <c r="J30" s="1">
        <f t="shared" si="2"/>
        <v>123.62615549347572</v>
      </c>
      <c r="K30">
        <f>'Confidence Intervall'!$K$6*'Confidence Intervall'!$K$8*SQRT(1/288+((Data!B30-'Confidence Intervall'!$K$5)*(Data!B30-'Confidence Intervall'!$K$5))/'Confidence Intervall'!$K$7)</f>
        <v>0.24854249015180285</v>
      </c>
      <c r="L30">
        <f>'Confidence Intervall'!$K$2*Data!B30+'Confidence Intervall'!$K$3+K30</f>
        <v>2.8600054534571688</v>
      </c>
      <c r="M30">
        <f>'Confidence Intervall'!$K$2*Data!B30+'Confidence Intervall'!$K$3-K30</f>
        <v>2.3629204731535633</v>
      </c>
    </row>
    <row r="31" spans="1:13" x14ac:dyDescent="0.25">
      <c r="A31" s="1">
        <v>4.1001448631299997</v>
      </c>
      <c r="B31" s="1">
        <v>1.8999999761599999</v>
      </c>
      <c r="C31" t="s">
        <v>87</v>
      </c>
      <c r="E31" s="1">
        <f t="shared" si="0"/>
        <v>2.2001448869699995</v>
      </c>
      <c r="F31" s="1">
        <f t="shared" si="1"/>
        <v>2.2001448869699995</v>
      </c>
      <c r="G31" s="1">
        <f>(E31-Statistics!$C$5)*(E31-Statistics!$C$5)</f>
        <v>6.6375134117230186</v>
      </c>
      <c r="H31" s="1">
        <f>A31-Statistics!$C$11</f>
        <v>13.422760794211531</v>
      </c>
      <c r="I31" s="1">
        <f>B31-Statistics!$C$12</f>
        <v>10.846423585746177</v>
      </c>
      <c r="J31" s="1">
        <f t="shared" si="2"/>
        <v>145.58894926416502</v>
      </c>
      <c r="K31">
        <f>'Confidence Intervall'!$K$6*'Confidence Intervall'!$K$8*SQRT(1/288+((Data!B31-'Confidence Intervall'!$K$5)*(Data!B31-'Confidence Intervall'!$K$5))/'Confidence Intervall'!$K$7)</f>
        <v>0.24838752401786368</v>
      </c>
      <c r="L31">
        <f>'Confidence Intervall'!$K$2*Data!B31+'Confidence Intervall'!$K$3+K31</f>
        <v>2.8488574978105516</v>
      </c>
      <c r="M31">
        <f>'Confidence Intervall'!$K$2*Data!B31+'Confidence Intervall'!$K$3-K31</f>
        <v>2.3520824497748238</v>
      </c>
    </row>
    <row r="32" spans="1:13" x14ac:dyDescent="0.25">
      <c r="A32" s="1">
        <v>2.2678492069199998</v>
      </c>
      <c r="B32" s="1">
        <v>1.8500000238400001</v>
      </c>
      <c r="C32" t="s">
        <v>139</v>
      </c>
      <c r="E32" s="1">
        <f t="shared" si="0"/>
        <v>0.41784918307999974</v>
      </c>
      <c r="F32" s="1">
        <f t="shared" si="1"/>
        <v>0.41784918307999974</v>
      </c>
      <c r="G32" s="1">
        <f>(E32-Statistics!$C$5)*(E32-Statistics!$C$5)</f>
        <v>0.63050191098828157</v>
      </c>
      <c r="H32" s="1">
        <f>A32-Statistics!$C$11</f>
        <v>11.59046513800153</v>
      </c>
      <c r="I32" s="1">
        <f>B32-Statistics!$C$12</f>
        <v>10.796423633426176</v>
      </c>
      <c r="J32" s="1">
        <f t="shared" si="2"/>
        <v>125.13557173832191</v>
      </c>
      <c r="K32">
        <f>'Confidence Intervall'!$K$6*'Confidence Intervall'!$K$8*SQRT(1/288+((Data!B32-'Confidence Intervall'!$K$5)*(Data!B32-'Confidence Intervall'!$K$5))/'Confidence Intervall'!$K$7)</f>
        <v>0.24761338806411518</v>
      </c>
      <c r="L32">
        <f>'Confidence Intervall'!$K$2*Data!B32+'Confidence Intervall'!$K$3+K32</f>
        <v>2.7931184142714272</v>
      </c>
      <c r="M32">
        <f>'Confidence Intervall'!$K$2*Data!B32+'Confidence Intervall'!$K$3-K32</f>
        <v>2.2978916381431964</v>
      </c>
    </row>
    <row r="33" spans="1:13" x14ac:dyDescent="0.25">
      <c r="A33" s="1">
        <v>2.3069076538100002</v>
      </c>
      <c r="B33" s="1">
        <v>1.8500000238400001</v>
      </c>
      <c r="C33" t="s">
        <v>144</v>
      </c>
      <c r="E33" s="1">
        <f t="shared" si="0"/>
        <v>0.45690762997000012</v>
      </c>
      <c r="F33" s="1">
        <f t="shared" si="1"/>
        <v>0.45690762997000012</v>
      </c>
      <c r="G33" s="1">
        <f>(E33-Statistics!$C$5)*(E33-Statistics!$C$5)</f>
        <v>0.69405552913156499</v>
      </c>
      <c r="H33" s="1">
        <f>A33-Statistics!$C$11</f>
        <v>11.629523584891531</v>
      </c>
      <c r="I33" s="1">
        <f>B33-Statistics!$C$12</f>
        <v>10.796423633426176</v>
      </c>
      <c r="J33" s="1">
        <f t="shared" si="2"/>
        <v>125.55726327741004</v>
      </c>
      <c r="K33">
        <f>'Confidence Intervall'!$K$6*'Confidence Intervall'!$K$8*SQRT(1/288+((Data!B33-'Confidence Intervall'!$K$5)*(Data!B33-'Confidence Intervall'!$K$5))/'Confidence Intervall'!$K$7)</f>
        <v>0.24761338806411518</v>
      </c>
      <c r="L33">
        <f>'Confidence Intervall'!$K$2*Data!B33+'Confidence Intervall'!$K$3+K33</f>
        <v>2.7931184142714272</v>
      </c>
      <c r="M33">
        <f>'Confidence Intervall'!$K$2*Data!B33+'Confidence Intervall'!$K$3-K33</f>
        <v>2.2978916381431964</v>
      </c>
    </row>
    <row r="34" spans="1:13" x14ac:dyDescent="0.25">
      <c r="A34" s="1">
        <v>1.9762153625500001</v>
      </c>
      <c r="B34" s="1">
        <v>1.6100000143099999</v>
      </c>
      <c r="C34" t="s">
        <v>140</v>
      </c>
      <c r="E34" s="1">
        <f t="shared" si="0"/>
        <v>0.36621534824000013</v>
      </c>
      <c r="F34" s="1">
        <f t="shared" si="1"/>
        <v>0.36621534824000013</v>
      </c>
      <c r="G34" s="1">
        <f>(E34-Statistics!$C$5)*(E34-Statistics!$C$5)</f>
        <v>0.55116914808186934</v>
      </c>
      <c r="H34" s="1">
        <f>A34-Statistics!$C$11</f>
        <v>11.298831293631531</v>
      </c>
      <c r="I34" s="1">
        <f>B34-Statistics!$C$12</f>
        <v>10.556423623896176</v>
      </c>
      <c r="J34" s="1">
        <f t="shared" si="2"/>
        <v>119.27524959050929</v>
      </c>
      <c r="K34">
        <f>'Confidence Intervall'!$K$6*'Confidence Intervall'!$K$8*SQRT(1/288+((Data!B34-'Confidence Intervall'!$K$5)*(Data!B34-'Confidence Intervall'!$K$5))/'Confidence Intervall'!$K$7)</f>
        <v>0.24391395563611731</v>
      </c>
      <c r="L34">
        <f>'Confidence Intervall'!$K$2*Data!B34+'Confidence Intervall'!$K$3+K34</f>
        <v>2.5255869713671002</v>
      </c>
      <c r="M34">
        <f>'Confidence Intervall'!$K$2*Data!B34+'Confidence Intervall'!$K$3-K34</f>
        <v>2.0377590600948654</v>
      </c>
    </row>
    <row r="35" spans="1:13" x14ac:dyDescent="0.25">
      <c r="A35" s="1">
        <v>1.80975949764</v>
      </c>
      <c r="B35" s="1">
        <v>1.59000003338</v>
      </c>
      <c r="C35" t="s">
        <v>141</v>
      </c>
      <c r="E35" s="1">
        <f t="shared" si="0"/>
        <v>0.21975946426000004</v>
      </c>
      <c r="F35" s="1">
        <f t="shared" si="1"/>
        <v>0.21975946426000004</v>
      </c>
      <c r="G35" s="1">
        <f>(E35-Statistics!$C$5)*(E35-Statistics!$C$5)</f>
        <v>0.35515853094498795</v>
      </c>
      <c r="H35" s="1">
        <f>A35-Statistics!$C$11</f>
        <v>11.132375428721531</v>
      </c>
      <c r="I35" s="1">
        <f>B35-Statistics!$C$12</f>
        <v>10.536423642966177</v>
      </c>
      <c r="J35" s="1">
        <f t="shared" si="2"/>
        <v>117.29542366955727</v>
      </c>
      <c r="K35">
        <f>'Confidence Intervall'!$K$6*'Confidence Intervall'!$K$8*SQRT(1/288+((Data!B35-'Confidence Intervall'!$K$5)*(Data!B35-'Confidence Intervall'!$K$5))/'Confidence Intervall'!$K$7)</f>
        <v>0.24360692104899367</v>
      </c>
      <c r="L35">
        <f>'Confidence Intervall'!$K$2*Data!B35+'Confidence Intervall'!$K$3+K35</f>
        <v>2.5032939577436277</v>
      </c>
      <c r="M35">
        <f>'Confidence Intervall'!$K$2*Data!B35+'Confidence Intervall'!$K$3-K35</f>
        <v>2.0160801156456403</v>
      </c>
    </row>
    <row r="36" spans="1:13" x14ac:dyDescent="0.25">
      <c r="A36" s="1">
        <v>1.98415780067</v>
      </c>
      <c r="B36" s="1">
        <v>1.51999998093</v>
      </c>
      <c r="C36" t="s">
        <v>142</v>
      </c>
      <c r="E36" s="1">
        <f t="shared" si="0"/>
        <v>0.46415781974000003</v>
      </c>
      <c r="F36" s="1">
        <f t="shared" si="1"/>
        <v>0.46415781974000003</v>
      </c>
      <c r="G36" s="1">
        <f>(E36-Statistics!$C$5)*(E36-Statistics!$C$5)</f>
        <v>0.70618835987426898</v>
      </c>
      <c r="H36" s="1">
        <f>A36-Statistics!$C$11</f>
        <v>11.30677373175153</v>
      </c>
      <c r="I36" s="1">
        <f>B36-Statistics!$C$12</f>
        <v>10.466423590516177</v>
      </c>
      <c r="J36" s="1">
        <f t="shared" si="2"/>
        <v>118.34148331863284</v>
      </c>
      <c r="K36">
        <f>'Confidence Intervall'!$K$6*'Confidence Intervall'!$K$8*SQRT(1/288+((Data!B36-'Confidence Intervall'!$K$5)*(Data!B36-'Confidence Intervall'!$K$5))/'Confidence Intervall'!$K$7)</f>
        <v>0.24253384567909728</v>
      </c>
      <c r="L36">
        <f>'Confidence Intervall'!$K$2*Data!B36+'Confidence Intervall'!$K$3+K36</f>
        <v>2.4252698247154463</v>
      </c>
      <c r="M36">
        <f>'Confidence Intervall'!$K$2*Data!B36+'Confidence Intervall'!$K$3-K36</f>
        <v>1.9402021333572517</v>
      </c>
    </row>
    <row r="37" spans="1:13" x14ac:dyDescent="0.25">
      <c r="A37" s="1">
        <v>2.1030824184400001</v>
      </c>
      <c r="B37" s="1">
        <v>1.48000001907</v>
      </c>
      <c r="C37" t="s">
        <v>151</v>
      </c>
      <c r="E37" s="1">
        <f t="shared" si="0"/>
        <v>0.6230823993700001</v>
      </c>
      <c r="F37" s="1">
        <f t="shared" si="1"/>
        <v>0.6230823993700001</v>
      </c>
      <c r="G37" s="1">
        <f>(E37-Statistics!$C$5)*(E37-Statistics!$C$5)</f>
        <v>0.99854996776051885</v>
      </c>
      <c r="H37" s="1">
        <f>A37-Statistics!$C$11</f>
        <v>11.425698349521531</v>
      </c>
      <c r="I37" s="1">
        <f>B37-Statistics!$C$12</f>
        <v>10.426423628656176</v>
      </c>
      <c r="J37" s="1">
        <f t="shared" si="2"/>
        <v>119.12917124534916</v>
      </c>
      <c r="K37">
        <f>'Confidence Intervall'!$K$6*'Confidence Intervall'!$K$8*SQRT(1/288+((Data!B37-'Confidence Intervall'!$K$5)*(Data!B37-'Confidence Intervall'!$K$5))/'Confidence Intervall'!$K$7)</f>
        <v>0.24192175050129247</v>
      </c>
      <c r="L37">
        <f>'Confidence Intervall'!$K$2*Data!B37+'Confidence Intervall'!$K$3+K37</f>
        <v>2.3806857714649432</v>
      </c>
      <c r="M37">
        <f>'Confidence Intervall'!$K$2*Data!B37+'Confidence Intervall'!$K$3-K37</f>
        <v>1.8968422704623584</v>
      </c>
    </row>
    <row r="38" spans="1:13" x14ac:dyDescent="0.25">
      <c r="A38" s="1">
        <v>2.64157772064</v>
      </c>
      <c r="B38" s="1">
        <v>1.2799999713900001</v>
      </c>
      <c r="C38" t="s">
        <v>88</v>
      </c>
      <c r="E38" s="1">
        <f t="shared" si="0"/>
        <v>1.3615777492499999</v>
      </c>
      <c r="F38" s="1">
        <f t="shared" si="1"/>
        <v>1.3615777492499999</v>
      </c>
      <c r="G38" s="1">
        <f>(E38-Statistics!$C$5)*(E38-Statistics!$C$5)</f>
        <v>3.0198448187782905</v>
      </c>
      <c r="H38" s="1">
        <f>A38-Statistics!$C$11</f>
        <v>11.96419365172153</v>
      </c>
      <c r="I38" s="1">
        <f>B38-Statistics!$C$12</f>
        <v>10.226423580976176</v>
      </c>
      <c r="J38" s="1">
        <f t="shared" si="2"/>
        <v>122.35091208733053</v>
      </c>
      <c r="K38">
        <f>'Confidence Intervall'!$K$6*'Confidence Intervall'!$K$8*SQRT(1/288+((Data!B38-'Confidence Intervall'!$K$5)*(Data!B38-'Confidence Intervall'!$K$5))/'Confidence Intervall'!$K$7)</f>
        <v>0.23887339448183362</v>
      </c>
      <c r="L38">
        <f>'Confidence Intervall'!$K$2*Data!B38+'Confidence Intervall'!$K$3+K38</f>
        <v>2.1577773630308608</v>
      </c>
      <c r="M38">
        <f>'Confidence Intervall'!$K$2*Data!B38+'Confidence Intervall'!$K$3-K38</f>
        <v>1.6800305740671935</v>
      </c>
    </row>
    <row r="39" spans="1:13" x14ac:dyDescent="0.25">
      <c r="A39" s="1">
        <v>2.8445408344300001</v>
      </c>
      <c r="B39" s="1">
        <v>1.26999998093</v>
      </c>
      <c r="C39" t="s">
        <v>111</v>
      </c>
      <c r="E39" s="1">
        <f t="shared" si="0"/>
        <v>1.5745408535000001</v>
      </c>
      <c r="F39" s="1">
        <f t="shared" si="1"/>
        <v>1.5745408535000001</v>
      </c>
      <c r="G39" s="1">
        <f>(E39-Statistics!$C$5)*(E39-Statistics!$C$5)</f>
        <v>3.8053599200274304</v>
      </c>
      <c r="H39" s="1">
        <f>A39-Statistics!$C$11</f>
        <v>12.167156765511532</v>
      </c>
      <c r="I39" s="1">
        <f>B39-Statistics!$C$12</f>
        <v>10.216423590516177</v>
      </c>
      <c r="J39" s="1">
        <f t="shared" si="2"/>
        <v>124.30482740868052</v>
      </c>
      <c r="K39">
        <f>'Confidence Intervall'!$K$6*'Confidence Intervall'!$K$8*SQRT(1/288+((Data!B39-'Confidence Intervall'!$K$5)*(Data!B39-'Confidence Intervall'!$K$5))/'Confidence Intervall'!$K$7)</f>
        <v>0.23872151573426911</v>
      </c>
      <c r="L39">
        <f>'Confidence Intervall'!$K$2*Data!B39+'Confidence Intervall'!$K$3+K39</f>
        <v>2.1466324947706181</v>
      </c>
      <c r="M39">
        <f>'Confidence Intervall'!$K$2*Data!B39+'Confidence Intervall'!$K$3-K39</f>
        <v>1.6691894633020798</v>
      </c>
    </row>
    <row r="40" spans="1:13" x14ac:dyDescent="0.25">
      <c r="A40" s="1">
        <v>2.6337838172899999</v>
      </c>
      <c r="B40" s="1">
        <v>1.2200000286099999</v>
      </c>
      <c r="C40" t="s">
        <v>143</v>
      </c>
      <c r="E40" s="1">
        <f t="shared" si="0"/>
        <v>1.41378378868</v>
      </c>
      <c r="F40" s="1">
        <f t="shared" si="1"/>
        <v>1.41378378868</v>
      </c>
      <c r="G40" s="1">
        <f>(E40-Statistics!$C$5)*(E40-Statistics!$C$5)</f>
        <v>3.2040144749984685</v>
      </c>
      <c r="H40" s="1">
        <f>A40-Statistics!$C$11</f>
        <v>11.956399748371531</v>
      </c>
      <c r="I40" s="1">
        <f>B40-Statistics!$C$12</f>
        <v>10.166423638196177</v>
      </c>
      <c r="J40" s="1">
        <f t="shared" si="2"/>
        <v>121.55382502956715</v>
      </c>
      <c r="K40">
        <f>'Confidence Intervall'!$K$6*'Confidence Intervall'!$K$8*SQRT(1/288+((Data!B40-'Confidence Intervall'!$K$5)*(Data!B40-'Confidence Intervall'!$K$5))/'Confidence Intervall'!$K$7)</f>
        <v>0.23796290460275141</v>
      </c>
      <c r="L40">
        <f>'Confidence Intervall'!$K$2*Data!B40+'Confidence Intervall'!$K$3+K40</f>
        <v>2.0909089360537245</v>
      </c>
      <c r="M40">
        <f>'Confidence Intervall'!$K$2*Data!B40+'Confidence Intervall'!$K$3-K40</f>
        <v>1.6149831268482215</v>
      </c>
    </row>
    <row r="41" spans="1:13" x14ac:dyDescent="0.25">
      <c r="A41" s="1">
        <v>3.8639147281600001</v>
      </c>
      <c r="B41" s="1">
        <v>1.1200000047700001</v>
      </c>
      <c r="C41" t="s">
        <v>99</v>
      </c>
      <c r="E41" s="1">
        <f t="shared" si="0"/>
        <v>2.7439147233900001</v>
      </c>
      <c r="F41" s="1">
        <f t="shared" si="1"/>
        <v>2.7439147233900001</v>
      </c>
      <c r="G41" s="1">
        <f>(E41-Statistics!$C$5)*(E41-Statistics!$C$5)</f>
        <v>9.7350679715431774</v>
      </c>
      <c r="H41" s="1">
        <f>A41-Statistics!$C$11</f>
        <v>13.18653065924153</v>
      </c>
      <c r="I41" s="1">
        <f>B41-Statistics!$C$12</f>
        <v>10.066423614356177</v>
      </c>
      <c r="J41" s="1">
        <f t="shared" si="2"/>
        <v>132.74120361962068</v>
      </c>
      <c r="K41">
        <f>'Confidence Intervall'!$K$6*'Confidence Intervall'!$K$8*SQRT(1/288+((Data!B41-'Confidence Intervall'!$K$5)*(Data!B41-'Confidence Intervall'!$K$5))/'Confidence Intervall'!$K$7)</f>
        <v>0.23644963371493757</v>
      </c>
      <c r="L41">
        <f>'Confidence Intervall'!$K$2*Data!B41+'Confidence Intervall'!$K$3+K41</f>
        <v>1.9794656389585985</v>
      </c>
      <c r="M41">
        <f>'Confidence Intervall'!$K$2*Data!B41+'Confidence Intervall'!$K$3-K41</f>
        <v>1.5065663715287234</v>
      </c>
    </row>
    <row r="42" spans="1:13" x14ac:dyDescent="0.25">
      <c r="A42" s="1">
        <v>2.3605542182899999</v>
      </c>
      <c r="B42" s="1">
        <v>1.05999994278</v>
      </c>
      <c r="C42" t="s">
        <v>112</v>
      </c>
      <c r="E42" s="1">
        <f t="shared" si="0"/>
        <v>1.3005542755099999</v>
      </c>
      <c r="F42" s="1">
        <f t="shared" si="1"/>
        <v>1.3005542755099999</v>
      </c>
      <c r="G42" s="1">
        <f>(E42-Statistics!$C$5)*(E42-Statistics!$C$5)</f>
        <v>2.811479150569014</v>
      </c>
      <c r="H42" s="1">
        <f>A42-Statistics!$C$11</f>
        <v>11.683170149371531</v>
      </c>
      <c r="I42" s="1">
        <f>B42-Statistics!$C$12</f>
        <v>10.006423552366176</v>
      </c>
      <c r="J42" s="1">
        <f t="shared" si="2"/>
        <v>116.90674894897273</v>
      </c>
      <c r="K42">
        <f>'Confidence Intervall'!$K$6*'Confidence Intervall'!$K$8*SQRT(1/288+((Data!B42-'Confidence Intervall'!$K$5)*(Data!B42-'Confidence Intervall'!$K$5))/'Confidence Intervall'!$K$7)</f>
        <v>0.23554423463333982</v>
      </c>
      <c r="L42">
        <f>'Confidence Intervall'!$K$2*Data!B42+'Confidence Intervall'!$K$3+K42</f>
        <v>1.9126021717313939</v>
      </c>
      <c r="M42">
        <f>'Confidence Intervall'!$K$2*Data!B42+'Confidence Intervall'!$K$3-K42</f>
        <v>1.4415137024647142</v>
      </c>
    </row>
    <row r="43" spans="1:13" x14ac:dyDescent="0.25">
      <c r="A43" s="1">
        <v>2.8785467147800001</v>
      </c>
      <c r="B43" s="1">
        <v>0.97000002861000001</v>
      </c>
      <c r="C43" t="s">
        <v>110</v>
      </c>
      <c r="E43" s="1">
        <f t="shared" si="0"/>
        <v>1.9085466861700002</v>
      </c>
      <c r="F43" s="1">
        <f t="shared" si="1"/>
        <v>1.9085466861700002</v>
      </c>
      <c r="G43" s="1">
        <f>(E43-Statistics!$C$5)*(E43-Statistics!$C$5)</f>
        <v>5.220032333147639</v>
      </c>
      <c r="H43" s="1">
        <f>A43-Statistics!$C$11</f>
        <v>12.201162645861531</v>
      </c>
      <c r="I43" s="1">
        <f>B43-Statistics!$C$12</f>
        <v>9.9164236381961768</v>
      </c>
      <c r="J43" s="1">
        <f t="shared" si="2"/>
        <v>120.9918976748975</v>
      </c>
      <c r="K43">
        <f>'Confidence Intervall'!$K$6*'Confidence Intervall'!$K$8*SQRT(1/288+((Data!B43-'Confidence Intervall'!$K$5)*(Data!B43-'Confidence Intervall'!$K$5))/'Confidence Intervall'!$K$7)</f>
        <v>0.23418980265827671</v>
      </c>
      <c r="L43">
        <f>'Confidence Intervall'!$K$2*Data!B43+'Confidence Intervall'!$K$3+K43</f>
        <v>1.8123108341092498</v>
      </c>
      <c r="M43">
        <f>'Confidence Intervall'!$K$2*Data!B43+'Confidence Intervall'!$K$3-K43</f>
        <v>1.3439312287926963</v>
      </c>
    </row>
    <row r="44" spans="1:13" x14ac:dyDescent="0.25">
      <c r="A44" s="1">
        <v>2.8713414669000001</v>
      </c>
      <c r="B44" s="1">
        <v>0.920000016689</v>
      </c>
      <c r="C44" t="s">
        <v>98</v>
      </c>
      <c r="E44" s="1">
        <f t="shared" si="0"/>
        <v>1.9513414502110003</v>
      </c>
      <c r="F44" s="1">
        <f t="shared" si="1"/>
        <v>1.9513414502110003</v>
      </c>
      <c r="G44" s="1">
        <f>(E44-Statistics!$C$5)*(E44-Statistics!$C$5)</f>
        <v>5.417413458433578</v>
      </c>
      <c r="H44" s="1">
        <f>A44-Statistics!$C$11</f>
        <v>12.193957397981531</v>
      </c>
      <c r="I44" s="1">
        <f>B44-Statistics!$C$12</f>
        <v>9.8664236262751768</v>
      </c>
      <c r="J44" s="1">
        <f t="shared" si="2"/>
        <v>120.31074936923795</v>
      </c>
      <c r="K44">
        <f>'Confidence Intervall'!$K$6*'Confidence Intervall'!$K$8*SQRT(1/288+((Data!B44-'Confidence Intervall'!$K$5)*(Data!B44-'Confidence Intervall'!$K$5))/'Confidence Intervall'!$K$7)</f>
        <v>0.23343926387753772</v>
      </c>
      <c r="L44">
        <f>'Confidence Intervall'!$K$2*Data!B44+'Confidence Intervall'!$K$3+K44</f>
        <v>1.7565952822237554</v>
      </c>
      <c r="M44">
        <f>'Confidence Intervall'!$K$2*Data!B44+'Confidence Intervall'!$K$3-K44</f>
        <v>1.2897167544686798</v>
      </c>
    </row>
    <row r="45" spans="1:13" x14ac:dyDescent="0.25">
      <c r="A45" s="1">
        <v>3.2702913284299999</v>
      </c>
      <c r="B45" s="1">
        <v>0.91000002622599996</v>
      </c>
      <c r="C45" t="s">
        <v>86</v>
      </c>
      <c r="E45" s="1">
        <f t="shared" si="0"/>
        <v>2.3602913022039997</v>
      </c>
      <c r="F45" s="1">
        <f t="shared" si="1"/>
        <v>2.3602913022039997</v>
      </c>
      <c r="G45" s="1">
        <f>(E45-Statistics!$C$5)*(E45-Statistics!$C$5)</f>
        <v>7.4883426227747121</v>
      </c>
      <c r="H45" s="1">
        <f>A45-Statistics!$C$11</f>
        <v>12.592907259511531</v>
      </c>
      <c r="I45" s="1">
        <f>B45-Statistics!$C$12</f>
        <v>9.8564236358121757</v>
      </c>
      <c r="J45" s="1">
        <f t="shared" si="2"/>
        <v>124.12102875624018</v>
      </c>
      <c r="K45">
        <f>'Confidence Intervall'!$K$6*'Confidence Intervall'!$K$8*SQRT(1/288+((Data!B45-'Confidence Intervall'!$K$5)*(Data!B45-'Confidence Intervall'!$K$5))/'Confidence Intervall'!$K$7)</f>
        <v>0.23328932283546452</v>
      </c>
      <c r="L45">
        <f>'Confidence Intervall'!$K$2*Data!B45+'Confidence Intervall'!$K$3+K45</f>
        <v>1.7454523516657061</v>
      </c>
      <c r="M45">
        <f>'Confidence Intervall'!$K$2*Data!B45+'Confidence Intervall'!$K$3-K45</f>
        <v>1.2788737059947772</v>
      </c>
    </row>
    <row r="46" spans="1:13" x14ac:dyDescent="0.25">
      <c r="A46" s="1">
        <v>1.99595332146</v>
      </c>
      <c r="B46" s="1">
        <v>0.37000000476799999</v>
      </c>
      <c r="C46" t="s">
        <v>113</v>
      </c>
      <c r="E46" s="1">
        <f t="shared" si="0"/>
        <v>1.6259533166920002</v>
      </c>
      <c r="F46" s="1">
        <f t="shared" si="1"/>
        <v>1.6259533166920002</v>
      </c>
      <c r="G46" s="1">
        <f>(E46-Statistics!$C$5)*(E46-Statistics!$C$5)</f>
        <v>4.0085871565126228</v>
      </c>
      <c r="H46" s="1">
        <f>A46-Statistics!$C$11</f>
        <v>11.318569252541531</v>
      </c>
      <c r="I46" s="1">
        <f>B46-Statistics!$C$12</f>
        <v>9.3164236143541768</v>
      </c>
      <c r="J46" s="1">
        <f t="shared" si="2"/>
        <v>105.44858586508103</v>
      </c>
      <c r="K46">
        <f>'Confidence Intervall'!$K$6*'Confidence Intervall'!$K$8*SQRT(1/288+((Data!B46-'Confidence Intervall'!$K$5)*(Data!B46-'Confidence Intervall'!$K$5))/'Confidence Intervall'!$K$7)</f>
        <v>0.22527821061775427</v>
      </c>
      <c r="L46">
        <f>'Confidence Intervall'!$K$2*Data!B46+'Confidence Intervall'!$K$3+K46</f>
        <v>1.1438192158592166</v>
      </c>
      <c r="M46">
        <f>'Confidence Intervall'!$K$2*Data!B46+'Confidence Intervall'!$K$3-K46</f>
        <v>0.69326279462370821</v>
      </c>
    </row>
    <row r="47" spans="1:13" x14ac:dyDescent="0.25">
      <c r="A47" s="1">
        <v>1.4231408834499999</v>
      </c>
      <c r="B47" s="1">
        <v>0.25999999046299999</v>
      </c>
      <c r="C47" t="s">
        <v>89</v>
      </c>
      <c r="E47" s="1">
        <f t="shared" si="0"/>
        <v>1.163140892987</v>
      </c>
      <c r="F47" s="1">
        <f t="shared" si="1"/>
        <v>1.163140892987</v>
      </c>
      <c r="G47" s="1">
        <f>(E47-Statistics!$C$5)*(E47-Statistics!$C$5)</f>
        <v>2.3695467452085577</v>
      </c>
      <c r="H47" s="1">
        <f>A47-Statistics!$C$11</f>
        <v>10.74575681453153</v>
      </c>
      <c r="I47" s="1">
        <f>B47-Statistics!$C$12</f>
        <v>9.2064236000491757</v>
      </c>
      <c r="J47" s="1">
        <f t="shared" si="2"/>
        <v>98.929989137692331</v>
      </c>
      <c r="K47">
        <f>'Confidence Intervall'!$K$6*'Confidence Intervall'!$K$8*SQRT(1/288+((Data!B47-'Confidence Intervall'!$K$5)*(Data!B47-'Confidence Intervall'!$K$5))/'Confidence Intervall'!$K$7)</f>
        <v>0.22366785405886799</v>
      </c>
      <c r="L47">
        <f>'Confidence Intervall'!$K$2*Data!B47+'Confidence Intervall'!$K$3+K47</f>
        <v>1.0212858435748438</v>
      </c>
      <c r="M47">
        <f>'Confidence Intervall'!$K$2*Data!B47+'Confidence Intervall'!$K$3-K47</f>
        <v>0.57395013545710782</v>
      </c>
    </row>
    <row r="48" spans="1:13" x14ac:dyDescent="0.25">
      <c r="A48" s="1">
        <v>0.90552568435699998</v>
      </c>
      <c r="B48" s="1">
        <v>-0.12999999523200001</v>
      </c>
      <c r="C48" t="s">
        <v>90</v>
      </c>
      <c r="E48" s="1">
        <f t="shared" si="0"/>
        <v>1.035525679589</v>
      </c>
      <c r="F48" s="1">
        <f t="shared" si="1"/>
        <v>1.035525679589</v>
      </c>
      <c r="G48" s="1">
        <f>(E48-Statistics!$C$5)*(E48-Statistics!$C$5)</f>
        <v>1.9929477145855865</v>
      </c>
      <c r="H48" s="1">
        <f>A48-Statistics!$C$11</f>
        <v>10.228141615438531</v>
      </c>
      <c r="I48" s="1">
        <f>B48-Statistics!$C$12</f>
        <v>8.8164236143541768</v>
      </c>
      <c r="J48" s="1">
        <f t="shared" si="2"/>
        <v>90.175629269310946</v>
      </c>
      <c r="K48">
        <f>'Confidence Intervall'!$K$6*'Confidence Intervall'!$K$8*SQRT(1/288+((Data!B48-'Confidence Intervall'!$K$5)*(Data!B48-'Confidence Intervall'!$K$5))/'Confidence Intervall'!$K$7)</f>
        <v>0.21802125395491276</v>
      </c>
      <c r="L48">
        <f>'Confidence Intervall'!$K$2*Data!B48+'Confidence Intervall'!$K$3+K48</f>
        <v>0.58691225919637524</v>
      </c>
      <c r="M48">
        <f>'Confidence Intervall'!$K$2*Data!B48+'Confidence Intervall'!$K$3-K48</f>
        <v>0.1508697512865497</v>
      </c>
    </row>
    <row r="49" spans="1:13" x14ac:dyDescent="0.25">
      <c r="A49" s="1">
        <v>1.39589834213</v>
      </c>
      <c r="B49" s="1">
        <v>-0.23000000417200001</v>
      </c>
      <c r="C49" t="s">
        <v>101</v>
      </c>
      <c r="E49" s="1">
        <f t="shared" si="0"/>
        <v>1.625898346302</v>
      </c>
      <c r="F49" s="1">
        <f t="shared" si="1"/>
        <v>1.625898346302</v>
      </c>
      <c r="G49" s="1">
        <f>(E49-Statistics!$C$5)*(E49-Statistics!$C$5)</f>
        <v>4.0083670420812307</v>
      </c>
      <c r="H49" s="1">
        <f>A49-Statistics!$C$11</f>
        <v>10.718514273211531</v>
      </c>
      <c r="I49" s="1">
        <f>B49-Statistics!$C$12</f>
        <v>8.7164236054141764</v>
      </c>
      <c r="J49" s="1">
        <f t="shared" si="2"/>
        <v>93.427110825989757</v>
      </c>
      <c r="K49">
        <f>'Confidence Intervall'!$K$6*'Confidence Intervall'!$K$8*SQRT(1/288+((Data!B49-'Confidence Intervall'!$K$5)*(Data!B49-'Confidence Intervall'!$K$5))/'Confidence Intervall'!$K$7)</f>
        <v>0.21658983285134034</v>
      </c>
      <c r="L49">
        <f>'Confidence Intervall'!$K$2*Data!B49+'Confidence Intervall'!$K$3+K49</f>
        <v>0.47555082826506079</v>
      </c>
      <c r="M49">
        <f>'Confidence Intervall'!$K$2*Data!B49+'Confidence Intervall'!$K$3-K49</f>
        <v>4.2371162562380077E-2</v>
      </c>
    </row>
    <row r="50" spans="1:13" x14ac:dyDescent="0.25">
      <c r="A50" s="1">
        <v>2.4654200077100001</v>
      </c>
      <c r="B50" s="1">
        <v>-0.31999999284699998</v>
      </c>
      <c r="C50" t="s">
        <v>100</v>
      </c>
      <c r="E50" s="1">
        <f t="shared" si="0"/>
        <v>2.785420000557</v>
      </c>
      <c r="F50" s="1">
        <f t="shared" si="1"/>
        <v>2.785420000557</v>
      </c>
      <c r="G50" s="1">
        <f>(E50-Statistics!$C$5)*(E50-Statistics!$C$5)</f>
        <v>9.9957924749532392</v>
      </c>
      <c r="H50" s="1">
        <f>A50-Statistics!$C$11</f>
        <v>11.788035938791531</v>
      </c>
      <c r="I50" s="1">
        <f>B50-Statistics!$C$12</f>
        <v>8.6264236167391761</v>
      </c>
      <c r="J50" s="1">
        <f t="shared" si="2"/>
        <v>101.68859161736142</v>
      </c>
      <c r="K50">
        <f>'Confidence Intervall'!$K$6*'Confidence Intervall'!$K$8*SQRT(1/288+((Data!B50-'Confidence Intervall'!$K$5)*(Data!B50-'Confidence Intervall'!$K$5))/'Confidence Intervall'!$K$7)</f>
        <v>0.21530750801957063</v>
      </c>
      <c r="L50">
        <f>'Confidence Intervall'!$K$2*Data!B50+'Confidence Intervall'!$K$3+K50</f>
        <v>0.37533151588286362</v>
      </c>
      <c r="M50">
        <f>'Confidence Intervall'!$K$2*Data!B50+'Confidence Intervall'!$K$3-K50</f>
        <v>-5.5283500156277671E-2</v>
      </c>
    </row>
    <row r="51" spans="1:13" x14ac:dyDescent="0.25">
      <c r="A51" s="1">
        <v>1.13632512093</v>
      </c>
      <c r="B51" s="1">
        <v>-0.87999999523200001</v>
      </c>
      <c r="C51" t="s">
        <v>85</v>
      </c>
      <c r="E51" s="1">
        <f t="shared" si="0"/>
        <v>2.0163251161620002</v>
      </c>
      <c r="F51" s="1">
        <f t="shared" si="1"/>
        <v>2.0163251161620002</v>
      </c>
      <c r="G51" s="1">
        <f>(E51-Statistics!$C$5)*(E51-Statistics!$C$5)</f>
        <v>5.724139689494482</v>
      </c>
      <c r="H51" s="1">
        <f>A51-Statistics!$C$11</f>
        <v>10.45894105201153</v>
      </c>
      <c r="I51" s="1">
        <f>B51-Statistics!$C$12</f>
        <v>8.0664236143541768</v>
      </c>
      <c r="J51" s="1">
        <f t="shared" si="2"/>
        <v>84.366249083084128</v>
      </c>
      <c r="K51">
        <f>'Confidence Intervall'!$K$6*'Confidence Intervall'!$K$8*SQRT(1/288+((Data!B51-'Confidence Intervall'!$K$5)*(Data!B51-'Confidence Intervall'!$K$5))/'Confidence Intervall'!$K$7)</f>
        <v>0.20746182605880778</v>
      </c>
      <c r="L51">
        <f>'Confidence Intervall'!$K$2*Data!B51+'Confidence Intervall'!$K$3+K51</f>
        <v>-0.24812216869972972</v>
      </c>
      <c r="M51">
        <f>'Confidence Intervall'!$K$2*Data!B51+'Confidence Intervall'!$K$3-K51</f>
        <v>-0.66304582081734531</v>
      </c>
    </row>
    <row r="52" spans="1:13" x14ac:dyDescent="0.25">
      <c r="A52" s="1">
        <v>-1.6838277578400001</v>
      </c>
      <c r="B52" s="1">
        <v>-0.95999997854200003</v>
      </c>
      <c r="C52" t="s">
        <v>233</v>
      </c>
      <c r="E52" s="1">
        <f t="shared" si="0"/>
        <v>-0.72382777929800002</v>
      </c>
      <c r="F52" s="1">
        <f t="shared" si="1"/>
        <v>0.72382777929800002</v>
      </c>
      <c r="G52" s="1">
        <f>(E52-Statistics!$C$5)*(E52-Statistics!$C$5)</f>
        <v>0.12085041152165958</v>
      </c>
      <c r="H52" s="1">
        <f>A52-Statistics!$C$11</f>
        <v>7.6387881732415313</v>
      </c>
      <c r="I52" s="1">
        <f>B52-Statistics!$C$12</f>
        <v>7.9864236310441763</v>
      </c>
      <c r="J52" s="1">
        <f t="shared" si="2"/>
        <v>61.006598379316941</v>
      </c>
      <c r="K52">
        <f>'Confidence Intervall'!$K$6*'Confidence Intervall'!$K$8*SQRT(1/288+((Data!B52-'Confidence Intervall'!$K$5)*(Data!B52-'Confidence Intervall'!$K$5))/'Confidence Intervall'!$K$7)</f>
        <v>0.20636068339711547</v>
      </c>
      <c r="L52">
        <f>'Confidence Intervall'!$K$2*Data!B52+'Confidence Intervall'!$K$3+K52</f>
        <v>-0.3371672930141052</v>
      </c>
      <c r="M52">
        <f>'Confidence Intervall'!$K$2*Data!B52+'Confidence Intervall'!$K$3-K52</f>
        <v>-0.74988865980833608</v>
      </c>
    </row>
    <row r="53" spans="1:13" x14ac:dyDescent="0.25">
      <c r="A53" s="1">
        <v>-1.4276928901699999</v>
      </c>
      <c r="B53" s="1">
        <v>-1.1200000047700001</v>
      </c>
      <c r="C53" t="s">
        <v>232</v>
      </c>
      <c r="E53" s="1">
        <f t="shared" si="0"/>
        <v>-0.30769288539999984</v>
      </c>
      <c r="F53" s="1">
        <f t="shared" si="1"/>
        <v>0.30769288539999984</v>
      </c>
      <c r="G53" s="1">
        <f>(E53-Statistics!$C$5)*(E53-Statistics!$C$5)</f>
        <v>4.6921727453806614E-3</v>
      </c>
      <c r="H53" s="1">
        <f>A53-Statistics!$C$11</f>
        <v>7.8949230409115305</v>
      </c>
      <c r="I53" s="1">
        <f>B53-Statistics!$C$12</f>
        <v>7.8264236048161759</v>
      </c>
      <c r="J53" s="1">
        <f t="shared" si="2"/>
        <v>61.789012045597104</v>
      </c>
      <c r="K53">
        <f>'Confidence Intervall'!$K$6*'Confidence Intervall'!$K$8*SQRT(1/288+((Data!B53-'Confidence Intervall'!$K$5)*(Data!B53-'Confidence Intervall'!$K$5))/'Confidence Intervall'!$K$7)</f>
        <v>0.20417394888657184</v>
      </c>
      <c r="L53">
        <f>'Confidence Intervall'!$K$2*Data!B53+'Confidence Intervall'!$K$3+K53</f>
        <v>-0.51524205635708908</v>
      </c>
      <c r="M53">
        <f>'Confidence Intervall'!$K$2*Data!B53+'Confidence Intervall'!$K$3-K53</f>
        <v>-0.9235899541302327</v>
      </c>
    </row>
    <row r="54" spans="1:13" x14ac:dyDescent="0.25">
      <c r="A54" s="1">
        <v>1.2745277881599999</v>
      </c>
      <c r="B54" s="1">
        <v>-1.1699999570799999</v>
      </c>
      <c r="C54" t="s">
        <v>97</v>
      </c>
      <c r="E54" s="1">
        <f t="shared" si="0"/>
        <v>2.4445277452399998</v>
      </c>
      <c r="F54" s="1">
        <f t="shared" si="1"/>
        <v>2.4445277452399998</v>
      </c>
      <c r="G54" s="1">
        <f>(E54-Statistics!$C$5)*(E54-Statistics!$C$5)</f>
        <v>7.9564616948834637</v>
      </c>
      <c r="H54" s="1">
        <f>A54-Statistics!$C$11</f>
        <v>10.597143719241531</v>
      </c>
      <c r="I54" s="1">
        <f>B54-Statistics!$C$12</f>
        <v>7.7764236525061765</v>
      </c>
      <c r="J54" s="1">
        <f t="shared" si="2"/>
        <v>82.407879067317111</v>
      </c>
      <c r="K54">
        <f>'Confidence Intervall'!$K$6*'Confidence Intervall'!$K$8*SQRT(1/288+((Data!B54-'Confidence Intervall'!$K$5)*(Data!B54-'Confidence Intervall'!$K$5))/'Confidence Intervall'!$K$7)</f>
        <v>0.20349493037059349</v>
      </c>
      <c r="L54">
        <f>'Confidence Intervall'!$K$2*Data!B54+'Confidence Intervall'!$K$3+K54</f>
        <v>-0.57088602244745035</v>
      </c>
      <c r="M54">
        <f>'Confidence Intervall'!$K$2*Data!B54+'Confidence Intervall'!$K$3-K54</f>
        <v>-0.97787588318863738</v>
      </c>
    </row>
    <row r="55" spans="1:13" x14ac:dyDescent="0.25">
      <c r="A55" s="1">
        <v>-1.9324043989199999</v>
      </c>
      <c r="B55" s="1">
        <v>-1.30999994278</v>
      </c>
      <c r="C55" t="s">
        <v>234</v>
      </c>
      <c r="E55" s="1">
        <f t="shared" si="0"/>
        <v>-0.62240445613999995</v>
      </c>
      <c r="F55" s="1">
        <f t="shared" si="1"/>
        <v>0.62240445613999995</v>
      </c>
      <c r="G55" s="1">
        <f>(E55-Statistics!$C$5)*(E55-Statistics!$C$5)</f>
        <v>6.0620415246276316E-2</v>
      </c>
      <c r="H55" s="1">
        <f>A55-Statistics!$C$11</f>
        <v>7.3902115321615307</v>
      </c>
      <c r="I55" s="1">
        <f>B55-Statistics!$C$12</f>
        <v>7.6364236668061762</v>
      </c>
      <c r="J55" s="1">
        <f t="shared" si="2"/>
        <v>56.434786246902249</v>
      </c>
      <c r="K55">
        <f>'Confidence Intervall'!$K$6*'Confidence Intervall'!$K$8*SQRT(1/288+((Data!B55-'Confidence Intervall'!$K$5)*(Data!B55-'Confidence Intervall'!$K$5))/'Confidence Intervall'!$K$7)</f>
        <v>0.20160491857006788</v>
      </c>
      <c r="L55">
        <f>'Confidence Intervall'!$K$2*Data!B55+'Confidence Intervall'!$K$3+K55</f>
        <v>-0.72667801852798597</v>
      </c>
      <c r="M55">
        <f>'Confidence Intervall'!$K$2*Data!B55+'Confidence Intervall'!$K$3-K55</f>
        <v>-1.1298878556681218</v>
      </c>
    </row>
    <row r="56" spans="1:13" x14ac:dyDescent="0.25">
      <c r="A56" s="1">
        <v>1.06780230999</v>
      </c>
      <c r="B56" s="1">
        <v>-1.34000003338</v>
      </c>
      <c r="C56" t="s">
        <v>102</v>
      </c>
      <c r="E56" s="1">
        <f t="shared" si="0"/>
        <v>2.4078023433700002</v>
      </c>
      <c r="F56" s="1">
        <f t="shared" si="1"/>
        <v>2.4078023433700002</v>
      </c>
      <c r="G56" s="1">
        <f>(E56-Statistics!$C$5)*(E56-Statistics!$C$5)</f>
        <v>7.7506262939987209</v>
      </c>
      <c r="H56" s="1">
        <f>A56-Statistics!$C$11</f>
        <v>10.390418241071531</v>
      </c>
      <c r="I56" s="1">
        <f>B56-Statistics!$C$12</f>
        <v>7.6064235762061765</v>
      </c>
      <c r="J56" s="1">
        <f t="shared" si="2"/>
        <v>79.033922275529207</v>
      </c>
      <c r="K56">
        <f>'Confidence Intervall'!$K$6*'Confidence Intervall'!$K$8*SQRT(1/288+((Data!B56-'Confidence Intervall'!$K$5)*(Data!B56-'Confidence Intervall'!$K$5))/'Confidence Intervall'!$K$7)</f>
        <v>0.20120210196793778</v>
      </c>
      <c r="L56">
        <f>'Confidence Intervall'!$K$2*Data!B56+'Confidence Intervall'!$K$3+K56</f>
        <v>-0.76005993472669608</v>
      </c>
      <c r="M56">
        <f>'Confidence Intervall'!$K$2*Data!B56+'Confidence Intervall'!$K$3-K56</f>
        <v>-1.1624641386625716</v>
      </c>
    </row>
    <row r="57" spans="1:13" x14ac:dyDescent="0.25">
      <c r="A57" s="1">
        <v>7.5759232044200001E-2</v>
      </c>
      <c r="B57" s="1">
        <v>-1.34000003338</v>
      </c>
      <c r="C57" t="s">
        <v>109</v>
      </c>
      <c r="E57" s="1">
        <f t="shared" si="0"/>
        <v>1.4157592654241999</v>
      </c>
      <c r="F57" s="1">
        <f t="shared" si="1"/>
        <v>1.4157592654241999</v>
      </c>
      <c r="G57" s="1">
        <f>(E57-Statistics!$C$5)*(E57-Statistics!$C$5)</f>
        <v>3.2110904898634853</v>
      </c>
      <c r="H57" s="1">
        <f>A57-Statistics!$C$11</f>
        <v>9.3983751631257313</v>
      </c>
      <c r="I57" s="1">
        <f>B57-Statistics!$C$12</f>
        <v>7.6064235762061765</v>
      </c>
      <c r="J57" s="1">
        <f t="shared" si="2"/>
        <v>71.488022418830127</v>
      </c>
      <c r="K57">
        <f>'Confidence Intervall'!$K$6*'Confidence Intervall'!$K$8*SQRT(1/288+((Data!B57-'Confidence Intervall'!$K$5)*(Data!B57-'Confidence Intervall'!$K$5))/'Confidence Intervall'!$K$7)</f>
        <v>0.20120210196793778</v>
      </c>
      <c r="L57">
        <f>'Confidence Intervall'!$K$2*Data!B57+'Confidence Intervall'!$K$3+K57</f>
        <v>-0.76005993472669608</v>
      </c>
      <c r="M57">
        <f>'Confidence Intervall'!$K$2*Data!B57+'Confidence Intervall'!$K$3-K57</f>
        <v>-1.1624641386625716</v>
      </c>
    </row>
    <row r="58" spans="1:13" x14ac:dyDescent="0.25">
      <c r="A58" s="1">
        <v>0.470962643623</v>
      </c>
      <c r="B58" s="1">
        <v>-1.3500000238400001</v>
      </c>
      <c r="C58" t="s">
        <v>114</v>
      </c>
      <c r="E58" s="1">
        <f t="shared" si="0"/>
        <v>1.8209626674630002</v>
      </c>
      <c r="F58" s="1">
        <f t="shared" si="1"/>
        <v>1.8209626674630002</v>
      </c>
      <c r="G58" s="1">
        <f>(E58-Statistics!$C$5)*(E58-Statistics!$C$5)</f>
        <v>4.8274900455045584</v>
      </c>
      <c r="H58" s="1">
        <f>A58-Statistics!$C$11</f>
        <v>9.7935785747045312</v>
      </c>
      <c r="I58" s="1">
        <f>B58-Statistics!$C$12</f>
        <v>7.5964235857461766</v>
      </c>
      <c r="J58" s="1">
        <f t="shared" si="2"/>
        <v>74.396171273743931</v>
      </c>
      <c r="K58">
        <f>'Confidence Intervall'!$K$6*'Confidence Intervall'!$K$8*SQRT(1/288+((Data!B58-'Confidence Intervall'!$K$5)*(Data!B58-'Confidence Intervall'!$K$5))/'Confidence Intervall'!$K$7)</f>
        <v>0.20106800391109445</v>
      </c>
      <c r="L58">
        <f>'Confidence Intervall'!$K$2*Data!B58+'Confidence Intervall'!$K$3+K58</f>
        <v>-0.77118702229621749</v>
      </c>
      <c r="M58">
        <f>'Confidence Intervall'!$K$2*Data!B58+'Confidence Intervall'!$K$3-K58</f>
        <v>-1.1733230301184063</v>
      </c>
    </row>
    <row r="59" spans="1:13" x14ac:dyDescent="0.25">
      <c r="A59" s="1">
        <v>0.24653041362799999</v>
      </c>
      <c r="B59" s="1">
        <v>-1.44000005722</v>
      </c>
      <c r="C59" t="s">
        <v>80</v>
      </c>
      <c r="E59" s="1">
        <f t="shared" si="0"/>
        <v>1.686530470848</v>
      </c>
      <c r="F59" s="1">
        <f t="shared" si="1"/>
        <v>1.686530470848</v>
      </c>
      <c r="G59" s="1">
        <f>(E59-Statistics!$C$5)*(E59-Statistics!$C$5)</f>
        <v>4.2548253180527382</v>
      </c>
      <c r="H59" s="1">
        <f>A59-Statistics!$C$11</f>
        <v>9.5691463447095302</v>
      </c>
      <c r="I59" s="1">
        <f>B59-Statistics!$C$12</f>
        <v>7.5064235523661766</v>
      </c>
      <c r="J59" s="1">
        <f t="shared" si="2"/>
        <v>71.830065497966331</v>
      </c>
      <c r="K59">
        <f>'Confidence Intervall'!$K$6*'Confidence Intervall'!$K$8*SQRT(1/288+((Data!B59-'Confidence Intervall'!$K$5)*(Data!B59-'Confidence Intervall'!$K$5))/'Confidence Intervall'!$K$7)</f>
        <v>0.19986506006792171</v>
      </c>
      <c r="L59">
        <f>'Confidence Intervall'!$K$2*Data!B59+'Confidence Intervall'!$K$3+K59</f>
        <v>-0.87132700283402409</v>
      </c>
      <c r="M59">
        <f>'Confidence Intervall'!$K$2*Data!B59+'Confidence Intervall'!$K$3-K59</f>
        <v>-1.2710571229698675</v>
      </c>
    </row>
    <row r="60" spans="1:13" x14ac:dyDescent="0.25">
      <c r="A60" s="1">
        <v>0.107325382531</v>
      </c>
      <c r="B60" s="1">
        <v>-1.44000005722</v>
      </c>
      <c r="C60" t="s">
        <v>103</v>
      </c>
      <c r="E60" s="1">
        <f t="shared" si="0"/>
        <v>1.5473254397510001</v>
      </c>
      <c r="F60" s="1">
        <f t="shared" si="1"/>
        <v>1.5473254397510001</v>
      </c>
      <c r="G60" s="1">
        <f>(E60-Statistics!$C$5)*(E60-Statistics!$C$5)</f>
        <v>3.699920577830162</v>
      </c>
      <c r="H60" s="1">
        <f>A60-Statistics!$C$11</f>
        <v>9.429941313612531</v>
      </c>
      <c r="I60" s="1">
        <f>B60-Statistics!$C$12</f>
        <v>7.5064235523661766</v>
      </c>
      <c r="J60" s="1">
        <f t="shared" si="2"/>
        <v>70.785133573931944</v>
      </c>
      <c r="K60">
        <f>'Confidence Intervall'!$K$6*'Confidence Intervall'!$K$8*SQRT(1/288+((Data!B60-'Confidence Intervall'!$K$5)*(Data!B60-'Confidence Intervall'!$K$5))/'Confidence Intervall'!$K$7)</f>
        <v>0.19986506006792171</v>
      </c>
      <c r="L60">
        <f>'Confidence Intervall'!$K$2*Data!B60+'Confidence Intervall'!$K$3+K60</f>
        <v>-0.87132700283402409</v>
      </c>
      <c r="M60">
        <f>'Confidence Intervall'!$K$2*Data!B60+'Confidence Intervall'!$K$3-K60</f>
        <v>-1.2710571229698675</v>
      </c>
    </row>
    <row r="61" spans="1:13" x14ac:dyDescent="0.25">
      <c r="A61" s="1">
        <v>0.14294138550800001</v>
      </c>
      <c r="B61" s="1">
        <v>-1.55999994278</v>
      </c>
      <c r="C61" t="s">
        <v>81</v>
      </c>
      <c r="E61" s="1">
        <f t="shared" si="0"/>
        <v>1.7029413282879999</v>
      </c>
      <c r="F61" s="1">
        <f t="shared" si="1"/>
        <v>1.7029413282879999</v>
      </c>
      <c r="G61" s="1">
        <f>(E61-Statistics!$C$5)*(E61-Statistics!$C$5)</f>
        <v>4.3227967336614244</v>
      </c>
      <c r="H61" s="1">
        <f>A61-Statistics!$C$11</f>
        <v>9.4655573165895301</v>
      </c>
      <c r="I61" s="1">
        <f>B61-Statistics!$C$12</f>
        <v>7.3864236668061762</v>
      </c>
      <c r="J61" s="1">
        <f t="shared" si="2"/>
        <v>69.916616582767261</v>
      </c>
      <c r="K61">
        <f>'Confidence Intervall'!$K$6*'Confidence Intervall'!$K$8*SQRT(1/288+((Data!B61-'Confidence Intervall'!$K$5)*(Data!B61-'Confidence Intervall'!$K$5))/'Confidence Intervall'!$K$7)</f>
        <v>0.19827233312430295</v>
      </c>
      <c r="L61">
        <f>'Confidence Intervall'!$K$2*Data!B61+'Confidence Intervall'!$K$3+K61</f>
        <v>-1.0048356039737509</v>
      </c>
      <c r="M61">
        <f>'Confidence Intervall'!$K$2*Data!B61+'Confidence Intervall'!$K$3-K61</f>
        <v>-1.401380270222357</v>
      </c>
    </row>
    <row r="62" spans="1:13" x14ac:dyDescent="0.25">
      <c r="A62" s="1">
        <v>-0.36302030086499998</v>
      </c>
      <c r="B62" s="1">
        <v>-1.6499999761599999</v>
      </c>
      <c r="C62" t="s">
        <v>92</v>
      </c>
      <c r="E62" s="1">
        <f t="shared" si="0"/>
        <v>1.286979675295</v>
      </c>
      <c r="F62" s="1">
        <f t="shared" si="1"/>
        <v>1.286979675295</v>
      </c>
      <c r="G62" s="1">
        <f>(E62-Statistics!$C$5)*(E62-Statistics!$C$5)</f>
        <v>2.7661410909075927</v>
      </c>
      <c r="H62" s="1">
        <f>A62-Statistics!$C$11</f>
        <v>8.9595956302165316</v>
      </c>
      <c r="I62" s="1">
        <f>B62-Statistics!$C$12</f>
        <v>7.2964236334261763</v>
      </c>
      <c r="J62" s="1">
        <f t="shared" si="2"/>
        <v>65.373005302253802</v>
      </c>
      <c r="K62">
        <f>'Confidence Intervall'!$K$6*'Confidence Intervall'!$K$8*SQRT(1/288+((Data!B62-'Confidence Intervall'!$K$5)*(Data!B62-'Confidence Intervall'!$K$5))/'Confidence Intervall'!$K$7)</f>
        <v>0.19708635303691929</v>
      </c>
      <c r="L62">
        <f>'Confidence Intervall'!$K$2*Data!B62+'Confidence Intervall'!$K$3+K62</f>
        <v>-1.1049586207557685</v>
      </c>
      <c r="M62">
        <f>'Confidence Intervall'!$K$2*Data!B62+'Confidence Intervall'!$K$3-K62</f>
        <v>-1.4991313268296071</v>
      </c>
    </row>
    <row r="63" spans="1:13" x14ac:dyDescent="0.25">
      <c r="A63" s="1">
        <v>0.161692798138</v>
      </c>
      <c r="B63" s="1">
        <v>-1.6699999570799999</v>
      </c>
      <c r="C63" t="s">
        <v>82</v>
      </c>
      <c r="E63" s="1">
        <f t="shared" si="0"/>
        <v>1.831692755218</v>
      </c>
      <c r="F63" s="1">
        <f t="shared" si="1"/>
        <v>1.831692755218</v>
      </c>
      <c r="G63" s="1">
        <f>(E63-Statistics!$C$5)*(E63-Statistics!$C$5)</f>
        <v>4.8747565119735059</v>
      </c>
      <c r="H63" s="1">
        <f>A63-Statistics!$C$11</f>
        <v>9.4843087292195314</v>
      </c>
      <c r="I63" s="1">
        <f>B63-Statistics!$C$12</f>
        <v>7.2764236525061765</v>
      </c>
      <c r="J63" s="1">
        <f t="shared" si="2"/>
        <v>69.011848364963797</v>
      </c>
      <c r="K63">
        <f>'Confidence Intervall'!$K$6*'Confidence Intervall'!$K$8*SQRT(1/288+((Data!B63-'Confidence Intervall'!$K$5)*(Data!B63-'Confidence Intervall'!$K$5))/'Confidence Intervall'!$K$7)</f>
        <v>0.19682381481880071</v>
      </c>
      <c r="L63">
        <f>'Confidence Intervall'!$K$2*Data!B63+'Confidence Intervall'!$K$3+K63</f>
        <v>-1.1272071379992432</v>
      </c>
      <c r="M63">
        <f>'Confidence Intervall'!$K$2*Data!B63+'Confidence Intervall'!$K$3-K63</f>
        <v>-1.5208547676368445</v>
      </c>
    </row>
    <row r="64" spans="1:13" x14ac:dyDescent="0.25">
      <c r="A64" s="1">
        <v>0.13639572262800001</v>
      </c>
      <c r="B64" s="1">
        <v>-1.71000003815</v>
      </c>
      <c r="C64" t="s">
        <v>84</v>
      </c>
      <c r="E64" s="1">
        <f t="shared" si="0"/>
        <v>1.8463957607779999</v>
      </c>
      <c r="F64" s="1">
        <f t="shared" si="1"/>
        <v>1.8463957607779999</v>
      </c>
      <c r="G64" s="1">
        <f>(E64-Statistics!$C$5)*(E64-Statistics!$C$5)</f>
        <v>4.9398977834635174</v>
      </c>
      <c r="H64" s="1">
        <f>A64-Statistics!$C$11</f>
        <v>9.4590116537095312</v>
      </c>
      <c r="I64" s="1">
        <f>B64-Statistics!$C$12</f>
        <v>7.2364235714361769</v>
      </c>
      <c r="J64" s="1">
        <f t="shared" si="2"/>
        <v>68.44941489339314</v>
      </c>
      <c r="K64">
        <f>'Confidence Intervall'!$K$6*'Confidence Intervall'!$K$8*SQRT(1/288+((Data!B64-'Confidence Intervall'!$K$5)*(Data!B64-'Confidence Intervall'!$K$5))/'Confidence Intervall'!$K$7)</f>
        <v>0.19629985252606438</v>
      </c>
      <c r="L64">
        <f>'Confidence Intervall'!$K$2*Data!B64+'Confidence Intervall'!$K$3+K64</f>
        <v>-1.1717031894122305</v>
      </c>
      <c r="M64">
        <f>'Confidence Intervall'!$K$2*Data!B64+'Confidence Intervall'!$K$3-K64</f>
        <v>-1.5643028944643593</v>
      </c>
    </row>
    <row r="65" spans="1:13" x14ac:dyDescent="0.25">
      <c r="A65" s="1">
        <v>7.9612389206900003E-2</v>
      </c>
      <c r="B65" s="1">
        <v>-1.73000001907</v>
      </c>
      <c r="C65" t="s">
        <v>83</v>
      </c>
      <c r="E65" s="1">
        <f t="shared" si="0"/>
        <v>1.8096124082769001</v>
      </c>
      <c r="F65" s="1">
        <f t="shared" si="1"/>
        <v>1.8096124082769001</v>
      </c>
      <c r="G65" s="1">
        <f>(E65-Statistics!$C$5)*(E65-Statistics!$C$5)</f>
        <v>4.7777423166947299</v>
      </c>
      <c r="H65" s="1">
        <f>A65-Statistics!$C$11</f>
        <v>9.4022283202884314</v>
      </c>
      <c r="I65" s="1">
        <f>B65-Statistics!$C$12</f>
        <v>7.2164235905161762</v>
      </c>
      <c r="J65" s="1">
        <f t="shared" si="2"/>
        <v>67.85046225394872</v>
      </c>
      <c r="K65">
        <f>'Confidence Intervall'!$K$6*'Confidence Intervall'!$K$8*SQRT(1/288+((Data!B65-'Confidence Intervall'!$K$5)*(Data!B65-'Confidence Intervall'!$K$5))/'Confidence Intervall'!$K$7)</f>
        <v>0.19603843299524423</v>
      </c>
      <c r="L65">
        <f>'Confidence Intervall'!$K$2*Data!B65+'Confidence Intervall'!$K$3+K65</f>
        <v>-1.1939505879684067</v>
      </c>
      <c r="M65">
        <f>'Confidence Intervall'!$K$2*Data!B65+'Confidence Intervall'!$K$3-K65</f>
        <v>-1.5860274539588952</v>
      </c>
    </row>
    <row r="66" spans="1:13" x14ac:dyDescent="0.25">
      <c r="A66" s="1">
        <v>9.4495303928900001E-2</v>
      </c>
      <c r="B66" s="1">
        <v>-1.7599999904600001</v>
      </c>
      <c r="C66" t="s">
        <v>91</v>
      </c>
      <c r="E66" s="1">
        <f t="shared" ref="E66:E129" si="3">A66-B66</f>
        <v>1.8544952943889002</v>
      </c>
      <c r="F66" s="1">
        <f t="shared" ref="F66:F129" si="4">ABS(E66)</f>
        <v>1.8544952943889002</v>
      </c>
      <c r="G66" s="1">
        <f>(E66-Statistics!$C$5)*(E66-Statistics!$C$5)</f>
        <v>4.9759672396593508</v>
      </c>
      <c r="H66" s="1">
        <f>A66-Statistics!$C$11</f>
        <v>9.4171112350104309</v>
      </c>
      <c r="I66" s="1">
        <f>B66-Statistics!$C$12</f>
        <v>7.1864236191261766</v>
      </c>
      <c r="J66" s="1">
        <f t="shared" ref="J66:J129" si="5">H66*I66</f>
        <v>67.675350603217439</v>
      </c>
      <c r="K66">
        <f>'Confidence Intervall'!$K$6*'Confidence Intervall'!$K$8*SQRT(1/288+((Data!B66-'Confidence Intervall'!$K$5)*(Data!B66-'Confidence Intervall'!$K$5))/'Confidence Intervall'!$K$7)</f>
        <v>0.19564700895679188</v>
      </c>
      <c r="L66">
        <f>'Confidence Intervall'!$K$2*Data!B66+'Confidence Intervall'!$K$3+K66</f>
        <v>-1.227320980555886</v>
      </c>
      <c r="M66">
        <f>'Confidence Intervall'!$K$2*Data!B66+'Confidence Intervall'!$K$3-K66</f>
        <v>-1.6186149984694698</v>
      </c>
    </row>
    <row r="67" spans="1:13" x14ac:dyDescent="0.25">
      <c r="A67" s="1">
        <v>-1.6190022230100001</v>
      </c>
      <c r="B67" s="1">
        <v>-1.7999999523200001</v>
      </c>
      <c r="C67" t="s">
        <v>231</v>
      </c>
      <c r="E67" s="1">
        <f t="shared" si="3"/>
        <v>0.18099772931000002</v>
      </c>
      <c r="F67" s="1">
        <f t="shared" si="4"/>
        <v>0.18099772931000002</v>
      </c>
      <c r="G67" s="1">
        <f>(E67-Statistics!$C$5)*(E67-Statistics!$C$5)</f>
        <v>0.31046075271646606</v>
      </c>
      <c r="H67" s="1">
        <f>A67-Statistics!$C$11</f>
        <v>7.703613708071531</v>
      </c>
      <c r="I67" s="1">
        <f>B67-Statistics!$C$12</f>
        <v>7.1464236572661761</v>
      </c>
      <c r="J67" s="1">
        <f t="shared" si="5"/>
        <v>55.053287249802402</v>
      </c>
      <c r="K67">
        <f>'Confidence Intervall'!$K$6*'Confidence Intervall'!$K$8*SQRT(1/288+((Data!B67-'Confidence Intervall'!$K$5)*(Data!B67-'Confidence Intervall'!$K$5))/'Confidence Intervall'!$K$7)</f>
        <v>0.19512643463993701</v>
      </c>
      <c r="L67">
        <f>'Confidence Intervall'!$K$2*Data!B67+'Confidence Intervall'!$K$3+K67</f>
        <v>-1.2718135129454389</v>
      </c>
      <c r="M67">
        <f>'Confidence Intervall'!$K$2*Data!B67+'Confidence Intervall'!$K$3-K67</f>
        <v>-1.662066382225313</v>
      </c>
    </row>
    <row r="68" spans="1:13" x14ac:dyDescent="0.25">
      <c r="A68" s="1">
        <v>0.59611588716499997</v>
      </c>
      <c r="B68" s="1">
        <v>-1.8999999761599999</v>
      </c>
      <c r="C68" t="s">
        <v>96</v>
      </c>
      <c r="E68" s="1">
        <f t="shared" si="3"/>
        <v>2.496115863325</v>
      </c>
      <c r="F68" s="1">
        <f t="shared" si="4"/>
        <v>2.496115863325</v>
      </c>
      <c r="G68" s="1">
        <f>(E68-Statistics!$C$5)*(E68-Statistics!$C$5)</f>
        <v>8.2501543085859605</v>
      </c>
      <c r="H68" s="1">
        <f>A68-Statistics!$C$11</f>
        <v>9.9187318182465312</v>
      </c>
      <c r="I68" s="1">
        <f>B68-Statistics!$C$12</f>
        <v>7.0464236334261763</v>
      </c>
      <c r="J68" s="1">
        <f t="shared" si="5"/>
        <v>69.891586297708542</v>
      </c>
      <c r="K68">
        <f>'Confidence Intervall'!$K$6*'Confidence Intervall'!$K$8*SQRT(1/288+((Data!B68-'Confidence Intervall'!$K$5)*(Data!B68-'Confidence Intervall'!$K$5))/'Confidence Intervall'!$K$7)</f>
        <v>0.19383169480520632</v>
      </c>
      <c r="L68">
        <f>'Confidence Intervall'!$K$2*Data!B68+'Confidence Intervall'!$K$3+K68</f>
        <v>-1.3830382789874813</v>
      </c>
      <c r="M68">
        <f>'Confidence Intervall'!$K$2*Data!B68+'Confidence Intervall'!$K$3-K68</f>
        <v>-1.770701668597894</v>
      </c>
    </row>
    <row r="69" spans="1:13" x14ac:dyDescent="0.25">
      <c r="A69" s="1">
        <v>-0.59232717752499997</v>
      </c>
      <c r="B69" s="1">
        <v>-1.9199999570799999</v>
      </c>
      <c r="C69" t="s">
        <v>93</v>
      </c>
      <c r="E69" s="1">
        <f t="shared" si="3"/>
        <v>1.3276727795549998</v>
      </c>
      <c r="F69" s="1">
        <f t="shared" si="4"/>
        <v>1.3276727795549998</v>
      </c>
      <c r="G69" s="1">
        <f>(E69-Statistics!$C$5)*(E69-Statistics!$C$5)</f>
        <v>2.9031562825773114</v>
      </c>
      <c r="H69" s="1">
        <f>A69-Statistics!$C$11</f>
        <v>8.7302887535565308</v>
      </c>
      <c r="I69" s="1">
        <f>B69-Statistics!$C$12</f>
        <v>7.0264236525061765</v>
      </c>
      <c r="J69" s="1">
        <f t="shared" si="5"/>
        <v>61.342707391198275</v>
      </c>
      <c r="K69">
        <f>'Confidence Intervall'!$K$6*'Confidence Intervall'!$K$8*SQRT(1/288+((Data!B69-'Confidence Intervall'!$K$5)*(Data!B69-'Confidence Intervall'!$K$5))/'Confidence Intervall'!$K$7)</f>
        <v>0.19357390758185333</v>
      </c>
      <c r="L69">
        <f>'Confidence Intervall'!$K$2*Data!B69+'Confidence Intervall'!$K$3+K69</f>
        <v>-1.4052820452361905</v>
      </c>
      <c r="M69">
        <f>'Confidence Intervall'!$K$2*Data!B69+'Confidence Intervall'!$K$3-K69</f>
        <v>-1.7924298603998974</v>
      </c>
    </row>
    <row r="70" spans="1:13" x14ac:dyDescent="0.25">
      <c r="A70" s="1">
        <v>-1.78222763538</v>
      </c>
      <c r="B70" s="1">
        <v>-1.9199999570799999</v>
      </c>
      <c r="C70" t="s">
        <v>244</v>
      </c>
      <c r="E70" s="1">
        <f t="shared" si="3"/>
        <v>0.13777232169999998</v>
      </c>
      <c r="F70" s="1">
        <f t="shared" si="4"/>
        <v>0.13777232169999998</v>
      </c>
      <c r="G70" s="1">
        <f>(E70-Statistics!$C$5)*(E70-Statistics!$C$5)</f>
        <v>0.26415965445492112</v>
      </c>
      <c r="H70" s="1">
        <f>A70-Statistics!$C$11</f>
        <v>7.5403882957015309</v>
      </c>
      <c r="I70" s="1">
        <f>B70-Statistics!$C$12</f>
        <v>7.0264236525061765</v>
      </c>
      <c r="J70" s="1">
        <f t="shared" si="5"/>
        <v>52.981962669997976</v>
      </c>
      <c r="K70">
        <f>'Confidence Intervall'!$K$6*'Confidence Intervall'!$K$8*SQRT(1/288+((Data!B70-'Confidence Intervall'!$K$5)*(Data!B70-'Confidence Intervall'!$K$5))/'Confidence Intervall'!$K$7)</f>
        <v>0.19357390758185333</v>
      </c>
      <c r="L70">
        <f>'Confidence Intervall'!$K$2*Data!B70+'Confidence Intervall'!$K$3+K70</f>
        <v>-1.4052820452361905</v>
      </c>
      <c r="M70">
        <f>'Confidence Intervall'!$K$2*Data!B70+'Confidence Intervall'!$K$3-K70</f>
        <v>-1.7924298603998974</v>
      </c>
    </row>
    <row r="71" spans="1:13" x14ac:dyDescent="0.25">
      <c r="A71" s="1">
        <v>-5.3385898470900001E-2</v>
      </c>
      <c r="B71" s="1">
        <v>-2.0099999904599999</v>
      </c>
      <c r="C71" t="s">
        <v>115</v>
      </c>
      <c r="E71" s="1">
        <f t="shared" si="3"/>
        <v>1.9566140919891</v>
      </c>
      <c r="F71" s="1">
        <f t="shared" si="4"/>
        <v>1.9566140919891</v>
      </c>
      <c r="G71" s="1">
        <f>(E71-Statistics!$C$5)*(E71-Statistics!$C$5)</f>
        <v>5.4419857627941717</v>
      </c>
      <c r="H71" s="1">
        <f>A71-Statistics!$C$11</f>
        <v>9.2692300326106309</v>
      </c>
      <c r="I71" s="1">
        <f>B71-Statistics!$C$12</f>
        <v>6.9364236191261766</v>
      </c>
      <c r="J71" s="1">
        <f t="shared" si="5"/>
        <v>64.295306129314085</v>
      </c>
      <c r="K71">
        <f>'Confidence Intervall'!$K$6*'Confidence Intervall'!$K$8*SQRT(1/288+((Data!B71-'Confidence Intervall'!$K$5)*(Data!B71-'Confidence Intervall'!$K$5))/'Confidence Intervall'!$K$7)</f>
        <v>0.1924187176891895</v>
      </c>
      <c r="L71">
        <f>'Confidence Intervall'!$K$2*Data!B71+'Confidence Intervall'!$K$3+K71</f>
        <v>-1.5053742718234884</v>
      </c>
      <c r="M71">
        <f>'Confidence Intervall'!$K$2*Data!B71+'Confidence Intervall'!$K$3-K71</f>
        <v>-1.8902117072018672</v>
      </c>
    </row>
    <row r="72" spans="1:13" x14ac:dyDescent="0.25">
      <c r="A72" s="1">
        <v>-2.32554316521</v>
      </c>
      <c r="B72" s="1">
        <v>-2.0099999904599999</v>
      </c>
      <c r="C72" t="s">
        <v>235</v>
      </c>
      <c r="E72" s="1">
        <f t="shared" si="3"/>
        <v>-0.31554317475000015</v>
      </c>
      <c r="F72" s="1">
        <f t="shared" si="4"/>
        <v>0.31554317475000015</v>
      </c>
      <c r="G72" s="1">
        <f>(E72-Statistics!$C$5)*(E72-Statistics!$C$5)</f>
        <v>3.6783190009387146E-3</v>
      </c>
      <c r="H72" s="1">
        <f>A72-Statistics!$C$11</f>
        <v>6.9970727658715308</v>
      </c>
      <c r="I72" s="1">
        <f>B72-Statistics!$C$12</f>
        <v>6.9364236191261766</v>
      </c>
      <c r="J72" s="1">
        <f t="shared" si="5"/>
        <v>48.534660797935807</v>
      </c>
      <c r="K72">
        <f>'Confidence Intervall'!$K$6*'Confidence Intervall'!$K$8*SQRT(1/288+((Data!B72-'Confidence Intervall'!$K$5)*(Data!B72-'Confidence Intervall'!$K$5))/'Confidence Intervall'!$K$7)</f>
        <v>0.1924187176891895</v>
      </c>
      <c r="L72">
        <f>'Confidence Intervall'!$K$2*Data!B72+'Confidence Intervall'!$K$3+K72</f>
        <v>-1.5053742718234884</v>
      </c>
      <c r="M72">
        <f>'Confidence Intervall'!$K$2*Data!B72+'Confidence Intervall'!$K$3-K72</f>
        <v>-1.8902117072018672</v>
      </c>
    </row>
    <row r="73" spans="1:13" x14ac:dyDescent="0.25">
      <c r="A73" s="1">
        <v>-0.17636208236199999</v>
      </c>
      <c r="B73" s="1">
        <v>-2.0299999713900001</v>
      </c>
      <c r="C73" t="s">
        <v>104</v>
      </c>
      <c r="E73" s="1">
        <f t="shared" si="3"/>
        <v>1.8536378890280001</v>
      </c>
      <c r="F73" s="1">
        <f t="shared" si="4"/>
        <v>1.8536378890280001</v>
      </c>
      <c r="G73" s="1">
        <f>(E73-Statistics!$C$5)*(E73-Statistics!$C$5)</f>
        <v>4.9721427677625973</v>
      </c>
      <c r="H73" s="1">
        <f>A73-Statistics!$C$11</f>
        <v>9.1462538487195317</v>
      </c>
      <c r="I73" s="1">
        <f>B73-Statistics!$C$12</f>
        <v>6.9164236381961768</v>
      </c>
      <c r="J73" s="1">
        <f t="shared" si="5"/>
        <v>63.259366320226526</v>
      </c>
      <c r="K73">
        <f>'Confidence Intervall'!$K$6*'Confidence Intervall'!$K$8*SQRT(1/288+((Data!B73-'Confidence Intervall'!$K$5)*(Data!B73-'Confidence Intervall'!$K$5))/'Confidence Intervall'!$K$7)</f>
        <v>0.1921630972292093</v>
      </c>
      <c r="L73">
        <f>'Confidence Intervall'!$K$2*Data!B73+'Confidence Intervall'!$K$3+K73</f>
        <v>-1.5276158713198178</v>
      </c>
      <c r="M73">
        <f>'Confidence Intervall'!$K$2*Data!B73+'Confidence Intervall'!$K$3-K73</f>
        <v>-1.9119420657782362</v>
      </c>
    </row>
    <row r="74" spans="1:13" x14ac:dyDescent="0.25">
      <c r="A74" s="1">
        <v>-0.42525863647500001</v>
      </c>
      <c r="B74" s="1">
        <v>-2.07999992371</v>
      </c>
      <c r="C74" t="s">
        <v>94</v>
      </c>
      <c r="E74" s="1">
        <f t="shared" si="3"/>
        <v>1.654741287235</v>
      </c>
      <c r="F74" s="1">
        <f t="shared" si="4"/>
        <v>1.654741287235</v>
      </c>
      <c r="G74" s="1">
        <f>(E74-Statistics!$C$5)*(E74-Statistics!$C$5)</f>
        <v>4.1246913230704747</v>
      </c>
      <c r="H74" s="1">
        <f>A74-Statistics!$C$11</f>
        <v>8.8973572946065307</v>
      </c>
      <c r="I74" s="1">
        <f>B74-Statistics!$C$12</f>
        <v>6.8664236858761765</v>
      </c>
      <c r="J74" s="1">
        <f t="shared" si="5"/>
        <v>61.09302486938946</v>
      </c>
      <c r="K74">
        <f>'Confidence Intervall'!$K$6*'Confidence Intervall'!$K$8*SQRT(1/288+((Data!B74-'Confidence Intervall'!$K$5)*(Data!B74-'Confidence Intervall'!$K$5))/'Confidence Intervall'!$K$7)</f>
        <v>0.19152579558677113</v>
      </c>
      <c r="L74">
        <f>'Confidence Intervall'!$K$2*Data!B74+'Confidence Intervall'!$K$3+K74</f>
        <v>-1.5832181205476319</v>
      </c>
      <c r="M74">
        <f>'Confidence Intervall'!$K$2*Data!B74+'Confidence Intervall'!$K$3-K74</f>
        <v>-1.966269711721174</v>
      </c>
    </row>
    <row r="75" spans="1:13" x14ac:dyDescent="0.25">
      <c r="A75" s="1">
        <v>-1.9248424768400001</v>
      </c>
      <c r="B75" s="1">
        <v>-2.0999999046300002</v>
      </c>
      <c r="C75" t="s">
        <v>245</v>
      </c>
      <c r="E75" s="1">
        <f t="shared" si="3"/>
        <v>0.1751574277900001</v>
      </c>
      <c r="F75" s="1">
        <f t="shared" si="4"/>
        <v>0.1751574277900001</v>
      </c>
      <c r="G75" s="1">
        <f>(E75-Statistics!$C$5)*(E75-Statistics!$C$5)</f>
        <v>0.30398654603701591</v>
      </c>
      <c r="H75" s="1">
        <f>A75-Statistics!$C$11</f>
        <v>7.3977734542415305</v>
      </c>
      <c r="I75" s="1">
        <f>B75-Statistics!$C$12</f>
        <v>6.8464237049561767</v>
      </c>
      <c r="J75" s="1">
        <f t="shared" si="5"/>
        <v>50.64829154101475</v>
      </c>
      <c r="K75">
        <f>'Confidence Intervall'!$K$6*'Confidence Intervall'!$K$8*SQRT(1/288+((Data!B75-'Confidence Intervall'!$K$5)*(Data!B75-'Confidence Intervall'!$K$5))/'Confidence Intervall'!$K$7)</f>
        <v>0.1912715789299147</v>
      </c>
      <c r="L75">
        <f>'Confidence Intervall'!$K$2*Data!B75+'Confidence Intervall'!$K$3+K75</f>
        <v>-1.6054583162298446</v>
      </c>
      <c r="M75">
        <f>'Confidence Intervall'!$K$2*Data!B75+'Confidence Intervall'!$K$3-K75</f>
        <v>-1.9880014740896739</v>
      </c>
    </row>
    <row r="76" spans="1:13" x14ac:dyDescent="0.25">
      <c r="A76" s="1">
        <v>-0.20498777926</v>
      </c>
      <c r="B76" s="1">
        <v>-2.17000007629</v>
      </c>
      <c r="C76" t="s">
        <v>95</v>
      </c>
      <c r="E76" s="1">
        <f t="shared" si="3"/>
        <v>1.9650122970299999</v>
      </c>
      <c r="F76" s="1">
        <f t="shared" si="4"/>
        <v>1.9650122970299999</v>
      </c>
      <c r="G76" s="1">
        <f>(E76-Statistics!$C$5)*(E76-Statistics!$C$5)</f>
        <v>5.4812390658044183</v>
      </c>
      <c r="H76" s="1">
        <f>A76-Statistics!$C$11</f>
        <v>9.1176281518215312</v>
      </c>
      <c r="I76" s="1">
        <f>B76-Statistics!$C$12</f>
        <v>6.7764235332961764</v>
      </c>
      <c r="J76" s="1">
        <f t="shared" si="5"/>
        <v>61.78490997584715</v>
      </c>
      <c r="K76">
        <f>'Confidence Intervall'!$K$6*'Confidence Intervall'!$K$8*SQRT(1/288+((Data!B76-'Confidence Intervall'!$K$5)*(Data!B76-'Confidence Intervall'!$K$5))/'Confidence Intervall'!$K$7)</f>
        <v>0.19038501521901482</v>
      </c>
      <c r="L76">
        <f>'Confidence Intervall'!$K$2*Data!B76+'Confidence Intervall'!$K$3+K76</f>
        <v>-1.6832960686465823</v>
      </c>
      <c r="M76">
        <f>'Confidence Intervall'!$K$2*Data!B76+'Confidence Intervall'!$K$3-K76</f>
        <v>-2.064066099084612</v>
      </c>
    </row>
    <row r="77" spans="1:13" x14ac:dyDescent="0.25">
      <c r="A77" s="1">
        <v>-2.2333447933200001</v>
      </c>
      <c r="B77" s="1">
        <v>-2.2400000095400001</v>
      </c>
      <c r="C77" t="s">
        <v>224</v>
      </c>
      <c r="E77" s="1">
        <f t="shared" si="3"/>
        <v>6.655216219999982E-3</v>
      </c>
      <c r="F77" s="1">
        <f t="shared" si="4"/>
        <v>6.655216219999982E-3</v>
      </c>
      <c r="G77" s="1">
        <f>(E77-Statistics!$C$5)*(E77-Statistics!$C$5)</f>
        <v>0.14657223713470466</v>
      </c>
      <c r="H77" s="1">
        <f>A77-Statistics!$C$11</f>
        <v>7.0892711377615303</v>
      </c>
      <c r="I77" s="1">
        <f>B77-Statistics!$C$12</f>
        <v>6.7064236000461763</v>
      </c>
      <c r="J77" s="1">
        <f t="shared" si="5"/>
        <v>47.543655265410138</v>
      </c>
      <c r="K77">
        <f>'Confidence Intervall'!$K$6*'Confidence Intervall'!$K$8*SQRT(1/288+((Data!B77-'Confidence Intervall'!$K$5)*(Data!B77-'Confidence Intervall'!$K$5))/'Confidence Intervall'!$K$7)</f>
        <v>0.1895034817157801</v>
      </c>
      <c r="L77">
        <f>'Confidence Intervall'!$K$2*Data!B77+'Confidence Intervall'!$K$3+K77</f>
        <v>-1.7611285287715417</v>
      </c>
      <c r="M77">
        <f>'Confidence Intervall'!$K$2*Data!B77+'Confidence Intervall'!$K$3-K77</f>
        <v>-2.1401354922031017</v>
      </c>
    </row>
    <row r="78" spans="1:13" x14ac:dyDescent="0.25">
      <c r="A78" s="1">
        <v>6.1852809041699999E-2</v>
      </c>
      <c r="B78" s="1">
        <v>-2.2699999809300002</v>
      </c>
      <c r="C78" t="s">
        <v>108</v>
      </c>
      <c r="E78" s="1">
        <f t="shared" si="3"/>
        <v>2.3318527899717001</v>
      </c>
      <c r="F78" s="1">
        <f t="shared" si="4"/>
        <v>2.3318527899717001</v>
      </c>
      <c r="G78" s="1">
        <f>(E78-Statistics!$C$5)*(E78-Statistics!$C$5)</f>
        <v>7.333508325740576</v>
      </c>
      <c r="H78" s="1">
        <f>A78-Statistics!$C$11</f>
        <v>9.3844687401232303</v>
      </c>
      <c r="I78" s="1">
        <f>B78-Statistics!$C$12</f>
        <v>6.6764236286561758</v>
      </c>
      <c r="J78" s="1">
        <f t="shared" si="5"/>
        <v>62.65468883894399</v>
      </c>
      <c r="K78">
        <f>'Confidence Intervall'!$K$6*'Confidence Intervall'!$K$8*SQRT(1/288+((Data!B78-'Confidence Intervall'!$K$5)*(Data!B78-'Confidence Intervall'!$K$5))/'Confidence Intervall'!$K$7)</f>
        <v>0.18912723801003253</v>
      </c>
      <c r="L78">
        <f>'Confidence Intervall'!$K$2*Data!B78+'Confidence Intervall'!$K$3+K78</f>
        <v>-1.7944837410263164</v>
      </c>
      <c r="M78">
        <f>'Confidence Intervall'!$K$2*Data!B78+'Confidence Intervall'!$K$3-K78</f>
        <v>-2.1727382170463816</v>
      </c>
    </row>
    <row r="79" spans="1:13" x14ac:dyDescent="0.25">
      <c r="A79" s="1">
        <v>-2.0654256343799999</v>
      </c>
      <c r="B79" s="1">
        <v>-2.28999996185</v>
      </c>
      <c r="C79" t="s">
        <v>257</v>
      </c>
      <c r="E79" s="1">
        <f t="shared" si="3"/>
        <v>0.22457432747000006</v>
      </c>
      <c r="F79" s="1">
        <f t="shared" si="4"/>
        <v>0.22457432747000006</v>
      </c>
      <c r="G79" s="1">
        <f>(E79-Statistics!$C$5)*(E79-Statistics!$C$5)</f>
        <v>0.36092056650905346</v>
      </c>
      <c r="H79" s="1">
        <f>A79-Statistics!$C$11</f>
        <v>7.2571902967015305</v>
      </c>
      <c r="I79" s="1">
        <f>B79-Statistics!$C$12</f>
        <v>6.656423647736176</v>
      </c>
      <c r="J79" s="1">
        <f t="shared" si="5"/>
        <v>48.306933107085584</v>
      </c>
      <c r="K79">
        <f>'Confidence Intervall'!$K$6*'Confidence Intervall'!$K$8*SQRT(1/288+((Data!B79-'Confidence Intervall'!$K$5)*(Data!B79-'Confidence Intervall'!$K$5))/'Confidence Intervall'!$K$7)</f>
        <v>0.18887693179995646</v>
      </c>
      <c r="L79">
        <f>'Confidence Intervall'!$K$2*Data!B79+'Confidence Intervall'!$K$3+K79</f>
        <v>-1.8167200262617484</v>
      </c>
      <c r="M79">
        <f>'Confidence Intervall'!$K$2*Data!B79+'Confidence Intervall'!$K$3-K79</f>
        <v>-2.1944738898616611</v>
      </c>
    </row>
    <row r="80" spans="1:13" x14ac:dyDescent="0.25">
      <c r="A80" s="1">
        <v>-2.7230105400100002</v>
      </c>
      <c r="B80" s="1">
        <v>-2.3399999141699999</v>
      </c>
      <c r="C80" t="s">
        <v>236</v>
      </c>
      <c r="E80" s="1">
        <f t="shared" si="3"/>
        <v>-0.38301062584000034</v>
      </c>
      <c r="F80" s="1">
        <f t="shared" si="4"/>
        <v>0.38301062584000034</v>
      </c>
      <c r="G80" s="1">
        <f>(E80-Statistics!$C$5)*(E80-Statistics!$C$5)</f>
        <v>4.6489274136307514E-5</v>
      </c>
      <c r="H80" s="1">
        <f>A80-Statistics!$C$11</f>
        <v>6.5996053910715311</v>
      </c>
      <c r="I80" s="1">
        <f>B80-Statistics!$C$12</f>
        <v>6.6064236954161766</v>
      </c>
      <c r="J80" s="1">
        <f t="shared" si="5"/>
        <v>43.599789435971303</v>
      </c>
      <c r="K80">
        <f>'Confidence Intervall'!$K$6*'Confidence Intervall'!$K$8*SQRT(1/288+((Data!B80-'Confidence Intervall'!$K$5)*(Data!B80-'Confidence Intervall'!$K$5))/'Confidence Intervall'!$K$7)</f>
        <v>0.18825300868166106</v>
      </c>
      <c r="L80">
        <f>'Confidence Intervall'!$K$2*Data!B80+'Confidence Intervall'!$K$3+K80</f>
        <v>-1.8723088969654196</v>
      </c>
      <c r="M80">
        <f>'Confidence Intervall'!$K$2*Data!B80+'Confidence Intervall'!$K$3-K80</f>
        <v>-2.2488149143287419</v>
      </c>
    </row>
    <row r="81" spans="1:13" x14ac:dyDescent="0.25">
      <c r="A81" s="1">
        <v>-2.1465921402000001</v>
      </c>
      <c r="B81" s="1">
        <v>-2.36999988556</v>
      </c>
      <c r="C81" t="s">
        <v>246</v>
      </c>
      <c r="E81" s="1">
        <f t="shared" si="3"/>
        <v>0.22340774535999985</v>
      </c>
      <c r="F81" s="1">
        <f t="shared" si="4"/>
        <v>0.22340774535999985</v>
      </c>
      <c r="G81" s="1">
        <f>(E81-Statistics!$C$5)*(E81-Statistics!$C$5)</f>
        <v>0.35952024017293732</v>
      </c>
      <c r="H81" s="1">
        <f>A81-Statistics!$C$11</f>
        <v>7.1760237908815308</v>
      </c>
      <c r="I81" s="1">
        <f>B81-Statistics!$C$12</f>
        <v>6.576423724026176</v>
      </c>
      <c r="J81" s="1">
        <f t="shared" si="5"/>
        <v>47.192573102529551</v>
      </c>
      <c r="K81">
        <f>'Confidence Intervall'!$K$6*'Confidence Intervall'!$K$8*SQRT(1/288+((Data!B81-'Confidence Intervall'!$K$5)*(Data!B81-'Confidence Intervall'!$K$5))/'Confidence Intervall'!$K$7)</f>
        <v>0.18787992656475705</v>
      </c>
      <c r="L81">
        <f>'Confidence Intervall'!$K$2*Data!B81+'Confidence Intervall'!$K$3+K81</f>
        <v>-1.9056609476313509</v>
      </c>
      <c r="M81">
        <f>'Confidence Intervall'!$K$2*Data!B81+'Confidence Intervall'!$K$3-K81</f>
        <v>-2.281420800760865</v>
      </c>
    </row>
    <row r="82" spans="1:13" x14ac:dyDescent="0.25">
      <c r="A82" s="1">
        <v>-2.0486960411099999</v>
      </c>
      <c r="B82" s="1">
        <v>-2.4000000953699998</v>
      </c>
      <c r="C82" t="s">
        <v>256</v>
      </c>
      <c r="E82" s="1">
        <f t="shared" si="3"/>
        <v>0.35130405425999989</v>
      </c>
      <c r="F82" s="1">
        <f t="shared" si="4"/>
        <v>0.35130405425999989</v>
      </c>
      <c r="G82" s="1">
        <f>(E82-Statistics!$C$5)*(E82-Statistics!$C$5)</f>
        <v>0.52925097673716592</v>
      </c>
      <c r="H82" s="1">
        <f>A82-Statistics!$C$11</f>
        <v>7.2739198899715305</v>
      </c>
      <c r="I82" s="1">
        <f>B82-Statistics!$C$12</f>
        <v>6.5464235142161762</v>
      </c>
      <c r="J82" s="1">
        <f t="shared" si="5"/>
        <v>47.618160208234372</v>
      </c>
      <c r="K82">
        <f>'Confidence Intervall'!$K$6*'Confidence Intervall'!$K$8*SQRT(1/288+((Data!B82-'Confidence Intervall'!$K$5)*(Data!B82-'Confidence Intervall'!$K$5))/'Confidence Intervall'!$K$7)</f>
        <v>0.18750780227139668</v>
      </c>
      <c r="L82">
        <f>'Confidence Intervall'!$K$2*Data!B82+'Confidence Intervall'!$K$3+K82</f>
        <v>-1.9390123025688439</v>
      </c>
      <c r="M82">
        <f>'Confidence Intervall'!$K$2*Data!B82+'Confidence Intervall'!$K$3-K82</f>
        <v>-2.3140279071116372</v>
      </c>
    </row>
    <row r="83" spans="1:13" x14ac:dyDescent="0.25">
      <c r="A83" s="1">
        <v>-2.3682208061200001</v>
      </c>
      <c r="B83" s="1">
        <v>-2.42000007629</v>
      </c>
      <c r="C83" t="s">
        <v>225</v>
      </c>
      <c r="E83" s="1">
        <f t="shared" si="3"/>
        <v>5.1779270169999947E-2</v>
      </c>
      <c r="F83" s="1">
        <f t="shared" si="4"/>
        <v>5.1779270169999947E-2</v>
      </c>
      <c r="G83" s="1">
        <f>(E83-Statistics!$C$5)*(E83-Statistics!$C$5)</f>
        <v>0.18315968327257115</v>
      </c>
      <c r="H83" s="1">
        <f>A83-Statistics!$C$11</f>
        <v>6.9543951249615308</v>
      </c>
      <c r="I83" s="1">
        <f>B83-Statistics!$C$12</f>
        <v>6.5264235332961764</v>
      </c>
      <c r="J83" s="1">
        <f t="shared" si="5"/>
        <v>45.387328003389136</v>
      </c>
      <c r="K83">
        <f>'Confidence Intervall'!$K$6*'Confidence Intervall'!$K$8*SQRT(1/288+((Data!B83-'Confidence Intervall'!$K$5)*(Data!B83-'Confidence Intervall'!$K$5))/'Confidence Intervall'!$K$7)</f>
        <v>0.18726025797756482</v>
      </c>
      <c r="L83">
        <f>'Confidence Intervall'!$K$2*Data!B83+'Confidence Intervall'!$K$3+K83</f>
        <v>-1.9612458258880321</v>
      </c>
      <c r="M83">
        <f>'Confidence Intervall'!$K$2*Data!B83+'Confidence Intervall'!$K$3-K83</f>
        <v>-2.3357663418431618</v>
      </c>
    </row>
    <row r="84" spans="1:13" x14ac:dyDescent="0.25">
      <c r="A84" s="1">
        <v>-2.0828375816300002</v>
      </c>
      <c r="B84" s="1">
        <v>-2.4400000572199998</v>
      </c>
      <c r="C84" t="s">
        <v>243</v>
      </c>
      <c r="E84" s="1">
        <f t="shared" si="3"/>
        <v>0.35716247558999958</v>
      </c>
      <c r="F84" s="1">
        <f t="shared" si="4"/>
        <v>0.35716247558999958</v>
      </c>
      <c r="G84" s="1">
        <f>(E84-Statistics!$C$5)*(E84-Statistics!$C$5)</f>
        <v>0.53780925840809102</v>
      </c>
      <c r="H84" s="1">
        <f>A84-Statistics!$C$11</f>
        <v>7.2397783494515302</v>
      </c>
      <c r="I84" s="1">
        <f>B84-Statistics!$C$12</f>
        <v>6.5064235523661766</v>
      </c>
      <c r="J84" s="1">
        <f t="shared" si="5"/>
        <v>47.105064366782159</v>
      </c>
      <c r="K84">
        <f>'Confidence Intervall'!$K$6*'Confidence Intervall'!$K$8*SQRT(1/288+((Data!B84-'Confidence Intervall'!$K$5)*(Data!B84-'Confidence Intervall'!$K$5))/'Confidence Intervall'!$K$7)</f>
        <v>0.18701314494816521</v>
      </c>
      <c r="L84">
        <f>'Confidence Intervall'!$K$2*Data!B84+'Confidence Intervall'!$K$3+K84</f>
        <v>-1.9834789179537806</v>
      </c>
      <c r="M84">
        <f>'Confidence Intervall'!$K$2*Data!B84+'Confidence Intervall'!$K$3-K84</f>
        <v>-2.3575052078501111</v>
      </c>
    </row>
    <row r="85" spans="1:13" x14ac:dyDescent="0.25">
      <c r="A85" s="1">
        <v>-0.35606336593600002</v>
      </c>
      <c r="B85" s="1">
        <v>-2.4900000095400001</v>
      </c>
      <c r="C85" t="s">
        <v>105</v>
      </c>
      <c r="E85" s="1">
        <f t="shared" si="3"/>
        <v>2.1339366436040001</v>
      </c>
      <c r="F85" s="1">
        <f t="shared" si="4"/>
        <v>2.1339366436040001</v>
      </c>
      <c r="G85" s="1">
        <f>(E85-Statistics!$C$5)*(E85-Statistics!$C$5)</f>
        <v>6.3007474214307235</v>
      </c>
      <c r="H85" s="1">
        <f>A85-Statistics!$C$11</f>
        <v>8.9665525651455305</v>
      </c>
      <c r="I85" s="1">
        <f>B85-Statistics!$C$12</f>
        <v>6.4564236000461763</v>
      </c>
      <c r="J85" s="1">
        <f t="shared" si="5"/>
        <v>57.891861592660184</v>
      </c>
      <c r="K85">
        <f>'Confidence Intervall'!$K$6*'Confidence Intervall'!$K$8*SQRT(1/288+((Data!B85-'Confidence Intervall'!$K$5)*(Data!B85-'Confidence Intervall'!$K$5))/'Confidence Intervall'!$K$7)</f>
        <v>0.1863972604059593</v>
      </c>
      <c r="L85">
        <f>'Confidence Intervall'!$K$2*Data!B85+'Confidence Intervall'!$K$3+K85</f>
        <v>-2.0390597500813628</v>
      </c>
      <c r="M85">
        <f>'Confidence Intervall'!$K$2*Data!B85+'Confidence Intervall'!$K$3-K85</f>
        <v>-2.4118542708932815</v>
      </c>
    </row>
    <row r="86" spans="1:13" x14ac:dyDescent="0.25">
      <c r="A86" s="1">
        <v>-2.34154653549</v>
      </c>
      <c r="B86" s="1">
        <v>-2.5299999713900001</v>
      </c>
      <c r="C86" t="s">
        <v>258</v>
      </c>
      <c r="E86" s="1">
        <f t="shared" si="3"/>
        <v>0.18845343590000008</v>
      </c>
      <c r="F86" s="1">
        <f t="shared" si="4"/>
        <v>0.18845343590000008</v>
      </c>
      <c r="G86" s="1">
        <f>(E86-Statistics!$C$5)*(E86-Statistics!$C$5)</f>
        <v>0.31882483134456602</v>
      </c>
      <c r="H86" s="1">
        <f>A86-Statistics!$C$11</f>
        <v>6.9810693955915308</v>
      </c>
      <c r="I86" s="1">
        <f>B86-Statistics!$C$12</f>
        <v>6.4164236381961768</v>
      </c>
      <c r="J86" s="1">
        <f t="shared" si="5"/>
        <v>44.793498689761392</v>
      </c>
      <c r="K86">
        <f>'Confidence Intervall'!$K$6*'Confidence Intervall'!$K$8*SQRT(1/288+((Data!B86-'Confidence Intervall'!$K$5)*(Data!B86-'Confidence Intervall'!$K$5))/'Confidence Intervall'!$K$7)</f>
        <v>0.18590651925539797</v>
      </c>
      <c r="L86">
        <f>'Confidence Intervall'!$K$2*Data!B86+'Confidence Intervall'!$K$3+K86</f>
        <v>-2.0835224492936288</v>
      </c>
      <c r="M86">
        <f>'Confidence Intervall'!$K$2*Data!B86+'Confidence Intervall'!$K$3-K86</f>
        <v>-2.4553354878044247</v>
      </c>
    </row>
    <row r="87" spans="1:13" x14ac:dyDescent="0.25">
      <c r="A87" s="1">
        <v>-2.2870419025399999</v>
      </c>
      <c r="B87" s="1">
        <v>-2.5499999523199999</v>
      </c>
      <c r="C87" t="s">
        <v>230</v>
      </c>
      <c r="E87" s="1">
        <f t="shared" si="3"/>
        <v>0.26295804977999993</v>
      </c>
      <c r="F87" s="1">
        <f t="shared" si="4"/>
        <v>0.26295804977999993</v>
      </c>
      <c r="G87" s="1">
        <f>(E87-Statistics!$C$5)*(E87-Statistics!$C$5)</f>
        <v>0.40851319710141482</v>
      </c>
      <c r="H87" s="1">
        <f>A87-Statistics!$C$11</f>
        <v>7.0355740285415305</v>
      </c>
      <c r="I87" s="1">
        <f>B87-Statistics!$C$12</f>
        <v>6.3964236572661761</v>
      </c>
      <c r="J87" s="1">
        <f t="shared" si="5"/>
        <v>45.002512158610543</v>
      </c>
      <c r="K87">
        <f>'Confidence Intervall'!$K$6*'Confidence Intervall'!$K$8*SQRT(1/288+((Data!B87-'Confidence Intervall'!$K$5)*(Data!B87-'Confidence Intervall'!$K$5))/'Confidence Intervall'!$K$7)</f>
        <v>0.18566180894227094</v>
      </c>
      <c r="L87">
        <f>'Confidence Intervall'!$K$2*Data!B87+'Confidence Intervall'!$K$3+K87</f>
        <v>-2.1057531386431045</v>
      </c>
      <c r="M87">
        <f>'Confidence Intervall'!$K$2*Data!B87+'Confidence Intervall'!$K$3-K87</f>
        <v>-2.4770767565276466</v>
      </c>
    </row>
    <row r="88" spans="1:13" x14ac:dyDescent="0.25">
      <c r="A88" s="1">
        <v>-2.3906354904199998</v>
      </c>
      <c r="B88" s="1">
        <v>-2.6400001048999999</v>
      </c>
      <c r="C88" t="s">
        <v>247</v>
      </c>
      <c r="E88" s="1">
        <f t="shared" si="3"/>
        <v>0.24936461448000014</v>
      </c>
      <c r="F88" s="1">
        <f t="shared" si="4"/>
        <v>0.24936461448000014</v>
      </c>
      <c r="G88" s="1">
        <f>(E88-Statistics!$C$5)*(E88-Statistics!$C$5)</f>
        <v>0.39132148014686552</v>
      </c>
      <c r="H88" s="1">
        <f>A88-Statistics!$C$11</f>
        <v>6.9319804406615315</v>
      </c>
      <c r="I88" s="1">
        <f>B88-Statistics!$C$12</f>
        <v>6.3064235046861761</v>
      </c>
      <c r="J88" s="1">
        <f t="shared" si="5"/>
        <v>43.716004385012717</v>
      </c>
      <c r="K88">
        <f>'Confidence Intervall'!$K$6*'Confidence Intervall'!$K$8*SQRT(1/288+((Data!B88-'Confidence Intervall'!$K$5)*(Data!B88-'Confidence Intervall'!$K$5))/'Confidence Intervall'!$K$7)</f>
        <v>0.1845661109119269</v>
      </c>
      <c r="L88">
        <f>'Confidence Intervall'!$K$2*Data!B88+'Confidence Intervall'!$K$3+K88</f>
        <v>-2.2057860044046427</v>
      </c>
      <c r="M88">
        <f>'Confidence Intervall'!$K$2*Data!B88+'Confidence Intervall'!$K$3-K88</f>
        <v>-2.5749182262284966</v>
      </c>
    </row>
    <row r="89" spans="1:13" x14ac:dyDescent="0.25">
      <c r="A89" s="1">
        <v>-2.4951496124300001</v>
      </c>
      <c r="B89" s="1">
        <v>-2.6500000953699998</v>
      </c>
      <c r="C89" t="s">
        <v>226</v>
      </c>
      <c r="E89" s="1">
        <f t="shared" si="3"/>
        <v>0.1548504829399997</v>
      </c>
      <c r="F89" s="1">
        <f t="shared" si="4"/>
        <v>0.1548504829399997</v>
      </c>
      <c r="G89" s="1">
        <f>(E89-Statistics!$C$5)*(E89-Statistics!$C$5)</f>
        <v>0.2820064601425587</v>
      </c>
      <c r="H89" s="1">
        <f>A89-Statistics!$C$11</f>
        <v>6.8274663186515312</v>
      </c>
      <c r="I89" s="1">
        <f>B89-Statistics!$C$12</f>
        <v>6.2964235142161762</v>
      </c>
      <c r="J89" s="1">
        <f t="shared" si="5"/>
        <v>42.988619471276451</v>
      </c>
      <c r="K89">
        <f>'Confidence Intervall'!$K$6*'Confidence Intervall'!$K$8*SQRT(1/288+((Data!B89-'Confidence Intervall'!$K$5)*(Data!B89-'Confidence Intervall'!$K$5))/'Confidence Intervall'!$K$7)</f>
        <v>0.18444492709623622</v>
      </c>
      <c r="L89">
        <f>'Confidence Intervall'!$K$2*Data!B89+'Confidence Intervall'!$K$3+K89</f>
        <v>-2.2169001777440043</v>
      </c>
      <c r="M89">
        <f>'Confidence Intervall'!$K$2*Data!B89+'Confidence Intervall'!$K$3-K89</f>
        <v>-2.5857900319364768</v>
      </c>
    </row>
    <row r="90" spans="1:13" x14ac:dyDescent="0.25">
      <c r="A90" s="1">
        <v>-0.256802260876</v>
      </c>
      <c r="B90" s="1">
        <v>-2.67000007629</v>
      </c>
      <c r="C90" t="s">
        <v>106</v>
      </c>
      <c r="E90" s="1">
        <f t="shared" si="3"/>
        <v>2.4131978154140001</v>
      </c>
      <c r="F90" s="1">
        <f t="shared" si="4"/>
        <v>2.4131978154140001</v>
      </c>
      <c r="G90" s="1">
        <f>(E90-Statistics!$C$5)*(E90-Statistics!$C$5)</f>
        <v>7.780697335887151</v>
      </c>
      <c r="H90" s="1">
        <f>A90-Statistics!$C$11</f>
        <v>9.0658136702055305</v>
      </c>
      <c r="I90" s="1">
        <f>B90-Statistics!$C$12</f>
        <v>6.2764235332961764</v>
      </c>
      <c r="J90" s="1">
        <f t="shared" si="5"/>
        <v>56.900886268156171</v>
      </c>
      <c r="K90">
        <f>'Confidence Intervall'!$K$6*'Confidence Intervall'!$K$8*SQRT(1/288+((Data!B90-'Confidence Intervall'!$K$5)*(Data!B90-'Confidence Intervall'!$K$5))/'Confidence Intervall'!$K$7)</f>
        <v>0.18420289817407243</v>
      </c>
      <c r="L90">
        <f>'Confidence Intervall'!$K$2*Data!B90+'Confidence Intervall'!$K$3+K90</f>
        <v>-2.2391281856915244</v>
      </c>
      <c r="M90">
        <f>'Confidence Intervall'!$K$2*Data!B90+'Confidence Intervall'!$K$3-K90</f>
        <v>-2.6075339820396692</v>
      </c>
    </row>
    <row r="91" spans="1:13" x14ac:dyDescent="0.25">
      <c r="A91" s="1">
        <v>-3.0349402427699999</v>
      </c>
      <c r="B91" s="1">
        <v>-2.67000007629</v>
      </c>
      <c r="C91" t="s">
        <v>237</v>
      </c>
      <c r="E91" s="1">
        <f t="shared" si="3"/>
        <v>-0.36494016647999983</v>
      </c>
      <c r="F91" s="1">
        <f t="shared" si="4"/>
        <v>0.36494016647999983</v>
      </c>
      <c r="G91" s="1">
        <f>(E91-Statistics!$C$5)*(E91-Statistics!$C$5)</f>
        <v>1.2661099248942084E-4</v>
      </c>
      <c r="H91" s="1">
        <f>A91-Statistics!$C$11</f>
        <v>6.2876756883115306</v>
      </c>
      <c r="I91" s="1">
        <f>B91-Statistics!$C$12</f>
        <v>6.2764235332961764</v>
      </c>
      <c r="J91" s="1">
        <f t="shared" si="5"/>
        <v>39.464115659852723</v>
      </c>
      <c r="K91">
        <f>'Confidence Intervall'!$K$6*'Confidence Intervall'!$K$8*SQRT(1/288+((Data!B91-'Confidence Intervall'!$K$5)*(Data!B91-'Confidence Intervall'!$K$5))/'Confidence Intervall'!$K$7)</f>
        <v>0.18420289817407243</v>
      </c>
      <c r="L91">
        <f>'Confidence Intervall'!$K$2*Data!B91+'Confidence Intervall'!$K$3+K91</f>
        <v>-2.2391281856915244</v>
      </c>
      <c r="M91">
        <f>'Confidence Intervall'!$K$2*Data!B91+'Confidence Intervall'!$K$3-K91</f>
        <v>-2.6075339820396692</v>
      </c>
    </row>
    <row r="92" spans="1:13" x14ac:dyDescent="0.25">
      <c r="A92" s="1">
        <v>-2.27447128296</v>
      </c>
      <c r="B92" s="1">
        <v>-2.7799999713900001</v>
      </c>
      <c r="C92" t="s">
        <v>255</v>
      </c>
      <c r="E92" s="1">
        <f t="shared" si="3"/>
        <v>0.50552868843000009</v>
      </c>
      <c r="F92" s="1">
        <f t="shared" si="4"/>
        <v>0.50552868843000009</v>
      </c>
      <c r="G92" s="1">
        <f>(E92-Statistics!$C$5)*(E92-Statistics!$C$5)</f>
        <v>0.77743193934377541</v>
      </c>
      <c r="H92" s="1">
        <f>A92-Statistics!$C$11</f>
        <v>7.0481446481215304</v>
      </c>
      <c r="I92" s="1">
        <f>B92-Statistics!$C$12</f>
        <v>6.1664236381961768</v>
      </c>
      <c r="J92" s="1">
        <f t="shared" si="5"/>
        <v>43.461845763602483</v>
      </c>
      <c r="K92">
        <f>'Confidence Intervall'!$K$6*'Confidence Intervall'!$K$8*SQRT(1/288+((Data!B92-'Confidence Intervall'!$K$5)*(Data!B92-'Confidence Intervall'!$K$5))/'Confidence Intervall'!$K$7)</f>
        <v>0.18287988627555826</v>
      </c>
      <c r="L92">
        <f>'Confidence Intervall'!$K$2*Data!B92+'Confidence Intervall'!$K$3+K92</f>
        <v>-2.361374082273469</v>
      </c>
      <c r="M92">
        <f>'Confidence Intervall'!$K$2*Data!B92+'Confidence Intervall'!$K$3-K92</f>
        <v>-2.7271338548245851</v>
      </c>
    </row>
    <row r="93" spans="1:13" x14ac:dyDescent="0.25">
      <c r="A93" s="1">
        <v>-3.2141387462600002</v>
      </c>
      <c r="B93" s="1">
        <v>-2.9100000858300001</v>
      </c>
      <c r="C93" t="s">
        <v>238</v>
      </c>
      <c r="E93" s="1">
        <f t="shared" si="3"/>
        <v>-0.30413866043000004</v>
      </c>
      <c r="F93" s="1">
        <f t="shared" si="4"/>
        <v>0.30413866043000004</v>
      </c>
      <c r="G93" s="1">
        <f>(E93-Statistics!$C$5)*(E93-Statistics!$C$5)</f>
        <v>5.1917300729200141E-3</v>
      </c>
      <c r="H93" s="1">
        <f>A93-Statistics!$C$11</f>
        <v>6.1084771848215311</v>
      </c>
      <c r="I93" s="1">
        <f>B93-Statistics!$C$12</f>
        <v>6.0364235237561763</v>
      </c>
      <c r="J93" s="1">
        <f t="shared" si="5"/>
        <v>36.873355372784594</v>
      </c>
      <c r="K93">
        <f>'Confidence Intervall'!$K$6*'Confidence Intervall'!$K$8*SQRT(1/288+((Data!B93-'Confidence Intervall'!$K$5)*(Data!B93-'Confidence Intervall'!$K$5))/'Confidence Intervall'!$K$7)</f>
        <v>0.18133440533857481</v>
      </c>
      <c r="L93">
        <f>'Confidence Intervall'!$K$2*Data!B93+'Confidence Intervall'!$K$3+K93</f>
        <v>-2.505828689014344</v>
      </c>
      <c r="M93">
        <f>'Confidence Intervall'!$K$2*Data!B93+'Confidence Intervall'!$K$3-K93</f>
        <v>-2.8684974996914936</v>
      </c>
    </row>
    <row r="94" spans="1:13" x14ac:dyDescent="0.25">
      <c r="A94" s="1">
        <v>-2.5923335552200002</v>
      </c>
      <c r="B94" s="1">
        <v>-2.96000003815</v>
      </c>
      <c r="C94" t="s">
        <v>227</v>
      </c>
      <c r="E94" s="1">
        <f t="shared" si="3"/>
        <v>0.36766648292999982</v>
      </c>
      <c r="F94" s="1">
        <f t="shared" si="4"/>
        <v>0.36766648292999982</v>
      </c>
      <c r="G94" s="1">
        <f>(E94-Statistics!$C$5)*(E94-Statistics!$C$5)</f>
        <v>0.55332592092110744</v>
      </c>
      <c r="H94" s="1">
        <f>A94-Statistics!$C$11</f>
        <v>6.7302823758615311</v>
      </c>
      <c r="I94" s="1">
        <f>B94-Statistics!$C$12</f>
        <v>5.9864235714361769</v>
      </c>
      <c r="J94" s="1">
        <f t="shared" si="5"/>
        <v>40.290321057278945</v>
      </c>
      <c r="K94">
        <f>'Confidence Intervall'!$K$6*'Confidence Intervall'!$K$8*SQRT(1/288+((Data!B94-'Confidence Intervall'!$K$5)*(Data!B94-'Confidence Intervall'!$K$5))/'Confidence Intervall'!$K$7)</f>
        <v>0.18074530611149836</v>
      </c>
      <c r="L94">
        <f>'Confidence Intervall'!$K$2*Data!B94+'Confidence Intervall'!$K$3+K94</f>
        <v>-2.5613827358267964</v>
      </c>
      <c r="M94">
        <f>'Confidence Intervall'!$K$2*Data!B94+'Confidence Intervall'!$K$3-K94</f>
        <v>-2.922873348049793</v>
      </c>
    </row>
    <row r="95" spans="1:13" x14ac:dyDescent="0.25">
      <c r="A95" s="1">
        <v>-2.7047355175000001</v>
      </c>
      <c r="B95" s="1">
        <v>-3.0099999904599999</v>
      </c>
      <c r="C95" t="s">
        <v>248</v>
      </c>
      <c r="E95" s="1">
        <f t="shared" si="3"/>
        <v>0.30526447295999981</v>
      </c>
      <c r="F95" s="1">
        <f t="shared" si="4"/>
        <v>0.30526447295999981</v>
      </c>
      <c r="G95" s="1">
        <f>(E95-Statistics!$C$5)*(E95-Statistics!$C$5)</f>
        <v>0.46438336270935782</v>
      </c>
      <c r="H95" s="1">
        <f>A95-Statistics!$C$11</f>
        <v>6.6178804135815312</v>
      </c>
      <c r="I95" s="1">
        <f>B95-Statistics!$C$12</f>
        <v>5.9364236191261766</v>
      </c>
      <c r="J95" s="1">
        <f t="shared" si="5"/>
        <v>39.286541595737908</v>
      </c>
      <c r="K95">
        <f>'Confidence Intervall'!$K$6*'Confidence Intervall'!$K$8*SQRT(1/288+((Data!B95-'Confidence Intervall'!$K$5)*(Data!B95-'Confidence Intervall'!$K$5))/'Confidence Intervall'!$K$7)</f>
        <v>0.18015920440278205</v>
      </c>
      <c r="L95">
        <f>'Confidence Intervall'!$K$2*Data!B95+'Confidence Intervall'!$K$3+K95</f>
        <v>-2.6169337851098957</v>
      </c>
      <c r="M95">
        <f>'Confidence Intervall'!$K$2*Data!B95+'Confidence Intervall'!$K$3-K95</f>
        <v>-2.9772521939154597</v>
      </c>
    </row>
    <row r="96" spans="1:13" x14ac:dyDescent="0.25">
      <c r="A96" s="1">
        <v>0.31574165821099998</v>
      </c>
      <c r="B96" s="1">
        <v>-3.0299999713900001</v>
      </c>
      <c r="C96" t="s">
        <v>107</v>
      </c>
      <c r="E96" s="1">
        <f t="shared" si="3"/>
        <v>3.3457416296010001</v>
      </c>
      <c r="F96" s="1">
        <f t="shared" si="4"/>
        <v>3.3457416296010001</v>
      </c>
      <c r="G96" s="1">
        <f>(E96-Statistics!$C$5)*(E96-Statistics!$C$5)</f>
        <v>13.85279233632367</v>
      </c>
      <c r="H96" s="1">
        <f>A96-Statistics!$C$11</f>
        <v>9.6383575892925304</v>
      </c>
      <c r="I96" s="1">
        <f>B96-Statistics!$C$12</f>
        <v>5.9164236381961768</v>
      </c>
      <c r="J96" s="1">
        <f t="shared" si="5"/>
        <v>57.024606674677841</v>
      </c>
      <c r="K96">
        <f>'Confidence Intervall'!$K$6*'Confidence Intervall'!$K$8*SQRT(1/288+((Data!B96-'Confidence Intervall'!$K$5)*(Data!B96-'Confidence Intervall'!$K$5))/'Confidence Intervall'!$K$7)</f>
        <v>0.17992560959098769</v>
      </c>
      <c r="L96">
        <f>'Confidence Intervall'!$K$2*Data!B96+'Confidence Intervall'!$K$3+K96</f>
        <v>-2.6391533589580392</v>
      </c>
      <c r="M96">
        <f>'Confidence Intervall'!$K$2*Data!B96+'Confidence Intervall'!$K$3-K96</f>
        <v>-2.9990045781400148</v>
      </c>
    </row>
    <row r="97" spans="1:13" x14ac:dyDescent="0.25">
      <c r="A97" s="1">
        <v>-2.7068364620200001</v>
      </c>
      <c r="B97" s="1">
        <v>-3.0299999713900001</v>
      </c>
      <c r="C97" t="s">
        <v>229</v>
      </c>
      <c r="E97" s="1">
        <f t="shared" si="3"/>
        <v>0.32316350937000005</v>
      </c>
      <c r="F97" s="1">
        <f t="shared" si="4"/>
        <v>0.32316350937000005</v>
      </c>
      <c r="G97" s="1">
        <f>(E97-Statistics!$C$5)*(E97-Statistics!$C$5)</f>
        <v>0.48909857816536095</v>
      </c>
      <c r="H97" s="1">
        <f>A97-Statistics!$C$11</f>
        <v>6.6157794690615308</v>
      </c>
      <c r="I97" s="1">
        <f>B97-Statistics!$C$12</f>
        <v>5.9164236381961768</v>
      </c>
      <c r="J97" s="1">
        <f t="shared" si="5"/>
        <v>39.141754035848592</v>
      </c>
      <c r="K97">
        <f>'Confidence Intervall'!$K$6*'Confidence Intervall'!$K$8*SQRT(1/288+((Data!B97-'Confidence Intervall'!$K$5)*(Data!B97-'Confidence Intervall'!$K$5))/'Confidence Intervall'!$K$7)</f>
        <v>0.17992560959098769</v>
      </c>
      <c r="L97">
        <f>'Confidence Intervall'!$K$2*Data!B97+'Confidence Intervall'!$K$3+K97</f>
        <v>-2.6391533589580392</v>
      </c>
      <c r="M97">
        <f>'Confidence Intervall'!$K$2*Data!B97+'Confidence Intervall'!$K$3-K97</f>
        <v>-2.9990045781400148</v>
      </c>
    </row>
    <row r="98" spans="1:13" x14ac:dyDescent="0.25">
      <c r="A98" s="1">
        <v>-2.68340396881</v>
      </c>
      <c r="B98" s="1">
        <v>-3.1400001048999999</v>
      </c>
      <c r="C98" t="s">
        <v>228</v>
      </c>
      <c r="E98" s="1">
        <f t="shared" si="3"/>
        <v>0.45659613608999994</v>
      </c>
      <c r="F98" s="1">
        <f t="shared" si="4"/>
        <v>0.45659613608999994</v>
      </c>
      <c r="G98" s="1">
        <f>(E98-Statistics!$C$5)*(E98-Statistics!$C$5)</f>
        <v>0.69353661508738251</v>
      </c>
      <c r="H98" s="1">
        <f>A98-Statistics!$C$11</f>
        <v>6.6392119622715313</v>
      </c>
      <c r="I98" s="1">
        <f>B98-Statistics!$C$12</f>
        <v>5.8064235046861761</v>
      </c>
      <c r="J98" s="1">
        <f t="shared" si="5"/>
        <v>38.55007639032705</v>
      </c>
      <c r="K98">
        <f>'Confidence Intervall'!$K$6*'Confidence Intervall'!$K$8*SQRT(1/288+((Data!B98-'Confidence Intervall'!$K$5)*(Data!B98-'Confidence Intervall'!$K$5))/'Confidence Intervall'!$K$7)</f>
        <v>0.17864957687041544</v>
      </c>
      <c r="L98">
        <f>'Confidence Intervall'!$K$2*Data!B98+'Confidence Intervall'!$K$3+K98</f>
        <v>-2.7613525384461544</v>
      </c>
      <c r="M98">
        <f>'Confidence Intervall'!$K$2*Data!B98+'Confidence Intervall'!$K$3-K98</f>
        <v>-3.1186516921869853</v>
      </c>
    </row>
    <row r="99" spans="1:13" x14ac:dyDescent="0.25">
      <c r="A99" s="1">
        <v>-2.66342806816</v>
      </c>
      <c r="B99" s="1">
        <v>-3.1800000667599999</v>
      </c>
      <c r="C99" t="s">
        <v>259</v>
      </c>
      <c r="E99" s="1">
        <f t="shared" si="3"/>
        <v>0.51657199859999992</v>
      </c>
      <c r="F99" s="1">
        <f t="shared" si="4"/>
        <v>0.51657199859999992</v>
      </c>
      <c r="G99" s="1">
        <f>(E99-Statistics!$C$5)*(E99-Statistics!$C$5)</f>
        <v>0.79702813123530836</v>
      </c>
      <c r="H99" s="1">
        <f>A99-Statistics!$C$11</f>
        <v>6.6591878629215309</v>
      </c>
      <c r="I99" s="1">
        <f>B99-Statistics!$C$12</f>
        <v>5.7664235428261765</v>
      </c>
      <c r="J99" s="1">
        <f t="shared" si="5"/>
        <v>38.399697668853051</v>
      </c>
      <c r="K99">
        <f>'Confidence Intervall'!$K$6*'Confidence Intervall'!$K$8*SQRT(1/288+((Data!B99-'Confidence Intervall'!$K$5)*(Data!B99-'Confidence Intervall'!$K$5))/'Confidence Intervall'!$K$7)</f>
        <v>0.17818927431343184</v>
      </c>
      <c r="L99">
        <f>'Confidence Intervall'!$K$2*Data!B99+'Confidence Intervall'!$K$3+K99</f>
        <v>-2.8057847990758362</v>
      </c>
      <c r="M99">
        <f>'Confidence Intervall'!$K$2*Data!B99+'Confidence Intervall'!$K$3-K99</f>
        <v>-3.1621633477026996</v>
      </c>
    </row>
    <row r="100" spans="1:13" x14ac:dyDescent="0.25">
      <c r="A100" s="1">
        <v>-3.3059520721400002</v>
      </c>
      <c r="B100" s="1">
        <v>-3.2799999713900001</v>
      </c>
      <c r="C100" t="s">
        <v>239</v>
      </c>
      <c r="E100" s="1">
        <f t="shared" si="3"/>
        <v>-2.5952100750000096E-2</v>
      </c>
      <c r="F100" s="1">
        <f t="shared" si="4"/>
        <v>2.5952100750000096E-2</v>
      </c>
      <c r="G100" s="1">
        <f>(E100-Statistics!$C$5)*(E100-Statistics!$C$5)</f>
        <v>0.1226682122277499</v>
      </c>
      <c r="H100" s="1">
        <f>A100-Statistics!$C$11</f>
        <v>6.0166638589415307</v>
      </c>
      <c r="I100" s="1">
        <f>B100-Statistics!$C$12</f>
        <v>5.6664236381961768</v>
      </c>
      <c r="J100" s="1">
        <f t="shared" si="5"/>
        <v>34.092966313386917</v>
      </c>
      <c r="K100">
        <f>'Confidence Intervall'!$K$6*'Confidence Intervall'!$K$8*SQRT(1/288+((Data!B100-'Confidence Intervall'!$K$5)*(Data!B100-'Confidence Intervall'!$K$5))/'Confidence Intervall'!$K$7)</f>
        <v>0.17704731133016358</v>
      </c>
      <c r="L100">
        <f>'Confidence Intervall'!$K$2*Data!B100+'Confidence Intervall'!$K$3+K100</f>
        <v>-2.9168566572188634</v>
      </c>
      <c r="M100">
        <f>'Confidence Intervall'!$K$2*Data!B100+'Confidence Intervall'!$K$3-K100</f>
        <v>-3.2709512798791902</v>
      </c>
    </row>
    <row r="101" spans="1:13" x14ac:dyDescent="0.25">
      <c r="A101" s="1">
        <v>-2.9565660953499999</v>
      </c>
      <c r="B101" s="1">
        <v>-3.2999999523199999</v>
      </c>
      <c r="C101" t="s">
        <v>249</v>
      </c>
      <c r="E101" s="1">
        <f t="shared" si="3"/>
        <v>0.34343385696999995</v>
      </c>
      <c r="F101" s="1">
        <f t="shared" si="4"/>
        <v>0.34343385696999995</v>
      </c>
      <c r="G101" s="1">
        <f>(E101-Statistics!$C$5)*(E101-Statistics!$C$5)</f>
        <v>0.51786183673264052</v>
      </c>
      <c r="H101" s="1">
        <f>A101-Statistics!$C$11</f>
        <v>6.3660498357315305</v>
      </c>
      <c r="I101" s="1">
        <f>B101-Statistics!$C$12</f>
        <v>5.6464236572661761</v>
      </c>
      <c r="J101" s="1">
        <f t="shared" si="5"/>
        <v>35.945414395809969</v>
      </c>
      <c r="K101">
        <f>'Confidence Intervall'!$K$6*'Confidence Intervall'!$K$8*SQRT(1/288+((Data!B101-'Confidence Intervall'!$K$5)*(Data!B101-'Confidence Intervall'!$K$5))/'Confidence Intervall'!$K$7)</f>
        <v>0.17682044176043238</v>
      </c>
      <c r="L101">
        <f>'Confidence Intervall'!$K$2*Data!B101+'Confidence Intervall'!$K$3+K101</f>
        <v>-2.9390695058249432</v>
      </c>
      <c r="M101">
        <f>'Confidence Intervall'!$K$2*Data!B101+'Confidence Intervall'!$K$3-K101</f>
        <v>-3.2927103893458081</v>
      </c>
    </row>
    <row r="102" spans="1:13" x14ac:dyDescent="0.25">
      <c r="A102" s="1">
        <v>-2.8270452022599999</v>
      </c>
      <c r="B102" s="1">
        <v>-3.4400000572199998</v>
      </c>
      <c r="C102" t="s">
        <v>254</v>
      </c>
      <c r="E102" s="1">
        <f t="shared" si="3"/>
        <v>0.61295485495999991</v>
      </c>
      <c r="F102" s="1">
        <f t="shared" si="4"/>
        <v>0.61295485495999991</v>
      </c>
      <c r="G102" s="1">
        <f>(E102-Statistics!$C$5)*(E102-Statistics!$C$5)</f>
        <v>0.97841213668958671</v>
      </c>
      <c r="H102" s="1">
        <f>A102-Statistics!$C$11</f>
        <v>6.495570728821531</v>
      </c>
      <c r="I102" s="1">
        <f>B102-Statistics!$C$12</f>
        <v>5.5064235523661766</v>
      </c>
      <c r="J102" s="1">
        <f t="shared" si="5"/>
        <v>35.767363647243208</v>
      </c>
      <c r="K102">
        <f>'Confidence Intervall'!$K$6*'Confidence Intervall'!$K$8*SQRT(1/288+((Data!B102-'Confidence Intervall'!$K$5)*(Data!B102-'Confidence Intervall'!$K$5))/'Confidence Intervall'!$K$7)</f>
        <v>0.1752468059943916</v>
      </c>
      <c r="L102">
        <f>'Confidence Intervall'!$K$2*Data!B102+'Confidence Intervall'!$K$3+K102</f>
        <v>-3.094545256907554</v>
      </c>
      <c r="M102">
        <f>'Confidence Intervall'!$K$2*Data!B102+'Confidence Intervall'!$K$3-K102</f>
        <v>-3.4450388688963374</v>
      </c>
    </row>
    <row r="103" spans="1:13" x14ac:dyDescent="0.25">
      <c r="A103" s="1">
        <v>-3.0921249389600001</v>
      </c>
      <c r="B103" s="1">
        <v>-3.46000003815</v>
      </c>
      <c r="C103" t="s">
        <v>241</v>
      </c>
      <c r="E103" s="1">
        <f t="shared" si="3"/>
        <v>0.36787509918999994</v>
      </c>
      <c r="F103" s="1">
        <f t="shared" si="4"/>
        <v>0.36787509918999994</v>
      </c>
      <c r="G103" s="1">
        <f>(E103-Statistics!$C$5)*(E103-Statistics!$C$5)</f>
        <v>0.55363632652534622</v>
      </c>
      <c r="H103" s="1">
        <f>A103-Statistics!$C$11</f>
        <v>6.2304909921215312</v>
      </c>
      <c r="I103" s="1">
        <f>B103-Statistics!$C$12</f>
        <v>5.4864235714361769</v>
      </c>
      <c r="J103" s="1">
        <f t="shared" si="5"/>
        <v>34.183112640796338</v>
      </c>
      <c r="K103">
        <f>'Confidence Intervall'!$K$6*'Confidence Intervall'!$K$8*SQRT(1/288+((Data!B103-'Confidence Intervall'!$K$5)*(Data!B103-'Confidence Intervall'!$K$5))/'Confidence Intervall'!$K$7)</f>
        <v>0.17502408998003863</v>
      </c>
      <c r="L103">
        <f>'Confidence Intervall'!$K$2*Data!B103+'Confidence Intervall'!$K$3+K103</f>
        <v>-3.1167539519582563</v>
      </c>
      <c r="M103">
        <f>'Confidence Intervall'!$K$2*Data!B103+'Confidence Intervall'!$K$3-K103</f>
        <v>-3.4668021319183335</v>
      </c>
    </row>
    <row r="104" spans="1:13" x14ac:dyDescent="0.25">
      <c r="A104" s="1">
        <v>-3.27595257759</v>
      </c>
      <c r="B104" s="1">
        <v>-3.4700000286099999</v>
      </c>
      <c r="C104" t="s">
        <v>240</v>
      </c>
      <c r="E104" s="1">
        <f t="shared" si="3"/>
        <v>0.19404745101999987</v>
      </c>
      <c r="F104" s="1">
        <f t="shared" si="4"/>
        <v>0.19404745101999987</v>
      </c>
      <c r="G104" s="1">
        <f>(E104-Statistics!$C$5)*(E104-Statistics!$C$5)</f>
        <v>0.32517339815835544</v>
      </c>
      <c r="H104" s="1">
        <f>A104-Statistics!$C$11</f>
        <v>6.0466633534915308</v>
      </c>
      <c r="I104" s="1">
        <f>B104-Statistics!$C$12</f>
        <v>5.4764235809761761</v>
      </c>
      <c r="J104" s="1">
        <f t="shared" si="5"/>
        <v>33.1140897752855</v>
      </c>
      <c r="K104">
        <f>'Confidence Intervall'!$K$6*'Confidence Intervall'!$K$8*SQRT(1/288+((Data!B104-'Confidence Intervall'!$K$5)*(Data!B104-'Confidence Intervall'!$K$5))/'Confidence Intervall'!$K$7)</f>
        <v>0.17491292991680604</v>
      </c>
      <c r="L104">
        <f>'Confidence Intervall'!$K$2*Data!B104+'Confidence Intervall'!$K$3+K104</f>
        <v>-3.1278581015341667</v>
      </c>
      <c r="M104">
        <f>'Confidence Intervall'!$K$2*Data!B104+'Confidence Intervall'!$K$3-K104</f>
        <v>-3.477683961367779</v>
      </c>
    </row>
    <row r="105" spans="1:13" x14ac:dyDescent="0.25">
      <c r="A105" s="1">
        <v>-3.2102258205399998</v>
      </c>
      <c r="B105" s="1">
        <v>-3.53999996185</v>
      </c>
      <c r="C105" t="s">
        <v>253</v>
      </c>
      <c r="E105" s="1">
        <f t="shared" si="3"/>
        <v>0.32977414131000016</v>
      </c>
      <c r="F105" s="1">
        <f t="shared" si="4"/>
        <v>0.32977414131000016</v>
      </c>
      <c r="G105" s="1">
        <f>(E105-Statistics!$C$5)*(E105-Statistics!$C$5)</f>
        <v>0.49838864660589466</v>
      </c>
      <c r="H105" s="1">
        <f>A105-Statistics!$C$11</f>
        <v>6.112390110541531</v>
      </c>
      <c r="I105" s="1">
        <f>B105-Statistics!$C$12</f>
        <v>5.406423647736176</v>
      </c>
      <c r="J105" s="1">
        <f t="shared" si="5"/>
        <v>33.046170437820471</v>
      </c>
      <c r="K105">
        <f>'Confidence Intervall'!$K$6*'Confidence Intervall'!$K$8*SQRT(1/288+((Data!B105-'Confidence Intervall'!$K$5)*(Data!B105-'Confidence Intervall'!$K$5))/'Confidence Intervall'!$K$7)</f>
        <v>0.17413852797799975</v>
      </c>
      <c r="L105">
        <f>'Confidence Intervall'!$K$2*Data!B105+'Confidence Intervall'!$K$3+K105</f>
        <v>-3.2055834300837049</v>
      </c>
      <c r="M105">
        <f>'Confidence Intervall'!$K$2*Data!B105+'Confidence Intervall'!$K$3-K105</f>
        <v>-3.5538604860397043</v>
      </c>
    </row>
    <row r="106" spans="1:13" x14ac:dyDescent="0.25">
      <c r="A106" s="1">
        <v>-3.1492393016800002</v>
      </c>
      <c r="B106" s="1">
        <v>-3.5499999523199999</v>
      </c>
      <c r="C106" t="s">
        <v>250</v>
      </c>
      <c r="E106" s="1">
        <f t="shared" si="3"/>
        <v>0.40076065063999966</v>
      </c>
      <c r="F106" s="1">
        <f t="shared" si="4"/>
        <v>0.40076065063999966</v>
      </c>
      <c r="G106" s="1">
        <f>(E106-Statistics!$C$5)*(E106-Statistics!$C$5)</f>
        <v>0.60365592090994991</v>
      </c>
      <c r="H106" s="1">
        <f>A106-Statistics!$C$11</f>
        <v>6.1733766294015311</v>
      </c>
      <c r="I106" s="1">
        <f>B106-Statistics!$C$12</f>
        <v>5.3964236572661761</v>
      </c>
      <c r="J106" s="1">
        <f t="shared" si="5"/>
        <v>33.31415568811655</v>
      </c>
      <c r="K106">
        <f>'Confidence Intervall'!$K$6*'Confidence Intervall'!$K$8*SQRT(1/288+((Data!B106-'Confidence Intervall'!$K$5)*(Data!B106-'Confidence Intervall'!$K$5))/'Confidence Intervall'!$K$7)</f>
        <v>0.17402843338359508</v>
      </c>
      <c r="L106">
        <f>'Confidence Intervall'!$K$2*Data!B106+'Confidence Intervall'!$K$3+K106</f>
        <v>-3.2166865142017804</v>
      </c>
      <c r="M106">
        <f>'Confidence Intervall'!$K$2*Data!B106+'Confidence Intervall'!$K$3-K106</f>
        <v>-3.5647433809689706</v>
      </c>
    </row>
    <row r="107" spans="1:13" x14ac:dyDescent="0.25">
      <c r="A107" s="1">
        <v>-2.66551208496</v>
      </c>
      <c r="B107" s="1">
        <v>-3.63000011444</v>
      </c>
      <c r="C107" t="s">
        <v>242</v>
      </c>
      <c r="E107" s="1">
        <f t="shared" si="3"/>
        <v>0.96448802948000001</v>
      </c>
      <c r="F107" s="1">
        <f t="shared" si="4"/>
        <v>0.96448802948000001</v>
      </c>
      <c r="G107" s="1">
        <f>(E107-Statistics!$C$5)*(E107-Statistics!$C$5)</f>
        <v>1.7974238034913816</v>
      </c>
      <c r="H107" s="1">
        <f>A107-Statistics!$C$11</f>
        <v>6.6571038461215313</v>
      </c>
      <c r="I107" s="1">
        <f>B107-Statistics!$C$12</f>
        <v>5.3164234951461768</v>
      </c>
      <c r="J107" s="1">
        <f t="shared" si="5"/>
        <v>35.391983297148485</v>
      </c>
      <c r="K107">
        <f>'Confidence Intervall'!$K$6*'Confidence Intervall'!$K$8*SQRT(1/288+((Data!B107-'Confidence Intervall'!$K$5)*(Data!B107-'Confidence Intervall'!$K$5))/'Confidence Intervall'!$K$7)</f>
        <v>0.17315253121901231</v>
      </c>
      <c r="L107">
        <f>'Confidence Intervall'!$K$2*Data!B107+'Confidence Intervall'!$K$3+K107</f>
        <v>-3.3055065945848794</v>
      </c>
      <c r="M107">
        <f>'Confidence Intervall'!$K$2*Data!B107+'Confidence Intervall'!$K$3-K107</f>
        <v>-3.651811657022904</v>
      </c>
    </row>
    <row r="108" spans="1:13" x14ac:dyDescent="0.25">
      <c r="A108" s="1">
        <v>-3.1878299713099998</v>
      </c>
      <c r="B108" s="1">
        <v>-3.6600000858300001</v>
      </c>
      <c r="C108" t="s">
        <v>251</v>
      </c>
      <c r="E108" s="1">
        <f t="shared" si="3"/>
        <v>0.47217011452000035</v>
      </c>
      <c r="F108" s="1">
        <f t="shared" si="4"/>
        <v>0.47217011452000035</v>
      </c>
      <c r="G108" s="1">
        <f>(E108-Statistics!$C$5)*(E108-Statistics!$C$5)</f>
        <v>0.71971882284189559</v>
      </c>
      <c r="H108" s="1">
        <f>A108-Statistics!$C$11</f>
        <v>6.1347859597715306</v>
      </c>
      <c r="I108" s="1">
        <f>B108-Statistics!$C$12</f>
        <v>5.2864235237561763</v>
      </c>
      <c r="J108" s="1">
        <f t="shared" si="5"/>
        <v>32.431076810945328</v>
      </c>
      <c r="K108">
        <f>'Confidence Intervall'!$K$6*'Confidence Intervall'!$K$8*SQRT(1/288+((Data!B108-'Confidence Intervall'!$K$5)*(Data!B108-'Confidence Intervall'!$K$5))/'Confidence Intervall'!$K$7)</f>
        <v>0.17282631201554752</v>
      </c>
      <c r="L108">
        <f>'Confidence Intervall'!$K$2*Data!B108+'Confidence Intervall'!$K$3+K108</f>
        <v>-3.3388117823373715</v>
      </c>
      <c r="M108">
        <f>'Confidence Intervall'!$K$2*Data!B108+'Confidence Intervall'!$K$3-K108</f>
        <v>-3.6844644063684662</v>
      </c>
    </row>
    <row r="109" spans="1:13" x14ac:dyDescent="0.25">
      <c r="A109" s="1">
        <v>-3.18513727188</v>
      </c>
      <c r="B109" s="1">
        <v>-4.1300001144399996</v>
      </c>
      <c r="C109" t="s">
        <v>252</v>
      </c>
      <c r="E109" s="1">
        <f t="shared" si="3"/>
        <v>0.94486284255999964</v>
      </c>
      <c r="F109" s="1">
        <f t="shared" si="4"/>
        <v>0.94486284255999964</v>
      </c>
      <c r="G109" s="1">
        <f>(E109-Statistics!$C$5)*(E109-Statistics!$C$5)</f>
        <v>1.7451867464773008</v>
      </c>
      <c r="H109" s="1">
        <f>A109-Statistics!$C$11</f>
        <v>6.1374786592015305</v>
      </c>
      <c r="I109" s="1">
        <f>B109-Statistics!$C$12</f>
        <v>4.8164234951461768</v>
      </c>
      <c r="J109" s="1">
        <f t="shared" si="5"/>
        <v>29.560696415136505</v>
      </c>
      <c r="K109">
        <f>'Confidence Intervall'!$K$6*'Confidence Intervall'!$K$8*SQRT(1/288+((Data!B109-'Confidence Intervall'!$K$5)*(Data!B109-'Confidence Intervall'!$K$5))/'Confidence Intervall'!$K$7)</f>
        <v>0.167881205224261</v>
      </c>
      <c r="L109">
        <f>'Confidence Intervall'!$K$2*Data!B109+'Confidence Intervall'!$K$3+K109</f>
        <v>-3.8604279205796299</v>
      </c>
      <c r="M109">
        <f>'Confidence Intervall'!$K$2*Data!B109+'Confidence Intervall'!$K$3-K109</f>
        <v>-4.1961903310281521</v>
      </c>
    </row>
    <row r="110" spans="1:13" x14ac:dyDescent="0.25">
      <c r="A110" s="1">
        <v>-10.8963003159</v>
      </c>
      <c r="B110" s="1">
        <v>-8.2600002288799992</v>
      </c>
      <c r="C110" t="s">
        <v>292</v>
      </c>
      <c r="E110" s="1">
        <f t="shared" si="3"/>
        <v>-2.6363000870200004</v>
      </c>
      <c r="F110" s="1">
        <f t="shared" si="4"/>
        <v>2.6363000870200004</v>
      </c>
      <c r="G110" s="1">
        <f>(E110-Statistics!$C$5)*(E110-Statistics!$C$5)</f>
        <v>5.1080871117848385</v>
      </c>
      <c r="H110" s="1">
        <f>A110-Statistics!$C$11</f>
        <v>-1.5736843848184687</v>
      </c>
      <c r="I110" s="1">
        <f>B110-Statistics!$C$12</f>
        <v>0.68642338070617726</v>
      </c>
      <c r="J110" s="1">
        <f t="shared" si="5"/>
        <v>-1.080213755591614</v>
      </c>
      <c r="K110">
        <f>'Confidence Intervall'!$K$6*'Confidence Intervall'!$K$8*SQRT(1/288+((Data!B110-'Confidence Intervall'!$K$5)*(Data!B110-'Confidence Intervall'!$K$5))/'Confidence Intervall'!$K$7)</f>
        <v>0.14184515816240303</v>
      </c>
      <c r="L110">
        <f>'Confidence Intervall'!$K$2*Data!B110+'Confidence Intervall'!$K$3+K110</f>
        <v>-8.4265730934453789</v>
      </c>
      <c r="M110">
        <f>'Confidence Intervall'!$K$2*Data!B110+'Confidence Intervall'!$K$3-K110</f>
        <v>-8.7102634097701834</v>
      </c>
    </row>
    <row r="111" spans="1:13" x14ac:dyDescent="0.25">
      <c r="A111" s="1">
        <v>-10.9108943939</v>
      </c>
      <c r="B111" s="1">
        <v>-8.32999992371</v>
      </c>
      <c r="C111" t="s">
        <v>291</v>
      </c>
      <c r="E111" s="1">
        <f t="shared" si="3"/>
        <v>-2.5808944701899996</v>
      </c>
      <c r="F111" s="1">
        <f t="shared" si="4"/>
        <v>2.5808944701899996</v>
      </c>
      <c r="G111" s="1">
        <f>(E111-Statistics!$C$5)*(E111-Statistics!$C$5)</f>
        <v>4.860711564458815</v>
      </c>
      <c r="H111" s="1">
        <f>A111-Statistics!$C$11</f>
        <v>-1.5882784628184687</v>
      </c>
      <c r="I111" s="1">
        <f>B111-Statistics!$C$12</f>
        <v>0.61642368587617646</v>
      </c>
      <c r="J111" s="1">
        <f t="shared" si="5"/>
        <v>-0.97905246424830816</v>
      </c>
      <c r="K111">
        <f>'Confidence Intervall'!$K$6*'Confidence Intervall'!$K$8*SQRT(1/288+((Data!B111-'Confidence Intervall'!$K$5)*(Data!B111-'Confidence Intervall'!$K$5))/'Confidence Intervall'!$K$7)</f>
        <v>0.14173104505492029</v>
      </c>
      <c r="L111">
        <f>'Confidence Intervall'!$K$2*Data!B111+'Confidence Intervall'!$K$3+K111</f>
        <v>-8.5036378710794818</v>
      </c>
      <c r="M111">
        <f>'Confidence Intervall'!$K$2*Data!B111+'Confidence Intervall'!$K$3-K111</f>
        <v>-8.7870999611893215</v>
      </c>
    </row>
    <row r="112" spans="1:13" x14ac:dyDescent="0.25">
      <c r="A112" s="1">
        <v>-10.8624429703</v>
      </c>
      <c r="B112" s="1">
        <v>-8.3999996185299999</v>
      </c>
      <c r="C112" t="s">
        <v>293</v>
      </c>
      <c r="E112" s="1">
        <f t="shared" si="3"/>
        <v>-2.4624433517700002</v>
      </c>
      <c r="F112" s="1">
        <f t="shared" si="4"/>
        <v>2.4624433517700002</v>
      </c>
      <c r="G112" s="1">
        <f>(E112-Statistics!$C$5)*(E112-Statistics!$C$5)</f>
        <v>4.3524433613220488</v>
      </c>
      <c r="H112" s="1">
        <f>A112-Statistics!$C$11</f>
        <v>-1.5398270392184692</v>
      </c>
      <c r="I112" s="1">
        <f>B112-Statistics!$C$12</f>
        <v>0.54642399105617656</v>
      </c>
      <c r="J112" s="1">
        <f t="shared" si="5"/>
        <v>-0.84139843630597166</v>
      </c>
      <c r="K112">
        <f>'Confidence Intervall'!$K$6*'Confidence Intervall'!$K$8*SQRT(1/288+((Data!B112-'Confidence Intervall'!$K$5)*(Data!B112-'Confidence Intervall'!$K$5))/'Confidence Intervall'!$K$7)</f>
        <v>0.14162911648895266</v>
      </c>
      <c r="L112">
        <f>'Confidence Intervall'!$K$2*Data!B112+'Confidence Intervall'!$K$3+K112</f>
        <v>-8.5806904641610782</v>
      </c>
      <c r="M112">
        <f>'Confidence Intervall'!$K$2*Data!B112+'Confidence Intervall'!$K$3-K112</f>
        <v>-8.8639486971389818</v>
      </c>
    </row>
    <row r="113" spans="1:13" x14ac:dyDescent="0.25">
      <c r="A113" s="1">
        <v>-10.2512054443</v>
      </c>
      <c r="B113" s="1">
        <v>-8.5600004196199997</v>
      </c>
      <c r="C113" t="s">
        <v>268</v>
      </c>
      <c r="E113" s="1">
        <f t="shared" si="3"/>
        <v>-1.6912050246800003</v>
      </c>
      <c r="F113" s="1">
        <f t="shared" si="4"/>
        <v>1.6912050246800003</v>
      </c>
      <c r="G113" s="1">
        <f>(E113-Statistics!$C$5)*(E113-Statistics!$C$5)</f>
        <v>1.7292584095370072</v>
      </c>
      <c r="H113" s="1">
        <f>A113-Statistics!$C$11</f>
        <v>-0.92858951321846916</v>
      </c>
      <c r="I113" s="1">
        <f>B113-Statistics!$C$12</f>
        <v>0.38642318996617675</v>
      </c>
      <c r="J113" s="1">
        <f t="shared" si="5"/>
        <v>-0.35882852186702013</v>
      </c>
      <c r="K113">
        <f>'Confidence Intervall'!$K$6*'Confidence Intervall'!$K$8*SQRT(1/288+((Data!B113-'Confidence Intervall'!$K$5)*(Data!B113-'Confidence Intervall'!$K$5))/'Confidence Intervall'!$K$7)</f>
        <v>0.14144202553348542</v>
      </c>
      <c r="L113">
        <f>'Confidence Intervall'!$K$2*Data!B113+'Confidence Intervall'!$K$3+K113</f>
        <v>-8.7567664357547805</v>
      </c>
      <c r="M113">
        <f>'Confidence Intervall'!$K$2*Data!B113+'Confidence Intervall'!$K$3-K113</f>
        <v>-9.0396504868217527</v>
      </c>
    </row>
    <row r="114" spans="1:13" x14ac:dyDescent="0.25">
      <c r="A114" s="1">
        <v>-10.1593017578</v>
      </c>
      <c r="B114" s="1">
        <v>-8.6199998855600004</v>
      </c>
      <c r="C114" t="s">
        <v>269</v>
      </c>
      <c r="E114" s="1">
        <f t="shared" si="3"/>
        <v>-1.5393018722399994</v>
      </c>
      <c r="F114" s="1">
        <f t="shared" si="4"/>
        <v>1.5393018722399994</v>
      </c>
      <c r="G114" s="1">
        <f>(E114-Statistics!$C$5)*(E114-Statistics!$C$5)</f>
        <v>1.3528238270334254</v>
      </c>
      <c r="H114" s="1">
        <f>A114-Statistics!$C$11</f>
        <v>-0.83668582671846892</v>
      </c>
      <c r="I114" s="1">
        <f>B114-Statistics!$C$12</f>
        <v>0.32642372402617603</v>
      </c>
      <c r="J114" s="1">
        <f t="shared" si="5"/>
        <v>-0.27311410339736242</v>
      </c>
      <c r="K114">
        <f>'Confidence Intervall'!$K$6*'Confidence Intervall'!$K$8*SQRT(1/288+((Data!B114-'Confidence Intervall'!$K$5)*(Data!B114-'Confidence Intervall'!$K$5))/'Confidence Intervall'!$K$7)</f>
        <v>0.14138836767810542</v>
      </c>
      <c r="L114">
        <f>'Confidence Intervall'!$K$2*Data!B114+'Confidence Intervall'!$K$3+K114</f>
        <v>-8.822777506518003</v>
      </c>
      <c r="M114">
        <f>'Confidence Intervall'!$K$2*Data!B114+'Confidence Intervall'!$K$3-K114</f>
        <v>-9.1055542418742146</v>
      </c>
    </row>
    <row r="115" spans="1:13" x14ac:dyDescent="0.25">
      <c r="A115" s="1">
        <v>-10.546187400799999</v>
      </c>
      <c r="B115" s="1">
        <v>-8.67000007629</v>
      </c>
      <c r="C115" t="s">
        <v>279</v>
      </c>
      <c r="E115" s="1">
        <f t="shared" si="3"/>
        <v>-1.8761873245099991</v>
      </c>
      <c r="F115" s="1">
        <f t="shared" si="4"/>
        <v>1.8761873245099991</v>
      </c>
      <c r="G115" s="1">
        <f>(E115-Statistics!$C$5)*(E115-Statistics!$C$5)</f>
        <v>2.249985009068924</v>
      </c>
      <c r="H115" s="1">
        <f>A115-Statistics!$C$11</f>
        <v>-1.2235714697184683</v>
      </c>
      <c r="I115" s="1">
        <f>B115-Statistics!$C$12</f>
        <v>0.27642353329617642</v>
      </c>
      <c r="J115" s="1">
        <f t="shared" si="5"/>
        <v>-0.33822394889997454</v>
      </c>
      <c r="K115">
        <f>'Confidence Intervall'!$K$6*'Confidence Intervall'!$K$8*SQRT(1/288+((Data!B115-'Confidence Intervall'!$K$5)*(Data!B115-'Confidence Intervall'!$K$5))/'Confidence Intervall'!$K$7)</f>
        <v>0.14135054005059391</v>
      </c>
      <c r="L115">
        <f>'Confidence Intervall'!$K$2*Data!B115+'Confidence Intervall'!$K$3+K115</f>
        <v>-8.8777805438150015</v>
      </c>
      <c r="M115">
        <f>'Confidence Intervall'!$K$2*Data!B115+'Confidence Intervall'!$K$3-K115</f>
        <v>-9.1604816239161888</v>
      </c>
    </row>
    <row r="116" spans="1:13" x14ac:dyDescent="0.25">
      <c r="A116" s="1">
        <v>-10.3343992233</v>
      </c>
      <c r="B116" s="1">
        <v>-8.7399997711200008</v>
      </c>
      <c r="C116" t="s">
        <v>267</v>
      </c>
      <c r="E116" s="1">
        <f t="shared" si="3"/>
        <v>-1.5943994521799993</v>
      </c>
      <c r="F116" s="1">
        <f t="shared" si="4"/>
        <v>1.5943994521799993</v>
      </c>
      <c r="G116" s="1">
        <f>(E116-Statistics!$C$5)*(E116-Statistics!$C$5)</f>
        <v>1.4840286132509317</v>
      </c>
      <c r="H116" s="1">
        <f>A116-Statistics!$C$11</f>
        <v>-1.0117832922184693</v>
      </c>
      <c r="I116" s="1">
        <f>B116-Statistics!$C$12</f>
        <v>0.20642383846617562</v>
      </c>
      <c r="J116" s="1">
        <f t="shared" si="5"/>
        <v>-0.20885619087568066</v>
      </c>
      <c r="K116">
        <f>'Confidence Intervall'!$K$6*'Confidence Intervall'!$K$8*SQRT(1/288+((Data!B116-'Confidence Intervall'!$K$5)*(Data!B116-'Confidence Intervall'!$K$5))/'Confidence Intervall'!$K$7)</f>
        <v>0.14130811137600269</v>
      </c>
      <c r="L116">
        <f>'Confidence Intervall'!$K$2*Data!B116+'Confidence Intervall'!$K$3+K116</f>
        <v>-8.9547736370162134</v>
      </c>
      <c r="M116">
        <f>'Confidence Intervall'!$K$2*Data!B116+'Confidence Intervall'!$K$3-K116</f>
        <v>-9.2373898597682178</v>
      </c>
    </row>
    <row r="117" spans="1:13" x14ac:dyDescent="0.25">
      <c r="A117" s="1">
        <v>-10.504027366600001</v>
      </c>
      <c r="B117" s="1">
        <v>-9.0200004577600001</v>
      </c>
      <c r="C117" t="s">
        <v>280</v>
      </c>
      <c r="E117" s="1">
        <f t="shared" si="3"/>
        <v>-1.4840269088400007</v>
      </c>
      <c r="F117" s="1">
        <f t="shared" si="4"/>
        <v>1.4840269088400007</v>
      </c>
      <c r="G117" s="1">
        <f>(E117-Statistics!$C$5)*(E117-Statistics!$C$5)</f>
        <v>1.2272974729170973</v>
      </c>
      <c r="H117" s="1">
        <f>A117-Statistics!$C$11</f>
        <v>-1.1814114355184699</v>
      </c>
      <c r="I117" s="1">
        <f>B117-Statistics!$C$12</f>
        <v>-7.3576848173823706E-2</v>
      </c>
      <c r="J117" s="1">
        <f t="shared" si="5"/>
        <v>8.6924529821961583E-2</v>
      </c>
      <c r="K117">
        <f>'Confidence Intervall'!$K$6*'Confidence Intervall'!$K$8*SQRT(1/288+((Data!B117-'Confidence Intervall'!$K$5)*(Data!B117-'Confidence Intervall'!$K$5))/'Confidence Intervall'!$K$7)</f>
        <v>0.14126140230375064</v>
      </c>
      <c r="L117">
        <f>'Confidence Intervall'!$K$2*Data!B117+'Confidence Intervall'!$K$3+K117</f>
        <v>-9.2626251009118157</v>
      </c>
      <c r="M117">
        <f>'Confidence Intervall'!$K$2*Data!B117+'Confidence Intervall'!$K$3-K117</f>
        <v>-9.5451479055193182</v>
      </c>
    </row>
    <row r="118" spans="1:13" x14ac:dyDescent="0.25">
      <c r="A118" s="1">
        <v>-10.8384981155</v>
      </c>
      <c r="B118" s="1">
        <v>-9.0399999618500004</v>
      </c>
      <c r="C118" t="s">
        <v>294</v>
      </c>
      <c r="E118" s="1">
        <f t="shared" si="3"/>
        <v>-1.7984981536499998</v>
      </c>
      <c r="F118" s="1">
        <f t="shared" si="4"/>
        <v>1.7984981536499998</v>
      </c>
      <c r="G118" s="1">
        <f>(E118-Statistics!$C$5)*(E118-Statistics!$C$5)</f>
        <v>2.0229538801811371</v>
      </c>
      <c r="H118" s="1">
        <f>A118-Statistics!$C$11</f>
        <v>-1.5158821844184693</v>
      </c>
      <c r="I118" s="1">
        <f>B118-Statistics!$C$12</f>
        <v>-9.3576352263823992E-2</v>
      </c>
      <c r="J118" s="1">
        <f t="shared" si="5"/>
        <v>0.14185072527959769</v>
      </c>
      <c r="K118">
        <f>'Confidence Intervall'!$K$6*'Confidence Intervall'!$K$8*SQRT(1/288+((Data!B118-'Confidence Intervall'!$K$5)*(Data!B118-'Confidence Intervall'!$K$5))/'Confidence Intervall'!$K$7)</f>
        <v>0.1412656007605618</v>
      </c>
      <c r="L118">
        <f>'Confidence Intervall'!$K$2*Data!B118+'Confidence Intervall'!$K$3+K118</f>
        <v>-9.2846063573011435</v>
      </c>
      <c r="M118">
        <f>'Confidence Intervall'!$K$2*Data!B118+'Confidence Intervall'!$K$3-K118</f>
        <v>-9.5671375588222674</v>
      </c>
    </row>
    <row r="119" spans="1:13" x14ac:dyDescent="0.25">
      <c r="A119" s="1">
        <v>-10.0911989212</v>
      </c>
      <c r="B119" s="1">
        <v>-9.1499996185299999</v>
      </c>
      <c r="C119" t="s">
        <v>270</v>
      </c>
      <c r="E119" s="1">
        <f t="shared" si="3"/>
        <v>-0.94119930267000029</v>
      </c>
      <c r="F119" s="1">
        <f t="shared" si="4"/>
        <v>0.94119930267000029</v>
      </c>
      <c r="G119" s="1">
        <f>(E119-Statistics!$C$5)*(E119-Statistics!$C$5)</f>
        <v>0.31923288877609418</v>
      </c>
      <c r="H119" s="1">
        <f>A119-Statistics!$C$11</f>
        <v>-0.76858299011846931</v>
      </c>
      <c r="I119" s="1">
        <f>B119-Statistics!$C$12</f>
        <v>-0.20357600894382344</v>
      </c>
      <c r="J119" s="1">
        <f t="shared" si="5"/>
        <v>0.15646505767042806</v>
      </c>
      <c r="K119">
        <f>'Confidence Intervall'!$K$6*'Confidence Intervall'!$K$8*SQRT(1/288+((Data!B119-'Confidence Intervall'!$K$5)*(Data!B119-'Confidence Intervall'!$K$5))/'Confidence Intervall'!$K$7)</f>
        <v>0.14130664542796173</v>
      </c>
      <c r="L119">
        <f>'Confidence Intervall'!$K$2*Data!B119+'Confidence Intervall'!$K$3+K119</f>
        <v>-9.4054879352220677</v>
      </c>
      <c r="M119">
        <f>'Confidence Intervall'!$K$2*Data!B119+'Confidence Intervall'!$K$3-K119</f>
        <v>-9.6881012260779915</v>
      </c>
    </row>
    <row r="120" spans="1:13" x14ac:dyDescent="0.25">
      <c r="A120" s="1">
        <v>-10.4533653259</v>
      </c>
      <c r="B120" s="1">
        <v>-9.1899995803800003</v>
      </c>
      <c r="C120" t="s">
        <v>281</v>
      </c>
      <c r="E120" s="1">
        <f t="shared" si="3"/>
        <v>-1.2633657455199998</v>
      </c>
      <c r="F120" s="1">
        <f t="shared" si="4"/>
        <v>1.2633657455199998</v>
      </c>
      <c r="G120" s="1">
        <f>(E120-Statistics!$C$5)*(E120-Statistics!$C$5)</f>
        <v>0.78707668429562505</v>
      </c>
      <c r="H120" s="1">
        <f>A120-Statistics!$C$11</f>
        <v>-1.1307493948184693</v>
      </c>
      <c r="I120" s="1">
        <f>B120-Statistics!$C$12</f>
        <v>-0.24357597079382387</v>
      </c>
      <c r="J120" s="1">
        <f t="shared" si="5"/>
        <v>0.27542338156743751</v>
      </c>
      <c r="K120">
        <f>'Confidence Intervall'!$K$6*'Confidence Intervall'!$K$8*SQRT(1/288+((Data!B120-'Confidence Intervall'!$K$5)*(Data!B120-'Confidence Intervall'!$K$5))/'Confidence Intervall'!$K$7)</f>
        <v>0.14132909992737289</v>
      </c>
      <c r="L120">
        <f>'Confidence Intervall'!$K$2*Data!B120+'Confidence Intervall'!$K$3+K120</f>
        <v>-9.4494374387843596</v>
      </c>
      <c r="M120">
        <f>'Confidence Intervall'!$K$2*Data!B120+'Confidence Intervall'!$K$3-K120</f>
        <v>-9.7320956386391071</v>
      </c>
    </row>
    <row r="121" spans="1:13" x14ac:dyDescent="0.25">
      <c r="A121" s="1">
        <v>-10.850011825599999</v>
      </c>
      <c r="B121" s="1">
        <v>-9.2600002288799992</v>
      </c>
      <c r="C121" t="s">
        <v>295</v>
      </c>
      <c r="E121" s="1">
        <f t="shared" si="3"/>
        <v>-1.5900115967200001</v>
      </c>
      <c r="F121" s="1">
        <f t="shared" si="4"/>
        <v>1.5900115967200001</v>
      </c>
      <c r="G121" s="1">
        <f>(E121-Statistics!$C$5)*(E121-Statistics!$C$5)</f>
        <v>1.4733572329069005</v>
      </c>
      <c r="H121" s="1">
        <f>A121-Statistics!$C$11</f>
        <v>-1.5273958945184685</v>
      </c>
      <c r="I121" s="1">
        <f>B121-Statistics!$C$12</f>
        <v>-0.31357661929382274</v>
      </c>
      <c r="J121" s="1">
        <f t="shared" si="5"/>
        <v>0.47895564092636561</v>
      </c>
      <c r="K121">
        <f>'Confidence Intervall'!$K$6*'Confidence Intervall'!$K$8*SQRT(1/288+((Data!B121-'Confidence Intervall'!$K$5)*(Data!B121-'Confidence Intervall'!$K$5))/'Confidence Intervall'!$K$7)</f>
        <v>0.14137805020439914</v>
      </c>
      <c r="L121">
        <f>'Confidence Intervall'!$K$2*Data!B121+'Confidence Intervall'!$K$3+K121</f>
        <v>-9.5263402014033858</v>
      </c>
      <c r="M121">
        <f>'Confidence Intervall'!$K$2*Data!B121+'Confidence Intervall'!$K$3-K121</f>
        <v>-9.8090963018121826</v>
      </c>
    </row>
    <row r="122" spans="1:13" x14ac:dyDescent="0.25">
      <c r="A122" s="1">
        <v>-10.382582664499999</v>
      </c>
      <c r="B122" s="1">
        <v>-9.2700004577600001</v>
      </c>
      <c r="C122" t="s">
        <v>266</v>
      </c>
      <c r="E122" s="1">
        <f t="shared" si="3"/>
        <v>-1.1125822067399991</v>
      </c>
      <c r="F122" s="1">
        <f t="shared" si="4"/>
        <v>1.1125822067399991</v>
      </c>
      <c r="G122" s="1">
        <f>(E122-Statistics!$C$5)*(E122-Statistics!$C$5)</f>
        <v>0.54227006309063075</v>
      </c>
      <c r="H122" s="1">
        <f>A122-Statistics!$C$11</f>
        <v>-1.0599667334184684</v>
      </c>
      <c r="I122" s="1">
        <f>B122-Statistics!$C$12</f>
        <v>-0.32357684817382371</v>
      </c>
      <c r="J122" s="1">
        <f t="shared" si="5"/>
        <v>0.34298069476865162</v>
      </c>
      <c r="K122">
        <f>'Confidence Intervall'!$K$6*'Confidence Intervall'!$K$8*SQRT(1/288+((Data!B122-'Confidence Intervall'!$K$5)*(Data!B122-'Confidence Intervall'!$K$5))/'Confidence Intervall'!$K$7)</f>
        <v>0.14138604570124799</v>
      </c>
      <c r="L122">
        <f>'Confidence Intervall'!$K$2*Data!B122+'Confidence Intervall'!$K$3+K122</f>
        <v>-9.5373254575143189</v>
      </c>
      <c r="M122">
        <f>'Confidence Intervall'!$K$2*Data!B122+'Confidence Intervall'!$K$3-K122</f>
        <v>-9.8200975489168147</v>
      </c>
    </row>
    <row r="123" spans="1:13" x14ac:dyDescent="0.25">
      <c r="A123" s="1">
        <v>-10.894824028</v>
      </c>
      <c r="B123" s="1">
        <v>-9.3000001907299996</v>
      </c>
      <c r="C123" t="s">
        <v>290</v>
      </c>
      <c r="E123" s="1">
        <f t="shared" si="3"/>
        <v>-1.5948238372700008</v>
      </c>
      <c r="F123" s="1">
        <f t="shared" si="4"/>
        <v>1.5948238372700008</v>
      </c>
      <c r="G123" s="1">
        <f>(E123-Statistics!$C$5)*(E123-Statistics!$C$5)</f>
        <v>1.4850627712392284</v>
      </c>
      <c r="H123" s="1">
        <f>A123-Statistics!$C$11</f>
        <v>-1.5722080969184695</v>
      </c>
      <c r="I123" s="1">
        <f>B123-Statistics!$C$12</f>
        <v>-0.35357658114382318</v>
      </c>
      <c r="J123" s="1">
        <f t="shared" si="5"/>
        <v>0.555895963755069</v>
      </c>
      <c r="K123">
        <f>'Confidence Intervall'!$K$6*'Confidence Intervall'!$K$8*SQRT(1/288+((Data!B123-'Confidence Intervall'!$K$5)*(Data!B123-'Confidence Intervall'!$K$5))/'Confidence Intervall'!$K$7)</f>
        <v>0.14141153421498662</v>
      </c>
      <c r="L123">
        <f>'Confidence Intervall'!$K$2*Data!B123+'Confidence Intervall'!$K$3+K123</f>
        <v>-9.5702786754545013</v>
      </c>
      <c r="M123">
        <f>'Confidence Intervall'!$K$2*Data!B123+'Confidence Intervall'!$K$3-K123</f>
        <v>-9.8531017438844746</v>
      </c>
    </row>
    <row r="124" spans="1:13" x14ac:dyDescent="0.25">
      <c r="A124" s="1">
        <v>-10.551713943499999</v>
      </c>
      <c r="B124" s="1">
        <v>-9.32999992371</v>
      </c>
      <c r="C124" t="s">
        <v>278</v>
      </c>
      <c r="E124" s="1">
        <f t="shared" si="3"/>
        <v>-1.2217140197899994</v>
      </c>
      <c r="F124" s="1">
        <f t="shared" si="4"/>
        <v>1.2217140197899994</v>
      </c>
      <c r="G124" s="1">
        <f>(E124-Statistics!$C$5)*(E124-Statistics!$C$5)</f>
        <v>0.71490694228707186</v>
      </c>
      <c r="H124" s="1">
        <f>A124-Statistics!$C$11</f>
        <v>-1.2290980124184685</v>
      </c>
      <c r="I124" s="1">
        <f>B124-Statistics!$C$12</f>
        <v>-0.38357631412382354</v>
      </c>
      <c r="J124" s="1">
        <f t="shared" si="5"/>
        <v>0.47145288530039364</v>
      </c>
      <c r="K124">
        <f>'Confidence Intervall'!$K$6*'Confidence Intervall'!$K$8*SQRT(1/288+((Data!B124-'Confidence Intervall'!$K$5)*(Data!B124-'Confidence Intervall'!$K$5))/'Confidence Intervall'!$K$7)</f>
        <v>0.14143927592752475</v>
      </c>
      <c r="L124">
        <f>'Confidence Intervall'!$K$2*Data!B124+'Confidence Intervall'!$K$3+K124</f>
        <v>-9.6032296402068766</v>
      </c>
      <c r="M124">
        <f>'Confidence Intervall'!$K$2*Data!B124+'Confidence Intervall'!$K$3-K124</f>
        <v>-9.8861081920619256</v>
      </c>
    </row>
    <row r="125" spans="1:13" x14ac:dyDescent="0.25">
      <c r="A125" s="1">
        <v>-10.0657558441</v>
      </c>
      <c r="B125" s="1">
        <v>-9.3599996566799994</v>
      </c>
      <c r="C125" t="s">
        <v>271</v>
      </c>
      <c r="E125" s="1">
        <f t="shared" si="3"/>
        <v>-0.70575618742000046</v>
      </c>
      <c r="F125" s="1">
        <f t="shared" si="4"/>
        <v>0.70575618742000046</v>
      </c>
      <c r="G125" s="1">
        <f>(E125-Statistics!$C$5)*(E125-Statistics!$C$5)</f>
        <v>0.10861234172320243</v>
      </c>
      <c r="H125" s="1">
        <f>A125-Statistics!$C$11</f>
        <v>-0.74313991301846904</v>
      </c>
      <c r="I125" s="1">
        <f>B125-Statistics!$C$12</f>
        <v>-0.41357604709382301</v>
      </c>
      <c r="J125" s="1">
        <f t="shared" si="5"/>
        <v>0.3073448676638259</v>
      </c>
      <c r="K125">
        <f>'Confidence Intervall'!$K$6*'Confidence Intervall'!$K$8*SQRT(1/288+((Data!B125-'Confidence Intervall'!$K$5)*(Data!B125-'Confidence Intervall'!$K$5))/'Confidence Intervall'!$K$7)</f>
        <v>0.14146926951330671</v>
      </c>
      <c r="L125">
        <f>'Confidence Intervall'!$K$2*Data!B125+'Confidence Intervall'!$K$3+K125</f>
        <v>-9.6361783530750156</v>
      </c>
      <c r="M125">
        <f>'Confidence Intervall'!$K$2*Data!B125+'Confidence Intervall'!$K$3-K125</f>
        <v>-9.9191168921016288</v>
      </c>
    </row>
    <row r="126" spans="1:13" x14ac:dyDescent="0.25">
      <c r="A126" s="1">
        <v>-11.0199146271</v>
      </c>
      <c r="B126" s="1">
        <v>-9.3699998855600004</v>
      </c>
      <c r="C126" t="s">
        <v>260</v>
      </c>
      <c r="E126" s="1">
        <f t="shared" si="3"/>
        <v>-1.64991474154</v>
      </c>
      <c r="F126" s="1">
        <f t="shared" si="4"/>
        <v>1.64991474154</v>
      </c>
      <c r="G126" s="1">
        <f>(E126-Statistics!$C$5)*(E126-Statistics!$C$5)</f>
        <v>1.6223688033244055</v>
      </c>
      <c r="H126" s="1">
        <f>A126-Statistics!$C$11</f>
        <v>-1.6972986960184695</v>
      </c>
      <c r="I126" s="1">
        <f>B126-Statistics!$C$12</f>
        <v>-0.42357627597382397</v>
      </c>
      <c r="J126" s="1">
        <f t="shared" si="5"/>
        <v>0.71893546087473081</v>
      </c>
      <c r="K126">
        <f>'Confidence Intervall'!$K$6*'Confidence Intervall'!$K$8*SQRT(1/288+((Data!B126-'Confidence Intervall'!$K$5)*(Data!B126-'Confidence Intervall'!$K$5))/'Confidence Intervall'!$K$7)</f>
        <v>0.14147976788477062</v>
      </c>
      <c r="L126">
        <f>'Confidence Intervall'!$K$2*Data!B126+'Confidence Intervall'!$K$3+K126</f>
        <v>-9.6471611063113372</v>
      </c>
      <c r="M126">
        <f>'Confidence Intervall'!$K$2*Data!B126+'Confidence Intervall'!$K$3-K126</f>
        <v>-9.9301206420808796</v>
      </c>
    </row>
    <row r="127" spans="1:13" x14ac:dyDescent="0.25">
      <c r="A127" s="1">
        <v>-10.435441970799999</v>
      </c>
      <c r="B127" s="1">
        <v>-9.3699998855600004</v>
      </c>
      <c r="C127" t="s">
        <v>284</v>
      </c>
      <c r="E127" s="1">
        <f t="shared" si="3"/>
        <v>-1.0654420852399991</v>
      </c>
      <c r="F127" s="1">
        <f t="shared" si="4"/>
        <v>1.0654420852399991</v>
      </c>
      <c r="G127" s="1">
        <f>(E127-Statistics!$C$5)*(E127-Statistics!$C$5)</f>
        <v>0.47506523682205765</v>
      </c>
      <c r="H127" s="1">
        <f>A127-Statistics!$C$11</f>
        <v>-1.1128260397184686</v>
      </c>
      <c r="I127" s="1">
        <f>B127-Statistics!$C$12</f>
        <v>-0.42357627597382397</v>
      </c>
      <c r="J127" s="1">
        <f t="shared" si="5"/>
        <v>0.47136670971064765</v>
      </c>
      <c r="K127">
        <f>'Confidence Intervall'!$K$6*'Confidence Intervall'!$K$8*SQRT(1/288+((Data!B127-'Confidence Intervall'!$K$5)*(Data!B127-'Confidence Intervall'!$K$5))/'Confidence Intervall'!$K$7)</f>
        <v>0.14147976788477062</v>
      </c>
      <c r="L127">
        <f>'Confidence Intervall'!$K$2*Data!B127+'Confidence Intervall'!$K$3+K127</f>
        <v>-9.6471611063113372</v>
      </c>
      <c r="M127">
        <f>'Confidence Intervall'!$K$2*Data!B127+'Confidence Intervall'!$K$3-K127</f>
        <v>-9.9301206420808796</v>
      </c>
    </row>
    <row r="128" spans="1:13" x14ac:dyDescent="0.25">
      <c r="A128" s="1">
        <v>-10.677957534800001</v>
      </c>
      <c r="B128" s="1">
        <v>-9.4700002670300005</v>
      </c>
      <c r="C128" t="s">
        <v>261</v>
      </c>
      <c r="E128" s="1">
        <f t="shared" si="3"/>
        <v>-1.2079572677700003</v>
      </c>
      <c r="F128" s="1">
        <f t="shared" si="4"/>
        <v>1.2079572677700003</v>
      </c>
      <c r="G128" s="1">
        <f>(E128-Statistics!$C$5)*(E128-Statistics!$C$5)</f>
        <v>0.69183292585127565</v>
      </c>
      <c r="H128" s="1">
        <f>A128-Statistics!$C$11</f>
        <v>-1.35534160371847</v>
      </c>
      <c r="I128" s="1">
        <f>B128-Statistics!$C$12</f>
        <v>-0.52357665744382409</v>
      </c>
      <c r="J128" s="1">
        <f t="shared" si="5"/>
        <v>0.70962522656946858</v>
      </c>
      <c r="K128">
        <f>'Confidence Intervall'!$K$6*'Confidence Intervall'!$K$8*SQRT(1/288+((Data!B128-'Confidence Intervall'!$K$5)*(Data!B128-'Confidence Intervall'!$K$5))/'Confidence Intervall'!$K$7)</f>
        <v>0.14159848982371276</v>
      </c>
      <c r="L128">
        <f>'Confidence Intervall'!$K$2*Data!B128+'Confidence Intervall'!$K$3+K128</f>
        <v>-9.756972803722368</v>
      </c>
      <c r="M128">
        <f>'Confidence Intervall'!$K$2*Data!B128+'Confidence Intervall'!$K$3-K128</f>
        <v>-10.040169783369793</v>
      </c>
    </row>
    <row r="129" spans="1:13" x14ac:dyDescent="0.25">
      <c r="A129" s="1">
        <v>-10.4241952896</v>
      </c>
      <c r="B129" s="1">
        <v>-9.5</v>
      </c>
      <c r="C129" t="s">
        <v>282</v>
      </c>
      <c r="E129" s="1">
        <f t="shared" si="3"/>
        <v>-0.92419528960000008</v>
      </c>
      <c r="F129" s="1">
        <f t="shared" si="4"/>
        <v>0.92419528960000008</v>
      </c>
      <c r="G129" s="1">
        <f>(E129-Statistics!$C$5)*(E129-Statistics!$C$5)</f>
        <v>0.30030725305150857</v>
      </c>
      <c r="H129" s="1">
        <f>A129-Statistics!$C$11</f>
        <v>-1.1015793585184692</v>
      </c>
      <c r="I129" s="1">
        <f>B129-Statistics!$C$12</f>
        <v>-0.55357639041382356</v>
      </c>
      <c r="J129" s="1">
        <f t="shared" si="5"/>
        <v>0.6098083250430294</v>
      </c>
      <c r="K129">
        <f>'Confidence Intervall'!$K$6*'Confidence Intervall'!$K$8*SQRT(1/288+((Data!B129-'Confidence Intervall'!$K$5)*(Data!B129-'Confidence Intervall'!$K$5))/'Confidence Intervall'!$K$7)</f>
        <v>0.1416389716260292</v>
      </c>
      <c r="L129">
        <f>'Confidence Intervall'!$K$2*Data!B129+'Confidence Intervall'!$K$3+K129</f>
        <v>-9.7899110283739681</v>
      </c>
      <c r="M129">
        <f>'Confidence Intervall'!$K$2*Data!B129+'Confidence Intervall'!$K$3-K129</f>
        <v>-10.073188971626028</v>
      </c>
    </row>
    <row r="130" spans="1:13" x14ac:dyDescent="0.25">
      <c r="A130" s="1">
        <v>-10.484023094199999</v>
      </c>
      <c r="B130" s="1">
        <v>-9.5399999618500004</v>
      </c>
      <c r="C130" t="s">
        <v>262</v>
      </c>
      <c r="E130" s="1">
        <f t="shared" ref="E130:E193" si="6">A130-B130</f>
        <v>-0.94402313234999902</v>
      </c>
      <c r="F130" s="1">
        <f t="shared" ref="F130:F193" si="7">ABS(E130)</f>
        <v>0.94402313234999902</v>
      </c>
      <c r="G130" s="1">
        <f>(E130-Statistics!$C$5)*(E130-Statistics!$C$5)</f>
        <v>0.32243182975585072</v>
      </c>
      <c r="H130" s="1">
        <f>A130-Statistics!$C$11</f>
        <v>-1.1614071631184686</v>
      </c>
      <c r="I130" s="1">
        <f>B130-Statistics!$C$12</f>
        <v>-0.59357635226382399</v>
      </c>
      <c r="J130" s="1">
        <f t="shared" ref="J130:J193" si="8">H130*I130</f>
        <v>0.6893838273769366</v>
      </c>
      <c r="K130">
        <f>'Confidence Intervall'!$K$6*'Confidence Intervall'!$K$8*SQRT(1/288+((Data!B130-'Confidence Intervall'!$K$5)*(Data!B130-'Confidence Intervall'!$K$5))/'Confidence Intervall'!$K$7)</f>
        <v>0.14169643560631623</v>
      </c>
      <c r="L130">
        <f>'Confidence Intervall'!$K$2*Data!B130+'Confidence Intervall'!$K$3+K130</f>
        <v>-9.8338255224553883</v>
      </c>
      <c r="M130">
        <f>'Confidence Intervall'!$K$2*Data!B130+'Confidence Intervall'!$K$3-K130</f>
        <v>-10.117218393668022</v>
      </c>
    </row>
    <row r="131" spans="1:13" x14ac:dyDescent="0.25">
      <c r="A131" s="1">
        <v>-10.087470054600001</v>
      </c>
      <c r="B131" s="1">
        <v>-9.6400003433200006</v>
      </c>
      <c r="C131" t="s">
        <v>272</v>
      </c>
      <c r="E131" s="1">
        <f t="shared" si="6"/>
        <v>-0.44746971128000013</v>
      </c>
      <c r="F131" s="1">
        <f t="shared" si="7"/>
        <v>0.44746971128000013</v>
      </c>
      <c r="G131" s="1">
        <f>(E131-Statistics!$C$5)*(E131-Statistics!$C$5)</f>
        <v>5.080466294513258E-3</v>
      </c>
      <c r="H131" s="1">
        <f>A131-Statistics!$C$11</f>
        <v>-0.76485412351846982</v>
      </c>
      <c r="I131" s="1">
        <f>B131-Statistics!$C$12</f>
        <v>-0.69357673373382411</v>
      </c>
      <c r="J131" s="1">
        <f t="shared" si="8"/>
        <v>0.53048502477278714</v>
      </c>
      <c r="K131">
        <f>'Confidence Intervall'!$K$6*'Confidence Intervall'!$K$8*SQRT(1/288+((Data!B131-'Confidence Intervall'!$K$5)*(Data!B131-'Confidence Intervall'!$K$5))/'Confidence Intervall'!$K$7)</f>
        <v>0.14185750458387389</v>
      </c>
      <c r="L131">
        <f>'Confidence Intervall'!$K$2*Data!B131+'Confidence Intervall'!$K$3+K131</f>
        <v>-9.9435948728278039</v>
      </c>
      <c r="M131">
        <f>'Confidence Intervall'!$K$2*Data!B131+'Confidence Intervall'!$K$3-K131</f>
        <v>-10.22730988199555</v>
      </c>
    </row>
    <row r="132" spans="1:13" x14ac:dyDescent="0.25">
      <c r="A132" s="1">
        <v>-10.4016189575</v>
      </c>
      <c r="B132" s="1">
        <v>-9.6899995803800003</v>
      </c>
      <c r="C132" t="s">
        <v>263</v>
      </c>
      <c r="E132" s="1">
        <f t="shared" si="6"/>
        <v>-0.7116193771199999</v>
      </c>
      <c r="F132" s="1">
        <f t="shared" si="7"/>
        <v>0.7116193771199999</v>
      </c>
      <c r="G132" s="1">
        <f>(E132-Statistics!$C$5)*(E132-Statistics!$C$5)</f>
        <v>0.11251130964502344</v>
      </c>
      <c r="H132" s="1">
        <f>A132-Statistics!$C$11</f>
        <v>-1.0790030264184693</v>
      </c>
      <c r="I132" s="1">
        <f>B132-Statistics!$C$12</f>
        <v>-0.74357597079382387</v>
      </c>
      <c r="J132" s="1">
        <f t="shared" si="8"/>
        <v>0.80232072285858735</v>
      </c>
      <c r="K132">
        <f>'Confidence Intervall'!$K$6*'Confidence Intervall'!$K$8*SQRT(1/288+((Data!B132-'Confidence Intervall'!$K$5)*(Data!B132-'Confidence Intervall'!$K$5))/'Confidence Intervall'!$K$7)</f>
        <v>0.14194734302637366</v>
      </c>
      <c r="L132">
        <f>'Confidence Intervall'!$K$2*Data!B132+'Confidence Intervall'!$K$3+K132</f>
        <v>-9.9984691956853595</v>
      </c>
      <c r="M132">
        <f>'Confidence Intervall'!$K$2*Data!B132+'Confidence Intervall'!$K$3-K132</f>
        <v>-10.282363881738107</v>
      </c>
    </row>
    <row r="133" spans="1:13" x14ac:dyDescent="0.25">
      <c r="A133" s="1">
        <v>-10.3847932816</v>
      </c>
      <c r="B133" s="1">
        <v>-9.7299995422399999</v>
      </c>
      <c r="C133" t="s">
        <v>265</v>
      </c>
      <c r="E133" s="1">
        <f t="shared" si="6"/>
        <v>-0.65479373936000052</v>
      </c>
      <c r="F133" s="1">
        <f t="shared" si="7"/>
        <v>0.65479373936000052</v>
      </c>
      <c r="G133" s="1">
        <f>(E133-Statistics!$C$5)*(E133-Statistics!$C$5)</f>
        <v>7.7618750036194825E-2</v>
      </c>
      <c r="H133" s="1">
        <f>A133-Statistics!$C$11</f>
        <v>-1.0621773505184695</v>
      </c>
      <c r="I133" s="1">
        <f>B133-Statistics!$C$12</f>
        <v>-0.78357593265382341</v>
      </c>
      <c r="J133" s="1">
        <f t="shared" si="8"/>
        <v>0.83229660807627681</v>
      </c>
      <c r="K133">
        <f>'Confidence Intervall'!$K$6*'Confidence Intervall'!$K$8*SQRT(1/288+((Data!B133-'Confidence Intervall'!$K$5)*(Data!B133-'Confidence Intervall'!$K$5))/'Confidence Intervall'!$K$7)</f>
        <v>0.14202367096475149</v>
      </c>
      <c r="L133">
        <f>'Confidence Intervall'!$K$2*Data!B133+'Confidence Intervall'!$K$3+K133</f>
        <v>-10.04236482581968</v>
      </c>
      <c r="M133">
        <f>'Confidence Intervall'!$K$2*Data!B133+'Confidence Intervall'!$K$3-K133</f>
        <v>-10.326412167749185</v>
      </c>
    </row>
    <row r="134" spans="1:13" x14ac:dyDescent="0.25">
      <c r="A134" s="1">
        <v>-10.134893417400001</v>
      </c>
      <c r="B134" s="1">
        <v>-9.7700004577600001</v>
      </c>
      <c r="C134" t="s">
        <v>273</v>
      </c>
      <c r="E134" s="1">
        <f t="shared" si="6"/>
        <v>-0.36489295964000057</v>
      </c>
      <c r="F134" s="1">
        <f t="shared" si="7"/>
        <v>0.36489295964000057</v>
      </c>
      <c r="G134" s="1">
        <f>(E134-Statistics!$C$5)*(E134-Statistics!$C$5)</f>
        <v>1.2767557833807635E-4</v>
      </c>
      <c r="H134" s="1">
        <f>A134-Statistics!$C$11</f>
        <v>-0.81227748631846985</v>
      </c>
      <c r="I134" s="1">
        <f>B134-Statistics!$C$12</f>
        <v>-0.82357684817382371</v>
      </c>
      <c r="J134" s="1">
        <f t="shared" si="8"/>
        <v>0.66897293202472163</v>
      </c>
      <c r="K134">
        <f>'Confidence Intervall'!$K$6*'Confidence Intervall'!$K$8*SQRT(1/288+((Data!B134-'Confidence Intervall'!$K$5)*(Data!B134-'Confidence Intervall'!$K$5))/'Confidence Intervall'!$K$7)</f>
        <v>0.14210395503128612</v>
      </c>
      <c r="L134">
        <f>'Confidence Intervall'!$K$2*Data!B134+'Confidence Intervall'!$K$3+K134</f>
        <v>-10.08625754818428</v>
      </c>
      <c r="M134">
        <f>'Confidence Intervall'!$K$2*Data!B134+'Confidence Intervall'!$K$3-K134</f>
        <v>-10.370465458246853</v>
      </c>
    </row>
    <row r="135" spans="1:13" x14ac:dyDescent="0.25">
      <c r="A135" s="1">
        <v>-10.3768787384</v>
      </c>
      <c r="B135" s="1">
        <v>-9.8400001525899992</v>
      </c>
      <c r="C135" t="s">
        <v>264</v>
      </c>
      <c r="E135" s="1">
        <f t="shared" si="6"/>
        <v>-0.53687858581000114</v>
      </c>
      <c r="F135" s="1">
        <f t="shared" si="7"/>
        <v>0.53687858581000114</v>
      </c>
      <c r="G135" s="1">
        <f>(E135-Statistics!$C$5)*(E135-Statistics!$C$5)</f>
        <v>2.5820075539398631E-2</v>
      </c>
      <c r="H135" s="1">
        <f>A135-Statistics!$C$11</f>
        <v>-1.0542628073184694</v>
      </c>
      <c r="I135" s="1">
        <f>B135-Statistics!$C$12</f>
        <v>-0.89357654300382272</v>
      </c>
      <c r="J135" s="1">
        <f t="shared" si="8"/>
        <v>0.94206451478114317</v>
      </c>
      <c r="K135">
        <f>'Confidence Intervall'!$K$6*'Confidence Intervall'!$K$8*SQRT(1/288+((Data!B135-'Confidence Intervall'!$K$5)*(Data!B135-'Confidence Intervall'!$K$5))/'Confidence Intervall'!$K$7)</f>
        <v>0.14225394274082559</v>
      </c>
      <c r="L135">
        <f>'Confidence Intervall'!$K$2*Data!B135+'Confidence Intervall'!$K$3+K135</f>
        <v>-10.163058225001361</v>
      </c>
      <c r="M135">
        <f>'Confidence Intervall'!$K$2*Data!B135+'Confidence Intervall'!$K$3-K135</f>
        <v>-10.447566110483013</v>
      </c>
    </row>
    <row r="136" spans="1:13" x14ac:dyDescent="0.25">
      <c r="A136" s="1">
        <v>-10.486612319900001</v>
      </c>
      <c r="B136" s="1">
        <v>-9.8699998855600004</v>
      </c>
      <c r="C136" t="s">
        <v>285</v>
      </c>
      <c r="E136" s="1">
        <f t="shared" si="6"/>
        <v>-0.61661243434000035</v>
      </c>
      <c r="F136" s="1">
        <f t="shared" si="7"/>
        <v>0.61661243434000035</v>
      </c>
      <c r="G136" s="1">
        <f>(E136-Statistics!$C$5)*(E136-Statistics!$C$5)</f>
        <v>5.7801830660235455E-2</v>
      </c>
      <c r="H136" s="1">
        <f>A136-Statistics!$C$11</f>
        <v>-1.1639963888184699</v>
      </c>
      <c r="I136" s="1">
        <f>B136-Statistics!$C$12</f>
        <v>-0.92357627597382397</v>
      </c>
      <c r="J136" s="1">
        <f t="shared" si="8"/>
        <v>1.0750394500319416</v>
      </c>
      <c r="K136">
        <f>'Confidence Intervall'!$K$6*'Confidence Intervall'!$K$8*SQRT(1/288+((Data!B136-'Confidence Intervall'!$K$5)*(Data!B136-'Confidence Intervall'!$K$5))/'Confidence Intervall'!$K$7)</f>
        <v>0.14232191418827445</v>
      </c>
      <c r="L136">
        <f>'Confidence Intervall'!$K$2*Data!B136+'Confidence Intervall'!$K$3+K136</f>
        <v>-10.195968960007834</v>
      </c>
      <c r="M136">
        <f>'Confidence Intervall'!$K$2*Data!B136+'Confidence Intervall'!$K$3-K136</f>
        <v>-10.480612788384382</v>
      </c>
    </row>
    <row r="137" spans="1:13" x14ac:dyDescent="0.25">
      <c r="A137" s="1">
        <v>-10.212471962</v>
      </c>
      <c r="B137" s="1">
        <v>-9.8999996185299999</v>
      </c>
      <c r="C137" t="s">
        <v>274</v>
      </c>
      <c r="E137" s="1">
        <f t="shared" si="6"/>
        <v>-0.31247234347000052</v>
      </c>
      <c r="F137" s="1">
        <f t="shared" si="7"/>
        <v>0.31247234347000052</v>
      </c>
      <c r="G137" s="1">
        <f>(E137-Statistics!$C$5)*(E137-Statistics!$C$5)</f>
        <v>4.0602355995507412E-3</v>
      </c>
      <c r="H137" s="1">
        <f>A137-Statistics!$C$11</f>
        <v>-0.88985603091846954</v>
      </c>
      <c r="I137" s="1">
        <f>B137-Statistics!$C$12</f>
        <v>-0.95357600894382344</v>
      </c>
      <c r="J137" s="1">
        <f t="shared" si="8"/>
        <v>0.84854536249782575</v>
      </c>
      <c r="K137">
        <f>'Confidence Intervall'!$K$6*'Confidence Intervall'!$K$8*SQRT(1/288+((Data!B137-'Confidence Intervall'!$K$5)*(Data!B137-'Confidence Intervall'!$K$5))/'Confidence Intervall'!$K$7)</f>
        <v>0.14239209587256416</v>
      </c>
      <c r="L137">
        <f>'Confidence Intervall'!$K$2*Data!B137+'Confidence Intervall'!$K$3+K137</f>
        <v>-10.228877484777465</v>
      </c>
      <c r="M137">
        <f>'Confidence Intervall'!$K$2*Data!B137+'Confidence Intervall'!$K$3-K137</f>
        <v>-10.513661676522593</v>
      </c>
    </row>
    <row r="138" spans="1:13" x14ac:dyDescent="0.25">
      <c r="A138" s="1">
        <v>-10.5023765564</v>
      </c>
      <c r="B138" s="1">
        <v>-9.92000007629</v>
      </c>
      <c r="C138" t="s">
        <v>277</v>
      </c>
      <c r="E138" s="1">
        <f t="shared" si="6"/>
        <v>-0.58237648010999976</v>
      </c>
      <c r="F138" s="1">
        <f t="shared" si="7"/>
        <v>0.58237648010999976</v>
      </c>
      <c r="G138" s="1">
        <f>(E138-Statistics!$C$5)*(E138-Statistics!$C$5)</f>
        <v>4.2511907263631951E-2</v>
      </c>
      <c r="H138" s="1">
        <f>A138-Statistics!$C$11</f>
        <v>-1.1797606253184689</v>
      </c>
      <c r="I138" s="1">
        <f>B138-Statistics!$C$12</f>
        <v>-0.97357646670382358</v>
      </c>
      <c r="J138" s="1">
        <f t="shared" si="8"/>
        <v>1.1485871811538484</v>
      </c>
      <c r="K138">
        <f>'Confidence Intervall'!$K$6*'Confidence Intervall'!$K$8*SQRT(1/288+((Data!B138-'Confidence Intervall'!$K$5)*(Data!B138-'Confidence Intervall'!$K$5))/'Confidence Intervall'!$K$7)</f>
        <v>0.1424401115042527</v>
      </c>
      <c r="L138">
        <f>'Confidence Intervall'!$K$2*Data!B138+'Confidence Intervall'!$K$3+K138</f>
        <v>-10.250815972361345</v>
      </c>
      <c r="M138">
        <f>'Confidence Intervall'!$K$2*Data!B138+'Confidence Intervall'!$K$3-K138</f>
        <v>-10.535696195369852</v>
      </c>
    </row>
    <row r="139" spans="1:13" x14ac:dyDescent="0.25">
      <c r="A139" s="1">
        <v>-10.565977096599999</v>
      </c>
      <c r="B139" s="1">
        <v>-9.9899997711200008</v>
      </c>
      <c r="C139" t="s">
        <v>286</v>
      </c>
      <c r="E139" s="1">
        <f t="shared" si="6"/>
        <v>-0.57597732547999847</v>
      </c>
      <c r="F139" s="1">
        <f t="shared" si="7"/>
        <v>0.57597732547999847</v>
      </c>
      <c r="G139" s="1">
        <f>(E139-Statistics!$C$5)*(E139-Statistics!$C$5)</f>
        <v>3.9914047817146879E-2</v>
      </c>
      <c r="H139" s="1">
        <f>A139-Statistics!$C$11</f>
        <v>-1.2433611655184684</v>
      </c>
      <c r="I139" s="1">
        <f>B139-Statistics!$C$12</f>
        <v>-1.0435761615338244</v>
      </c>
      <c r="J139" s="1">
        <f t="shared" si="8"/>
        <v>1.2975420725119853</v>
      </c>
      <c r="K139">
        <f>'Confidence Intervall'!$K$6*'Confidence Intervall'!$K$8*SQRT(1/288+((Data!B139-'Confidence Intervall'!$K$5)*(Data!B139-'Confidence Intervall'!$K$5))/'Confidence Intervall'!$K$7)</f>
        <v>0.14261587167889087</v>
      </c>
      <c r="L139">
        <f>'Confidence Intervall'!$K$2*Data!B139+'Confidence Intervall'!$K$3+K139</f>
        <v>-10.327590876713325</v>
      </c>
      <c r="M139">
        <f>'Confidence Intervall'!$K$2*Data!B139+'Confidence Intervall'!$K$3-K139</f>
        <v>-10.612822620071105</v>
      </c>
    </row>
    <row r="140" spans="1:13" x14ac:dyDescent="0.25">
      <c r="A140" s="1">
        <v>-10.8291015625</v>
      </c>
      <c r="B140" s="1">
        <v>-10</v>
      </c>
      <c r="C140" t="s">
        <v>289</v>
      </c>
      <c r="E140" s="1">
        <f t="shared" si="6"/>
        <v>-0.8291015625</v>
      </c>
      <c r="F140" s="1">
        <f t="shared" si="7"/>
        <v>0.8291015625</v>
      </c>
      <c r="G140" s="1">
        <f>(E140-Statistics!$C$5)*(E140-Statistics!$C$5)</f>
        <v>0.20512678058741013</v>
      </c>
      <c r="H140" s="1">
        <f>A140-Statistics!$C$11</f>
        <v>-1.5064856314184691</v>
      </c>
      <c r="I140" s="1">
        <f>B140-Statistics!$C$12</f>
        <v>-1.0535763904138236</v>
      </c>
      <c r="J140" s="1">
        <f t="shared" si="8"/>
        <v>1.5871976937601606</v>
      </c>
      <c r="K140">
        <f>'Confidence Intervall'!$K$6*'Confidence Intervall'!$K$8*SQRT(1/288+((Data!B140-'Confidence Intervall'!$K$5)*(Data!B140-'Confidence Intervall'!$K$5))/'Confidence Intervall'!$K$7)</f>
        <v>0.14264195831730683</v>
      </c>
      <c r="L140">
        <f>'Confidence Intervall'!$K$2*Data!B140+'Confidence Intervall'!$K$3+K140</f>
        <v>-10.33855804168269</v>
      </c>
      <c r="M140">
        <f>'Confidence Intervall'!$K$2*Data!B140+'Confidence Intervall'!$K$3-K140</f>
        <v>-10.623841958317305</v>
      </c>
    </row>
    <row r="141" spans="1:13" x14ac:dyDescent="0.25">
      <c r="A141" s="1">
        <v>-10.418828964199999</v>
      </c>
      <c r="B141" s="1">
        <v>-10.079999923700001</v>
      </c>
      <c r="C141" t="s">
        <v>276</v>
      </c>
      <c r="E141" s="1">
        <f t="shared" si="6"/>
        <v>-0.33882904049999851</v>
      </c>
      <c r="F141" s="1">
        <f t="shared" si="7"/>
        <v>0.33882904049999851</v>
      </c>
      <c r="G141" s="1">
        <f>(E141-Statistics!$C$5)*(E141-Statistics!$C$5)</f>
        <v>1.3960147667374304E-3</v>
      </c>
      <c r="H141" s="1">
        <f>A141-Statistics!$C$11</f>
        <v>-1.0962130331184685</v>
      </c>
      <c r="I141" s="1">
        <f>B141-Statistics!$C$12</f>
        <v>-1.1335763141138244</v>
      </c>
      <c r="J141" s="1">
        <f t="shared" si="8"/>
        <v>1.2426411295659694</v>
      </c>
      <c r="K141">
        <f>'Confidence Intervall'!$K$6*'Confidence Intervall'!$K$8*SQRT(1/288+((Data!B141-'Confidence Intervall'!$K$5)*(Data!B141-'Confidence Intervall'!$K$5))/'Confidence Intervall'!$K$7)</f>
        <v>0.14285941672515942</v>
      </c>
      <c r="L141">
        <f>'Confidence Intervall'!$K$2*Data!B141+'Confidence Intervall'!$K$3+K141</f>
        <v>-10.42628449939825</v>
      </c>
      <c r="M141">
        <f>'Confidence Intervall'!$K$2*Data!B141+'Confidence Intervall'!$K$3-K141</f>
        <v>-10.712003332848568</v>
      </c>
    </row>
    <row r="142" spans="1:13" x14ac:dyDescent="0.25">
      <c r="A142" s="1">
        <v>-10.7361011505</v>
      </c>
      <c r="B142" s="1">
        <v>-10.1199998856</v>
      </c>
      <c r="C142" t="s">
        <v>288</v>
      </c>
      <c r="E142" s="1">
        <f t="shared" si="6"/>
        <v>-0.61610126489999928</v>
      </c>
      <c r="F142" s="1">
        <f t="shared" si="7"/>
        <v>0.61610126489999928</v>
      </c>
      <c r="G142" s="1">
        <f>(E142-Statistics!$C$5)*(E142-Statistics!$C$5)</f>
        <v>5.7556301125536259E-2</v>
      </c>
      <c r="H142" s="1">
        <f>A142-Statistics!$C$11</f>
        <v>-1.4134852194184688</v>
      </c>
      <c r="I142" s="1">
        <f>B142-Statistics!$C$12</f>
        <v>-1.173576276013824</v>
      </c>
      <c r="J142" s="1">
        <f t="shared" si="8"/>
        <v>1.6588327200057096</v>
      </c>
      <c r="K142">
        <f>'Confidence Intervall'!$K$6*'Confidence Intervall'!$K$8*SQRT(1/288+((Data!B142-'Confidence Intervall'!$K$5)*(Data!B142-'Confidence Intervall'!$K$5))/'Confidence Intervall'!$K$7)</f>
        <v>0.142973978216411</v>
      </c>
      <c r="L142">
        <f>'Confidence Intervall'!$K$2*Data!B142+'Confidence Intervall'!$K$3+K142</f>
        <v>-10.470141896023669</v>
      </c>
      <c r="M142">
        <f>'Confidence Intervall'!$K$2*Data!B142+'Confidence Intervall'!$K$3-K142</f>
        <v>-10.756089852456491</v>
      </c>
    </row>
    <row r="143" spans="1:13" x14ac:dyDescent="0.25">
      <c r="A143" s="1">
        <v>-10.3099327087</v>
      </c>
      <c r="B143" s="1">
        <v>-10.1300001144</v>
      </c>
      <c r="C143" t="s">
        <v>275</v>
      </c>
      <c r="E143" s="1">
        <f t="shared" si="6"/>
        <v>-0.1799325943000003</v>
      </c>
      <c r="F143" s="1">
        <f t="shared" si="7"/>
        <v>0.1799325943000003</v>
      </c>
      <c r="G143" s="1">
        <f>(E143-Statistics!$C$5)*(E143-Statistics!$C$5)</f>
        <v>3.8517880518792229E-2</v>
      </c>
      <c r="H143" s="1">
        <f>A143-Statistics!$C$11</f>
        <v>-0.98731677761846903</v>
      </c>
      <c r="I143" s="1">
        <f>B143-Statistics!$C$12</f>
        <v>-1.1835765048138231</v>
      </c>
      <c r="J143" s="1">
        <f t="shared" si="8"/>
        <v>1.1685649407977143</v>
      </c>
      <c r="K143">
        <f>'Confidence Intervall'!$K$6*'Confidence Intervall'!$K$8*SQRT(1/288+((Data!B143-'Confidence Intervall'!$K$5)*(Data!B143-'Confidence Intervall'!$K$5))/'Confidence Intervall'!$K$7)</f>
        <v>0.1430032252607549</v>
      </c>
      <c r="L143">
        <f>'Confidence Intervall'!$K$2*Data!B143+'Confidence Intervall'!$K$3+K143</f>
        <v>-10.481105900499164</v>
      </c>
      <c r="M143">
        <f>'Confidence Intervall'!$K$2*Data!B143+'Confidence Intervall'!$K$3-K143</f>
        <v>-10.767112351020673</v>
      </c>
    </row>
    <row r="144" spans="1:13" x14ac:dyDescent="0.25">
      <c r="A144" s="1">
        <v>-10.651903152499999</v>
      </c>
      <c r="B144" s="1">
        <v>-10.329999923700001</v>
      </c>
      <c r="C144" t="s">
        <v>287</v>
      </c>
      <c r="E144" s="1">
        <f t="shared" si="6"/>
        <v>-0.32190322879999833</v>
      </c>
      <c r="F144" s="1">
        <f t="shared" si="7"/>
        <v>0.32190322879999833</v>
      </c>
      <c r="G144" s="1">
        <f>(E144-Statistics!$C$5)*(E144-Statistics!$C$5)</f>
        <v>2.9473055856842488E-3</v>
      </c>
      <c r="H144" s="1">
        <f>A144-Statistics!$C$11</f>
        <v>-1.3292872214184683</v>
      </c>
      <c r="I144" s="1">
        <f>B144-Statistics!$C$12</f>
        <v>-1.3835763141138244</v>
      </c>
      <c r="J144" s="1">
        <f t="shared" si="8"/>
        <v>1.8391703142087716</v>
      </c>
      <c r="K144">
        <f>'Confidence Intervall'!$K$6*'Confidence Intervall'!$K$8*SQRT(1/288+((Data!B144-'Confidence Intervall'!$K$5)*(Data!B144-'Confidence Intervall'!$K$5))/'Confidence Intervall'!$K$7)</f>
        <v>0.14363878618889225</v>
      </c>
      <c r="L144">
        <f>'Confidence Intervall'!$K$2*Data!B144+'Confidence Intervall'!$K$3+K144</f>
        <v>-10.700330129934519</v>
      </c>
      <c r="M144">
        <f>'Confidence Intervall'!$K$2*Data!B144+'Confidence Intervall'!$K$3-K144</f>
        <v>-10.987607702312305</v>
      </c>
    </row>
    <row r="145" spans="1:13" x14ac:dyDescent="0.25">
      <c r="A145" s="1">
        <v>-10.410932540899999</v>
      </c>
      <c r="B145" s="1">
        <v>-10.899999618500001</v>
      </c>
      <c r="C145" t="s">
        <v>283</v>
      </c>
      <c r="E145" s="1">
        <f t="shared" si="6"/>
        <v>0.48906707760000145</v>
      </c>
      <c r="F145" s="1">
        <f t="shared" si="7"/>
        <v>0.48906707760000145</v>
      </c>
      <c r="G145" s="1">
        <f>(E145-Statistics!$C$5)*(E145-Statistics!$C$5)</f>
        <v>0.74867382772284485</v>
      </c>
      <c r="H145" s="1">
        <f>A145-Statistics!$C$11</f>
        <v>-1.0883166098184685</v>
      </c>
      <c r="I145" s="1">
        <f>B145-Statistics!$C$12</f>
        <v>-1.9535760089138243</v>
      </c>
      <c r="J145" s="1">
        <f t="shared" si="8"/>
        <v>2.1261092190437876</v>
      </c>
      <c r="K145">
        <f>'Confidence Intervall'!$K$6*'Confidence Intervall'!$K$8*SQRT(1/288+((Data!B145-'Confidence Intervall'!$K$5)*(Data!B145-'Confidence Intervall'!$K$5))/'Confidence Intervall'!$K$7)</f>
        <v>0.14596932139018842</v>
      </c>
      <c r="L145">
        <f>'Confidence Intervall'!$K$2*Data!B145+'Confidence Intervall'!$K$3+K145</f>
        <v>-11.324600259226861</v>
      </c>
      <c r="M145">
        <f>'Confidence Intervall'!$K$2*Data!B145+'Confidence Intervall'!$K$3-K145</f>
        <v>-11.616538902007237</v>
      </c>
    </row>
    <row r="146" spans="1:13" x14ac:dyDescent="0.25">
      <c r="A146" s="1">
        <v>-13.9931554794</v>
      </c>
      <c r="B146" s="1">
        <v>-12.1599998474</v>
      </c>
      <c r="C146" t="s">
        <v>44</v>
      </c>
      <c r="E146" s="1">
        <f t="shared" si="6"/>
        <v>-1.8331556320000004</v>
      </c>
      <c r="F146" s="1">
        <f t="shared" si="7"/>
        <v>1.8331556320000004</v>
      </c>
      <c r="G146" s="1">
        <f>(E146-Statistics!$C$5)*(E146-Statistics!$C$5)</f>
        <v>2.1227420881566768</v>
      </c>
      <c r="H146" s="1">
        <f>A146-Statistics!$C$11</f>
        <v>-4.6705395483184695</v>
      </c>
      <c r="I146" s="1">
        <f>B146-Statistics!$C$12</f>
        <v>-3.2135762378138235</v>
      </c>
      <c r="J146" s="1">
        <f t="shared" si="8"/>
        <v>15.009134910245942</v>
      </c>
      <c r="K146">
        <f>'Confidence Intervall'!$K$6*'Confidence Intervall'!$K$8*SQRT(1/288+((Data!B146-'Confidence Intervall'!$K$5)*(Data!B146-'Confidence Intervall'!$K$5))/'Confidence Intervall'!$K$7)</f>
        <v>0.15367881807224809</v>
      </c>
      <c r="L146">
        <f>'Confidence Intervall'!$K$2*Data!B146+'Confidence Intervall'!$K$3+K146</f>
        <v>-12.702009014174571</v>
      </c>
      <c r="M146">
        <f>'Confidence Intervall'!$K$2*Data!B146+'Confidence Intervall'!$K$3-K146</f>
        <v>-13.009366650319066</v>
      </c>
    </row>
    <row r="147" spans="1:13" x14ac:dyDescent="0.25">
      <c r="A147" s="1">
        <v>-15.811284065200001</v>
      </c>
      <c r="B147" s="1">
        <v>-12.3699998856</v>
      </c>
      <c r="C147" t="s">
        <v>53</v>
      </c>
      <c r="E147" s="1">
        <f t="shared" si="6"/>
        <v>-3.4412841796000002</v>
      </c>
      <c r="F147" s="1">
        <f t="shared" si="7"/>
        <v>3.4412841796000002</v>
      </c>
      <c r="G147" s="1">
        <f>(E147-Statistics!$C$5)*(E147-Statistics!$C$5)</f>
        <v>9.394788098619431</v>
      </c>
      <c r="H147" s="1">
        <f>A147-Statistics!$C$11</f>
        <v>-6.4886681341184698</v>
      </c>
      <c r="I147" s="1">
        <f>B147-Statistics!$C$12</f>
        <v>-3.423576276013824</v>
      </c>
      <c r="J147" s="1">
        <f t="shared" si="8"/>
        <v>22.214450286894877</v>
      </c>
      <c r="K147">
        <f>'Confidence Intervall'!$K$6*'Confidence Intervall'!$K$8*SQRT(1/288+((Data!B147-'Confidence Intervall'!$K$5)*(Data!B147-'Confidence Intervall'!$K$5))/'Confidence Intervall'!$K$7)</f>
        <v>0.15527954387870249</v>
      </c>
      <c r="L147">
        <f>'Confidence Intervall'!$K$2*Data!B147+'Confidence Intervall'!$K$3+K147</f>
        <v>-12.931261330361377</v>
      </c>
      <c r="M147">
        <f>'Confidence Intervall'!$K$2*Data!B147+'Confidence Intervall'!$K$3-K147</f>
        <v>-13.241820418118781</v>
      </c>
    </row>
    <row r="148" spans="1:13" x14ac:dyDescent="0.25">
      <c r="A148" s="1">
        <v>-13.354678154</v>
      </c>
      <c r="B148" s="1">
        <v>-12.3800001144</v>
      </c>
      <c r="C148" t="s">
        <v>188</v>
      </c>
      <c r="E148" s="1">
        <f t="shared" si="6"/>
        <v>-0.97467803960000055</v>
      </c>
      <c r="F148" s="1">
        <f t="shared" si="7"/>
        <v>0.97467803960000055</v>
      </c>
      <c r="G148" s="1">
        <f>(E148-Statistics!$C$5)*(E148-Statistics!$C$5)</f>
        <v>0.35818515477524193</v>
      </c>
      <c r="H148" s="1">
        <f>A148-Statistics!$C$11</f>
        <v>-4.0320622229184693</v>
      </c>
      <c r="I148" s="1">
        <f>B148-Statistics!$C$12</f>
        <v>-3.4335765048138231</v>
      </c>
      <c r="J148" s="1">
        <f t="shared" si="8"/>
        <v>13.844394114560252</v>
      </c>
      <c r="K148">
        <f>'Confidence Intervall'!$K$6*'Confidence Intervall'!$K$8*SQRT(1/288+((Data!B148-'Confidence Intervall'!$K$5)*(Data!B148-'Confidence Intervall'!$K$5))/'Confidence Intervall'!$K$7)</f>
        <v>0.15535787164243417</v>
      </c>
      <c r="L148">
        <f>'Confidence Intervall'!$K$2*Data!B148+'Confidence Intervall'!$K$3+K148</f>
        <v>-12.942176254117484</v>
      </c>
      <c r="M148">
        <f>'Confidence Intervall'!$K$2*Data!B148+'Confidence Intervall'!$K$3-K148</f>
        <v>-13.252891997402351</v>
      </c>
    </row>
    <row r="149" spans="1:13" x14ac:dyDescent="0.25">
      <c r="A149" s="1">
        <v>-14.241307258599999</v>
      </c>
      <c r="B149" s="1">
        <v>-12.4300003052</v>
      </c>
      <c r="C149" t="s">
        <v>45</v>
      </c>
      <c r="E149" s="1">
        <f t="shared" si="6"/>
        <v>-1.811306953399999</v>
      </c>
      <c r="F149" s="1">
        <f t="shared" si="7"/>
        <v>1.811306953399999</v>
      </c>
      <c r="G149" s="1">
        <f>(E149-Statistics!$C$5)*(E149-Statistics!$C$5)</f>
        <v>2.0595540067068225</v>
      </c>
      <c r="H149" s="1">
        <f>A149-Statistics!$C$11</f>
        <v>-4.9186913275184683</v>
      </c>
      <c r="I149" s="1">
        <f>B149-Statistics!$C$12</f>
        <v>-3.4835766956138237</v>
      </c>
      <c r="J149" s="1">
        <f t="shared" si="8"/>
        <v>17.134638481461156</v>
      </c>
      <c r="K149">
        <f>'Confidence Intervall'!$K$6*'Confidence Intervall'!$K$8*SQRT(1/288+((Data!B149-'Confidence Intervall'!$K$5)*(Data!B149-'Confidence Intervall'!$K$5))/'Confidence Intervall'!$K$7)</f>
        <v>0.15575232942948558</v>
      </c>
      <c r="L149">
        <f>'Confidence Intervall'!$K$2*Data!B149+'Confidence Intervall'!$K$3+K149</f>
        <v>-12.996747006076873</v>
      </c>
      <c r="M149">
        <f>'Confidence Intervall'!$K$2*Data!B149+'Confidence Intervall'!$K$3-K149</f>
        <v>-13.308251664935845</v>
      </c>
    </row>
    <row r="150" spans="1:13" x14ac:dyDescent="0.25">
      <c r="A150" s="1">
        <v>-13.6485939026</v>
      </c>
      <c r="B150" s="1">
        <v>-12.4300003052</v>
      </c>
      <c r="C150" t="s">
        <v>198</v>
      </c>
      <c r="E150" s="1">
        <f t="shared" si="6"/>
        <v>-1.2185935974</v>
      </c>
      <c r="F150" s="1">
        <f t="shared" si="7"/>
        <v>1.2185935974</v>
      </c>
      <c r="G150" s="1">
        <f>(E150-Statistics!$C$5)*(E150-Statistics!$C$5)</f>
        <v>0.70963990964578594</v>
      </c>
      <c r="H150" s="1">
        <f>A150-Statistics!$C$11</f>
        <v>-4.3259779715184692</v>
      </c>
      <c r="I150" s="1">
        <f>B150-Statistics!$C$12</f>
        <v>-3.4835766956138237</v>
      </c>
      <c r="J150" s="1">
        <f t="shared" si="8"/>
        <v>15.0698760473205</v>
      </c>
      <c r="K150">
        <f>'Confidence Intervall'!$K$6*'Confidence Intervall'!$K$8*SQRT(1/288+((Data!B150-'Confidence Intervall'!$K$5)*(Data!B150-'Confidence Intervall'!$K$5))/'Confidence Intervall'!$K$7)</f>
        <v>0.15575232942948558</v>
      </c>
      <c r="L150">
        <f>'Confidence Intervall'!$K$2*Data!B150+'Confidence Intervall'!$K$3+K150</f>
        <v>-12.996747006076873</v>
      </c>
      <c r="M150">
        <f>'Confidence Intervall'!$K$2*Data!B150+'Confidence Intervall'!$K$3-K150</f>
        <v>-13.308251664935845</v>
      </c>
    </row>
    <row r="151" spans="1:13" x14ac:dyDescent="0.25">
      <c r="A151" s="1">
        <v>-13.4717292786</v>
      </c>
      <c r="B151" s="1">
        <v>-12.5</v>
      </c>
      <c r="C151" t="s">
        <v>189</v>
      </c>
      <c r="E151" s="1">
        <f t="shared" si="6"/>
        <v>-0.9717292785999998</v>
      </c>
      <c r="F151" s="1">
        <f t="shared" si="7"/>
        <v>0.9717292785999998</v>
      </c>
      <c r="G151" s="1">
        <f>(E151-Statistics!$C$5)*(E151-Statistics!$C$5)</f>
        <v>0.35466426727746819</v>
      </c>
      <c r="H151" s="1">
        <f>A151-Statistics!$C$11</f>
        <v>-4.1491133475184689</v>
      </c>
      <c r="I151" s="1">
        <f>B151-Statistics!$C$12</f>
        <v>-3.5535763904138236</v>
      </c>
      <c r="J151" s="1">
        <f t="shared" si="8"/>
        <v>14.744191232892497</v>
      </c>
      <c r="K151">
        <f>'Confidence Intervall'!$K$6*'Confidence Intervall'!$K$8*SQRT(1/288+((Data!B151-'Confidence Intervall'!$K$5)*(Data!B151-'Confidence Intervall'!$K$5))/'Confidence Intervall'!$K$7)</f>
        <v>0.15631242759492447</v>
      </c>
      <c r="L151">
        <f>'Confidence Intervall'!$K$2*Data!B151+'Confidence Intervall'!$K$3+K151</f>
        <v>-13.073137572405075</v>
      </c>
      <c r="M151">
        <f>'Confidence Intervall'!$K$2*Data!B151+'Confidence Intervall'!$K$3-K151</f>
        <v>-13.385762427594925</v>
      </c>
    </row>
    <row r="152" spans="1:13" x14ac:dyDescent="0.25">
      <c r="A152" s="1">
        <v>-13.6300439835</v>
      </c>
      <c r="B152" s="1">
        <v>-12.5200004578</v>
      </c>
      <c r="C152" t="s">
        <v>197</v>
      </c>
      <c r="E152" s="1">
        <f t="shared" si="6"/>
        <v>-1.1100435257000001</v>
      </c>
      <c r="F152" s="1">
        <f t="shared" si="7"/>
        <v>1.1100435257000001</v>
      </c>
      <c r="G152" s="1">
        <f>(E152-Statistics!$C$5)*(E152-Statistics!$C$5)</f>
        <v>0.53853758991261835</v>
      </c>
      <c r="H152" s="1">
        <f>A152-Statistics!$C$11</f>
        <v>-4.3074280524184694</v>
      </c>
      <c r="I152" s="1">
        <f>B152-Statistics!$C$12</f>
        <v>-3.5735768482138237</v>
      </c>
      <c r="J152" s="1">
        <f t="shared" si="8"/>
        <v>15.392925163469403</v>
      </c>
      <c r="K152">
        <f>'Confidence Intervall'!$K$6*'Confidence Intervall'!$K$8*SQRT(1/288+((Data!B152-'Confidence Intervall'!$K$5)*(Data!B152-'Confidence Intervall'!$K$5))/'Confidence Intervall'!$K$7)</f>
        <v>0.1564741326804146</v>
      </c>
      <c r="L152">
        <f>'Confidence Intervall'!$K$2*Data!B152+'Confidence Intervall'!$K$3+K152</f>
        <v>-13.094962370579125</v>
      </c>
      <c r="M152">
        <f>'Confidence Intervall'!$K$2*Data!B152+'Confidence Intervall'!$K$3-K152</f>
        <v>-13.407910635939956</v>
      </c>
    </row>
    <row r="153" spans="1:13" x14ac:dyDescent="0.25">
      <c r="A153" s="1">
        <v>-13.6170129776</v>
      </c>
      <c r="B153" s="1">
        <v>-12.5600004196</v>
      </c>
      <c r="C153" t="s">
        <v>196</v>
      </c>
      <c r="E153" s="1">
        <f t="shared" si="6"/>
        <v>-1.0570125580000003</v>
      </c>
      <c r="F153" s="1">
        <f t="shared" si="7"/>
        <v>1.0570125580000003</v>
      </c>
      <c r="G153" s="1">
        <f>(E153-Statistics!$C$5)*(E153-Statistics!$C$5)</f>
        <v>0.46351619443425096</v>
      </c>
      <c r="H153" s="1">
        <f>A153-Statistics!$C$11</f>
        <v>-4.2943970465184691</v>
      </c>
      <c r="I153" s="1">
        <f>B153-Statistics!$C$12</f>
        <v>-3.6135768100138232</v>
      </c>
      <c r="J153" s="1">
        <f t="shared" si="8"/>
        <v>15.518133580290995</v>
      </c>
      <c r="K153">
        <f>'Confidence Intervall'!$K$6*'Confidence Intervall'!$K$8*SQRT(1/288+((Data!B153-'Confidence Intervall'!$K$5)*(Data!B153-'Confidence Intervall'!$K$5))/'Confidence Intervall'!$K$7)</f>
        <v>0.1567997504114079</v>
      </c>
      <c r="L153">
        <f>'Confidence Intervall'!$K$2*Data!B153+'Confidence Intervall'!$K$3+K153</f>
        <v>-13.138608710854873</v>
      </c>
      <c r="M153">
        <f>'Confidence Intervall'!$K$2*Data!B153+'Confidence Intervall'!$K$3-K153</f>
        <v>-13.452208211677688</v>
      </c>
    </row>
    <row r="154" spans="1:13" x14ac:dyDescent="0.25">
      <c r="A154" s="1">
        <v>-13.6738195419</v>
      </c>
      <c r="B154" s="1">
        <v>-12.5600004196</v>
      </c>
      <c r="C154" t="s">
        <v>199</v>
      </c>
      <c r="E154" s="1">
        <f t="shared" si="6"/>
        <v>-1.1138191223000007</v>
      </c>
      <c r="F154" s="1">
        <f t="shared" si="7"/>
        <v>1.1138191223000007</v>
      </c>
      <c r="G154" s="1">
        <f>(E154-Statistics!$C$5)*(E154-Statistics!$C$5)</f>
        <v>0.54409329726530709</v>
      </c>
      <c r="H154" s="1">
        <f>A154-Statistics!$C$11</f>
        <v>-4.3512036108184695</v>
      </c>
      <c r="I154" s="1">
        <f>B154-Statistics!$C$12</f>
        <v>-3.6135768100138232</v>
      </c>
      <c r="J154" s="1">
        <f t="shared" si="8"/>
        <v>15.723408463702034</v>
      </c>
      <c r="K154">
        <f>'Confidence Intervall'!$K$6*'Confidence Intervall'!$K$8*SQRT(1/288+((Data!B154-'Confidence Intervall'!$K$5)*(Data!B154-'Confidence Intervall'!$K$5))/'Confidence Intervall'!$K$7)</f>
        <v>0.1567997504114079</v>
      </c>
      <c r="L154">
        <f>'Confidence Intervall'!$K$2*Data!B154+'Confidence Intervall'!$K$3+K154</f>
        <v>-13.138608710854873</v>
      </c>
      <c r="M154">
        <f>'Confidence Intervall'!$K$2*Data!B154+'Confidence Intervall'!$K$3-K154</f>
        <v>-13.452208211677688</v>
      </c>
    </row>
    <row r="155" spans="1:13" x14ac:dyDescent="0.25">
      <c r="A155" s="1">
        <v>-13.5448589325</v>
      </c>
      <c r="B155" s="1">
        <v>-12.5699996948</v>
      </c>
      <c r="C155" t="s">
        <v>190</v>
      </c>
      <c r="E155" s="1">
        <f t="shared" si="6"/>
        <v>-0.97485923770000049</v>
      </c>
      <c r="F155" s="1">
        <f t="shared" si="7"/>
        <v>0.97485923770000049</v>
      </c>
      <c r="G155" s="1">
        <f>(E155-Statistics!$C$5)*(E155-Statistics!$C$5)</f>
        <v>0.35840207655798867</v>
      </c>
      <c r="H155" s="1">
        <f>A155-Statistics!$C$11</f>
        <v>-4.2222430014184695</v>
      </c>
      <c r="I155" s="1">
        <f>B155-Statistics!$C$12</f>
        <v>-3.6235760852138235</v>
      </c>
      <c r="J155" s="1">
        <f t="shared" si="8"/>
        <v>15.299618765901402</v>
      </c>
      <c r="K155">
        <f>'Confidence Intervall'!$K$6*'Confidence Intervall'!$K$8*SQRT(1/288+((Data!B155-'Confidence Intervall'!$K$5)*(Data!B155-'Confidence Intervall'!$K$5))/'Confidence Intervall'!$K$7)</f>
        <v>0.1568816088181082</v>
      </c>
      <c r="L155">
        <f>'Confidence Intervall'!$K$2*Data!B155+'Confidence Intervall'!$K$3+K155</f>
        <v>-13.149519055675533</v>
      </c>
      <c r="M155">
        <f>'Confidence Intervall'!$K$2*Data!B155+'Confidence Intervall'!$K$3-K155</f>
        <v>-13.463282273311748</v>
      </c>
    </row>
    <row r="156" spans="1:13" x14ac:dyDescent="0.25">
      <c r="A156" s="1">
        <v>-13.5817613602</v>
      </c>
      <c r="B156" s="1">
        <v>-12.609999656699999</v>
      </c>
      <c r="C156" t="s">
        <v>191</v>
      </c>
      <c r="E156" s="1">
        <f t="shared" si="6"/>
        <v>-0.97176170350000035</v>
      </c>
      <c r="F156" s="1">
        <f t="shared" si="7"/>
        <v>0.97176170350000035</v>
      </c>
      <c r="G156" s="1">
        <f>(E156-Statistics!$C$5)*(E156-Statistics!$C$5)</f>
        <v>0.35470288878140382</v>
      </c>
      <c r="H156" s="1">
        <f>A156-Statistics!$C$11</f>
        <v>-4.2591454291184689</v>
      </c>
      <c r="I156" s="1">
        <f>B156-Statistics!$C$12</f>
        <v>-3.663576047113823</v>
      </c>
      <c r="J156" s="1">
        <f t="shared" si="8"/>
        <v>15.603703175292749</v>
      </c>
      <c r="K156">
        <f>'Confidence Intervall'!$K$6*'Confidence Intervall'!$K$8*SQRT(1/288+((Data!B156-'Confidence Intervall'!$K$5)*(Data!B156-'Confidence Intervall'!$K$5))/'Confidence Intervall'!$K$7)</f>
        <v>0.15721089656431733</v>
      </c>
      <c r="L156">
        <f>'Confidence Intervall'!$K$2*Data!B156+'Confidence Intervall'!$K$3+K156</f>
        <v>-13.193161726045991</v>
      </c>
      <c r="M156">
        <f>'Confidence Intervall'!$K$2*Data!B156+'Confidence Intervall'!$K$3-K156</f>
        <v>-13.507583519174625</v>
      </c>
    </row>
    <row r="157" spans="1:13" x14ac:dyDescent="0.25">
      <c r="A157" s="1">
        <v>-14.078534126299999</v>
      </c>
      <c r="B157" s="1">
        <v>-12.6300001144</v>
      </c>
      <c r="C157" t="s">
        <v>208</v>
      </c>
      <c r="E157" s="1">
        <f t="shared" si="6"/>
        <v>-1.4485340118999996</v>
      </c>
      <c r="F157" s="1">
        <f t="shared" si="7"/>
        <v>1.4485340118999996</v>
      </c>
      <c r="G157" s="1">
        <f>(E157-Statistics!$C$5)*(E157-Statistics!$C$5)</f>
        <v>1.1499167009799063</v>
      </c>
      <c r="H157" s="1">
        <f>A157-Statistics!$C$11</f>
        <v>-4.7559181952184684</v>
      </c>
      <c r="I157" s="1">
        <f>B157-Statistics!$C$12</f>
        <v>-3.6835765048138231</v>
      </c>
      <c r="J157" s="1">
        <f t="shared" si="8"/>
        <v>17.518788522723312</v>
      </c>
      <c r="K157">
        <f>'Confidence Intervall'!$K$6*'Confidence Intervall'!$K$8*SQRT(1/288+((Data!B157-'Confidence Intervall'!$K$5)*(Data!B157-'Confidence Intervall'!$K$5))/'Confidence Intervall'!$K$7)</f>
        <v>0.15737663880667138</v>
      </c>
      <c r="L157">
        <f>'Confidence Intervall'!$K$2*Data!B157+'Confidence Intervall'!$K$3+K157</f>
        <v>-13.214982486953247</v>
      </c>
      <c r="M157">
        <f>'Confidence Intervall'!$K$2*Data!B157+'Confidence Intervall'!$K$3-K157</f>
        <v>-13.529735764566588</v>
      </c>
    </row>
    <row r="158" spans="1:13" x14ac:dyDescent="0.25">
      <c r="A158" s="1">
        <v>-15.642499923700001</v>
      </c>
      <c r="B158" s="1">
        <v>-12.699999809299999</v>
      </c>
      <c r="C158" t="s">
        <v>52</v>
      </c>
      <c r="E158" s="1">
        <f t="shared" si="6"/>
        <v>-2.9425001144000014</v>
      </c>
      <c r="F158" s="1">
        <f t="shared" si="7"/>
        <v>2.9425001144000014</v>
      </c>
      <c r="G158" s="1">
        <f>(E158-Statistics!$C$5)*(E158-Statistics!$C$5)</f>
        <v>6.5859356879231541</v>
      </c>
      <c r="H158" s="1">
        <f>A158-Statistics!$C$11</f>
        <v>-6.31988399261847</v>
      </c>
      <c r="I158" s="1">
        <f>B158-Statistics!$C$12</f>
        <v>-3.7535761997138231</v>
      </c>
      <c r="J158" s="1">
        <f t="shared" si="8"/>
        <v>23.722166139645061</v>
      </c>
      <c r="K158">
        <f>'Confidence Intervall'!$K$6*'Confidence Intervall'!$K$8*SQRT(1/288+((Data!B158-'Confidence Intervall'!$K$5)*(Data!B158-'Confidence Intervall'!$K$5))/'Confidence Intervall'!$K$7)</f>
        <v>0.15796242724834753</v>
      </c>
      <c r="L158">
        <f>'Confidence Intervall'!$K$2*Data!B158+'Confidence Intervall'!$K$3+K158</f>
        <v>-13.291347363115142</v>
      </c>
      <c r="M158">
        <f>'Confidence Intervall'!$K$2*Data!B158+'Confidence Intervall'!$K$3-K158</f>
        <v>-13.607272217611838</v>
      </c>
    </row>
    <row r="159" spans="1:13" x14ac:dyDescent="0.25">
      <c r="A159" s="1">
        <v>-13.7046384811</v>
      </c>
      <c r="B159" s="1">
        <v>-12.739999771100001</v>
      </c>
      <c r="C159" t="s">
        <v>200</v>
      </c>
      <c r="E159" s="1">
        <f t="shared" si="6"/>
        <v>-0.96463870999999912</v>
      </c>
      <c r="F159" s="1">
        <f t="shared" si="7"/>
        <v>0.96463870999999912</v>
      </c>
      <c r="G159" s="1">
        <f>(E159-Statistics!$C$5)*(E159-Statistics!$C$5)</f>
        <v>0.34626915214416709</v>
      </c>
      <c r="H159" s="1">
        <f>A159-Statistics!$C$11</f>
        <v>-4.3820225500184691</v>
      </c>
      <c r="I159" s="1">
        <f>B159-Statistics!$C$12</f>
        <v>-3.7935761615138244</v>
      </c>
      <c r="J159" s="1">
        <f t="shared" si="8"/>
        <v>16.623536284966086</v>
      </c>
      <c r="K159">
        <f>'Confidence Intervall'!$K$6*'Confidence Intervall'!$K$8*SQRT(1/288+((Data!B159-'Confidence Intervall'!$K$5)*(Data!B159-'Confidence Intervall'!$K$5))/'Confidence Intervall'!$K$7)</f>
        <v>0.15830112263579219</v>
      </c>
      <c r="L159">
        <f>'Confidence Intervall'!$K$2*Data!B159+'Confidence Intervall'!$K$3+K159</f>
        <v>-13.334980625734437</v>
      </c>
      <c r="M159">
        <f>'Confidence Intervall'!$K$2*Data!B159+'Confidence Intervall'!$K$3-K159</f>
        <v>-13.651582871006022</v>
      </c>
    </row>
    <row r="160" spans="1:13" x14ac:dyDescent="0.25">
      <c r="A160" s="1">
        <v>-13.6097764969</v>
      </c>
      <c r="B160" s="1">
        <v>-12.760000228899999</v>
      </c>
      <c r="C160" t="s">
        <v>195</v>
      </c>
      <c r="E160" s="1">
        <f t="shared" si="6"/>
        <v>-0.84977626800000117</v>
      </c>
      <c r="F160" s="1">
        <f t="shared" si="7"/>
        <v>0.84977626800000117</v>
      </c>
      <c r="G160" s="1">
        <f>(E160-Statistics!$C$5)*(E160-Statistics!$C$5)</f>
        <v>0.22428175438692236</v>
      </c>
      <c r="H160" s="1">
        <f>A160-Statistics!$C$11</f>
        <v>-4.2871605658184695</v>
      </c>
      <c r="I160" s="1">
        <f>B160-Statistics!$C$12</f>
        <v>-3.8135766193138227</v>
      </c>
      <c r="J160" s="1">
        <f t="shared" si="8"/>
        <v>16.349415297049536</v>
      </c>
      <c r="K160">
        <f>'Confidence Intervall'!$K$6*'Confidence Intervall'!$K$8*SQRT(1/288+((Data!B160-'Confidence Intervall'!$K$5)*(Data!B160-'Confidence Intervall'!$K$5))/'Confidence Intervall'!$K$7)</f>
        <v>0.15847154637930908</v>
      </c>
      <c r="L160">
        <f>'Confidence Intervall'!$K$2*Data!B160+'Confidence Intervall'!$K$3+K160</f>
        <v>-13.356796705250458</v>
      </c>
      <c r="M160">
        <f>'Confidence Intervall'!$K$2*Data!B160+'Confidence Intervall'!$K$3-K160</f>
        <v>-13.673739798009075</v>
      </c>
    </row>
    <row r="161" spans="1:13" x14ac:dyDescent="0.25">
      <c r="A161" s="1">
        <v>-13.736696243300001</v>
      </c>
      <c r="B161" s="1">
        <v>-12.7700004578</v>
      </c>
      <c r="C161" t="s">
        <v>201</v>
      </c>
      <c r="E161" s="1">
        <f t="shared" si="6"/>
        <v>-0.96669578550000068</v>
      </c>
      <c r="F161" s="1">
        <f t="shared" si="7"/>
        <v>0.96669578550000068</v>
      </c>
      <c r="G161" s="1">
        <f>(E161-Statistics!$C$5)*(E161-Statistics!$C$5)</f>
        <v>0.34869434100149443</v>
      </c>
      <c r="H161" s="1">
        <f>A161-Statistics!$C$11</f>
        <v>-4.41408031221847</v>
      </c>
      <c r="I161" s="1">
        <f>B161-Statistics!$C$12</f>
        <v>-3.8235768482138237</v>
      </c>
      <c r="J161" s="1">
        <f t="shared" si="8"/>
        <v>16.87757528795499</v>
      </c>
      <c r="K161">
        <f>'Confidence Intervall'!$K$6*'Confidence Intervall'!$K$8*SQRT(1/288+((Data!B161-'Confidence Intervall'!$K$5)*(Data!B161-'Confidence Intervall'!$K$5))/'Confidence Intervall'!$K$7)</f>
        <v>0.15855702525162205</v>
      </c>
      <c r="L161">
        <f>'Confidence Intervall'!$K$2*Data!B161+'Confidence Intervall'!$K$3+K161</f>
        <v>-13.367704478007919</v>
      </c>
      <c r="M161">
        <f>'Confidence Intervall'!$K$2*Data!B161+'Confidence Intervall'!$K$3-K161</f>
        <v>-13.684818528511162</v>
      </c>
    </row>
    <row r="162" spans="1:13" x14ac:dyDescent="0.25">
      <c r="A162" s="1">
        <v>-13.599300384499999</v>
      </c>
      <c r="B162" s="1">
        <v>-12.779999733</v>
      </c>
      <c r="C162" t="s">
        <v>192</v>
      </c>
      <c r="E162" s="1">
        <f t="shared" si="6"/>
        <v>-0.81930065149999898</v>
      </c>
      <c r="F162" s="1">
        <f t="shared" si="7"/>
        <v>0.81930065149999898</v>
      </c>
      <c r="G162" s="1">
        <f>(E162-Statistics!$C$5)*(E162-Statistics!$C$5)</f>
        <v>0.19634499211951084</v>
      </c>
      <c r="H162" s="1">
        <f>A162-Statistics!$C$11</f>
        <v>-4.2766844534184685</v>
      </c>
      <c r="I162" s="1">
        <f>B162-Statistics!$C$12</f>
        <v>-3.8335761234138239</v>
      </c>
      <c r="J162" s="1">
        <f t="shared" si="8"/>
        <v>16.394995408000142</v>
      </c>
      <c r="K162">
        <f>'Confidence Intervall'!$K$6*'Confidence Intervall'!$K$8*SQRT(1/288+((Data!B162-'Confidence Intervall'!$K$5)*(Data!B162-'Confidence Intervall'!$K$5))/'Confidence Intervall'!$K$7)</f>
        <v>0.15864267356353623</v>
      </c>
      <c r="L162">
        <f>'Confidence Intervall'!$K$2*Data!B162+'Confidence Intervall'!$K$3+K162</f>
        <v>-13.378611032923365</v>
      </c>
      <c r="M162">
        <f>'Confidence Intervall'!$K$2*Data!B162+'Confidence Intervall'!$K$3-K162</f>
        <v>-13.695896380050437</v>
      </c>
    </row>
    <row r="163" spans="1:13" x14ac:dyDescent="0.25">
      <c r="A163" s="1">
        <v>-13.6067380905</v>
      </c>
      <c r="B163" s="1">
        <v>-12.779999733</v>
      </c>
      <c r="C163" t="s">
        <v>194</v>
      </c>
      <c r="E163" s="1">
        <f t="shared" si="6"/>
        <v>-0.82673835750000002</v>
      </c>
      <c r="F163" s="1">
        <f t="shared" si="7"/>
        <v>0.82673835750000002</v>
      </c>
      <c r="G163" s="1">
        <f>(E163-Statistics!$C$5)*(E163-Statistics!$C$5)</f>
        <v>0.20299173055950537</v>
      </c>
      <c r="H163" s="1">
        <f>A163-Statistics!$C$11</f>
        <v>-4.2841221594184695</v>
      </c>
      <c r="I163" s="1">
        <f>B163-Statistics!$C$12</f>
        <v>-3.8335761234138239</v>
      </c>
      <c r="J163" s="1">
        <f t="shared" si="8"/>
        <v>16.423508420134716</v>
      </c>
      <c r="K163">
        <f>'Confidence Intervall'!$K$6*'Confidence Intervall'!$K$8*SQRT(1/288+((Data!B163-'Confidence Intervall'!$K$5)*(Data!B163-'Confidence Intervall'!$K$5))/'Confidence Intervall'!$K$7)</f>
        <v>0.15864267356353623</v>
      </c>
      <c r="L163">
        <f>'Confidence Intervall'!$K$2*Data!B163+'Confidence Intervall'!$K$3+K163</f>
        <v>-13.378611032923365</v>
      </c>
      <c r="M163">
        <f>'Confidence Intervall'!$K$2*Data!B163+'Confidence Intervall'!$K$3-K163</f>
        <v>-13.695896380050437</v>
      </c>
    </row>
    <row r="164" spans="1:13" x14ac:dyDescent="0.25">
      <c r="A164" s="1">
        <v>-13.6049995422</v>
      </c>
      <c r="B164" s="1">
        <v>-12.8100004196</v>
      </c>
      <c r="C164" t="s">
        <v>193</v>
      </c>
      <c r="E164" s="1">
        <f t="shared" si="6"/>
        <v>-0.79499912260000016</v>
      </c>
      <c r="F164" s="1">
        <f t="shared" si="7"/>
        <v>0.79499912260000016</v>
      </c>
      <c r="G164" s="1">
        <f>(E164-Statistics!$C$5)*(E164-Statistics!$C$5)</f>
        <v>0.17539913665151183</v>
      </c>
      <c r="H164" s="1">
        <f>A164-Statistics!$C$11</f>
        <v>-4.282383611118469</v>
      </c>
      <c r="I164" s="1">
        <f>B164-Statistics!$C$12</f>
        <v>-3.8635768100138232</v>
      </c>
      <c r="J164" s="1">
        <f t="shared" si="8"/>
        <v>16.545318011500573</v>
      </c>
      <c r="K164">
        <f>'Confidence Intervall'!$K$6*'Confidence Intervall'!$K$8*SQRT(1/288+((Data!B164-'Confidence Intervall'!$K$5)*(Data!B164-'Confidence Intervall'!$K$5))/'Confidence Intervall'!$K$7)</f>
        <v>0.15890070580605353</v>
      </c>
      <c r="L164">
        <f>'Confidence Intervall'!$K$2*Data!B164+'Confidence Intervall'!$K$3+K164</f>
        <v>-13.411332755460228</v>
      </c>
      <c r="M164">
        <f>'Confidence Intervall'!$K$2*Data!B164+'Confidence Intervall'!$K$3-K164</f>
        <v>-13.729134167072333</v>
      </c>
    </row>
    <row r="165" spans="1:13" x14ac:dyDescent="0.25">
      <c r="A165" s="1">
        <v>-15.9606790543</v>
      </c>
      <c r="B165" s="1">
        <v>-12.8699998856</v>
      </c>
      <c r="C165" t="s">
        <v>54</v>
      </c>
      <c r="E165" s="1">
        <f t="shared" si="6"/>
        <v>-3.0906791686999995</v>
      </c>
      <c r="F165" s="1">
        <f t="shared" si="7"/>
        <v>3.0906791686999995</v>
      </c>
      <c r="G165" s="1">
        <f>(E165-Statistics!$C$5)*(E165-Statistics!$C$5)</f>
        <v>7.3684388436470503</v>
      </c>
      <c r="H165" s="1">
        <f>A165-Statistics!$C$11</f>
        <v>-6.638063123218469</v>
      </c>
      <c r="I165" s="1">
        <f>B165-Statistics!$C$12</f>
        <v>-3.923576276013824</v>
      </c>
      <c r="J165" s="1">
        <f t="shared" si="8"/>
        <v>26.044946988942215</v>
      </c>
      <c r="K165">
        <f>'Confidence Intervall'!$K$6*'Confidence Intervall'!$K$8*SQRT(1/288+((Data!B165-'Confidence Intervall'!$K$5)*(Data!B165-'Confidence Intervall'!$K$5))/'Confidence Intervall'!$K$7)</f>
        <v>0.15942151048479175</v>
      </c>
      <c r="L165">
        <f>'Confidence Intervall'!$K$2*Data!B165+'Confidence Intervall'!$K$3+K165</f>
        <v>-13.476769363755286</v>
      </c>
      <c r="M165">
        <f>'Confidence Intervall'!$K$2*Data!B165+'Confidence Intervall'!$K$3-K165</f>
        <v>-13.795612384724871</v>
      </c>
    </row>
    <row r="166" spans="1:13" x14ac:dyDescent="0.25">
      <c r="A166" s="1">
        <v>-15.487659454299999</v>
      </c>
      <c r="B166" s="1">
        <v>-12.9099998474</v>
      </c>
      <c r="C166" t="s">
        <v>51</v>
      </c>
      <c r="E166" s="1">
        <f t="shared" si="6"/>
        <v>-2.5776596068999993</v>
      </c>
      <c r="F166" s="1">
        <f t="shared" si="7"/>
        <v>2.5776596068999993</v>
      </c>
      <c r="G166" s="1">
        <f>(E166-Statistics!$C$5)*(E166-Statistics!$C$5)</f>
        <v>4.8464582087069257</v>
      </c>
      <c r="H166" s="1">
        <f>A166-Statistics!$C$11</f>
        <v>-6.1650435232184684</v>
      </c>
      <c r="I166" s="1">
        <f>B166-Statistics!$C$12</f>
        <v>-3.9635762378138235</v>
      </c>
      <c r="J166" s="1">
        <f t="shared" si="8"/>
        <v>24.435620013716736</v>
      </c>
      <c r="K166">
        <f>'Confidence Intervall'!$K$6*'Confidence Intervall'!$K$8*SQRT(1/288+((Data!B166-'Confidence Intervall'!$K$5)*(Data!B166-'Confidence Intervall'!$K$5))/'Confidence Intervall'!$K$7)</f>
        <v>0.15977221487242135</v>
      </c>
      <c r="L166">
        <f>'Confidence Intervall'!$K$2*Data!B166+'Confidence Intervall'!$K$3+K166</f>
        <v>-13.520390617374398</v>
      </c>
      <c r="M166">
        <f>'Confidence Intervall'!$K$2*Data!B166+'Confidence Intervall'!$K$3-K166</f>
        <v>-13.839935047119239</v>
      </c>
    </row>
    <row r="167" spans="1:13" x14ac:dyDescent="0.25">
      <c r="A167" s="1">
        <v>-15.326406478899999</v>
      </c>
      <c r="B167" s="1">
        <v>-12.9300003052</v>
      </c>
      <c r="C167" t="s">
        <v>50</v>
      </c>
      <c r="E167" s="1">
        <f t="shared" si="6"/>
        <v>-2.3964061736999991</v>
      </c>
      <c r="F167" s="1">
        <f t="shared" si="7"/>
        <v>2.3964061736999991</v>
      </c>
      <c r="G167" s="1">
        <f>(E167-Statistics!$C$5)*(E167-Statistics!$C$5)</f>
        <v>4.0812640086395566</v>
      </c>
      <c r="H167" s="1">
        <f>A167-Statistics!$C$11</f>
        <v>-6.0037905478184683</v>
      </c>
      <c r="I167" s="1">
        <f>B167-Statistics!$C$12</f>
        <v>-3.9835766956138237</v>
      </c>
      <c r="J167" s="1">
        <f t="shared" si="8"/>
        <v>23.916560111636201</v>
      </c>
      <c r="K167">
        <f>'Confidence Intervall'!$K$6*'Confidence Intervall'!$K$8*SQRT(1/288+((Data!B167-'Confidence Intervall'!$K$5)*(Data!B167-'Confidence Intervall'!$K$5))/'Confidence Intervall'!$K$7)</f>
        <v>0.1599486139486124</v>
      </c>
      <c r="L167">
        <f>'Confidence Intervall'!$K$2*Data!B167+'Confidence Intervall'!$K$3+K167</f>
        <v>-13.542200721557746</v>
      </c>
      <c r="M167">
        <f>'Confidence Intervall'!$K$2*Data!B167+'Confidence Intervall'!$K$3-K167</f>
        <v>-13.862097949454972</v>
      </c>
    </row>
    <row r="168" spans="1:13" x14ac:dyDescent="0.25">
      <c r="A168" s="1">
        <v>-13.7763195038</v>
      </c>
      <c r="B168" s="1">
        <v>-12.9399995804</v>
      </c>
      <c r="C168" t="s">
        <v>202</v>
      </c>
      <c r="E168" s="1">
        <f t="shared" si="6"/>
        <v>-0.83631992339999961</v>
      </c>
      <c r="F168" s="1">
        <f t="shared" si="7"/>
        <v>0.83631992339999961</v>
      </c>
      <c r="G168" s="1">
        <f>(E168-Statistics!$C$5)*(E168-Statistics!$C$5)</f>
        <v>0.21171741003452571</v>
      </c>
      <c r="H168" s="1">
        <f>A168-Statistics!$C$11</f>
        <v>-4.4537035727184691</v>
      </c>
      <c r="I168" s="1">
        <f>B168-Statistics!$C$12</f>
        <v>-3.9935759708138239</v>
      </c>
      <c r="J168" s="1">
        <f t="shared" si="8"/>
        <v>17.786203569136156</v>
      </c>
      <c r="K168">
        <f>'Confidence Intervall'!$K$6*'Confidence Intervall'!$K$8*SQRT(1/288+((Data!B168-'Confidence Intervall'!$K$5)*(Data!B168-'Confidence Intervall'!$K$5))/'Confidence Intervall'!$K$7)</f>
        <v>0.16003706471756546</v>
      </c>
      <c r="L168">
        <f>'Confidence Intervall'!$K$2*Data!B168+'Confidence Intervall'!$K$3+K168</f>
        <v>-13.553104474016154</v>
      </c>
      <c r="M168">
        <f>'Confidence Intervall'!$K$2*Data!B168+'Confidence Intervall'!$K$3-K168</f>
        <v>-13.873178603451285</v>
      </c>
    </row>
    <row r="169" spans="1:13" x14ac:dyDescent="0.25">
      <c r="A169" s="1">
        <v>-14.5030975342</v>
      </c>
      <c r="B169" s="1">
        <v>-12.989999771100001</v>
      </c>
      <c r="C169" t="s">
        <v>46</v>
      </c>
      <c r="E169" s="1">
        <f t="shared" si="6"/>
        <v>-1.5130977630999993</v>
      </c>
      <c r="F169" s="1">
        <f t="shared" si="7"/>
        <v>1.5130977630999993</v>
      </c>
      <c r="G169" s="1">
        <f>(E169-Statistics!$C$5)*(E169-Statistics!$C$5)</f>
        <v>1.2925539831502677</v>
      </c>
      <c r="H169" s="1">
        <f>A169-Statistics!$C$11</f>
        <v>-5.1804816031184693</v>
      </c>
      <c r="I169" s="1">
        <f>B169-Statistics!$C$12</f>
        <v>-4.0435761615138244</v>
      </c>
      <c r="J169" s="1">
        <f t="shared" si="8"/>
        <v>20.947671915530762</v>
      </c>
      <c r="K169">
        <f>'Confidence Intervall'!$K$6*'Confidence Intervall'!$K$8*SQRT(1/288+((Data!B169-'Confidence Intervall'!$K$5)*(Data!B169-'Confidence Intervall'!$K$5))/'Confidence Intervall'!$K$7)</f>
        <v>0.16048193745994938</v>
      </c>
      <c r="L169">
        <f>'Confidence Intervall'!$K$2*Data!B169+'Confidence Intervall'!$K$3+K169</f>
        <v>-13.607624810910281</v>
      </c>
      <c r="M169">
        <f>'Confidence Intervall'!$K$2*Data!B169+'Confidence Intervall'!$K$3-K169</f>
        <v>-13.928588685830178</v>
      </c>
    </row>
    <row r="170" spans="1:13" x14ac:dyDescent="0.25">
      <c r="A170" s="1">
        <v>-13.818369865399999</v>
      </c>
      <c r="B170" s="1">
        <v>-13.029999733</v>
      </c>
      <c r="C170" t="s">
        <v>203</v>
      </c>
      <c r="E170" s="1">
        <f t="shared" si="6"/>
        <v>-0.78837013239999898</v>
      </c>
      <c r="F170" s="1">
        <f t="shared" si="7"/>
        <v>0.78837013239999898</v>
      </c>
      <c r="G170" s="1">
        <f>(E170-Statistics!$C$5)*(E170-Statistics!$C$5)</f>
        <v>0.16989054780215038</v>
      </c>
      <c r="H170" s="1">
        <f>A170-Statistics!$C$11</f>
        <v>-4.4957539343184685</v>
      </c>
      <c r="I170" s="1">
        <f>B170-Statistics!$C$12</f>
        <v>-4.0835761234138239</v>
      </c>
      <c r="J170" s="1">
        <f t="shared" si="8"/>
        <v>18.358753422926657</v>
      </c>
      <c r="K170">
        <f>'Confidence Intervall'!$K$6*'Confidence Intervall'!$K$8*SQRT(1/288+((Data!B170-'Confidence Intervall'!$K$5)*(Data!B170-'Confidence Intervall'!$K$5))/'Confidence Intervall'!$K$7)</f>
        <v>0.16084091897455105</v>
      </c>
      <c r="L170">
        <f>'Confidence Intervall'!$K$2*Data!B170+'Confidence Intervall'!$K$3+K170</f>
        <v>-13.651237787512349</v>
      </c>
      <c r="M170">
        <f>'Confidence Intervall'!$K$2*Data!B170+'Confidence Intervall'!$K$3-K170</f>
        <v>-13.972919625461452</v>
      </c>
    </row>
    <row r="171" spans="1:13" x14ac:dyDescent="0.25">
      <c r="A171" s="1">
        <v>-14.0223426819</v>
      </c>
      <c r="B171" s="1">
        <v>-13.050000190700001</v>
      </c>
      <c r="C171" t="s">
        <v>207</v>
      </c>
      <c r="E171" s="1">
        <f t="shared" si="6"/>
        <v>-0.97234249119999916</v>
      </c>
      <c r="F171" s="1">
        <f t="shared" si="7"/>
        <v>0.97234249119999916</v>
      </c>
      <c r="G171" s="1">
        <f>(E171-Statistics!$C$5)*(E171-Statistics!$C$5)</f>
        <v>0.35539502483888469</v>
      </c>
      <c r="H171" s="1">
        <f>A171-Statistics!$C$11</f>
        <v>-4.6997267508184688</v>
      </c>
      <c r="I171" s="1">
        <f>B171-Statistics!$C$12</f>
        <v>-4.1035765811138241</v>
      </c>
      <c r="J171" s="1">
        <f t="shared" si="8"/>
        <v>19.285688632292832</v>
      </c>
      <c r="K171">
        <f>'Confidence Intervall'!$K$6*'Confidence Intervall'!$K$8*SQRT(1/288+((Data!B171-'Confidence Intervall'!$K$5)*(Data!B171-'Confidence Intervall'!$K$5))/'Confidence Intervall'!$K$7)</f>
        <v>0.16102143608366129</v>
      </c>
      <c r="L171">
        <f>'Confidence Intervall'!$K$2*Data!B171+'Confidence Intervall'!$K$3+K171</f>
        <v>-13.673043773552848</v>
      </c>
      <c r="M171">
        <f>'Confidence Intervall'!$K$2*Data!B171+'Confidence Intervall'!$K$3-K171</f>
        <v>-13.995086645720171</v>
      </c>
    </row>
    <row r="172" spans="1:13" x14ac:dyDescent="0.25">
      <c r="A172" s="1">
        <v>-13.9137115479</v>
      </c>
      <c r="B172" s="1">
        <v>-13.079999923700001</v>
      </c>
      <c r="C172" t="s">
        <v>205</v>
      </c>
      <c r="E172" s="1">
        <f t="shared" si="6"/>
        <v>-0.83371162419999933</v>
      </c>
      <c r="F172" s="1">
        <f t="shared" si="7"/>
        <v>0.83371162419999933</v>
      </c>
      <c r="G172" s="1">
        <f>(E172-Statistics!$C$5)*(E172-Statistics!$C$5)</f>
        <v>0.20932391234735054</v>
      </c>
      <c r="H172" s="1">
        <f>A172-Statistics!$C$11</f>
        <v>-4.5910956168184693</v>
      </c>
      <c r="I172" s="1">
        <f>B172-Statistics!$C$12</f>
        <v>-4.1335763141138244</v>
      </c>
      <c r="J172" s="1">
        <f t="shared" si="8"/>
        <v>18.977644097512623</v>
      </c>
      <c r="K172">
        <f>'Confidence Intervall'!$K$6*'Confidence Intervall'!$K$8*SQRT(1/288+((Data!B172-'Confidence Intervall'!$K$5)*(Data!B172-'Confidence Intervall'!$K$5))/'Confidence Intervall'!$K$7)</f>
        <v>0.16129347425676938</v>
      </c>
      <c r="L172">
        <f>'Confidence Intervall'!$K$2*Data!B172+'Confidence Intervall'!$K$3+K172</f>
        <v>-13.705750441866641</v>
      </c>
      <c r="M172">
        <f>'Confidence Intervall'!$K$2*Data!B172+'Confidence Intervall'!$K$3-K172</f>
        <v>-14.02833739038018</v>
      </c>
    </row>
    <row r="173" spans="1:13" x14ac:dyDescent="0.25">
      <c r="A173" s="1">
        <v>-16.064168930099999</v>
      </c>
      <c r="B173" s="1">
        <v>-13.1199998856</v>
      </c>
      <c r="C173" t="s">
        <v>56</v>
      </c>
      <c r="E173" s="1">
        <f t="shared" si="6"/>
        <v>-2.9441690444999988</v>
      </c>
      <c r="F173" s="1">
        <f t="shared" si="7"/>
        <v>2.9441690444999988</v>
      </c>
      <c r="G173" s="1">
        <f>(E173-Statistics!$C$5)*(E173-Statistics!$C$5)</f>
        <v>6.594504449893706</v>
      </c>
      <c r="H173" s="1">
        <f>A173-Statistics!$C$11</f>
        <v>-6.7415529990184684</v>
      </c>
      <c r="I173" s="1">
        <f>B173-Statistics!$C$12</f>
        <v>-4.173576276013824</v>
      </c>
      <c r="J173" s="1">
        <f t="shared" si="8"/>
        <v>28.136385660193326</v>
      </c>
      <c r="K173">
        <f>'Confidence Intervall'!$K$6*'Confidence Intervall'!$K$8*SQRT(1/288+((Data!B173-'Confidence Intervall'!$K$5)*(Data!B173-'Confidence Intervall'!$K$5))/'Confidence Intervall'!$K$7)</f>
        <v>0.16165855546282051</v>
      </c>
      <c r="L173">
        <f>'Confidence Intervall'!$K$2*Data!B173+'Confidence Intervall'!$K$3+K173</f>
        <v>-13.749357318777259</v>
      </c>
      <c r="M173">
        <f>'Confidence Intervall'!$K$2*Data!B173+'Confidence Intervall'!$K$3-K173</f>
        <v>-14.072674429702898</v>
      </c>
    </row>
    <row r="174" spans="1:13" x14ac:dyDescent="0.25">
      <c r="A174" s="1">
        <v>-13.966657638499999</v>
      </c>
      <c r="B174" s="1">
        <v>-13.1300001144</v>
      </c>
      <c r="C174" t="s">
        <v>206</v>
      </c>
      <c r="E174" s="1">
        <f t="shared" si="6"/>
        <v>-0.83665752409999961</v>
      </c>
      <c r="F174" s="1">
        <f t="shared" si="7"/>
        <v>0.83665752409999961</v>
      </c>
      <c r="G174" s="1">
        <f>(E174-Statistics!$C$5)*(E174-Statistics!$C$5)</f>
        <v>0.21202820280974302</v>
      </c>
      <c r="H174" s="1">
        <f>A174-Statistics!$C$11</f>
        <v>-4.6440417074184683</v>
      </c>
      <c r="I174" s="1">
        <f>B174-Statistics!$C$12</f>
        <v>-4.1835765048138231</v>
      </c>
      <c r="J174" s="1">
        <f t="shared" si="8"/>
        <v>19.428703774531375</v>
      </c>
      <c r="K174">
        <f>'Confidence Intervall'!$K$6*'Confidence Intervall'!$K$8*SQRT(1/288+((Data!B174-'Confidence Intervall'!$K$5)*(Data!B174-'Confidence Intervall'!$K$5))/'Confidence Intervall'!$K$7)</f>
        <v>0.16175024761586673</v>
      </c>
      <c r="L174">
        <f>'Confidence Intervall'!$K$2*Data!B174+'Confidence Intervall'!$K$3+K174</f>
        <v>-13.76025887814405</v>
      </c>
      <c r="M174">
        <f>'Confidence Intervall'!$K$2*Data!B174+'Confidence Intervall'!$K$3-K174</f>
        <v>-14.083759373375784</v>
      </c>
    </row>
    <row r="175" spans="1:13" x14ac:dyDescent="0.25">
      <c r="A175" s="1">
        <v>-13.865274429299999</v>
      </c>
      <c r="B175" s="1">
        <v>-13.1599998474</v>
      </c>
      <c r="C175" t="s">
        <v>204</v>
      </c>
      <c r="E175" s="1">
        <f t="shared" si="6"/>
        <v>-0.70527458189999948</v>
      </c>
      <c r="F175" s="1">
        <f t="shared" si="7"/>
        <v>0.70527458189999948</v>
      </c>
      <c r="G175" s="1">
        <f>(E175-Statistics!$C$5)*(E175-Statistics!$C$5)</f>
        <v>0.10829513411303497</v>
      </c>
      <c r="H175" s="1">
        <f>A175-Statistics!$C$11</f>
        <v>-4.5426584982184686</v>
      </c>
      <c r="I175" s="1">
        <f>B175-Statistics!$C$12</f>
        <v>-4.2135762378138235</v>
      </c>
      <c r="J175" s="1">
        <f t="shared" si="8"/>
        <v>19.140837904596367</v>
      </c>
      <c r="K175">
        <f>'Confidence Intervall'!$K$6*'Confidence Intervall'!$K$8*SQRT(1/288+((Data!B175-'Confidence Intervall'!$K$5)*(Data!B175-'Confidence Intervall'!$K$5))/'Confidence Intervall'!$K$7)</f>
        <v>0.16202631796204919</v>
      </c>
      <c r="L175">
        <f>'Confidence Intervall'!$K$2*Data!B175+'Confidence Intervall'!$K$3+K175</f>
        <v>-13.792961514284769</v>
      </c>
      <c r="M175">
        <f>'Confidence Intervall'!$K$2*Data!B175+'Confidence Intervall'!$K$3-K175</f>
        <v>-14.117014150208867</v>
      </c>
    </row>
    <row r="176" spans="1:13" x14ac:dyDescent="0.25">
      <c r="A176" s="1">
        <v>-14.737784385699999</v>
      </c>
      <c r="B176" s="1">
        <v>-13.1800003052</v>
      </c>
      <c r="C176" t="s">
        <v>47</v>
      </c>
      <c r="E176" s="1">
        <f t="shared" si="6"/>
        <v>-1.5577840804999994</v>
      </c>
      <c r="F176" s="1">
        <f t="shared" si="7"/>
        <v>1.5577840804999994</v>
      </c>
      <c r="G176" s="1">
        <f>(E176-Statistics!$C$5)*(E176-Statistics!$C$5)</f>
        <v>1.3961590849477068</v>
      </c>
      <c r="H176" s="1">
        <f>A176-Statistics!$C$11</f>
        <v>-5.4151684546184686</v>
      </c>
      <c r="I176" s="1">
        <f>B176-Statistics!$C$12</f>
        <v>-4.2335766956138237</v>
      </c>
      <c r="J176" s="1">
        <f t="shared" si="8"/>
        <v>22.925530972295871</v>
      </c>
      <c r="K176">
        <f>'Confidence Intervall'!$K$6*'Confidence Intervall'!$K$8*SQRT(1/288+((Data!B176-'Confidence Intervall'!$K$5)*(Data!B176-'Confidence Intervall'!$K$5))/'Confidence Intervall'!$K$7)</f>
        <v>0.16221120341950424</v>
      </c>
      <c r="L176">
        <f>'Confidence Intervall'!$K$2*Data!B176+'Confidence Intervall'!$K$3+K176</f>
        <v>-13.814763132086854</v>
      </c>
      <c r="M176">
        <f>'Confidence Intervall'!$K$2*Data!B176+'Confidence Intervall'!$K$3-K176</f>
        <v>-14.139185538925863</v>
      </c>
    </row>
    <row r="177" spans="1:13" x14ac:dyDescent="0.25">
      <c r="A177" s="1">
        <v>-14.138648033100001</v>
      </c>
      <c r="B177" s="1">
        <v>-13.2299995422</v>
      </c>
      <c r="C177" t="s">
        <v>209</v>
      </c>
      <c r="E177" s="1">
        <f t="shared" si="6"/>
        <v>-0.90864849090000099</v>
      </c>
      <c r="F177" s="1">
        <f t="shared" si="7"/>
        <v>0.90864849090000099</v>
      </c>
      <c r="G177" s="1">
        <f>(E177-Statistics!$C$5)*(E177-Statistics!$C$5)</f>
        <v>0.2835095723370768</v>
      </c>
      <c r="H177" s="1">
        <f>A177-Statistics!$C$11</f>
        <v>-4.81603210201847</v>
      </c>
      <c r="I177" s="1">
        <f>B177-Statistics!$C$12</f>
        <v>-4.2835759326138234</v>
      </c>
      <c r="J177" s="1">
        <f t="shared" si="8"/>
        <v>20.629839202901881</v>
      </c>
      <c r="K177">
        <f>'Confidence Intervall'!$K$6*'Confidence Intervall'!$K$8*SQRT(1/288+((Data!B177-'Confidence Intervall'!$K$5)*(Data!B177-'Confidence Intervall'!$K$5))/'Confidence Intervall'!$K$7)</f>
        <v>0.16267629720135934</v>
      </c>
      <c r="L177">
        <f>'Confidence Intervall'!$K$2*Data!B177+'Confidence Intervall'!$K$3+K177</f>
        <v>-13.869262199539099</v>
      </c>
      <c r="M177">
        <f>'Confidence Intervall'!$K$2*Data!B177+'Confidence Intervall'!$K$3-K177</f>
        <v>-14.194614793941819</v>
      </c>
    </row>
    <row r="178" spans="1:13" x14ac:dyDescent="0.25">
      <c r="A178" s="1">
        <v>-14.9514579773</v>
      </c>
      <c r="B178" s="1">
        <v>-13.25</v>
      </c>
      <c r="C178" t="s">
        <v>222</v>
      </c>
      <c r="E178" s="1">
        <f t="shared" si="6"/>
        <v>-1.7014579773000005</v>
      </c>
      <c r="F178" s="1">
        <f t="shared" si="7"/>
        <v>1.7014579773000005</v>
      </c>
      <c r="G178" s="1">
        <f>(E178-Statistics!$C$5)*(E178-Statistics!$C$5)</f>
        <v>1.7563290584553362</v>
      </c>
      <c r="H178" s="1">
        <f>A178-Statistics!$C$11</f>
        <v>-5.6288420462184696</v>
      </c>
      <c r="I178" s="1">
        <f>B178-Statistics!$C$12</f>
        <v>-4.3035763904138236</v>
      </c>
      <c r="J178" s="1">
        <f t="shared" si="8"/>
        <v>24.224151735474443</v>
      </c>
      <c r="K178">
        <f>'Confidence Intervall'!$K$6*'Confidence Intervall'!$K$8*SQRT(1/288+((Data!B178-'Confidence Intervall'!$K$5)*(Data!B178-'Confidence Intervall'!$K$5))/'Confidence Intervall'!$K$7)</f>
        <v>0.16286349500576225</v>
      </c>
      <c r="L178">
        <f>'Confidence Intervall'!$K$2*Data!B178+'Confidence Intervall'!$K$3+K178</f>
        <v>-13.891061504994237</v>
      </c>
      <c r="M178">
        <f>'Confidence Intervall'!$K$2*Data!B178+'Confidence Intervall'!$K$3-K178</f>
        <v>-14.216788495005762</v>
      </c>
    </row>
    <row r="179" spans="1:13" x14ac:dyDescent="0.25">
      <c r="A179" s="1">
        <v>-16.091083526599999</v>
      </c>
      <c r="B179" s="1">
        <v>-13.279999733</v>
      </c>
      <c r="C179" t="s">
        <v>57</v>
      </c>
      <c r="E179" s="1">
        <f t="shared" si="6"/>
        <v>-2.8110837935999982</v>
      </c>
      <c r="F179" s="1">
        <f t="shared" si="7"/>
        <v>2.8110837935999982</v>
      </c>
      <c r="G179" s="1">
        <f>(E179-Statistics!$C$5)*(E179-Statistics!$C$5)</f>
        <v>5.9286964809279512</v>
      </c>
      <c r="H179" s="1">
        <f>A179-Statistics!$C$11</f>
        <v>-6.7684675955184677</v>
      </c>
      <c r="I179" s="1">
        <f>B179-Statistics!$C$12</f>
        <v>-4.3335761234138239</v>
      </c>
      <c r="J179" s="1">
        <f t="shared" si="8"/>
        <v>29.331669564039007</v>
      </c>
      <c r="K179">
        <f>'Confidence Intervall'!$K$6*'Confidence Intervall'!$K$8*SQRT(1/288+((Data!B179-'Confidence Intervall'!$K$5)*(Data!B179-'Confidence Intervall'!$K$5))/'Confidence Intervall'!$K$7)</f>
        <v>0.16314551124009943</v>
      </c>
      <c r="L179">
        <f>'Confidence Intervall'!$K$2*Data!B179+'Confidence Intervall'!$K$3+K179</f>
        <v>-13.923758195246801</v>
      </c>
      <c r="M179">
        <f>'Confidence Intervall'!$K$2*Data!B179+'Confidence Intervall'!$K$3-K179</f>
        <v>-14.250049217727</v>
      </c>
    </row>
    <row r="180" spans="1:13" x14ac:dyDescent="0.25">
      <c r="A180" s="1">
        <v>-16.1600723267</v>
      </c>
      <c r="B180" s="1">
        <v>-13.279999733</v>
      </c>
      <c r="C180" t="s">
        <v>63</v>
      </c>
      <c r="E180" s="1">
        <f t="shared" si="6"/>
        <v>-2.8800725936999996</v>
      </c>
      <c r="F180" s="1">
        <f t="shared" si="7"/>
        <v>2.8800725936999996</v>
      </c>
      <c r="G180" s="1">
        <f>(E180-Statistics!$C$5)*(E180-Statistics!$C$5)</f>
        <v>6.2694164175356413</v>
      </c>
      <c r="H180" s="1">
        <f>A180-Statistics!$C$11</f>
        <v>-6.8374563956184691</v>
      </c>
      <c r="I180" s="1">
        <f>B180-Statistics!$C$12</f>
        <v>-4.3335761234138239</v>
      </c>
      <c r="J180" s="1">
        <f t="shared" si="8"/>
        <v>29.630637780935341</v>
      </c>
      <c r="K180">
        <f>'Confidence Intervall'!$K$6*'Confidence Intervall'!$K$8*SQRT(1/288+((Data!B180-'Confidence Intervall'!$K$5)*(Data!B180-'Confidence Intervall'!$K$5))/'Confidence Intervall'!$K$7)</f>
        <v>0.16314551124009943</v>
      </c>
      <c r="L180">
        <f>'Confidence Intervall'!$K$2*Data!B180+'Confidence Intervall'!$K$3+K180</f>
        <v>-13.923758195246801</v>
      </c>
      <c r="M180">
        <f>'Confidence Intervall'!$K$2*Data!B180+'Confidence Intervall'!$K$3-K180</f>
        <v>-14.250049217727</v>
      </c>
    </row>
    <row r="181" spans="1:13" x14ac:dyDescent="0.25">
      <c r="A181" s="1">
        <v>-14.889626503000001</v>
      </c>
      <c r="B181" s="1">
        <v>-13.279999733</v>
      </c>
      <c r="C181" t="s">
        <v>221</v>
      </c>
      <c r="E181" s="1">
        <f t="shared" si="6"/>
        <v>-1.6096267700000002</v>
      </c>
      <c r="F181" s="1">
        <f t="shared" si="7"/>
        <v>1.6096267700000002</v>
      </c>
      <c r="G181" s="1">
        <f>(E181-Statistics!$C$5)*(E181-Statistics!$C$5)</f>
        <v>1.5213605387579761</v>
      </c>
      <c r="H181" s="1">
        <f>A181-Statistics!$C$11</f>
        <v>-5.5670105719184697</v>
      </c>
      <c r="I181" s="1">
        <f>B181-Statistics!$C$12</f>
        <v>-4.3335761234138239</v>
      </c>
      <c r="J181" s="1">
        <f t="shared" si="8"/>
        <v>24.125064093258217</v>
      </c>
      <c r="K181">
        <f>'Confidence Intervall'!$K$6*'Confidence Intervall'!$K$8*SQRT(1/288+((Data!B181-'Confidence Intervall'!$K$5)*(Data!B181-'Confidence Intervall'!$K$5))/'Confidence Intervall'!$K$7)</f>
        <v>0.16314551124009943</v>
      </c>
      <c r="L181">
        <f>'Confidence Intervall'!$K$2*Data!B181+'Confidence Intervall'!$K$3+K181</f>
        <v>-13.923758195246801</v>
      </c>
      <c r="M181">
        <f>'Confidence Intervall'!$K$2*Data!B181+'Confidence Intervall'!$K$3-K181</f>
        <v>-14.250049217727</v>
      </c>
    </row>
    <row r="182" spans="1:13" x14ac:dyDescent="0.25">
      <c r="A182" s="1">
        <v>-15.015186309800001</v>
      </c>
      <c r="B182" s="1">
        <v>-13.2899999619</v>
      </c>
      <c r="C182" t="s">
        <v>223</v>
      </c>
      <c r="E182" s="1">
        <f t="shared" si="6"/>
        <v>-1.7251863479000011</v>
      </c>
      <c r="F182" s="1">
        <f t="shared" si="7"/>
        <v>1.7251863479000011</v>
      </c>
      <c r="G182" s="1">
        <f>(E182-Statistics!$C$5)*(E182-Statistics!$C$5)</f>
        <v>1.8197848832754386</v>
      </c>
      <c r="H182" s="1">
        <f>A182-Statistics!$C$11</f>
        <v>-5.6925703787184698</v>
      </c>
      <c r="I182" s="1">
        <f>B182-Statistics!$C$12</f>
        <v>-4.3435763523138231</v>
      </c>
      <c r="J182" s="1">
        <f t="shared" si="8"/>
        <v>24.72611408088369</v>
      </c>
      <c r="K182">
        <f>'Confidence Intervall'!$K$6*'Confidence Intervall'!$K$8*SQRT(1/288+((Data!B182-'Confidence Intervall'!$K$5)*(Data!B182-'Confidence Intervall'!$K$5))/'Confidence Intervall'!$K$7)</f>
        <v>0.16323984610515496</v>
      </c>
      <c r="L182">
        <f>'Confidence Intervall'!$K$2*Data!B182+'Confidence Intervall'!$K$3+K182</f>
        <v>-13.934657112011513</v>
      </c>
      <c r="M182">
        <f>'Confidence Intervall'!$K$2*Data!B182+'Confidence Intervall'!$K$3-K182</f>
        <v>-14.261136804221822</v>
      </c>
    </row>
    <row r="183" spans="1:13" x14ac:dyDescent="0.25">
      <c r="A183" s="1">
        <v>-14.198437690700001</v>
      </c>
      <c r="B183" s="1">
        <v>-13.329999923700001</v>
      </c>
      <c r="C183" t="s">
        <v>210</v>
      </c>
      <c r="E183" s="1">
        <f t="shared" si="6"/>
        <v>-0.86843776699999964</v>
      </c>
      <c r="F183" s="1">
        <f t="shared" si="7"/>
        <v>0.86843776699999964</v>
      </c>
      <c r="G183" s="1">
        <f>(E183-Statistics!$C$5)*(E183-Statistics!$C$5)</f>
        <v>0.24230557862007315</v>
      </c>
      <c r="H183" s="1">
        <f>A183-Statistics!$C$11</f>
        <v>-4.8758217596184696</v>
      </c>
      <c r="I183" s="1">
        <f>B183-Statistics!$C$12</f>
        <v>-4.3835763141138244</v>
      </c>
      <c r="J183" s="1">
        <f t="shared" si="8"/>
        <v>21.373536777304313</v>
      </c>
      <c r="K183">
        <f>'Confidence Intervall'!$K$6*'Confidence Intervall'!$K$8*SQRT(1/288+((Data!B183-'Confidence Intervall'!$K$5)*(Data!B183-'Confidence Intervall'!$K$5))/'Confidence Intervall'!$K$7)</f>
        <v>0.16361880133062925</v>
      </c>
      <c r="L183">
        <f>'Confidence Intervall'!$K$2*Data!B183+'Confidence Intervall'!$K$3+K183</f>
        <v>-13.978250114792781</v>
      </c>
      <c r="M183">
        <f>'Confidence Intervall'!$K$2*Data!B183+'Confidence Intervall'!$K$3-K183</f>
        <v>-14.30548771745404</v>
      </c>
    </row>
    <row r="184" spans="1:13" x14ac:dyDescent="0.25">
      <c r="A184" s="1">
        <v>-16.340629577600001</v>
      </c>
      <c r="B184" s="1">
        <v>-13.359999656699999</v>
      </c>
      <c r="C184" t="s">
        <v>75</v>
      </c>
      <c r="E184" s="1">
        <f t="shared" si="6"/>
        <v>-2.980629920900002</v>
      </c>
      <c r="F184" s="1">
        <f t="shared" si="7"/>
        <v>2.980629920900002</v>
      </c>
      <c r="G184" s="1">
        <f>(E184-Statistics!$C$5)*(E184-Statistics!$C$5)</f>
        <v>6.7830952091926786</v>
      </c>
      <c r="H184" s="1">
        <f>A184-Statistics!$C$11</f>
        <v>-7.0180136465184706</v>
      </c>
      <c r="I184" s="1">
        <f>B184-Statistics!$C$12</f>
        <v>-4.413576047113823</v>
      </c>
      <c r="J184" s="1">
        <f t="shared" si="8"/>
        <v>30.97453692859186</v>
      </c>
      <c r="K184">
        <f>'Confidence Intervall'!$K$6*'Confidence Intervall'!$K$8*SQRT(1/288+((Data!B184-'Confidence Intervall'!$K$5)*(Data!B184-'Confidence Intervall'!$K$5))/'Confidence Intervall'!$K$7)</f>
        <v>0.16390471356963393</v>
      </c>
      <c r="L184">
        <f>'Confidence Intervall'!$K$2*Data!B184+'Confidence Intervall'!$K$3+K184</f>
        <v>-14.010942909040674</v>
      </c>
      <c r="M184">
        <f>'Confidence Intervall'!$K$2*Data!B184+'Confidence Intervall'!$K$3-K184</f>
        <v>-14.338752336179942</v>
      </c>
    </row>
    <row r="185" spans="1:13" x14ac:dyDescent="0.25">
      <c r="A185" s="1">
        <v>-15.138065338100001</v>
      </c>
      <c r="B185" s="1">
        <v>-13.390000343300001</v>
      </c>
      <c r="C185" t="s">
        <v>49</v>
      </c>
      <c r="E185" s="1">
        <f t="shared" si="6"/>
        <v>-1.7480649948</v>
      </c>
      <c r="F185" s="1">
        <f t="shared" si="7"/>
        <v>1.7480649948</v>
      </c>
      <c r="G185" s="1">
        <f>(E185-Statistics!$C$5)*(E185-Statistics!$C$5)</f>
        <v>1.8820346317600531</v>
      </c>
      <c r="H185" s="1">
        <f>A185-Statistics!$C$11</f>
        <v>-5.8154494070184697</v>
      </c>
      <c r="I185" s="1">
        <f>B185-Statistics!$C$12</f>
        <v>-4.4435767337138241</v>
      </c>
      <c r="J185" s="1">
        <f t="shared" si="8"/>
        <v>25.841395681117127</v>
      </c>
      <c r="K185">
        <f>'Confidence Intervall'!$K$6*'Confidence Intervall'!$K$8*SQRT(1/288+((Data!B185-'Confidence Intervall'!$K$5)*(Data!B185-'Confidence Intervall'!$K$5))/'Confidence Intervall'!$K$7)</f>
        <v>0.16419208200993352</v>
      </c>
      <c r="L185">
        <f>'Confidence Intervall'!$K$2*Data!B185+'Confidence Intervall'!$K$3+K185</f>
        <v>-14.043635295379758</v>
      </c>
      <c r="M185">
        <f>'Confidence Intervall'!$K$2*Data!B185+'Confidence Intervall'!$K$3-K185</f>
        <v>-14.372019459399624</v>
      </c>
    </row>
    <row r="186" spans="1:13" x14ac:dyDescent="0.25">
      <c r="A186" s="1">
        <v>-16.030004501299999</v>
      </c>
      <c r="B186" s="1">
        <v>-13.399999618500001</v>
      </c>
      <c r="C186" t="s">
        <v>55</v>
      </c>
      <c r="E186" s="1">
        <f t="shared" si="6"/>
        <v>-2.630004882799998</v>
      </c>
      <c r="F186" s="1">
        <f t="shared" si="7"/>
        <v>2.630004882799998</v>
      </c>
      <c r="G186" s="1">
        <f>(E186-Statistics!$C$5)*(E186-Statistics!$C$5)</f>
        <v>5.0796710614946274</v>
      </c>
      <c r="H186" s="1">
        <f>A186-Statistics!$C$11</f>
        <v>-6.7073885702184679</v>
      </c>
      <c r="I186" s="1">
        <f>B186-Statistics!$C$12</f>
        <v>-4.4535760089138243</v>
      </c>
      <c r="J186" s="1">
        <f t="shared" si="8"/>
        <v>29.871864818787767</v>
      </c>
      <c r="K186">
        <f>'Confidence Intervall'!$K$6*'Confidence Intervall'!$K$8*SQRT(1/288+((Data!B186-'Confidence Intervall'!$K$5)*(Data!B186-'Confidence Intervall'!$K$5))/'Confidence Intervall'!$K$7)</f>
        <v>0.16428818259133865</v>
      </c>
      <c r="L186">
        <f>'Confidence Intervall'!$K$2*Data!B186+'Confidence Intervall'!$K$3+K186</f>
        <v>-14.054531398025713</v>
      </c>
      <c r="M186">
        <f>'Confidence Intervall'!$K$2*Data!B186+'Confidence Intervall'!$K$3-K186</f>
        <v>-14.38310776320839</v>
      </c>
    </row>
    <row r="187" spans="1:13" x14ac:dyDescent="0.25">
      <c r="A187" s="1">
        <v>-14.261339187600001</v>
      </c>
      <c r="B187" s="1">
        <v>-13.399999618500001</v>
      </c>
      <c r="C187" t="s">
        <v>211</v>
      </c>
      <c r="E187" s="1">
        <f t="shared" si="6"/>
        <v>-0.86133956910000009</v>
      </c>
      <c r="F187" s="1">
        <f t="shared" si="7"/>
        <v>0.86133956910000009</v>
      </c>
      <c r="G187" s="1">
        <f>(E187-Statistics!$C$5)*(E187-Statistics!$C$5)</f>
        <v>0.23536785185836978</v>
      </c>
      <c r="H187" s="1">
        <f>A187-Statistics!$C$11</f>
        <v>-4.93872325651847</v>
      </c>
      <c r="I187" s="1">
        <f>B187-Statistics!$C$12</f>
        <v>-4.4535760089138243</v>
      </c>
      <c r="J187" s="1">
        <f t="shared" si="8"/>
        <v>21.994979409895414</v>
      </c>
      <c r="K187">
        <f>'Confidence Intervall'!$K$6*'Confidence Intervall'!$K$8*SQRT(1/288+((Data!B187-'Confidence Intervall'!$K$5)*(Data!B187-'Confidence Intervall'!$K$5))/'Confidence Intervall'!$K$7)</f>
        <v>0.16428818259133865</v>
      </c>
      <c r="L187">
        <f>'Confidence Intervall'!$K$2*Data!B187+'Confidence Intervall'!$K$3+K187</f>
        <v>-14.054531398025713</v>
      </c>
      <c r="M187">
        <f>'Confidence Intervall'!$K$2*Data!B187+'Confidence Intervall'!$K$3-K187</f>
        <v>-14.38310776320839</v>
      </c>
    </row>
    <row r="188" spans="1:13" x14ac:dyDescent="0.25">
      <c r="A188" s="1">
        <v>-14.3251314163</v>
      </c>
      <c r="B188" s="1">
        <v>-13.449999809299999</v>
      </c>
      <c r="C188" t="s">
        <v>212</v>
      </c>
      <c r="E188" s="1">
        <f t="shared" si="6"/>
        <v>-0.87513160700000014</v>
      </c>
      <c r="F188" s="1">
        <f t="shared" si="7"/>
        <v>0.87513160700000014</v>
      </c>
      <c r="G188" s="1">
        <f>(E188-Statistics!$C$5)*(E188-Statistics!$C$5)</f>
        <v>0.24894041061989297</v>
      </c>
      <c r="H188" s="1">
        <f>A188-Statistics!$C$11</f>
        <v>-5.0025154852184688</v>
      </c>
      <c r="I188" s="1">
        <f>B188-Statistics!$C$12</f>
        <v>-4.5035761997138231</v>
      </c>
      <c r="J188" s="1">
        <f t="shared" si="8"/>
        <v>22.529209677929742</v>
      </c>
      <c r="K188">
        <f>'Confidence Intervall'!$K$6*'Confidence Intervall'!$K$8*SQRT(1/288+((Data!B188-'Confidence Intervall'!$K$5)*(Data!B188-'Confidence Intervall'!$K$5))/'Confidence Intervall'!$K$7)</f>
        <v>0.16477111147777793</v>
      </c>
      <c r="L188">
        <f>'Confidence Intervall'!$K$2*Data!B188+'Confidence Intervall'!$K$3+K188</f>
        <v>-14.109013678885711</v>
      </c>
      <c r="M188">
        <f>'Confidence Intervall'!$K$2*Data!B188+'Confidence Intervall'!$K$3-K188</f>
        <v>-14.438555901841267</v>
      </c>
    </row>
    <row r="189" spans="1:13" x14ac:dyDescent="0.25">
      <c r="A189" s="1">
        <v>-14.9470338821</v>
      </c>
      <c r="B189" s="1">
        <v>-13.470000267</v>
      </c>
      <c r="C189" t="s">
        <v>48</v>
      </c>
      <c r="E189" s="1">
        <f t="shared" si="6"/>
        <v>-1.4770336150999999</v>
      </c>
      <c r="F189" s="1">
        <f t="shared" si="7"/>
        <v>1.4770336150999999</v>
      </c>
      <c r="G189" s="1">
        <f>(E189-Statistics!$C$5)*(E189-Statistics!$C$5)</f>
        <v>1.211851553705164</v>
      </c>
      <c r="H189" s="1">
        <f>A189-Statistics!$C$11</f>
        <v>-5.6244179510184686</v>
      </c>
      <c r="I189" s="1">
        <f>B189-Statistics!$C$12</f>
        <v>-4.5235766574138232</v>
      </c>
      <c r="J189" s="1">
        <f t="shared" si="8"/>
        <v>25.44248575476643</v>
      </c>
      <c r="K189">
        <f>'Confidence Intervall'!$K$6*'Confidence Intervall'!$K$8*SQRT(1/288+((Data!B189-'Confidence Intervall'!$K$5)*(Data!B189-'Confidence Intervall'!$K$5))/'Confidence Intervall'!$K$7)</f>
        <v>0.16496539654674966</v>
      </c>
      <c r="L189">
        <f>'Confidence Intervall'!$K$2*Data!B189+'Confidence Intervall'!$K$3+K189</f>
        <v>-14.130805896966349</v>
      </c>
      <c r="M189">
        <f>'Confidence Intervall'!$K$2*Data!B189+'Confidence Intervall'!$K$3-K189</f>
        <v>-14.460736690059848</v>
      </c>
    </row>
    <row r="190" spans="1:13" x14ac:dyDescent="0.25">
      <c r="A190" s="1">
        <v>-14.825637817400001</v>
      </c>
      <c r="B190" s="1">
        <v>-13.4799995422</v>
      </c>
      <c r="C190" t="s">
        <v>220</v>
      </c>
      <c r="E190" s="1">
        <f t="shared" si="6"/>
        <v>-1.3456382752000007</v>
      </c>
      <c r="F190" s="1">
        <f t="shared" si="7"/>
        <v>1.3456382752000007</v>
      </c>
      <c r="G190" s="1">
        <f>(E190-Statistics!$C$5)*(E190-Statistics!$C$5)</f>
        <v>0.93982545715432408</v>
      </c>
      <c r="H190" s="1">
        <f>A190-Statistics!$C$11</f>
        <v>-5.5030218863184697</v>
      </c>
      <c r="I190" s="1">
        <f>B190-Statistics!$C$12</f>
        <v>-4.5335759326138234</v>
      </c>
      <c r="J190" s="1">
        <f t="shared" si="8"/>
        <v>24.948367580460538</v>
      </c>
      <c r="K190">
        <f>'Confidence Intervall'!$K$6*'Confidence Intervall'!$K$8*SQRT(1/288+((Data!B190-'Confidence Intervall'!$K$5)*(Data!B190-'Confidence Intervall'!$K$5))/'Confidence Intervall'!$K$7)</f>
        <v>0.1650627664936252</v>
      </c>
      <c r="L190">
        <f>'Confidence Intervall'!$K$2*Data!B190+'Confidence Intervall'!$K$3+K190</f>
        <v>-14.141700730246834</v>
      </c>
      <c r="M190">
        <f>'Confidence Intervall'!$K$2*Data!B190+'Confidence Intervall'!$K$3-K190</f>
        <v>-14.471826263234083</v>
      </c>
    </row>
    <row r="191" spans="1:13" x14ac:dyDescent="0.25">
      <c r="A191" s="1">
        <v>-14.383105278</v>
      </c>
      <c r="B191" s="1">
        <v>-13.5</v>
      </c>
      <c r="C191" t="s">
        <v>213</v>
      </c>
      <c r="E191" s="1">
        <f t="shared" si="6"/>
        <v>-0.88310527800000038</v>
      </c>
      <c r="F191" s="1">
        <f t="shared" si="7"/>
        <v>0.88310527800000038</v>
      </c>
      <c r="G191" s="1">
        <f>(E191-Statistics!$C$5)*(E191-Statistics!$C$5)</f>
        <v>0.25696074547228787</v>
      </c>
      <c r="H191" s="1">
        <f>A191-Statistics!$C$11</f>
        <v>-5.0604893469184695</v>
      </c>
      <c r="I191" s="1">
        <f>B191-Statistics!$C$12</f>
        <v>-4.5535763904138236</v>
      </c>
      <c r="J191" s="1">
        <f t="shared" si="8"/>
        <v>23.043324814068612</v>
      </c>
      <c r="K191">
        <f>'Confidence Intervall'!$K$6*'Confidence Intervall'!$K$8*SQRT(1/288+((Data!B191-'Confidence Intervall'!$K$5)*(Data!B191-'Confidence Intervall'!$K$5))/'Confidence Intervall'!$K$7)</f>
        <v>0.16525799696383117</v>
      </c>
      <c r="L191">
        <f>'Confidence Intervall'!$K$2*Data!B191+'Confidence Intervall'!$K$3+K191</f>
        <v>-14.163492003036168</v>
      </c>
      <c r="M191">
        <f>'Confidence Intervall'!$K$2*Data!B191+'Confidence Intervall'!$K$3-K191</f>
        <v>-14.49400799696383</v>
      </c>
    </row>
    <row r="192" spans="1:13" x14ac:dyDescent="0.25">
      <c r="A192" s="1">
        <v>-14.447366714499999</v>
      </c>
      <c r="B192" s="1">
        <v>-13.529999733</v>
      </c>
      <c r="C192" t="s">
        <v>214</v>
      </c>
      <c r="E192" s="1">
        <f t="shared" si="6"/>
        <v>-0.91736698149999896</v>
      </c>
      <c r="F192" s="1">
        <f t="shared" si="7"/>
        <v>0.91736698149999896</v>
      </c>
      <c r="G192" s="1">
        <f>(E192-Statistics!$C$5)*(E192-Statistics!$C$5)</f>
        <v>0.29287001263114981</v>
      </c>
      <c r="H192" s="1">
        <f>A192-Statistics!$C$11</f>
        <v>-5.1247507834184685</v>
      </c>
      <c r="I192" s="1">
        <f>B192-Statistics!$C$12</f>
        <v>-4.5835761234138239</v>
      </c>
      <c r="J192" s="1">
        <f t="shared" si="8"/>
        <v>23.48968532932318</v>
      </c>
      <c r="K192">
        <f>'Confidence Intervall'!$K$6*'Confidence Intervall'!$K$8*SQRT(1/288+((Data!B192-'Confidence Intervall'!$K$5)*(Data!B192-'Confidence Intervall'!$K$5))/'Confidence Intervall'!$K$7)</f>
        <v>0.1655520091664027</v>
      </c>
      <c r="L192">
        <f>'Confidence Intervall'!$K$2*Data!B192+'Confidence Intervall'!$K$3+K192</f>
        <v>-14.196176697320498</v>
      </c>
      <c r="M192">
        <f>'Confidence Intervall'!$K$2*Data!B192+'Confidence Intervall'!$K$3-K192</f>
        <v>-14.527280715653303</v>
      </c>
    </row>
    <row r="193" spans="1:13" x14ac:dyDescent="0.25">
      <c r="A193" s="1">
        <v>-14.5095272064</v>
      </c>
      <c r="B193" s="1">
        <v>-13.550000190700001</v>
      </c>
      <c r="C193" t="s">
        <v>215</v>
      </c>
      <c r="E193" s="1">
        <f t="shared" si="6"/>
        <v>-0.9595270156999991</v>
      </c>
      <c r="F193" s="1">
        <f t="shared" si="7"/>
        <v>0.9595270156999991</v>
      </c>
      <c r="G193" s="1">
        <f>(E193-Statistics!$C$5)*(E193-Statistics!$C$5)</f>
        <v>0.3402793654628341</v>
      </c>
      <c r="H193" s="1">
        <f>A193-Statistics!$C$11</f>
        <v>-5.1869112753184687</v>
      </c>
      <c r="I193" s="1">
        <f>B193-Statistics!$C$12</f>
        <v>-4.6035765811138241</v>
      </c>
      <c r="J193" s="1">
        <f t="shared" si="8"/>
        <v>23.878343275371343</v>
      </c>
      <c r="K193">
        <f>'Confidence Intervall'!$K$6*'Confidence Intervall'!$K$8*SQRT(1/288+((Data!B193-'Confidence Intervall'!$K$5)*(Data!B193-'Confidence Intervall'!$K$5))/'Confidence Intervall'!$K$7)</f>
        <v>0.16574880418303778</v>
      </c>
      <c r="L193">
        <f>'Confidence Intervall'!$K$2*Data!B193+'Confidence Intervall'!$K$3+K193</f>
        <v>-14.217966405453472</v>
      </c>
      <c r="M193">
        <f>'Confidence Intervall'!$K$2*Data!B193+'Confidence Intervall'!$K$3-K193</f>
        <v>-14.549464013819547</v>
      </c>
    </row>
    <row r="194" spans="1:13" x14ac:dyDescent="0.25">
      <c r="A194" s="1">
        <v>-14.763682365399999</v>
      </c>
      <c r="B194" s="1">
        <v>-13.5699996948</v>
      </c>
      <c r="C194" t="s">
        <v>219</v>
      </c>
      <c r="E194" s="1">
        <f t="shared" ref="E194:E257" si="9">A194-B194</f>
        <v>-1.1936826705999994</v>
      </c>
      <c r="F194" s="1">
        <f t="shared" ref="F194:F257" si="10">ABS(E194)</f>
        <v>1.1936826705999994</v>
      </c>
      <c r="G194" s="1">
        <f>(E194-Statistics!$C$5)*(E194-Statistics!$C$5)</f>
        <v>0.66829047087924531</v>
      </c>
      <c r="H194" s="1">
        <f>A194-Statistics!$C$11</f>
        <v>-5.4410664343184685</v>
      </c>
      <c r="I194" s="1">
        <f>B194-Statistics!$C$12</f>
        <v>-4.6235760852138235</v>
      </c>
      <c r="J194" s="1">
        <f t="shared" ref="J194:J257" si="11">H194*I194</f>
        <v>25.157184643774521</v>
      </c>
      <c r="K194">
        <f>'Confidence Intervall'!$K$6*'Confidence Intervall'!$K$8*SQRT(1/288+((Data!B194-'Confidence Intervall'!$K$5)*(Data!B194-'Confidence Intervall'!$K$5))/'Confidence Intervall'!$K$7)</f>
        <v>0.1659462117141513</v>
      </c>
      <c r="L194">
        <f>'Confidence Intervall'!$K$2*Data!B194+'Confidence Intervall'!$K$3+K194</f>
        <v>-14.239754452779488</v>
      </c>
      <c r="M194">
        <f>'Confidence Intervall'!$K$2*Data!B194+'Confidence Intervall'!$K$3-K194</f>
        <v>-14.571646876207792</v>
      </c>
    </row>
    <row r="195" spans="1:13" x14ac:dyDescent="0.25">
      <c r="A195" s="1">
        <v>-14.6356563568</v>
      </c>
      <c r="B195" s="1">
        <v>-13.579999923700001</v>
      </c>
      <c r="C195" t="s">
        <v>217</v>
      </c>
      <c r="E195" s="1">
        <f t="shared" si="9"/>
        <v>-1.0556564330999993</v>
      </c>
      <c r="F195" s="1">
        <f t="shared" si="10"/>
        <v>1.0556564330999993</v>
      </c>
      <c r="G195" s="1">
        <f>(E195-Statistics!$C$5)*(E195-Statistics!$C$5)</f>
        <v>0.46167147895869842</v>
      </c>
      <c r="H195" s="1">
        <f>A195-Statistics!$C$11</f>
        <v>-5.3130404257184694</v>
      </c>
      <c r="I195" s="1">
        <f>B195-Statistics!$C$12</f>
        <v>-4.6335763141138244</v>
      </c>
      <c r="J195" s="1">
        <f t="shared" si="11"/>
        <v>24.61837827253833</v>
      </c>
      <c r="K195">
        <f>'Confidence Intervall'!$K$6*'Confidence Intervall'!$K$8*SQRT(1/288+((Data!B195-'Confidence Intervall'!$K$5)*(Data!B195-'Confidence Intervall'!$K$5))/'Confidence Intervall'!$K$7)</f>
        <v>0.16604515271440068</v>
      </c>
      <c r="L195">
        <f>'Confidence Intervall'!$K$2*Data!B195+'Confidence Intervall'!$K$3+K195</f>
        <v>-14.250648763409011</v>
      </c>
      <c r="M195">
        <f>'Confidence Intervall'!$K$2*Data!B195+'Confidence Intervall'!$K$3-K195</f>
        <v>-14.58273906883781</v>
      </c>
    </row>
    <row r="196" spans="1:13" x14ac:dyDescent="0.25">
      <c r="A196" s="1">
        <v>-14.5736732483</v>
      </c>
      <c r="B196" s="1">
        <v>-13.600000381499999</v>
      </c>
      <c r="C196" t="s">
        <v>216</v>
      </c>
      <c r="E196" s="1">
        <f t="shared" si="9"/>
        <v>-0.9736728668000012</v>
      </c>
      <c r="F196" s="1">
        <f t="shared" si="10"/>
        <v>0.9736728668000012</v>
      </c>
      <c r="G196" s="1">
        <f>(E196-Statistics!$C$5)*(E196-Statistics!$C$5)</f>
        <v>0.35698300201754601</v>
      </c>
      <c r="H196" s="1">
        <f>A196-Statistics!$C$11</f>
        <v>-5.2510573172184696</v>
      </c>
      <c r="I196" s="1">
        <f>B196-Statistics!$C$12</f>
        <v>-4.6535767719138228</v>
      </c>
      <c r="J196" s="1">
        <f t="shared" si="11"/>
        <v>24.436198359395984</v>
      </c>
      <c r="K196">
        <f>'Confidence Intervall'!$K$6*'Confidence Intervall'!$K$8*SQRT(1/288+((Data!B196-'Confidence Intervall'!$K$5)*(Data!B196-'Confidence Intervall'!$K$5))/'Confidence Intervall'!$K$7)</f>
        <v>0.16624349840153346</v>
      </c>
      <c r="L196">
        <f>'Confidence Intervall'!$K$2*Data!B196+'Confidence Intervall'!$K$3+K196</f>
        <v>-14.272436920981415</v>
      </c>
      <c r="M196">
        <f>'Confidence Intervall'!$K$2*Data!B196+'Confidence Intervall'!$K$3-K196</f>
        <v>-14.604923917784481</v>
      </c>
    </row>
    <row r="197" spans="1:13" x14ac:dyDescent="0.25">
      <c r="A197" s="1">
        <v>-14.6996679306</v>
      </c>
      <c r="B197" s="1">
        <v>-13.609999656699999</v>
      </c>
      <c r="C197" t="s">
        <v>218</v>
      </c>
      <c r="E197" s="1">
        <f t="shared" si="9"/>
        <v>-1.089668273900001</v>
      </c>
      <c r="F197" s="1">
        <f t="shared" si="10"/>
        <v>1.089668273900001</v>
      </c>
      <c r="G197" s="1">
        <f>(E197-Statistics!$C$5)*(E197-Statistics!$C$5)</f>
        <v>0.50904793465972697</v>
      </c>
      <c r="H197" s="1">
        <f>A197-Statistics!$C$11</f>
        <v>-5.3770519995184696</v>
      </c>
      <c r="I197" s="1">
        <f>B197-Statistics!$C$12</f>
        <v>-4.663576047113823</v>
      </c>
      <c r="J197" s="1">
        <f t="shared" si="11"/>
        <v>25.076290909039823</v>
      </c>
      <c r="K197">
        <f>'Confidence Intervall'!$K$6*'Confidence Intervall'!$K$8*SQRT(1/288+((Data!B197-'Confidence Intervall'!$K$5)*(Data!B197-'Confidence Intervall'!$K$5))/'Confidence Intervall'!$K$7)</f>
        <v>0.16634289304822747</v>
      </c>
      <c r="L197">
        <f>'Confidence Intervall'!$K$2*Data!B197+'Confidence Intervall'!$K$3+K197</f>
        <v>-14.28332972956208</v>
      </c>
      <c r="M197">
        <f>'Confidence Intervall'!$K$2*Data!B197+'Confidence Intervall'!$K$3-K197</f>
        <v>-14.616015515658535</v>
      </c>
    </row>
    <row r="198" spans="1:13" x14ac:dyDescent="0.25">
      <c r="A198" s="1">
        <v>-16.150156021099999</v>
      </c>
      <c r="B198" s="1">
        <v>-13.699999809299999</v>
      </c>
      <c r="C198" t="s">
        <v>62</v>
      </c>
      <c r="E198" s="1">
        <f t="shared" si="9"/>
        <v>-2.4501562117999995</v>
      </c>
      <c r="F198" s="1">
        <f t="shared" si="10"/>
        <v>2.4501562117999995</v>
      </c>
      <c r="G198" s="1">
        <f>(E198-Statistics!$C$5)*(E198-Statistics!$C$5)</f>
        <v>4.3013262182876053</v>
      </c>
      <c r="H198" s="1">
        <f>A198-Statistics!$C$11</f>
        <v>-6.8275400900184682</v>
      </c>
      <c r="I198" s="1">
        <f>B198-Statistics!$C$12</f>
        <v>-4.7535761997138231</v>
      </c>
      <c r="J198" s="1">
        <f t="shared" si="11"/>
        <v>32.455232074503762</v>
      </c>
      <c r="K198">
        <f>'Confidence Intervall'!$K$6*'Confidence Intervall'!$K$8*SQRT(1/288+((Data!B198-'Confidence Intervall'!$K$5)*(Data!B198-'Confidence Intervall'!$K$5))/'Confidence Intervall'!$K$7)</f>
        <v>0.16724439997445198</v>
      </c>
      <c r="L198">
        <f>'Confidence Intervall'!$K$2*Data!B198+'Confidence Intervall'!$K$3+K198</f>
        <v>-14.381365390389037</v>
      </c>
      <c r="M198">
        <f>'Confidence Intervall'!$K$2*Data!B198+'Confidence Intervall'!$K$3-K198</f>
        <v>-14.715854190337941</v>
      </c>
    </row>
    <row r="199" spans="1:13" x14ac:dyDescent="0.25">
      <c r="A199" s="1">
        <v>-16.181596756000001</v>
      </c>
      <c r="B199" s="1">
        <v>-13.75</v>
      </c>
      <c r="C199" t="s">
        <v>64</v>
      </c>
      <c r="E199" s="1">
        <f t="shared" si="9"/>
        <v>-2.4315967560000011</v>
      </c>
      <c r="F199" s="1">
        <f t="shared" si="10"/>
        <v>2.4315967560000011</v>
      </c>
      <c r="G199" s="1">
        <f>(E199-Statistics!$C$5)*(E199-Statistics!$C$5)</f>
        <v>4.2246873893813941</v>
      </c>
      <c r="H199" s="1">
        <f>A199-Statistics!$C$11</f>
        <v>-6.8589808249184703</v>
      </c>
      <c r="I199" s="1">
        <f>B199-Statistics!$C$12</f>
        <v>-4.8035763904138236</v>
      </c>
      <c r="J199" s="1">
        <f t="shared" si="11"/>
        <v>32.947638352879494</v>
      </c>
      <c r="K199">
        <f>'Confidence Intervall'!$K$6*'Confidence Intervall'!$K$8*SQRT(1/288+((Data!B199-'Confidence Intervall'!$K$5)*(Data!B199-'Confidence Intervall'!$K$5))/'Confidence Intervall'!$K$7)</f>
        <v>0.16775054812288176</v>
      </c>
      <c r="L199">
        <f>'Confidence Intervall'!$K$2*Data!B199+'Confidence Intervall'!$K$3+K199</f>
        <v>-14.435824451877117</v>
      </c>
      <c r="M199">
        <f>'Confidence Intervall'!$K$2*Data!B199+'Confidence Intervall'!$K$3-K199</f>
        <v>-14.771325548122881</v>
      </c>
    </row>
    <row r="200" spans="1:13" x14ac:dyDescent="0.25">
      <c r="A200" s="1">
        <v>-16.1187210083</v>
      </c>
      <c r="B200" s="1">
        <v>-13.8100004196</v>
      </c>
      <c r="C200" t="s">
        <v>58</v>
      </c>
      <c r="E200" s="1">
        <f t="shared" si="9"/>
        <v>-2.3087205887</v>
      </c>
      <c r="F200" s="1">
        <f t="shared" si="10"/>
        <v>2.3087205887</v>
      </c>
      <c r="G200" s="1">
        <f>(E200-Statistics!$C$5)*(E200-Statistics!$C$5)</f>
        <v>3.7346655035450156</v>
      </c>
      <c r="H200" s="1">
        <f>A200-Statistics!$C$11</f>
        <v>-6.7961050772184688</v>
      </c>
      <c r="I200" s="1">
        <f>B200-Statistics!$C$12</f>
        <v>-4.8635768100138232</v>
      </c>
      <c r="J200" s="1">
        <f t="shared" si="11"/>
        <v>33.053379051976947</v>
      </c>
      <c r="K200">
        <f>'Confidence Intervall'!$K$6*'Confidence Intervall'!$K$8*SQRT(1/288+((Data!B200-'Confidence Intervall'!$K$5)*(Data!B200-'Confidence Intervall'!$K$5))/'Confidence Intervall'!$K$7)</f>
        <v>0.16836287420993387</v>
      </c>
      <c r="L200">
        <f>'Confidence Intervall'!$K$2*Data!B200+'Confidence Intervall'!$K$3+K200</f>
        <v>-14.501170587056347</v>
      </c>
      <c r="M200">
        <f>'Confidence Intervall'!$K$2*Data!B200+'Confidence Intervall'!$K$3-K200</f>
        <v>-14.837896335476213</v>
      </c>
    </row>
    <row r="201" spans="1:13" x14ac:dyDescent="0.25">
      <c r="A201" s="1">
        <v>-14.884977340700001</v>
      </c>
      <c r="B201" s="1">
        <v>-13.8100004196</v>
      </c>
      <c r="C201" t="s">
        <v>152</v>
      </c>
      <c r="E201" s="1">
        <f t="shared" si="9"/>
        <v>-1.0749769211000011</v>
      </c>
      <c r="F201" s="1">
        <f t="shared" si="10"/>
        <v>1.0749769211000011</v>
      </c>
      <c r="G201" s="1">
        <f>(E201-Statistics!$C$5)*(E201-Statistics!$C$5)</f>
        <v>0.48829991664463568</v>
      </c>
      <c r="H201" s="1">
        <f>A201-Statistics!$C$11</f>
        <v>-5.5623614096184699</v>
      </c>
      <c r="I201" s="1">
        <f>B201-Statistics!$C$12</f>
        <v>-4.8635768100138232</v>
      </c>
      <c r="J201" s="1">
        <f t="shared" si="11"/>
        <v>27.05297196073619</v>
      </c>
      <c r="K201">
        <f>'Confidence Intervall'!$K$6*'Confidence Intervall'!$K$8*SQRT(1/288+((Data!B201-'Confidence Intervall'!$K$5)*(Data!B201-'Confidence Intervall'!$K$5))/'Confidence Intervall'!$K$7)</f>
        <v>0.16836287420993387</v>
      </c>
      <c r="L201">
        <f>'Confidence Intervall'!$K$2*Data!B201+'Confidence Intervall'!$K$3+K201</f>
        <v>-14.501170587056347</v>
      </c>
      <c r="M201">
        <f>'Confidence Intervall'!$K$2*Data!B201+'Confidence Intervall'!$K$3-K201</f>
        <v>-14.837896335476213</v>
      </c>
    </row>
    <row r="202" spans="1:13" x14ac:dyDescent="0.25">
      <c r="A202" s="1">
        <v>-14.948055267299999</v>
      </c>
      <c r="B202" s="1">
        <v>-13.8400001526</v>
      </c>
      <c r="C202" t="s">
        <v>153</v>
      </c>
      <c r="E202" s="1">
        <f t="shared" si="9"/>
        <v>-1.1080551146999991</v>
      </c>
      <c r="F202" s="1">
        <f t="shared" si="10"/>
        <v>1.1080551146999991</v>
      </c>
      <c r="G202" s="1">
        <f>(E202-Statistics!$C$5)*(E202-Statistics!$C$5)</f>
        <v>0.53562314807731415</v>
      </c>
      <c r="H202" s="1">
        <f>A202-Statistics!$C$11</f>
        <v>-5.6254393362184683</v>
      </c>
      <c r="I202" s="1">
        <f>B202-Statistics!$C$12</f>
        <v>-4.8935765430138236</v>
      </c>
      <c r="J202" s="1">
        <f t="shared" si="11"/>
        <v>27.528517979865949</v>
      </c>
      <c r="K202">
        <f>'Confidence Intervall'!$K$6*'Confidence Intervall'!$K$8*SQRT(1/288+((Data!B202-'Confidence Intervall'!$K$5)*(Data!B202-'Confidence Intervall'!$K$5))/'Confidence Intervall'!$K$7)</f>
        <v>0.1686710387382129</v>
      </c>
      <c r="L202">
        <f>'Confidence Intervall'!$K$2*Data!B202+'Confidence Intervall'!$K$3+K202</f>
        <v>-14.533841129014968</v>
      </c>
      <c r="M202">
        <f>'Confidence Intervall'!$K$2*Data!B202+'Confidence Intervall'!$K$3-K202</f>
        <v>-14.871183206491393</v>
      </c>
    </row>
    <row r="203" spans="1:13" x14ac:dyDescent="0.25">
      <c r="A203" s="1">
        <v>-16.3473548889</v>
      </c>
      <c r="B203" s="1">
        <v>-13.859999656699999</v>
      </c>
      <c r="C203" t="s">
        <v>76</v>
      </c>
      <c r="E203" s="1">
        <f t="shared" si="9"/>
        <v>-2.4873552322000005</v>
      </c>
      <c r="F203" s="1">
        <f t="shared" si="10"/>
        <v>2.4873552322000005</v>
      </c>
      <c r="G203" s="1">
        <f>(E203-Statistics!$C$5)*(E203-Statistics!$C$5)</f>
        <v>4.4570088355349418</v>
      </c>
      <c r="H203" s="1">
        <f>A203-Statistics!$C$11</f>
        <v>-7.0247389578184691</v>
      </c>
      <c r="I203" s="1">
        <f>B203-Statistics!$C$12</f>
        <v>-4.913576047113823</v>
      </c>
      <c r="J203" s="1">
        <f t="shared" si="11"/>
        <v>34.516589080364149</v>
      </c>
      <c r="K203">
        <f>'Confidence Intervall'!$K$6*'Confidence Intervall'!$K$8*SQRT(1/288+((Data!B203-'Confidence Intervall'!$K$5)*(Data!B203-'Confidence Intervall'!$K$5))/'Confidence Intervall'!$K$7)</f>
        <v>0.16887721659533672</v>
      </c>
      <c r="L203">
        <f>'Confidence Intervall'!$K$2*Data!B203+'Confidence Intervall'!$K$3+K203</f>
        <v>-14.55562040601497</v>
      </c>
      <c r="M203">
        <f>'Confidence Intervall'!$K$2*Data!B203+'Confidence Intervall'!$K$3-K203</f>
        <v>-14.893374839205645</v>
      </c>
    </row>
    <row r="204" spans="1:13" x14ac:dyDescent="0.25">
      <c r="A204" s="1">
        <v>-14.9643182755</v>
      </c>
      <c r="B204" s="1">
        <v>-13.890000343300001</v>
      </c>
      <c r="C204" t="s">
        <v>154</v>
      </c>
      <c r="E204" s="1">
        <f t="shared" si="9"/>
        <v>-1.0743179321999996</v>
      </c>
      <c r="F204" s="1">
        <f t="shared" si="10"/>
        <v>1.0743179321999996</v>
      </c>
      <c r="G204" s="1">
        <f>(E204-Statistics!$C$5)*(E204-Statistics!$C$5)</f>
        <v>0.48737936832174311</v>
      </c>
      <c r="H204" s="1">
        <f>A204-Statistics!$C$11</f>
        <v>-5.6417023444184693</v>
      </c>
      <c r="I204" s="1">
        <f>B204-Statistics!$C$12</f>
        <v>-4.9435767337138241</v>
      </c>
      <c r="J204" s="1">
        <f t="shared" si="11"/>
        <v>27.89018844840588</v>
      </c>
      <c r="K204">
        <f>'Confidence Intervall'!$K$6*'Confidence Intervall'!$K$8*SQRT(1/288+((Data!B204-'Confidence Intervall'!$K$5)*(Data!B204-'Confidence Intervall'!$K$5))/'Confidence Intervall'!$K$7)</f>
        <v>0.16918759996001689</v>
      </c>
      <c r="L204">
        <f>'Confidence Intervall'!$K$2*Data!B204+'Confidence Intervall'!$K$3+K204</f>
        <v>-14.588289777429674</v>
      </c>
      <c r="M204">
        <f>'Confidence Intervall'!$K$2*Data!B204+'Confidence Intervall'!$K$3-K204</f>
        <v>-14.926664977349708</v>
      </c>
    </row>
    <row r="205" spans="1:13" x14ac:dyDescent="0.25">
      <c r="A205" s="1">
        <v>-16.211160659800001</v>
      </c>
      <c r="B205" s="1">
        <v>-13.9099998474</v>
      </c>
      <c r="C205" t="s">
        <v>65</v>
      </c>
      <c r="E205" s="1">
        <f t="shared" si="9"/>
        <v>-2.3011608124000009</v>
      </c>
      <c r="F205" s="1">
        <f t="shared" si="10"/>
        <v>2.3011608124000009</v>
      </c>
      <c r="G205" s="1">
        <f>(E205-Statistics!$C$5)*(E205-Statistics!$C$5)</f>
        <v>3.7055036909757377</v>
      </c>
      <c r="H205" s="1">
        <f>A205-Statistics!$C$11</f>
        <v>-6.88854472871847</v>
      </c>
      <c r="I205" s="1">
        <f>B205-Statistics!$C$12</f>
        <v>-4.9635762378138235</v>
      </c>
      <c r="J205" s="1">
        <f t="shared" si="11"/>
        <v>34.191816928584672</v>
      </c>
      <c r="K205">
        <f>'Confidence Intervall'!$K$6*'Confidence Intervall'!$K$8*SQRT(1/288+((Data!B205-'Confidence Intervall'!$K$5)*(Data!B205-'Confidence Intervall'!$K$5))/'Confidence Intervall'!$K$7)</f>
        <v>0.16939524371652934</v>
      </c>
      <c r="L205">
        <f>'Confidence Intervall'!$K$2*Data!B205+'Confidence Intervall'!$K$3+K205</f>
        <v>-14.610067588530288</v>
      </c>
      <c r="M205">
        <f>'Confidence Intervall'!$K$2*Data!B205+'Confidence Intervall'!$K$3-K205</f>
        <v>-14.948858075963347</v>
      </c>
    </row>
    <row r="206" spans="1:13" x14ac:dyDescent="0.25">
      <c r="A206" s="1">
        <v>-16.3774261475</v>
      </c>
      <c r="B206" s="1">
        <v>-13.9799995422</v>
      </c>
      <c r="C206" t="s">
        <v>77</v>
      </c>
      <c r="E206" s="1">
        <f t="shared" si="9"/>
        <v>-2.3974266052999997</v>
      </c>
      <c r="F206" s="1">
        <f t="shared" si="10"/>
        <v>2.3974266052999997</v>
      </c>
      <c r="G206" s="1">
        <f>(E206-Statistics!$C$5)*(E206-Statistics!$C$5)</f>
        <v>4.0853880300273042</v>
      </c>
      <c r="H206" s="1">
        <f>A206-Statistics!$C$11</f>
        <v>-7.0548102164184687</v>
      </c>
      <c r="I206" s="1">
        <f>B206-Statistics!$C$12</f>
        <v>-5.0335759326138234</v>
      </c>
      <c r="J206" s="1">
        <f t="shared" si="11"/>
        <v>35.510922914522126</v>
      </c>
      <c r="K206">
        <f>'Confidence Intervall'!$K$6*'Confidence Intervall'!$K$8*SQRT(1/288+((Data!B206-'Confidence Intervall'!$K$5)*(Data!B206-'Confidence Intervall'!$K$5))/'Confidence Intervall'!$K$7)</f>
        <v>0.17012658565129948</v>
      </c>
      <c r="L206">
        <f>'Confidence Intervall'!$K$2*Data!B206+'Confidence Intervall'!$K$3+K206</f>
        <v>-14.686286911089159</v>
      </c>
      <c r="M206">
        <f>'Confidence Intervall'!$K$2*Data!B206+'Confidence Intervall'!$K$3-K206</f>
        <v>-15.026540082391758</v>
      </c>
    </row>
    <row r="207" spans="1:13" x14ac:dyDescent="0.25">
      <c r="A207" s="1">
        <v>-14.9450454712</v>
      </c>
      <c r="B207" s="1">
        <v>-14.010000228899999</v>
      </c>
      <c r="C207" t="s">
        <v>155</v>
      </c>
      <c r="E207" s="1">
        <f t="shared" si="9"/>
        <v>-0.93504524230000108</v>
      </c>
      <c r="F207" s="1">
        <f t="shared" si="10"/>
        <v>0.93504524230000108</v>
      </c>
      <c r="G207" s="1">
        <f>(E207-Statistics!$C$5)*(E207-Statistics!$C$5)</f>
        <v>0.31231658709189214</v>
      </c>
      <c r="H207" s="1">
        <f>A207-Statistics!$C$11</f>
        <v>-5.6224295401184694</v>
      </c>
      <c r="I207" s="1">
        <f>B207-Statistics!$C$12</f>
        <v>-5.0635766193138227</v>
      </c>
      <c r="J207" s="1">
        <f t="shared" si="11"/>
        <v>28.469602763083252</v>
      </c>
      <c r="K207">
        <f>'Confidence Intervall'!$K$6*'Confidence Intervall'!$K$8*SQRT(1/288+((Data!B207-'Confidence Intervall'!$K$5)*(Data!B207-'Confidence Intervall'!$K$5))/'Confidence Intervall'!$K$7)</f>
        <v>0.17044218857410881</v>
      </c>
      <c r="L207">
        <f>'Confidence Intervall'!$K$2*Data!B207+'Confidence Intervall'!$K$3+K207</f>
        <v>-14.718951063055661</v>
      </c>
      <c r="M207">
        <f>'Confidence Intervall'!$K$2*Data!B207+'Confidence Intervall'!$K$3-K207</f>
        <v>-15.059835440203878</v>
      </c>
    </row>
    <row r="208" spans="1:13" x14ac:dyDescent="0.25">
      <c r="A208" s="1">
        <v>-14.830083846999999</v>
      </c>
      <c r="B208" s="1">
        <v>-14.0699996948</v>
      </c>
      <c r="C208" t="s">
        <v>157</v>
      </c>
      <c r="E208" s="1">
        <f t="shared" si="9"/>
        <v>-0.76008415219999925</v>
      </c>
      <c r="F208" s="1">
        <f t="shared" si="10"/>
        <v>0.76008415219999925</v>
      </c>
      <c r="G208" s="1">
        <f>(E208-Statistics!$C$5)*(E208-Statistics!$C$5)</f>
        <v>0.14737293768176876</v>
      </c>
      <c r="H208" s="1">
        <f>A208-Statistics!$C$11</f>
        <v>-5.5074679159184683</v>
      </c>
      <c r="I208" s="1">
        <f>B208-Statistics!$C$12</f>
        <v>-5.1235760852138235</v>
      </c>
      <c r="J208" s="1">
        <f t="shared" si="11"/>
        <v>28.21793090408228</v>
      </c>
      <c r="K208">
        <f>'Confidence Intervall'!$K$6*'Confidence Intervall'!$K$8*SQRT(1/288+((Data!B208-'Confidence Intervall'!$K$5)*(Data!B208-'Confidence Intervall'!$K$5))/'Confidence Intervall'!$K$7)</f>
        <v>0.17107722776828468</v>
      </c>
      <c r="L208">
        <f>'Confidence Intervall'!$K$2*Data!B208+'Confidence Intervall'!$K$3+K208</f>
        <v>-14.784273436725355</v>
      </c>
      <c r="M208">
        <f>'Confidence Intervall'!$K$2*Data!B208+'Confidence Intervall'!$K$3-K208</f>
        <v>-15.126427892261924</v>
      </c>
    </row>
    <row r="209" spans="1:13" x14ac:dyDescent="0.25">
      <c r="A209" s="1">
        <v>-14.7511129379</v>
      </c>
      <c r="B209" s="1">
        <v>-14.100000381499999</v>
      </c>
      <c r="C209" t="s">
        <v>158</v>
      </c>
      <c r="E209" s="1">
        <f t="shared" si="9"/>
        <v>-0.6511125564000011</v>
      </c>
      <c r="F209" s="1">
        <f t="shared" si="10"/>
        <v>0.6511125564000011</v>
      </c>
      <c r="G209" s="1">
        <f>(E209-Statistics!$C$5)*(E209-Statistics!$C$5)</f>
        <v>7.5581135560029739E-2</v>
      </c>
      <c r="H209" s="1">
        <f>A209-Statistics!$C$11</f>
        <v>-5.4284970068184695</v>
      </c>
      <c r="I209" s="1">
        <f>B209-Statistics!$C$12</f>
        <v>-5.1535767719138228</v>
      </c>
      <c r="J209" s="1">
        <f t="shared" si="11"/>
        <v>27.976176080743379</v>
      </c>
      <c r="K209">
        <f>'Confidence Intervall'!$K$6*'Confidence Intervall'!$K$8*SQRT(1/288+((Data!B209-'Confidence Intervall'!$K$5)*(Data!B209-'Confidence Intervall'!$K$5))/'Confidence Intervall'!$K$7)</f>
        <v>0.17139666995087513</v>
      </c>
      <c r="L209">
        <f>'Confidence Intervall'!$K$2*Data!B209+'Confidence Intervall'!$K$3+K209</f>
        <v>-14.816933749432073</v>
      </c>
      <c r="M209">
        <f>'Confidence Intervall'!$K$2*Data!B209+'Confidence Intervall'!$K$3-K209</f>
        <v>-15.159727089333822</v>
      </c>
    </row>
    <row r="210" spans="1:13" x14ac:dyDescent="0.25">
      <c r="A210" s="1">
        <v>-14.897766113299999</v>
      </c>
      <c r="B210" s="1">
        <v>-14.1199998856</v>
      </c>
      <c r="C210" t="s">
        <v>156</v>
      </c>
      <c r="E210" s="1">
        <f t="shared" si="9"/>
        <v>-0.77776622769999904</v>
      </c>
      <c r="F210" s="1">
        <f t="shared" si="10"/>
        <v>0.77776622769999904</v>
      </c>
      <c r="G210" s="1">
        <f>(E210-Statistics!$C$5)*(E210-Statistics!$C$5)</f>
        <v>0.16126160214446203</v>
      </c>
      <c r="H210" s="1">
        <f>A210-Statistics!$C$11</f>
        <v>-5.5751501822184686</v>
      </c>
      <c r="I210" s="1">
        <f>B210-Statistics!$C$12</f>
        <v>-5.173576276013824</v>
      </c>
      <c r="J210" s="1">
        <f t="shared" si="11"/>
        <v>28.843464717939618</v>
      </c>
      <c r="K210">
        <f>'Confidence Intervall'!$K$6*'Confidence Intervall'!$K$8*SQRT(1/288+((Data!B210-'Confidence Intervall'!$K$5)*(Data!B210-'Confidence Intervall'!$K$5))/'Confidence Intervall'!$K$7)</f>
        <v>0.1716103247210323</v>
      </c>
      <c r="L210">
        <f>'Confidence Intervall'!$K$2*Data!B210+'Confidence Intervall'!$K$3+K210</f>
        <v>-14.838705549519046</v>
      </c>
      <c r="M210">
        <f>'Confidence Intervall'!$K$2*Data!B210+'Confidence Intervall'!$K$3-K210</f>
        <v>-15.18192619896111</v>
      </c>
    </row>
    <row r="211" spans="1:13" x14ac:dyDescent="0.25">
      <c r="A211" s="1">
        <v>-14.6337327957</v>
      </c>
      <c r="B211" s="1">
        <v>-14.1300001144</v>
      </c>
      <c r="C211" t="s">
        <v>159</v>
      </c>
      <c r="E211" s="1">
        <f t="shared" si="9"/>
        <v>-0.50373268130000071</v>
      </c>
      <c r="F211" s="1">
        <f t="shared" si="10"/>
        <v>0.50373268130000071</v>
      </c>
      <c r="G211" s="1">
        <f>(E211-Statistics!$C$5)*(E211-Statistics!$C$5)</f>
        <v>1.6266543379100318E-2</v>
      </c>
      <c r="H211" s="1">
        <f>A211-Statistics!$C$11</f>
        <v>-5.3111168646184694</v>
      </c>
      <c r="I211" s="1">
        <f>B211-Statistics!$C$12</f>
        <v>-5.1835765048138231</v>
      </c>
      <c r="J211" s="1">
        <f t="shared" si="11"/>
        <v>27.530580593756756</v>
      </c>
      <c r="K211">
        <f>'Confidence Intervall'!$K$6*'Confidence Intervall'!$K$8*SQRT(1/288+((Data!B211-'Confidence Intervall'!$K$5)*(Data!B211-'Confidence Intervall'!$K$5))/'Confidence Intervall'!$K$7)</f>
        <v>0.17171736746030924</v>
      </c>
      <c r="L211">
        <f>'Confidence Intervall'!$K$2*Data!B211+'Confidence Intervall'!$K$3+K211</f>
        <v>-14.849591758299612</v>
      </c>
      <c r="M211">
        <f>'Confidence Intervall'!$K$2*Data!B211+'Confidence Intervall'!$K$3-K211</f>
        <v>-15.193026493220229</v>
      </c>
    </row>
    <row r="212" spans="1:13" x14ac:dyDescent="0.25">
      <c r="A212" s="1">
        <v>-16.280582427999999</v>
      </c>
      <c r="B212" s="1">
        <v>-14.149999618500001</v>
      </c>
      <c r="C212" t="s">
        <v>68</v>
      </c>
      <c r="E212" s="1">
        <f t="shared" si="9"/>
        <v>-2.1305828094999981</v>
      </c>
      <c r="F212" s="1">
        <f t="shared" si="10"/>
        <v>2.1305828094999981</v>
      </c>
      <c r="G212" s="1">
        <f>(E212-Statistics!$C$5)*(E212-Statistics!$C$5)</f>
        <v>3.0778859844011954</v>
      </c>
      <c r="H212" s="1">
        <f>A212-Statistics!$C$11</f>
        <v>-6.957966496918468</v>
      </c>
      <c r="I212" s="1">
        <f>B212-Statistics!$C$12</f>
        <v>-5.2035760089138243</v>
      </c>
      <c r="J212" s="1">
        <f t="shared" si="11"/>
        <v>36.206307534191104</v>
      </c>
      <c r="K212">
        <f>'Confidence Intervall'!$K$6*'Confidence Intervall'!$K$8*SQRT(1/288+((Data!B212-'Confidence Intervall'!$K$5)*(Data!B212-'Confidence Intervall'!$K$5))/'Confidence Intervall'!$K$7)</f>
        <v>0.17193186192572821</v>
      </c>
      <c r="L212">
        <f>'Confidence Intervall'!$K$2*Data!B212+'Confidence Intervall'!$K$3+K212</f>
        <v>-14.871362718691323</v>
      </c>
      <c r="M212">
        <f>'Confidence Intervall'!$K$2*Data!B212+'Confidence Intervall'!$K$3-K212</f>
        <v>-15.215226442542779</v>
      </c>
    </row>
    <row r="213" spans="1:13" x14ac:dyDescent="0.25">
      <c r="A213" s="1">
        <v>-16.299764633199999</v>
      </c>
      <c r="B213" s="1">
        <v>-14.1899995804</v>
      </c>
      <c r="C213" t="s">
        <v>69</v>
      </c>
      <c r="E213" s="1">
        <f t="shared" si="9"/>
        <v>-2.1097650527999985</v>
      </c>
      <c r="F213" s="1">
        <f t="shared" si="10"/>
        <v>2.1097650527999985</v>
      </c>
      <c r="G213" s="1">
        <f>(E213-Statistics!$C$5)*(E213-Statistics!$C$5)</f>
        <v>3.0052744147230666</v>
      </c>
      <c r="H213" s="1">
        <f>A213-Statistics!$C$11</f>
        <v>-6.9771487021184679</v>
      </c>
      <c r="I213" s="1">
        <f>B213-Statistics!$C$12</f>
        <v>-5.2435759708138239</v>
      </c>
      <c r="J213" s="1">
        <f t="shared" si="11"/>
        <v>36.585209279223257</v>
      </c>
      <c r="K213">
        <f>'Confidence Intervall'!$K$6*'Confidence Intervall'!$K$8*SQRT(1/288+((Data!B213-'Confidence Intervall'!$K$5)*(Data!B213-'Confidence Intervall'!$K$5))/'Confidence Intervall'!$K$7)</f>
        <v>0.17236253058690254</v>
      </c>
      <c r="L213">
        <f>'Confidence Intervall'!$K$2*Data!B213+'Confidence Intervall'!$K$3+K213</f>
        <v>-14.914904008146816</v>
      </c>
      <c r="M213">
        <f>'Confidence Intervall'!$K$2*Data!B213+'Confidence Intervall'!$K$3-K213</f>
        <v>-15.259629069320621</v>
      </c>
    </row>
    <row r="214" spans="1:13" x14ac:dyDescent="0.25">
      <c r="A214" s="1">
        <v>-14.668822288499999</v>
      </c>
      <c r="B214" s="1">
        <v>-14.2100000381</v>
      </c>
      <c r="C214" t="s">
        <v>165</v>
      </c>
      <c r="E214" s="1">
        <f t="shared" si="9"/>
        <v>-0.45882225039999902</v>
      </c>
      <c r="F214" s="1">
        <f t="shared" si="10"/>
        <v>0.45882225039999902</v>
      </c>
      <c r="G214" s="1">
        <f>(E214-Statistics!$C$5)*(E214-Statistics!$C$5)</f>
        <v>6.8277051507877129E-3</v>
      </c>
      <c r="H214" s="1">
        <f>A214-Statistics!$C$11</f>
        <v>-5.3462063574184686</v>
      </c>
      <c r="I214" s="1">
        <f>B214-Statistics!$C$12</f>
        <v>-5.263576428513824</v>
      </c>
      <c r="J214" s="1">
        <f t="shared" si="11"/>
        <v>28.140165764878603</v>
      </c>
      <c r="K214">
        <f>'Confidence Intervall'!$K$6*'Confidence Intervall'!$K$8*SQRT(1/288+((Data!B214-'Confidence Intervall'!$K$5)*(Data!B214-'Confidence Intervall'!$K$5))/'Confidence Intervall'!$K$7)</f>
        <v>0.1725787006682564</v>
      </c>
      <c r="L214">
        <f>'Confidence Intervall'!$K$2*Data!B214+'Confidence Intervall'!$K$3+K214</f>
        <v>-14.936674341215076</v>
      </c>
      <c r="M214">
        <f>'Confidence Intervall'!$K$2*Data!B214+'Confidence Intervall'!$K$3-K214</f>
        <v>-15.281831742551587</v>
      </c>
    </row>
    <row r="215" spans="1:13" x14ac:dyDescent="0.25">
      <c r="A215" s="1">
        <v>-16.3234367371</v>
      </c>
      <c r="B215" s="1">
        <v>-14.220000267</v>
      </c>
      <c r="C215" t="s">
        <v>70</v>
      </c>
      <c r="E215" s="1">
        <f t="shared" si="9"/>
        <v>-2.1034364701000001</v>
      </c>
      <c r="F215" s="1">
        <f t="shared" si="10"/>
        <v>2.1034364701000001</v>
      </c>
      <c r="G215" s="1">
        <f>(E215-Statistics!$C$5)*(E215-Statistics!$C$5)</f>
        <v>2.9833723488890103</v>
      </c>
      <c r="H215" s="1">
        <f>A215-Statistics!$C$11</f>
        <v>-7.0008208060184689</v>
      </c>
      <c r="I215" s="1">
        <f>B215-Statistics!$C$12</f>
        <v>-5.2735766574138232</v>
      </c>
      <c r="J215" s="1">
        <f t="shared" si="11"/>
        <v>36.919365185356028</v>
      </c>
      <c r="K215">
        <f>'Confidence Intervall'!$K$6*'Confidence Intervall'!$K$8*SQRT(1/288+((Data!B215-'Confidence Intervall'!$K$5)*(Data!B215-'Confidence Intervall'!$K$5))/'Confidence Intervall'!$K$7)</f>
        <v>0.17268699245828084</v>
      </c>
      <c r="L215">
        <f>'Confidence Intervall'!$K$2*Data!B215+'Confidence Intervall'!$K$3+K215</f>
        <v>-14.947559301054817</v>
      </c>
      <c r="M215">
        <f>'Confidence Intervall'!$K$2*Data!B215+'Confidence Intervall'!$K$3-K215</f>
        <v>-15.29293328597138</v>
      </c>
    </row>
    <row r="216" spans="1:13" x14ac:dyDescent="0.25">
      <c r="A216" s="1">
        <v>-14.537933349599999</v>
      </c>
      <c r="B216" s="1">
        <v>-14.25</v>
      </c>
      <c r="C216" t="s">
        <v>160</v>
      </c>
      <c r="E216" s="1">
        <f t="shared" si="9"/>
        <v>-0.28793334959999939</v>
      </c>
      <c r="F216" s="1">
        <f t="shared" si="10"/>
        <v>0.28793334959999939</v>
      </c>
      <c r="G216" s="1">
        <f>(E216-Statistics!$C$5)*(E216-Statistics!$C$5)</f>
        <v>7.789646120023903E-3</v>
      </c>
      <c r="H216" s="1">
        <f>A216-Statistics!$C$11</f>
        <v>-5.2153174185184685</v>
      </c>
      <c r="I216" s="1">
        <f>B216-Statistics!$C$12</f>
        <v>-5.3035763904138236</v>
      </c>
      <c r="J216" s="1">
        <f t="shared" si="11"/>
        <v>27.659834329368518</v>
      </c>
      <c r="K216">
        <f>'Confidence Intervall'!$K$6*'Confidence Intervall'!$K$8*SQRT(1/288+((Data!B216-'Confidence Intervall'!$K$5)*(Data!B216-'Confidence Intervall'!$K$5))/'Confidence Intervall'!$K$7)</f>
        <v>0.17301268134347358</v>
      </c>
      <c r="L216">
        <f>'Confidence Intervall'!$K$2*Data!B216+'Confidence Intervall'!$K$3+K216</f>
        <v>-14.980212318656525</v>
      </c>
      <c r="M216">
        <f>'Confidence Intervall'!$K$2*Data!B216+'Confidence Intervall'!$K$3-K216</f>
        <v>-15.326237681343473</v>
      </c>
    </row>
    <row r="217" spans="1:13" x14ac:dyDescent="0.25">
      <c r="A217" s="1">
        <v>-14.7218132019</v>
      </c>
      <c r="B217" s="1">
        <v>-14.2700004578</v>
      </c>
      <c r="C217" t="s">
        <v>166</v>
      </c>
      <c r="E217" s="1">
        <f t="shared" si="9"/>
        <v>-0.45181274409999972</v>
      </c>
      <c r="F217" s="1">
        <f t="shared" si="10"/>
        <v>0.45181274409999972</v>
      </c>
      <c r="G217" s="1">
        <f>(E217-Statistics!$C$5)*(E217-Statistics!$C$5)</f>
        <v>5.718448314906149E-3</v>
      </c>
      <c r="H217" s="1">
        <f>A217-Statistics!$C$11</f>
        <v>-5.399197270818469</v>
      </c>
      <c r="I217" s="1">
        <f>B217-Statistics!$C$12</f>
        <v>-5.3235768482138237</v>
      </c>
      <c r="J217" s="1">
        <f t="shared" si="11"/>
        <v>28.743041589868465</v>
      </c>
      <c r="K217">
        <f>'Confidence Intervall'!$K$6*'Confidence Intervall'!$K$8*SQRT(1/288+((Data!B217-'Confidence Intervall'!$K$5)*(Data!B217-'Confidence Intervall'!$K$5))/'Confidence Intervall'!$K$7)</f>
        <v>0.17323049814763941</v>
      </c>
      <c r="L217">
        <f>'Confidence Intervall'!$K$2*Data!B217+'Confidence Intervall'!$K$3+K217</f>
        <v>-15.001981005111901</v>
      </c>
      <c r="M217">
        <f>'Confidence Intervall'!$K$2*Data!B217+'Confidence Intervall'!$K$3-K217</f>
        <v>-15.348442001407179</v>
      </c>
    </row>
    <row r="218" spans="1:13" x14ac:dyDescent="0.25">
      <c r="A218" s="1">
        <v>-14.5164613724</v>
      </c>
      <c r="B218" s="1">
        <v>-14.2899999619</v>
      </c>
      <c r="C218" t="s">
        <v>161</v>
      </c>
      <c r="E218" s="1">
        <f t="shared" si="9"/>
        <v>-0.22646141050000068</v>
      </c>
      <c r="F218" s="1">
        <f t="shared" si="10"/>
        <v>0.22646141050000068</v>
      </c>
      <c r="G218" s="1">
        <f>(E218-Statistics!$C$5)*(E218-Statistics!$C$5)</f>
        <v>2.2419345707496565E-2</v>
      </c>
      <c r="H218" s="1">
        <f>A218-Statistics!$C$11</f>
        <v>-5.1938454413184694</v>
      </c>
      <c r="I218" s="1">
        <f>B218-Statistics!$C$12</f>
        <v>-5.3435763523138231</v>
      </c>
      <c r="J218" s="1">
        <f t="shared" si="11"/>
        <v>27.753709677802327</v>
      </c>
      <c r="K218">
        <f>'Confidence Intervall'!$K$6*'Confidence Intervall'!$K$8*SQRT(1/288+((Data!B218-'Confidence Intervall'!$K$5)*(Data!B218-'Confidence Intervall'!$K$5))/'Confidence Intervall'!$K$7)</f>
        <v>0.17344884931523361</v>
      </c>
      <c r="L218">
        <f>'Confidence Intervall'!$K$2*Data!B218+'Confidence Intervall'!$K$3+K218</f>
        <v>-15.023748108801437</v>
      </c>
      <c r="M218">
        <f>'Confidence Intervall'!$K$2*Data!B218+'Confidence Intervall'!$K$3-K218</f>
        <v>-15.370645807431904</v>
      </c>
    </row>
    <row r="219" spans="1:13" x14ac:dyDescent="0.25">
      <c r="A219" s="1">
        <v>-16.3465614319</v>
      </c>
      <c r="B219" s="1">
        <v>-14.3400001526</v>
      </c>
      <c r="C219" t="s">
        <v>74</v>
      </c>
      <c r="E219" s="1">
        <f t="shared" si="9"/>
        <v>-2.0065612792999996</v>
      </c>
      <c r="F219" s="1">
        <f t="shared" si="10"/>
        <v>2.0065612792999996</v>
      </c>
      <c r="G219" s="1">
        <f>(E219-Statistics!$C$5)*(E219-Statistics!$C$5)</f>
        <v>2.6581029385730268</v>
      </c>
      <c r="H219" s="1">
        <f>A219-Statistics!$C$11</f>
        <v>-7.0239455008184688</v>
      </c>
      <c r="I219" s="1">
        <f>B219-Statistics!$C$12</f>
        <v>-5.3935765430138236</v>
      </c>
      <c r="J219" s="1">
        <f t="shared" si="11"/>
        <v>37.884187692621978</v>
      </c>
      <c r="K219">
        <f>'Confidence Intervall'!$K$6*'Confidence Intervall'!$K$8*SQRT(1/288+((Data!B219-'Confidence Intervall'!$K$5)*(Data!B219-'Confidence Intervall'!$K$5))/'Confidence Intervall'!$K$7)</f>
        <v>0.17399711272007501</v>
      </c>
      <c r="L219">
        <f>'Confidence Intervall'!$K$2*Data!B219+'Confidence Intervall'!$K$3+K219</f>
        <v>-15.078165055033105</v>
      </c>
      <c r="M219">
        <f>'Confidence Intervall'!$K$2*Data!B219+'Confidence Intervall'!$K$3-K219</f>
        <v>-15.426159280473255</v>
      </c>
    </row>
    <row r="220" spans="1:13" x14ac:dyDescent="0.25">
      <c r="A220" s="1">
        <v>-14.5712738037</v>
      </c>
      <c r="B220" s="1">
        <v>-14.3400001526</v>
      </c>
      <c r="C220" t="s">
        <v>163</v>
      </c>
      <c r="E220" s="1">
        <f t="shared" si="9"/>
        <v>-0.23127365110000042</v>
      </c>
      <c r="F220" s="1">
        <f t="shared" si="10"/>
        <v>0.23127365110000042</v>
      </c>
      <c r="G220" s="1">
        <f>(E220-Statistics!$C$5)*(E220-Statistics!$C$5)</f>
        <v>2.1001421029155337E-2</v>
      </c>
      <c r="H220" s="1">
        <f>A220-Statistics!$C$11</f>
        <v>-5.2486578726184696</v>
      </c>
      <c r="I220" s="1">
        <f>B220-Statistics!$C$12</f>
        <v>-5.3935765430138236</v>
      </c>
      <c r="J220" s="1">
        <f t="shared" si="11"/>
        <v>28.309037984059817</v>
      </c>
      <c r="K220">
        <f>'Confidence Intervall'!$K$6*'Confidence Intervall'!$K$8*SQRT(1/288+((Data!B220-'Confidence Intervall'!$K$5)*(Data!B220-'Confidence Intervall'!$K$5))/'Confidence Intervall'!$K$7)</f>
        <v>0.17399711272007501</v>
      </c>
      <c r="L220">
        <f>'Confidence Intervall'!$K$2*Data!B220+'Confidence Intervall'!$K$3+K220</f>
        <v>-15.078165055033105</v>
      </c>
      <c r="M220">
        <f>'Confidence Intervall'!$K$2*Data!B220+'Confidence Intervall'!$K$3-K220</f>
        <v>-15.426159280473255</v>
      </c>
    </row>
    <row r="221" spans="1:13" x14ac:dyDescent="0.25">
      <c r="A221" s="1">
        <v>-14.794232368499999</v>
      </c>
      <c r="B221" s="1">
        <v>-14.3400001526</v>
      </c>
      <c r="C221" t="s">
        <v>169</v>
      </c>
      <c r="E221" s="1">
        <f t="shared" si="9"/>
        <v>-0.4542322158999994</v>
      </c>
      <c r="F221" s="1">
        <f t="shared" si="10"/>
        <v>0.4542322158999994</v>
      </c>
      <c r="G221" s="1">
        <f>(E221-Statistics!$C$5)*(E221-Statistics!$C$5)</f>
        <v>6.0902251186891699E-3</v>
      </c>
      <c r="H221" s="1">
        <f>A221-Statistics!$C$11</f>
        <v>-5.4716164374184686</v>
      </c>
      <c r="I221" s="1">
        <f>B221-Statistics!$C$12</f>
        <v>-5.3935765430138236</v>
      </c>
      <c r="J221" s="1">
        <f t="shared" si="11"/>
        <v>29.511582069229117</v>
      </c>
      <c r="K221">
        <f>'Confidence Intervall'!$K$6*'Confidence Intervall'!$K$8*SQRT(1/288+((Data!B221-'Confidence Intervall'!$K$5)*(Data!B221-'Confidence Intervall'!$K$5))/'Confidence Intervall'!$K$7)</f>
        <v>0.17399711272007501</v>
      </c>
      <c r="L221">
        <f>'Confidence Intervall'!$K$2*Data!B221+'Confidence Intervall'!$K$3+K221</f>
        <v>-15.078165055033105</v>
      </c>
      <c r="M221">
        <f>'Confidence Intervall'!$K$2*Data!B221+'Confidence Intervall'!$K$3-K221</f>
        <v>-15.426159280473255</v>
      </c>
    </row>
    <row r="222" spans="1:13" x14ac:dyDescent="0.25">
      <c r="A222" s="1">
        <v>-14.796631812999999</v>
      </c>
      <c r="B222" s="1">
        <v>-14.350000381499999</v>
      </c>
      <c r="C222" t="s">
        <v>168</v>
      </c>
      <c r="E222" s="1">
        <f t="shared" si="9"/>
        <v>-0.44663143150000018</v>
      </c>
      <c r="F222" s="1">
        <f t="shared" si="10"/>
        <v>0.44663143150000018</v>
      </c>
      <c r="G222" s="1">
        <f>(E222-Statistics!$C$5)*(E222-Statistics!$C$5)</f>
        <v>4.9616682182475162E-3</v>
      </c>
      <c r="H222" s="1">
        <f>A222-Statistics!$C$11</f>
        <v>-5.4740158819184686</v>
      </c>
      <c r="I222" s="1">
        <f>B222-Statistics!$C$12</f>
        <v>-5.4035767719138228</v>
      </c>
      <c r="J222" s="1">
        <f t="shared" si="11"/>
        <v>29.579265068621996</v>
      </c>
      <c r="K222">
        <f>'Confidence Intervall'!$K$6*'Confidence Intervall'!$K$8*SQRT(1/288+((Data!B222-'Confidence Intervall'!$K$5)*(Data!B222-'Confidence Intervall'!$K$5))/'Confidence Intervall'!$K$7)</f>
        <v>0.17410717172195808</v>
      </c>
      <c r="L222">
        <f>'Confidence Intervall'!$K$2*Data!B222+'Confidence Intervall'!$K$3+K222</f>
        <v>-15.089048247660989</v>
      </c>
      <c r="M222">
        <f>'Confidence Intervall'!$K$2*Data!B222+'Confidence Intervall'!$K$3-K222</f>
        <v>-15.437262591104906</v>
      </c>
    </row>
    <row r="223" spans="1:13" x14ac:dyDescent="0.25">
      <c r="A223" s="1">
        <v>-14.764611244199999</v>
      </c>
      <c r="B223" s="1">
        <v>-14.359999656699999</v>
      </c>
      <c r="C223" t="s">
        <v>167</v>
      </c>
      <c r="E223" s="1">
        <f t="shared" si="9"/>
        <v>-0.40461158749999981</v>
      </c>
      <c r="F223" s="1">
        <f t="shared" si="10"/>
        <v>0.40461158749999981</v>
      </c>
      <c r="G223" s="1">
        <f>(E223-Statistics!$C$5)*(E223-Statistics!$C$5)</f>
        <v>8.0765468024316886E-4</v>
      </c>
      <c r="H223" s="1">
        <f>A223-Statistics!$C$11</f>
        <v>-5.4419953131184684</v>
      </c>
      <c r="I223" s="1">
        <f>B223-Statistics!$C$12</f>
        <v>-5.413576047113823</v>
      </c>
      <c r="J223" s="1">
        <f t="shared" si="11"/>
        <v>29.460655475603829</v>
      </c>
      <c r="K223">
        <f>'Confidence Intervall'!$K$6*'Confidence Intervall'!$K$8*SQRT(1/288+((Data!B223-'Confidence Intervall'!$K$5)*(Data!B223-'Confidence Intervall'!$K$5))/'Confidence Intervall'!$K$7)</f>
        <v>0.17421735435865326</v>
      </c>
      <c r="L223">
        <f>'Confidence Intervall'!$K$2*Data!B223+'Confidence Intervall'!$K$3+K223</f>
        <v>-15.099930268251654</v>
      </c>
      <c r="M223">
        <f>'Confidence Intervall'!$K$2*Data!B223+'Confidence Intervall'!$K$3-K223</f>
        <v>-15.448364976968961</v>
      </c>
    </row>
    <row r="224" spans="1:13" x14ac:dyDescent="0.25">
      <c r="A224" s="1">
        <v>-14.532544136</v>
      </c>
      <c r="B224" s="1">
        <v>-14.3800001144</v>
      </c>
      <c r="C224" t="s">
        <v>162</v>
      </c>
      <c r="E224" s="1">
        <f t="shared" si="9"/>
        <v>-0.15254402160000069</v>
      </c>
      <c r="F224" s="1">
        <f t="shared" si="10"/>
        <v>0.15254402160000069</v>
      </c>
      <c r="G224" s="1">
        <f>(E224-Statistics!$C$5)*(E224-Statistics!$C$5)</f>
        <v>5.0018562046079122E-2</v>
      </c>
      <c r="H224" s="1">
        <f>A224-Statistics!$C$11</f>
        <v>-5.2099282049184694</v>
      </c>
      <c r="I224" s="1">
        <f>B224-Statistics!$C$12</f>
        <v>-5.4335765048138231</v>
      </c>
      <c r="J224" s="1">
        <f t="shared" si="11"/>
        <v>28.308543486011853</v>
      </c>
      <c r="K224">
        <f>'Confidence Intervall'!$K$6*'Confidence Intervall'!$K$8*SQRT(1/288+((Data!B224-'Confidence Intervall'!$K$5)*(Data!B224-'Confidence Intervall'!$K$5))/'Confidence Intervall'!$K$7)</f>
        <v>0.17443814206900071</v>
      </c>
      <c r="L224">
        <f>'Confidence Intervall'!$K$2*Data!B224+'Confidence Intervall'!$K$3+K224</f>
        <v>-15.12169598369092</v>
      </c>
      <c r="M224">
        <f>'Confidence Intervall'!$K$2*Data!B224+'Confidence Intervall'!$K$3-K224</f>
        <v>-15.470572267828921</v>
      </c>
    </row>
    <row r="225" spans="1:13" x14ac:dyDescent="0.25">
      <c r="A225" s="1">
        <v>-16.152582168599999</v>
      </c>
      <c r="B225" s="1">
        <v>-14.4300003052</v>
      </c>
      <c r="C225" t="s">
        <v>61</v>
      </c>
      <c r="E225" s="1">
        <f t="shared" si="9"/>
        <v>-1.7225818633999985</v>
      </c>
      <c r="F225" s="1">
        <f t="shared" si="10"/>
        <v>1.7225818633999985</v>
      </c>
      <c r="G225" s="1">
        <f>(E225-Statistics!$C$5)*(E225-Statistics!$C$5)</f>
        <v>1.8127647985502153</v>
      </c>
      <c r="H225" s="1">
        <f>A225-Statistics!$C$11</f>
        <v>-6.8299662375184678</v>
      </c>
      <c r="I225" s="1">
        <f>B225-Statistics!$C$12</f>
        <v>-5.4835766956138237</v>
      </c>
      <c r="J225" s="1">
        <f t="shared" si="11"/>
        <v>37.452643691885498</v>
      </c>
      <c r="K225">
        <f>'Confidence Intervall'!$K$6*'Confidence Intervall'!$K$8*SQRT(1/288+((Data!B225-'Confidence Intervall'!$K$5)*(Data!B225-'Confidence Intervall'!$K$5))/'Confidence Intervall'!$K$7)</f>
        <v>0.1749924306042136</v>
      </c>
      <c r="L225">
        <f>'Confidence Intervall'!$K$2*Data!B225+'Confidence Intervall'!$K$3+K225</f>
        <v>-15.176106904902145</v>
      </c>
      <c r="M225">
        <f>'Confidence Intervall'!$K$2*Data!B225+'Confidence Intervall'!$K$3-K225</f>
        <v>-15.526091766110572</v>
      </c>
    </row>
    <row r="226" spans="1:13" x14ac:dyDescent="0.25">
      <c r="A226" s="1">
        <v>-14.7353315353</v>
      </c>
      <c r="B226" s="1">
        <v>-14.4300003052</v>
      </c>
      <c r="C226" t="s">
        <v>170</v>
      </c>
      <c r="E226" s="1">
        <f t="shared" si="9"/>
        <v>-0.30533123010000018</v>
      </c>
      <c r="F226" s="1">
        <f t="shared" si="10"/>
        <v>0.30533123010000018</v>
      </c>
      <c r="G226" s="1">
        <f>(E226-Statistics!$C$5)*(E226-Statistics!$C$5)</f>
        <v>5.0212942737398103E-3</v>
      </c>
      <c r="H226" s="1">
        <f>A226-Statistics!$C$11</f>
        <v>-5.4127156042184694</v>
      </c>
      <c r="I226" s="1">
        <f>B226-Statistics!$C$12</f>
        <v>-5.4835766956138237</v>
      </c>
      <c r="J226" s="1">
        <f t="shared" si="11"/>
        <v>29.681041147277696</v>
      </c>
      <c r="K226">
        <f>'Confidence Intervall'!$K$6*'Confidence Intervall'!$K$8*SQRT(1/288+((Data!B226-'Confidence Intervall'!$K$5)*(Data!B226-'Confidence Intervall'!$K$5))/'Confidence Intervall'!$K$7)</f>
        <v>0.1749924306042136</v>
      </c>
      <c r="L226">
        <f>'Confidence Intervall'!$K$2*Data!B226+'Confidence Intervall'!$K$3+K226</f>
        <v>-15.176106904902145</v>
      </c>
      <c r="M226">
        <f>'Confidence Intervall'!$K$2*Data!B226+'Confidence Intervall'!$K$3-K226</f>
        <v>-15.526091766110572</v>
      </c>
    </row>
    <row r="227" spans="1:13" x14ac:dyDescent="0.25">
      <c r="A227" s="1">
        <v>-14.621459960899999</v>
      </c>
      <c r="B227" s="1">
        <v>-14.4600000381</v>
      </c>
      <c r="C227" t="s">
        <v>164</v>
      </c>
      <c r="E227" s="1">
        <f t="shared" si="9"/>
        <v>-0.16145992279999888</v>
      </c>
      <c r="F227" s="1">
        <f t="shared" si="10"/>
        <v>0.16145992279999888</v>
      </c>
      <c r="G227" s="1">
        <f>(E227-Statistics!$C$5)*(E227-Statistics!$C$5)</f>
        <v>4.6110003049458295E-2</v>
      </c>
      <c r="H227" s="1">
        <f>A227-Statistics!$C$11</f>
        <v>-5.2988440298184685</v>
      </c>
      <c r="I227" s="1">
        <f>B227-Statistics!$C$12</f>
        <v>-5.513576428513824</v>
      </c>
      <c r="J227" s="1">
        <f t="shared" si="11"/>
        <v>29.21558154117831</v>
      </c>
      <c r="K227">
        <f>'Confidence Intervall'!$K$6*'Confidence Intervall'!$K$8*SQRT(1/288+((Data!B227-'Confidence Intervall'!$K$5)*(Data!B227-'Confidence Intervall'!$K$5))/'Confidence Intervall'!$K$7)</f>
        <v>0.17532658692109615</v>
      </c>
      <c r="L227">
        <f>'Confidence Intervall'!$K$2*Data!B227+'Confidence Intervall'!$K$3+K227</f>
        <v>-15.208751454962234</v>
      </c>
      <c r="M227">
        <f>'Confidence Intervall'!$K$2*Data!B227+'Confidence Intervall'!$K$3-K227</f>
        <v>-15.559404628804428</v>
      </c>
    </row>
    <row r="228" spans="1:13" x14ac:dyDescent="0.25">
      <c r="A228" s="1">
        <v>-16.235462188700001</v>
      </c>
      <c r="B228" s="1">
        <v>-14.489999771100001</v>
      </c>
      <c r="C228" t="s">
        <v>66</v>
      </c>
      <c r="E228" s="1">
        <f t="shared" si="9"/>
        <v>-1.7454624176000006</v>
      </c>
      <c r="F228" s="1">
        <f t="shared" si="10"/>
        <v>1.7454624176000006</v>
      </c>
      <c r="G228" s="1">
        <f>(E228-Statistics!$C$5)*(E228-Statistics!$C$5)</f>
        <v>1.8749005960864453</v>
      </c>
      <c r="H228" s="1">
        <f>A228-Statistics!$C$11</f>
        <v>-6.9128462576184706</v>
      </c>
      <c r="I228" s="1">
        <f>B228-Statistics!$C$12</f>
        <v>-5.5435761615138244</v>
      </c>
      <c r="J228" s="1">
        <f t="shared" si="11"/>
        <v>38.321889721943805</v>
      </c>
      <c r="K228">
        <f>'Confidence Intervall'!$K$6*'Confidence Intervall'!$K$8*SQRT(1/288+((Data!B228-'Confidence Intervall'!$K$5)*(Data!B228-'Confidence Intervall'!$K$5))/'Confidence Intervall'!$K$7)</f>
        <v>0.17566192549976148</v>
      </c>
      <c r="L228">
        <f>'Confidence Intervall'!$K$2*Data!B228+'Confidence Intervall'!$K$3+K228</f>
        <v>-15.241394822870467</v>
      </c>
      <c r="M228">
        <f>'Confidence Intervall'!$K$2*Data!B228+'Confidence Intervall'!$K$3-K228</f>
        <v>-15.592718673869991</v>
      </c>
    </row>
    <row r="229" spans="1:13" x14ac:dyDescent="0.25">
      <c r="A229" s="1">
        <v>-14.6906337738</v>
      </c>
      <c r="B229" s="1">
        <v>-14.489999771100001</v>
      </c>
      <c r="C229" t="s">
        <v>171</v>
      </c>
      <c r="E229" s="1">
        <f t="shared" si="9"/>
        <v>-0.20063400269999931</v>
      </c>
      <c r="F229" s="1">
        <f t="shared" si="10"/>
        <v>0.20063400269999931</v>
      </c>
      <c r="G229" s="1">
        <f>(E229-Statistics!$C$5)*(E229-Statistics!$C$5)</f>
        <v>3.0820723298249215E-2</v>
      </c>
      <c r="H229" s="1">
        <f>A229-Statistics!$C$11</f>
        <v>-5.3680178427184693</v>
      </c>
      <c r="I229" s="1">
        <f>B229-Statistics!$C$12</f>
        <v>-5.5435761615138244</v>
      </c>
      <c r="J229" s="1">
        <f t="shared" si="11"/>
        <v>29.758015747474971</v>
      </c>
      <c r="K229">
        <f>'Confidence Intervall'!$K$6*'Confidence Intervall'!$K$8*SQRT(1/288+((Data!B229-'Confidence Intervall'!$K$5)*(Data!B229-'Confidence Intervall'!$K$5))/'Confidence Intervall'!$K$7)</f>
        <v>0.17566192549976148</v>
      </c>
      <c r="L229">
        <f>'Confidence Intervall'!$K$2*Data!B229+'Confidence Intervall'!$K$3+K229</f>
        <v>-15.241394822870467</v>
      </c>
      <c r="M229">
        <f>'Confidence Intervall'!$K$2*Data!B229+'Confidence Intervall'!$K$3-K229</f>
        <v>-15.592718673869991</v>
      </c>
    </row>
    <row r="230" spans="1:13" x14ac:dyDescent="0.25">
      <c r="A230" s="1">
        <v>-16.145187377900001</v>
      </c>
      <c r="B230" s="1">
        <v>-14.5</v>
      </c>
      <c r="C230" t="s">
        <v>60</v>
      </c>
      <c r="E230" s="1">
        <f t="shared" si="9"/>
        <v>-1.645187377900001</v>
      </c>
      <c r="F230" s="1">
        <f t="shared" si="10"/>
        <v>1.645187377900001</v>
      </c>
      <c r="G230" s="1">
        <f>(E230-Statistics!$C$5)*(E230-Statistics!$C$5)</f>
        <v>1.6103484531794492</v>
      </c>
      <c r="H230" s="1">
        <f>A230-Statistics!$C$11</f>
        <v>-6.8225714468184702</v>
      </c>
      <c r="I230" s="1">
        <f>B230-Statistics!$C$12</f>
        <v>-5.5535763904138236</v>
      </c>
      <c r="J230" s="1">
        <f t="shared" si="11"/>
        <v>37.889671708962538</v>
      </c>
      <c r="K230">
        <f>'Confidence Intervall'!$K$6*'Confidence Intervall'!$K$8*SQRT(1/288+((Data!B230-'Confidence Intervall'!$K$5)*(Data!B230-'Confidence Intervall'!$K$5))/'Confidence Intervall'!$K$7)</f>
        <v>0.17577397014563834</v>
      </c>
      <c r="L230">
        <f>'Confidence Intervall'!$K$2*Data!B230+'Confidence Intervall'!$K$3+K230</f>
        <v>-15.252276029854361</v>
      </c>
      <c r="M230">
        <f>'Confidence Intervall'!$K$2*Data!B230+'Confidence Intervall'!$K$3-K230</f>
        <v>-15.603823970145637</v>
      </c>
    </row>
    <row r="231" spans="1:13" x14ac:dyDescent="0.25">
      <c r="A231" s="1">
        <v>-16.133182525599999</v>
      </c>
      <c r="B231" s="1">
        <v>-14.550000190700001</v>
      </c>
      <c r="C231" t="s">
        <v>59</v>
      </c>
      <c r="E231" s="1">
        <f t="shared" si="9"/>
        <v>-1.5831823348999983</v>
      </c>
      <c r="F231" s="1">
        <f t="shared" si="10"/>
        <v>1.5831823348999983</v>
      </c>
      <c r="G231" s="1">
        <f>(E231-Statistics!$C$5)*(E231-Statistics!$C$5)</f>
        <v>1.4568248924585585</v>
      </c>
      <c r="H231" s="1">
        <f>A231-Statistics!$C$11</f>
        <v>-6.8105665945184679</v>
      </c>
      <c r="I231" s="1">
        <f>B231-Statistics!$C$12</f>
        <v>-5.6035765811138241</v>
      </c>
      <c r="J231" s="1">
        <f t="shared" si="11"/>
        <v>38.163531473159814</v>
      </c>
      <c r="K231">
        <f>'Confidence Intervall'!$K$6*'Confidence Intervall'!$K$8*SQRT(1/288+((Data!B231-'Confidence Intervall'!$K$5)*(Data!B231-'Confidence Intervall'!$K$5))/'Confidence Intervall'!$K$7)</f>
        <v>0.17633613318806501</v>
      </c>
      <c r="L231">
        <f>'Confidence Intervall'!$K$2*Data!B231+'Confidence Intervall'!$K$3+K231</f>
        <v>-15.306679076448445</v>
      </c>
      <c r="M231">
        <f>'Confidence Intervall'!$K$2*Data!B231+'Confidence Intervall'!$K$3-K231</f>
        <v>-15.659351342824573</v>
      </c>
    </row>
    <row r="232" spans="1:13" x14ac:dyDescent="0.25">
      <c r="A232" s="1">
        <v>-14.716127395599999</v>
      </c>
      <c r="B232" s="1">
        <v>-14.6300001144</v>
      </c>
      <c r="C232" t="s">
        <v>172</v>
      </c>
      <c r="E232" s="1">
        <f t="shared" si="9"/>
        <v>-8.6127281199999572E-2</v>
      </c>
      <c r="F232" s="1">
        <f t="shared" si="10"/>
        <v>8.6127281199999572E-2</v>
      </c>
      <c r="G232" s="1">
        <f>(E232-Statistics!$C$5)*(E232-Statistics!$C$5)</f>
        <v>8.4137727601542006E-2</v>
      </c>
      <c r="H232" s="1">
        <f>A232-Statistics!$C$11</f>
        <v>-5.3935114645184683</v>
      </c>
      <c r="I232" s="1">
        <f>B232-Statistics!$C$12</f>
        <v>-5.6835765048138231</v>
      </c>
      <c r="J232" s="1">
        <f t="shared" si="11"/>
        <v>30.654435038181159</v>
      </c>
      <c r="K232">
        <f>'Confidence Intervall'!$K$6*'Confidence Intervall'!$K$8*SQRT(1/288+((Data!B232-'Confidence Intervall'!$K$5)*(Data!B232-'Confidence Intervall'!$K$5))/'Confidence Intervall'!$K$7)</f>
        <v>0.17724229125548685</v>
      </c>
      <c r="L232">
        <f>'Confidence Intervall'!$K$2*Data!B232+'Confidence Intervall'!$K$3+K232</f>
        <v>-15.39371683450443</v>
      </c>
      <c r="M232">
        <f>'Confidence Intervall'!$K$2*Data!B232+'Confidence Intervall'!$K$3-K232</f>
        <v>-15.748201417015403</v>
      </c>
    </row>
    <row r="233" spans="1:13" x14ac:dyDescent="0.25">
      <c r="A233" s="1">
        <v>-16.340141296399999</v>
      </c>
      <c r="B233" s="1">
        <v>-14.720000267</v>
      </c>
      <c r="C233" t="s">
        <v>72</v>
      </c>
      <c r="E233" s="1">
        <f t="shared" si="9"/>
        <v>-1.6201410293999992</v>
      </c>
      <c r="F233" s="1">
        <f t="shared" si="10"/>
        <v>1.6201410293999992</v>
      </c>
      <c r="G233" s="1">
        <f>(E233-Statistics!$C$5)*(E233-Statistics!$C$5)</f>
        <v>1.5474083878976517</v>
      </c>
      <c r="H233" s="1">
        <f>A233-Statistics!$C$11</f>
        <v>-7.0175253653184679</v>
      </c>
      <c r="I233" s="1">
        <f>B233-Statistics!$C$12</f>
        <v>-5.7735766574138232</v>
      </c>
      <c r="J233" s="1">
        <f t="shared" si="11"/>
        <v>40.516220642012115</v>
      </c>
      <c r="K233">
        <f>'Confidence Intervall'!$K$6*'Confidence Intervall'!$K$8*SQRT(1/288+((Data!B233-'Confidence Intervall'!$K$5)*(Data!B233-'Confidence Intervall'!$K$5))/'Confidence Intervall'!$K$7)</f>
        <v>0.1782714427552714</v>
      </c>
      <c r="L233">
        <f>'Confidence Intervall'!$K$2*Data!B233+'Confidence Intervall'!$K$3+K233</f>
        <v>-15.491624850757827</v>
      </c>
      <c r="M233">
        <f>'Confidence Intervall'!$K$2*Data!B233+'Confidence Intervall'!$K$3-K233</f>
        <v>-15.848167736268369</v>
      </c>
    </row>
    <row r="234" spans="1:13" x14ac:dyDescent="0.25">
      <c r="A234" s="1">
        <v>-16.258962631199999</v>
      </c>
      <c r="B234" s="1">
        <v>-14.760000228899999</v>
      </c>
      <c r="C234" t="s">
        <v>67</v>
      </c>
      <c r="E234" s="1">
        <f t="shared" si="9"/>
        <v>-1.4989624023000001</v>
      </c>
      <c r="F234" s="1">
        <f t="shared" si="10"/>
        <v>1.4989624023000001</v>
      </c>
      <c r="G234" s="1">
        <f>(E234-Statistics!$C$5)*(E234-Statistics!$C$5)</f>
        <v>1.2606126543500855</v>
      </c>
      <c r="H234" s="1">
        <f>A234-Statistics!$C$11</f>
        <v>-6.9363467001184684</v>
      </c>
      <c r="I234" s="1">
        <f>B234-Statistics!$C$12</f>
        <v>-5.8135766193138227</v>
      </c>
      <c r="J234" s="1">
        <f t="shared" si="11"/>
        <v>40.32498299926332</v>
      </c>
      <c r="K234">
        <f>'Confidence Intervall'!$K$6*'Confidence Intervall'!$K$8*SQRT(1/288+((Data!B234-'Confidence Intervall'!$K$5)*(Data!B234-'Confidence Intervall'!$K$5))/'Confidence Intervall'!$K$7)</f>
        <v>0.17873210172397355</v>
      </c>
      <c r="L234">
        <f>'Confidence Intervall'!$K$2*Data!B234+'Confidence Intervall'!$K$3+K234</f>
        <v>-15.535136149905792</v>
      </c>
      <c r="M234">
        <f>'Confidence Intervall'!$K$2*Data!B234+'Confidence Intervall'!$K$3-K234</f>
        <v>-15.892600353353739</v>
      </c>
    </row>
    <row r="235" spans="1:13" x14ac:dyDescent="0.25">
      <c r="A235" s="1">
        <v>-16.404436111500001</v>
      </c>
      <c r="B235" s="1">
        <v>-14.7700004578</v>
      </c>
      <c r="C235" t="s">
        <v>78</v>
      </c>
      <c r="E235" s="1">
        <f t="shared" si="9"/>
        <v>-1.6344356537000007</v>
      </c>
      <c r="F235" s="1">
        <f t="shared" si="10"/>
        <v>1.6344356537000007</v>
      </c>
      <c r="G235" s="1">
        <f>(E235-Statistics!$C$5)*(E235-Statistics!$C$5)</f>
        <v>1.5831762830374685</v>
      </c>
      <c r="H235" s="1">
        <f>A235-Statistics!$C$11</f>
        <v>-7.0818201804184699</v>
      </c>
      <c r="I235" s="1">
        <f>B235-Statistics!$C$12</f>
        <v>-5.8235768482138237</v>
      </c>
      <c r="J235" s="1">
        <f t="shared" si="11"/>
        <v>41.241524045898444</v>
      </c>
      <c r="K235">
        <f>'Confidence Intervall'!$K$6*'Confidence Intervall'!$K$8*SQRT(1/288+((Data!B235-'Confidence Intervall'!$K$5)*(Data!B235-'Confidence Intervall'!$K$5))/'Confidence Intervall'!$K$7)</f>
        <v>0.17884757981574534</v>
      </c>
      <c r="L235">
        <f>'Confidence Intervall'!$K$2*Data!B235+'Confidence Intervall'!$K$3+K235</f>
        <v>-15.546013923443795</v>
      </c>
      <c r="M235">
        <f>'Confidence Intervall'!$K$2*Data!B235+'Confidence Intervall'!$K$3-K235</f>
        <v>-15.903709083075285</v>
      </c>
    </row>
    <row r="236" spans="1:13" x14ac:dyDescent="0.25">
      <c r="A236" s="1">
        <v>-16.341415405300001</v>
      </c>
      <c r="B236" s="1">
        <v>-14.7899999619</v>
      </c>
      <c r="C236" t="s">
        <v>71</v>
      </c>
      <c r="E236" s="1">
        <f t="shared" si="9"/>
        <v>-1.5514154434000016</v>
      </c>
      <c r="F236" s="1">
        <f t="shared" si="10"/>
        <v>1.5514154434000016</v>
      </c>
      <c r="G236" s="1">
        <f>(E236-Statistics!$C$5)*(E236-Statistics!$C$5)</f>
        <v>1.3811493862593209</v>
      </c>
      <c r="H236" s="1">
        <f>A236-Statistics!$C$11</f>
        <v>-7.0187994742184703</v>
      </c>
      <c r="I236" s="1">
        <f>B236-Statistics!$C$12</f>
        <v>-5.8435763523138231</v>
      </c>
      <c r="J236" s="1">
        <f t="shared" si="11"/>
        <v>41.014890629175746</v>
      </c>
      <c r="K236">
        <f>'Confidence Intervall'!$K$6*'Confidence Intervall'!$K$8*SQRT(1/288+((Data!B236-'Confidence Intervall'!$K$5)*(Data!B236-'Confidence Intervall'!$K$5))/'Confidence Intervall'!$K$7)</f>
        <v>0.17907889600702312</v>
      </c>
      <c r="L236">
        <f>'Confidence Intervall'!$K$2*Data!B236+'Confidence Intervall'!$K$3+K236</f>
        <v>-15.567768062109643</v>
      </c>
      <c r="M236">
        <f>'Confidence Intervall'!$K$2*Data!B236+'Confidence Intervall'!$K$3-K236</f>
        <v>-15.92592585412369</v>
      </c>
    </row>
    <row r="237" spans="1:13" x14ac:dyDescent="0.25">
      <c r="A237" s="1">
        <v>-16.340456008899999</v>
      </c>
      <c r="B237" s="1">
        <v>-14.829999923700001</v>
      </c>
      <c r="C237" t="s">
        <v>73</v>
      </c>
      <c r="E237" s="1">
        <f t="shared" si="9"/>
        <v>-1.5104560851999977</v>
      </c>
      <c r="F237" s="1">
        <f t="shared" si="10"/>
        <v>1.5104560851999977</v>
      </c>
      <c r="G237" s="1">
        <f>(E237-Statistics!$C$5)*(E237-Statistics!$C$5)</f>
        <v>1.286554285653438</v>
      </c>
      <c r="H237" s="1">
        <f>A237-Statistics!$C$11</f>
        <v>-7.0178400778184677</v>
      </c>
      <c r="I237" s="1">
        <f>B237-Statistics!$C$12</f>
        <v>-5.8835763141138244</v>
      </c>
      <c r="J237" s="1">
        <f t="shared" si="11"/>
        <v>41.289997658091458</v>
      </c>
      <c r="K237">
        <f>'Confidence Intervall'!$K$6*'Confidence Intervall'!$K$8*SQRT(1/288+((Data!B237-'Confidence Intervall'!$K$5)*(Data!B237-'Confidence Intervall'!$K$5))/'Confidence Intervall'!$K$7)</f>
        <v>0.17954301683911672</v>
      </c>
      <c r="L237">
        <f>'Confidence Intervall'!$K$2*Data!B237+'Confidence Intervall'!$K$3+K237</f>
        <v>-15.611275899284292</v>
      </c>
      <c r="M237">
        <f>'Confidence Intervall'!$K$2*Data!B237+'Confidence Intervall'!$K$3-K237</f>
        <v>-15.970361932962527</v>
      </c>
    </row>
    <row r="238" spans="1:13" x14ac:dyDescent="0.25">
      <c r="A238" s="1">
        <v>-14.7830963135</v>
      </c>
      <c r="B238" s="1">
        <v>-15.050000190700001</v>
      </c>
      <c r="C238" t="s">
        <v>173</v>
      </c>
      <c r="E238" s="1">
        <f t="shared" si="9"/>
        <v>0.26690387720000075</v>
      </c>
      <c r="F238" s="1">
        <f t="shared" si="10"/>
        <v>0.26690387720000075</v>
      </c>
      <c r="G238" s="1">
        <f>(E238-Statistics!$C$5)*(E238-Statistics!$C$5)</f>
        <v>0.41357272077640717</v>
      </c>
      <c r="H238" s="1">
        <f>A238-Statistics!$C$11</f>
        <v>-5.4604803824184689</v>
      </c>
      <c r="I238" s="1">
        <f>B238-Statistics!$C$12</f>
        <v>-6.1035765811138241</v>
      </c>
      <c r="J238" s="1">
        <f t="shared" si="11"/>
        <v>33.328460183760825</v>
      </c>
      <c r="K238">
        <f>'Confidence Intervall'!$K$6*'Confidence Intervall'!$K$8*SQRT(1/288+((Data!B238-'Confidence Intervall'!$K$5)*(Data!B238-'Confidence Intervall'!$K$5))/'Confidence Intervall'!$K$7)</f>
        <v>0.18213026776916744</v>
      </c>
      <c r="L238">
        <f>'Confidence Intervall'!$K$2*Data!B238+'Confidence Intervall'!$K$3+K238</f>
        <v>-15.850534941867341</v>
      </c>
      <c r="M238">
        <f>'Confidence Intervall'!$K$2*Data!B238+'Confidence Intervall'!$K$3-K238</f>
        <v>-16.214795477405676</v>
      </c>
    </row>
    <row r="239" spans="1:13" x14ac:dyDescent="0.25">
      <c r="A239" s="1">
        <v>-16.429525375400001</v>
      </c>
      <c r="B239" s="1">
        <v>-15.1199998856</v>
      </c>
      <c r="C239" t="s">
        <v>79</v>
      </c>
      <c r="E239" s="1">
        <f t="shared" si="9"/>
        <v>-1.3095254898000004</v>
      </c>
      <c r="F239" s="1">
        <f t="shared" si="10"/>
        <v>1.3095254898000004</v>
      </c>
      <c r="G239" s="1">
        <f>(E239-Statistics!$C$5)*(E239-Statistics!$C$5)</f>
        <v>0.87111080305760102</v>
      </c>
      <c r="H239" s="1">
        <f>A239-Statistics!$C$11</f>
        <v>-7.1069094443184699</v>
      </c>
      <c r="I239" s="1">
        <f>B239-Statistics!$C$12</f>
        <v>-6.173576276013824</v>
      </c>
      <c r="J239" s="1">
        <f t="shared" si="11"/>
        <v>43.875047541223097</v>
      </c>
      <c r="K239">
        <f>'Confidence Intervall'!$K$6*'Confidence Intervall'!$K$8*SQRT(1/288+((Data!B239-'Confidence Intervall'!$K$5)*(Data!B239-'Confidence Intervall'!$K$5))/'Confidence Intervall'!$K$7)</f>
        <v>0.18296549135772436</v>
      </c>
      <c r="L239">
        <f>'Confidence Intervall'!$K$2*Data!B239+'Confidence Intervall'!$K$3+K239</f>
        <v>-15.926650382882354</v>
      </c>
      <c r="M239">
        <f>'Confidence Intervall'!$K$2*Data!B239+'Confidence Intervall'!$K$3-K239</f>
        <v>-16.292581365597801</v>
      </c>
    </row>
    <row r="240" spans="1:13" x14ac:dyDescent="0.25">
      <c r="A240" s="1">
        <v>-14.8813056946</v>
      </c>
      <c r="B240" s="1">
        <v>-15.199999809299999</v>
      </c>
      <c r="C240" t="s">
        <v>174</v>
      </c>
      <c r="E240" s="1">
        <f t="shared" si="9"/>
        <v>0.31869411469999953</v>
      </c>
      <c r="F240" s="1">
        <f t="shared" si="10"/>
        <v>0.31869411469999953</v>
      </c>
      <c r="G240" s="1">
        <f>(E240-Statistics!$C$5)*(E240-Statistics!$C$5)</f>
        <v>0.48286715920827045</v>
      </c>
      <c r="H240" s="1">
        <f>A240-Statistics!$C$11</f>
        <v>-5.5586897635184691</v>
      </c>
      <c r="I240" s="1">
        <f>B240-Statistics!$C$12</f>
        <v>-6.2535761997138231</v>
      </c>
      <c r="J240" s="1">
        <f t="shared" si="11"/>
        <v>34.761690006731961</v>
      </c>
      <c r="K240">
        <f>'Confidence Intervall'!$K$6*'Confidence Intervall'!$K$8*SQRT(1/288+((Data!B240-'Confidence Intervall'!$K$5)*(Data!B240-'Confidence Intervall'!$K$5))/'Confidence Intervall'!$K$7)</f>
        <v>0.18392696668642722</v>
      </c>
      <c r="L240">
        <f>'Confidence Intervall'!$K$2*Data!B240+'Confidence Intervall'!$K$3+K240</f>
        <v>-16.01363282367706</v>
      </c>
      <c r="M240">
        <f>'Confidence Intervall'!$K$2*Data!B240+'Confidence Intervall'!$K$3-K240</f>
        <v>-16.381486757049917</v>
      </c>
    </row>
    <row r="241" spans="1:13" x14ac:dyDescent="0.25">
      <c r="A241" s="1">
        <v>-15.228895187399999</v>
      </c>
      <c r="B241" s="1">
        <v>-15.260000228899999</v>
      </c>
      <c r="C241" t="s">
        <v>177</v>
      </c>
      <c r="E241" s="1">
        <f t="shared" si="9"/>
        <v>3.1105041500000041E-2</v>
      </c>
      <c r="F241" s="1">
        <f t="shared" si="10"/>
        <v>3.1105041500000041E-2</v>
      </c>
      <c r="G241" s="1">
        <f>(E241-Statistics!$C$5)*(E241-Statistics!$C$5)</f>
        <v>0.16589114190296417</v>
      </c>
      <c r="H241" s="1">
        <f>A241-Statistics!$C$11</f>
        <v>-5.9062792563184683</v>
      </c>
      <c r="I241" s="1">
        <f>B241-Statistics!$C$12</f>
        <v>-6.3135766193138227</v>
      </c>
      <c r="J241" s="1">
        <f t="shared" si="11"/>
        <v>37.289746619830517</v>
      </c>
      <c r="K241">
        <f>'Confidence Intervall'!$K$6*'Confidence Intervall'!$K$8*SQRT(1/288+((Data!B241-'Confidence Intervall'!$K$5)*(Data!B241-'Confidence Intervall'!$K$5))/'Confidence Intervall'!$K$7)</f>
        <v>0.18465286426322511</v>
      </c>
      <c r="L241">
        <f>'Confidence Intervall'!$K$2*Data!B241+'Confidence Intervall'!$K$3+K241</f>
        <v>-16.078865387366545</v>
      </c>
      <c r="M241">
        <f>'Confidence Intervall'!$K$2*Data!B241+'Confidence Intervall'!$K$3-K241</f>
        <v>-16.448171115892993</v>
      </c>
    </row>
    <row r="242" spans="1:13" x14ac:dyDescent="0.25">
      <c r="A242" s="1">
        <v>-15.3381061554</v>
      </c>
      <c r="B242" s="1">
        <v>-15.279999733</v>
      </c>
      <c r="C242" t="s">
        <v>178</v>
      </c>
      <c r="E242" s="1">
        <f t="shared" si="9"/>
        <v>-5.8106422399999857E-2</v>
      </c>
      <c r="F242" s="1">
        <f t="shared" si="10"/>
        <v>5.8106422399999857E-2</v>
      </c>
      <c r="G242" s="1">
        <f>(E242-Statistics!$C$5)*(E242-Statistics!$C$5)</f>
        <v>0.10117863920329588</v>
      </c>
      <c r="H242" s="1">
        <f>A242-Statistics!$C$11</f>
        <v>-6.0154902243184694</v>
      </c>
      <c r="I242" s="1">
        <f>B242-Statistics!$C$12</f>
        <v>-6.3335761234138239</v>
      </c>
      <c r="J242" s="1">
        <f t="shared" si="11"/>
        <v>38.099565255372724</v>
      </c>
      <c r="K242">
        <f>'Confidence Intervall'!$K$6*'Confidence Intervall'!$K$8*SQRT(1/288+((Data!B242-'Confidence Intervall'!$K$5)*(Data!B242-'Confidence Intervall'!$K$5))/'Confidence Intervall'!$K$7)</f>
        <v>0.18489572436478277</v>
      </c>
      <c r="L242">
        <f>'Confidence Intervall'!$K$2*Data!B242+'Confidence Intervall'!$K$3+K242</f>
        <v>-16.100607982122117</v>
      </c>
      <c r="M242">
        <f>'Confidence Intervall'!$K$2*Data!B242+'Confidence Intervall'!$K$3-K242</f>
        <v>-16.470399430851682</v>
      </c>
    </row>
    <row r="243" spans="1:13" x14ac:dyDescent="0.25">
      <c r="A243" s="1">
        <v>-15.000082969699999</v>
      </c>
      <c r="B243" s="1">
        <v>-15.300000190700001</v>
      </c>
      <c r="C243" t="s">
        <v>175</v>
      </c>
      <c r="E243" s="1">
        <f t="shared" si="9"/>
        <v>0.29991722100000118</v>
      </c>
      <c r="F243" s="1">
        <f t="shared" si="10"/>
        <v>0.29991722100000118</v>
      </c>
      <c r="G243" s="1">
        <f>(E243-Statistics!$C$5)*(E243-Statistics!$C$5)</f>
        <v>0.45712411345327003</v>
      </c>
      <c r="H243" s="1">
        <f>A243-Statistics!$C$11</f>
        <v>-5.6774670386184685</v>
      </c>
      <c r="I243" s="1">
        <f>B243-Statistics!$C$12</f>
        <v>-6.3535765811138241</v>
      </c>
      <c r="J243" s="1">
        <f t="shared" si="11"/>
        <v>36.072221616611955</v>
      </c>
      <c r="K243">
        <f>'Confidence Intervall'!$K$6*'Confidence Intervall'!$K$8*SQRT(1/288+((Data!B243-'Confidence Intervall'!$K$5)*(Data!B243-'Confidence Intervall'!$K$5))/'Confidence Intervall'!$K$7)</f>
        <v>0.18513904407952247</v>
      </c>
      <c r="L243">
        <f>'Confidence Intervall'!$K$2*Data!B243+'Confidence Intervall'!$K$3+K243</f>
        <v>-16.122351165556985</v>
      </c>
      <c r="M243">
        <f>'Confidence Intervall'!$K$2*Data!B243+'Confidence Intervall'!$K$3-K243</f>
        <v>-16.492629253716032</v>
      </c>
    </row>
    <row r="244" spans="1:13" x14ac:dyDescent="0.25">
      <c r="A244" s="1">
        <v>-15.1225805283</v>
      </c>
      <c r="B244" s="1">
        <v>-15.300000190700001</v>
      </c>
      <c r="C244" t="s">
        <v>176</v>
      </c>
      <c r="E244" s="1">
        <f t="shared" si="9"/>
        <v>0.17741966240000018</v>
      </c>
      <c r="F244" s="1">
        <f t="shared" si="10"/>
        <v>0.17741966240000018</v>
      </c>
      <c r="G244" s="1">
        <f>(E244-Statistics!$C$5)*(E244-Statistics!$C$5)</f>
        <v>0.306486228712543</v>
      </c>
      <c r="H244" s="1">
        <f>A244-Statistics!$C$11</f>
        <v>-5.7999645972184695</v>
      </c>
      <c r="I244" s="1">
        <f>B244-Statistics!$C$12</f>
        <v>-6.3535765811138241</v>
      </c>
      <c r="J244" s="1">
        <f t="shared" si="11"/>
        <v>36.850519236176538</v>
      </c>
      <c r="K244">
        <f>'Confidence Intervall'!$K$6*'Confidence Intervall'!$K$8*SQRT(1/288+((Data!B244-'Confidence Intervall'!$K$5)*(Data!B244-'Confidence Intervall'!$K$5))/'Confidence Intervall'!$K$7)</f>
        <v>0.18513904407952247</v>
      </c>
      <c r="L244">
        <f>'Confidence Intervall'!$K$2*Data!B244+'Confidence Intervall'!$K$3+K244</f>
        <v>-16.122351165556985</v>
      </c>
      <c r="M244">
        <f>'Confidence Intervall'!$K$2*Data!B244+'Confidence Intervall'!$K$3-K244</f>
        <v>-16.492629253716032</v>
      </c>
    </row>
    <row r="245" spans="1:13" x14ac:dyDescent="0.25">
      <c r="A245" s="1">
        <v>-15.4494857788</v>
      </c>
      <c r="B245" s="1">
        <v>-15.3199996948</v>
      </c>
      <c r="C245" t="s">
        <v>179</v>
      </c>
      <c r="E245" s="1">
        <f t="shared" si="9"/>
        <v>-0.12948608399999983</v>
      </c>
      <c r="F245" s="1">
        <f t="shared" si="10"/>
        <v>0.12948608399999983</v>
      </c>
      <c r="G245" s="1">
        <f>(E245-Statistics!$C$5)*(E245-Statistics!$C$5)</f>
        <v>6.0863967619111038E-2</v>
      </c>
      <c r="H245" s="1">
        <f>A245-Statistics!$C$11</f>
        <v>-6.1268698477184689</v>
      </c>
      <c r="I245" s="1">
        <f>B245-Statistics!$C$12</f>
        <v>-6.3735760852138235</v>
      </c>
      <c r="J245" s="1">
        <f t="shared" si="11"/>
        <v>39.050071138636092</v>
      </c>
      <c r="K245">
        <f>'Confidence Intervall'!$K$6*'Confidence Intervall'!$K$8*SQRT(1/288+((Data!B245-'Confidence Intervall'!$K$5)*(Data!B245-'Confidence Intervall'!$K$5))/'Confidence Intervall'!$K$7)</f>
        <v>0.18538279844098135</v>
      </c>
      <c r="L245">
        <f>'Confidence Intervall'!$K$2*Data!B245+'Confidence Intervall'!$K$3+K245</f>
        <v>-16.144092866052659</v>
      </c>
      <c r="M245">
        <f>'Confidence Intervall'!$K$2*Data!B245+'Confidence Intervall'!$K$3-K245</f>
        <v>-16.514858462934619</v>
      </c>
    </row>
    <row r="246" spans="1:13" x14ac:dyDescent="0.25">
      <c r="A246" s="1">
        <v>-15.522947311399999</v>
      </c>
      <c r="B246" s="1">
        <v>-15.350000381499999</v>
      </c>
      <c r="C246" t="s">
        <v>180</v>
      </c>
      <c r="E246" s="1">
        <f t="shared" si="9"/>
        <v>-0.17294692990000016</v>
      </c>
      <c r="F246" s="1">
        <f t="shared" si="10"/>
        <v>0.17294692990000016</v>
      </c>
      <c r="G246" s="1">
        <f>(E246-Statistics!$C$5)*(E246-Statistics!$C$5)</f>
        <v>4.1308689204746216E-2</v>
      </c>
      <c r="H246" s="1">
        <f>A246-Statistics!$C$11</f>
        <v>-6.2003313803184685</v>
      </c>
      <c r="I246" s="1">
        <f>B246-Statistics!$C$12</f>
        <v>-6.4035767719138228</v>
      </c>
      <c r="J246" s="1">
        <f t="shared" si="11"/>
        <v>39.704298005175716</v>
      </c>
      <c r="K246">
        <f>'Confidence Intervall'!$K$6*'Confidence Intervall'!$K$8*SQRT(1/288+((Data!B246-'Confidence Intervall'!$K$5)*(Data!B246-'Confidence Intervall'!$K$5))/'Confidence Intervall'!$K$7)</f>
        <v>0.18574928033330168</v>
      </c>
      <c r="L246">
        <f>'Confidence Intervall'!$K$2*Data!B246+'Confidence Intervall'!$K$3+K246</f>
        <v>-16.176706139049646</v>
      </c>
      <c r="M246">
        <f>'Confidence Intervall'!$K$2*Data!B246+'Confidence Intervall'!$K$3-K246</f>
        <v>-16.548204699716248</v>
      </c>
    </row>
    <row r="247" spans="1:13" x14ac:dyDescent="0.25">
      <c r="A247" s="1">
        <v>-15.5608577728</v>
      </c>
      <c r="B247" s="1">
        <v>-15.3800001144</v>
      </c>
      <c r="C247" t="s">
        <v>181</v>
      </c>
      <c r="E247" s="1">
        <f t="shared" si="9"/>
        <v>-0.18085765840000079</v>
      </c>
      <c r="F247" s="1">
        <f t="shared" si="10"/>
        <v>0.18085765840000079</v>
      </c>
      <c r="G247" s="1">
        <f>(E247-Statistics!$C$5)*(E247-Statistics!$C$5)</f>
        <v>3.8155630606572725E-2</v>
      </c>
      <c r="H247" s="1">
        <f>A247-Statistics!$C$11</f>
        <v>-6.2382418417184695</v>
      </c>
      <c r="I247" s="1">
        <f>B247-Statistics!$C$12</f>
        <v>-6.4335765048138231</v>
      </c>
      <c r="J247" s="1">
        <f t="shared" si="11"/>
        <v>40.134206144226461</v>
      </c>
      <c r="K247">
        <f>'Confidence Intervall'!$K$6*'Confidence Intervall'!$K$8*SQRT(1/288+((Data!B247-'Confidence Intervall'!$K$5)*(Data!B247-'Confidence Intervall'!$K$5))/'Confidence Intervall'!$K$7)</f>
        <v>0.18611674479387469</v>
      </c>
      <c r="L247">
        <f>'Confidence Intervall'!$K$2*Data!B247+'Confidence Intervall'!$K$3+K247</f>
        <v>-16.209317380966041</v>
      </c>
      <c r="M247">
        <f>'Confidence Intervall'!$K$2*Data!B247+'Confidence Intervall'!$K$3-K247</f>
        <v>-16.581550870553791</v>
      </c>
    </row>
    <row r="248" spans="1:13" x14ac:dyDescent="0.25">
      <c r="A248" s="1">
        <v>-15.5097131729</v>
      </c>
      <c r="B248" s="1">
        <v>-15.4600000381</v>
      </c>
      <c r="C248" t="s">
        <v>183</v>
      </c>
      <c r="E248" s="1">
        <f t="shared" si="9"/>
        <v>-4.9713134799999281E-2</v>
      </c>
      <c r="F248" s="1">
        <f t="shared" si="10"/>
        <v>4.9713134799999281E-2</v>
      </c>
      <c r="G248" s="1">
        <f>(E248-Statistics!$C$5)*(E248-Statistics!$C$5)</f>
        <v>0.10658865934525624</v>
      </c>
      <c r="H248" s="1">
        <f>A248-Statistics!$C$11</f>
        <v>-6.1870972418184689</v>
      </c>
      <c r="I248" s="1">
        <f>B248-Statistics!$C$12</f>
        <v>-6.513576428513824</v>
      </c>
      <c r="J248" s="1">
        <f t="shared" si="11"/>
        <v>40.30013075523167</v>
      </c>
      <c r="K248">
        <f>'Confidence Intervall'!$K$6*'Confidence Intervall'!$K$8*SQRT(1/288+((Data!B248-'Confidence Intervall'!$K$5)*(Data!B248-'Confidence Intervall'!$K$5))/'Confidence Intervall'!$K$7)</f>
        <v>0.18710147383136305</v>
      </c>
      <c r="L248">
        <f>'Confidence Intervall'!$K$2*Data!B248+'Confidence Intervall'!$K$3+K248</f>
        <v>-16.296276568051965</v>
      </c>
      <c r="M248">
        <f>'Confidence Intervall'!$K$2*Data!B248+'Confidence Intervall'!$K$3-K248</f>
        <v>-16.670479515714689</v>
      </c>
    </row>
    <row r="249" spans="1:13" x14ac:dyDescent="0.25">
      <c r="A249" s="1">
        <v>-15.5541372299</v>
      </c>
      <c r="B249" s="1">
        <v>-15.510000228899999</v>
      </c>
      <c r="C249" t="s">
        <v>182</v>
      </c>
      <c r="E249" s="1">
        <f t="shared" si="9"/>
        <v>-4.4137001000001064E-2</v>
      </c>
      <c r="F249" s="1">
        <f t="shared" si="10"/>
        <v>4.4137001000001064E-2</v>
      </c>
      <c r="G249" s="1">
        <f>(E249-Statistics!$C$5)*(E249-Statistics!$C$5)</f>
        <v>0.11026073586926745</v>
      </c>
      <c r="H249" s="1">
        <f>A249-Statistics!$C$11</f>
        <v>-6.2315212988184694</v>
      </c>
      <c r="I249" s="1">
        <f>B249-Statistics!$C$12</f>
        <v>-6.5635766193138227</v>
      </c>
      <c r="J249" s="1">
        <f t="shared" si="11"/>
        <v>40.901067499681012</v>
      </c>
      <c r="K249">
        <f>'Confidence Intervall'!$K$6*'Confidence Intervall'!$K$8*SQRT(1/288+((Data!B249-'Confidence Intervall'!$K$5)*(Data!B249-'Confidence Intervall'!$K$5))/'Confidence Intervall'!$K$7)</f>
        <v>0.18772045239563281</v>
      </c>
      <c r="L249">
        <f>'Confidence Intervall'!$K$2*Data!B249+'Confidence Intervall'!$K$3+K249</f>
        <v>-16.350622799234134</v>
      </c>
      <c r="M249">
        <f>'Confidence Intervall'!$K$2*Data!B249+'Confidence Intervall'!$K$3-K249</f>
        <v>-16.726063704025403</v>
      </c>
    </row>
    <row r="250" spans="1:13" x14ac:dyDescent="0.25">
      <c r="A250" s="1">
        <v>-15.4858007431</v>
      </c>
      <c r="B250" s="1">
        <v>-15.510000228899999</v>
      </c>
      <c r="C250" t="s">
        <v>184</v>
      </c>
      <c r="E250" s="1">
        <f t="shared" si="9"/>
        <v>2.4199485799998754E-2</v>
      </c>
      <c r="F250" s="1">
        <f t="shared" si="10"/>
        <v>2.4199485799998754E-2</v>
      </c>
      <c r="G250" s="1">
        <f>(E250-Statistics!$C$5)*(E250-Statistics!$C$5)</f>
        <v>0.16031359934923395</v>
      </c>
      <c r="H250" s="1">
        <f>A250-Statistics!$C$11</f>
        <v>-6.1631848120184696</v>
      </c>
      <c r="I250" s="1">
        <f>B250-Statistics!$C$12</f>
        <v>-6.5635766193138227</v>
      </c>
      <c r="J250" s="1">
        <f t="shared" si="11"/>
        <v>40.452535732674484</v>
      </c>
      <c r="K250">
        <f>'Confidence Intervall'!$K$6*'Confidence Intervall'!$K$8*SQRT(1/288+((Data!B250-'Confidence Intervall'!$K$5)*(Data!B250-'Confidence Intervall'!$K$5))/'Confidence Intervall'!$K$7)</f>
        <v>0.18772045239563281</v>
      </c>
      <c r="L250">
        <f>'Confidence Intervall'!$K$2*Data!B250+'Confidence Intervall'!$K$3+K250</f>
        <v>-16.350622799234134</v>
      </c>
      <c r="M250">
        <f>'Confidence Intervall'!$K$2*Data!B250+'Confidence Intervall'!$K$3-K250</f>
        <v>-16.726063704025403</v>
      </c>
    </row>
    <row r="251" spans="1:13" x14ac:dyDescent="0.25">
      <c r="A251" s="1">
        <v>-15.5117797852</v>
      </c>
      <c r="B251" s="1">
        <v>-15.5200004578</v>
      </c>
      <c r="C251" t="s">
        <v>185</v>
      </c>
      <c r="E251" s="1">
        <f t="shared" si="9"/>
        <v>8.2206726000002561E-3</v>
      </c>
      <c r="F251" s="1">
        <f t="shared" si="10"/>
        <v>8.2206726000002561E-3</v>
      </c>
      <c r="G251" s="1">
        <f>(E251-Statistics!$C$5)*(E251-Statistics!$C$5)</f>
        <v>0.1477733500293501</v>
      </c>
      <c r="H251" s="1">
        <f>A251-Statistics!$C$11</f>
        <v>-6.189163854118469</v>
      </c>
      <c r="I251" s="1">
        <f>B251-Statistics!$C$12</f>
        <v>-6.5735768482138237</v>
      </c>
      <c r="J251" s="1">
        <f t="shared" si="11"/>
        <v>40.684944221235007</v>
      </c>
      <c r="K251">
        <f>'Confidence Intervall'!$K$6*'Confidence Intervall'!$K$8*SQRT(1/288+((Data!B251-'Confidence Intervall'!$K$5)*(Data!B251-'Confidence Intervall'!$K$5))/'Confidence Intervall'!$K$7)</f>
        <v>0.18784457240584321</v>
      </c>
      <c r="L251">
        <f>'Confidence Intervall'!$K$2*Data!B251+'Confidence Intervall'!$K$3+K251</f>
        <v>-16.361491930853695</v>
      </c>
      <c r="M251">
        <f>'Confidence Intervall'!$K$2*Data!B251+'Confidence Intervall'!$K$3-K251</f>
        <v>-16.737181075665383</v>
      </c>
    </row>
    <row r="252" spans="1:13" x14ac:dyDescent="0.25">
      <c r="A252" s="1">
        <v>-15.5732088089</v>
      </c>
      <c r="B252" s="1">
        <v>-15.609999656699999</v>
      </c>
      <c r="C252" t="s">
        <v>186</v>
      </c>
      <c r="E252" s="1">
        <f t="shared" si="9"/>
        <v>3.6790847799998971E-2</v>
      </c>
      <c r="F252" s="1">
        <f t="shared" si="10"/>
        <v>3.6790847799998971E-2</v>
      </c>
      <c r="G252" s="1">
        <f>(E252-Statistics!$C$5)*(E252-Statistics!$C$5)</f>
        <v>0.17055509812122907</v>
      </c>
      <c r="H252" s="1">
        <f>A252-Statistics!$C$11</f>
        <v>-6.2505928778184696</v>
      </c>
      <c r="I252" s="1">
        <f>B252-Statistics!$C$12</f>
        <v>-6.663576047113823</v>
      </c>
      <c r="J252" s="1">
        <f t="shared" si="11"/>
        <v>41.651300980891413</v>
      </c>
      <c r="K252">
        <f>'Confidence Intervall'!$K$6*'Confidence Intervall'!$K$8*SQRT(1/288+((Data!B252-'Confidence Intervall'!$K$5)*(Data!B252-'Confidence Intervall'!$K$5))/'Confidence Intervall'!$K$7)</f>
        <v>0.18896639819554734</v>
      </c>
      <c r="L252">
        <f>'Confidence Intervall'!$K$2*Data!B252+'Confidence Intervall'!$K$3+K252</f>
        <v>-16.45930622441476</v>
      </c>
      <c r="M252">
        <f>'Confidence Intervall'!$K$2*Data!B252+'Confidence Intervall'!$K$3-K252</f>
        <v>-16.837239020805853</v>
      </c>
    </row>
    <row r="253" spans="1:13" x14ac:dyDescent="0.25">
      <c r="A253" s="1">
        <v>-15.6548748016</v>
      </c>
      <c r="B253" s="1">
        <v>-15.7100000381</v>
      </c>
      <c r="C253" t="s">
        <v>187</v>
      </c>
      <c r="E253" s="1">
        <f t="shared" si="9"/>
        <v>5.5125236500000341E-2</v>
      </c>
      <c r="F253" s="1">
        <f t="shared" si="10"/>
        <v>5.5125236500000341E-2</v>
      </c>
      <c r="G253" s="1">
        <f>(E253-Statistics!$C$5)*(E253-Statistics!$C$5)</f>
        <v>0.18603483583507052</v>
      </c>
      <c r="H253" s="1">
        <f>A253-Statistics!$C$11</f>
        <v>-6.3322588705184693</v>
      </c>
      <c r="I253" s="1">
        <f>B253-Statistics!$C$12</f>
        <v>-6.763576428513824</v>
      </c>
      <c r="J253" s="1">
        <f t="shared" si="11"/>
        <v>42.82871683588629</v>
      </c>
      <c r="K253">
        <f>'Confidence Intervall'!$K$6*'Confidence Intervall'!$K$8*SQRT(1/288+((Data!B253-'Confidence Intervall'!$K$5)*(Data!B253-'Confidence Intervall'!$K$5))/'Confidence Intervall'!$K$7)</f>
        <v>0.19022284843584109</v>
      </c>
      <c r="L253">
        <f>'Confidence Intervall'!$K$2*Data!B253+'Confidence Intervall'!$K$3+K253</f>
        <v>-16.567980193447486</v>
      </c>
      <c r="M253">
        <f>'Confidence Intervall'!$K$2*Data!B253+'Confidence Intervall'!$K$3-K253</f>
        <v>-16.948425890319168</v>
      </c>
    </row>
    <row r="254" spans="1:13" x14ac:dyDescent="0.25">
      <c r="A254" s="1">
        <v>-21.8750953674</v>
      </c>
      <c r="B254" s="1">
        <v>-19.280000686600001</v>
      </c>
      <c r="C254" t="s">
        <v>8</v>
      </c>
      <c r="E254" s="1">
        <f t="shared" si="9"/>
        <v>-2.5950946807999991</v>
      </c>
      <c r="F254" s="1">
        <f t="shared" si="10"/>
        <v>2.5950946807999991</v>
      </c>
      <c r="G254" s="1">
        <f>(E254-Statistics!$C$5)*(E254-Statistics!$C$5)</f>
        <v>4.9235276801277479</v>
      </c>
      <c r="H254" s="1">
        <f>A254-Statistics!$C$11</f>
        <v>-12.552479436318469</v>
      </c>
      <c r="I254" s="1">
        <f>B254-Statistics!$C$12</f>
        <v>-10.333577077013825</v>
      </c>
      <c r="J254" s="1">
        <f t="shared" si="11"/>
        <v>129.71201376282795</v>
      </c>
      <c r="K254">
        <f>'Confidence Intervall'!$K$6*'Confidence Intervall'!$K$8*SQRT(1/288+((Data!B254-'Confidence Intervall'!$K$5)*(Data!B254-'Confidence Intervall'!$K$5))/'Confidence Intervall'!$K$7)</f>
        <v>0.24050407012590844</v>
      </c>
      <c r="L254">
        <f>'Confidence Intervall'!$K$2*Data!B254+'Confidence Intervall'!$K$3+K254</f>
        <v>-20.442200684653471</v>
      </c>
      <c r="M254">
        <f>'Confidence Intervall'!$K$2*Data!B254+'Confidence Intervall'!$K$3-K254</f>
        <v>-20.923208824905288</v>
      </c>
    </row>
    <row r="255" spans="1:13" x14ac:dyDescent="0.25">
      <c r="A255" s="1">
        <v>-21.2163772583</v>
      </c>
      <c r="B255" s="1">
        <v>-19.3199996948</v>
      </c>
      <c r="C255" t="s">
        <v>11</v>
      </c>
      <c r="E255" s="1">
        <f t="shared" si="9"/>
        <v>-1.8963775634999998</v>
      </c>
      <c r="F255" s="1">
        <f t="shared" si="10"/>
        <v>1.8963775634999998</v>
      </c>
      <c r="G255" s="1">
        <f>(E255-Statistics!$C$5)*(E255-Statistics!$C$5)</f>
        <v>2.3109631700087423</v>
      </c>
      <c r="H255" s="1">
        <f>A255-Statistics!$C$11</f>
        <v>-11.893761327218469</v>
      </c>
      <c r="I255" s="1">
        <f>B255-Statistics!$C$12</f>
        <v>-10.373576085213823</v>
      </c>
      <c r="J255" s="1">
        <f t="shared" si="11"/>
        <v>123.38083806727454</v>
      </c>
      <c r="K255">
        <f>'Confidence Intervall'!$K$6*'Confidence Intervall'!$K$8*SQRT(1/288+((Data!B255-'Confidence Intervall'!$K$5)*(Data!B255-'Confidence Intervall'!$K$5))/'Confidence Intervall'!$K$7)</f>
        <v>0.24111428433836202</v>
      </c>
      <c r="L255">
        <f>'Confidence Intervall'!$K$2*Data!B255+'Confidence Intervall'!$K$3+K255</f>
        <v>-20.485561380155275</v>
      </c>
      <c r="M255">
        <f>'Confidence Intervall'!$K$2*Data!B255+'Confidence Intervall'!$K$3-K255</f>
        <v>-20.967789948831999</v>
      </c>
    </row>
    <row r="256" spans="1:13" x14ac:dyDescent="0.25">
      <c r="A256" s="1">
        <v>-21.274097442599999</v>
      </c>
      <c r="B256" s="1">
        <v>-19.3199996948</v>
      </c>
      <c r="C256" t="s">
        <v>43</v>
      </c>
      <c r="E256" s="1">
        <f t="shared" si="9"/>
        <v>-1.9540977477999988</v>
      </c>
      <c r="F256" s="1">
        <f t="shared" si="10"/>
        <v>1.9540977477999988</v>
      </c>
      <c r="G256" s="1">
        <f>(E256-Statistics!$C$5)*(E256-Statistics!$C$5)</f>
        <v>2.4897855343616624</v>
      </c>
      <c r="H256" s="1">
        <f>A256-Statistics!$C$11</f>
        <v>-11.951481511518468</v>
      </c>
      <c r="I256" s="1">
        <f>B256-Statistics!$C$12</f>
        <v>-10.373576085213823</v>
      </c>
      <c r="J256" s="1">
        <f t="shared" si="11"/>
        <v>123.97960279076314</v>
      </c>
      <c r="K256">
        <f>'Confidence Intervall'!$K$6*'Confidence Intervall'!$K$8*SQRT(1/288+((Data!B256-'Confidence Intervall'!$K$5)*(Data!B256-'Confidence Intervall'!$K$5))/'Confidence Intervall'!$K$7)</f>
        <v>0.24111428433836202</v>
      </c>
      <c r="L256">
        <f>'Confidence Intervall'!$K$2*Data!B256+'Confidence Intervall'!$K$3+K256</f>
        <v>-20.485561380155275</v>
      </c>
      <c r="M256">
        <f>'Confidence Intervall'!$K$2*Data!B256+'Confidence Intervall'!$K$3-K256</f>
        <v>-20.967789948831999</v>
      </c>
    </row>
    <row r="257" spans="1:13" x14ac:dyDescent="0.25">
      <c r="A257" s="1">
        <v>-21.339418411299999</v>
      </c>
      <c r="B257" s="1">
        <v>-19.329999923700001</v>
      </c>
      <c r="C257" t="s">
        <v>10</v>
      </c>
      <c r="E257" s="1">
        <f t="shared" si="9"/>
        <v>-2.0094184875999979</v>
      </c>
      <c r="F257" s="1">
        <f t="shared" si="10"/>
        <v>2.0094184875999979</v>
      </c>
      <c r="G257" s="1">
        <f>(E257-Statistics!$C$5)*(E257-Statistics!$C$5)</f>
        <v>2.6674277096488943</v>
      </c>
      <c r="H257" s="1">
        <f>A257-Statistics!$C$11</f>
        <v>-12.016802480218468</v>
      </c>
      <c r="I257" s="1">
        <f>B257-Statistics!$C$12</f>
        <v>-10.383576314113824</v>
      </c>
      <c r="J257" s="1">
        <f t="shared" si="11"/>
        <v>124.77738560498074</v>
      </c>
      <c r="K257">
        <f>'Confidence Intervall'!$K$6*'Confidence Intervall'!$K$8*SQRT(1/288+((Data!B257-'Confidence Intervall'!$K$5)*(Data!B257-'Confidence Intervall'!$K$5))/'Confidence Intervall'!$K$7)</f>
        <v>0.24126697167519653</v>
      </c>
      <c r="L257">
        <f>'Confidence Intervall'!$K$2*Data!B257+'Confidence Intervall'!$K$3+K257</f>
        <v>-20.496401944448213</v>
      </c>
      <c r="M257">
        <f>'Confidence Intervall'!$K$2*Data!B257+'Confidence Intervall'!$K$3-K257</f>
        <v>-20.978935887798603</v>
      </c>
    </row>
    <row r="258" spans="1:13" x14ac:dyDescent="0.25">
      <c r="A258" s="1">
        <v>-21.529150009199999</v>
      </c>
      <c r="B258" s="1">
        <v>-19.350000381499999</v>
      </c>
      <c r="C258" t="s">
        <v>9</v>
      </c>
      <c r="E258" s="1">
        <f t="shared" ref="E258:E289" si="12">A258-B258</f>
        <v>-2.1791496276999993</v>
      </c>
      <c r="F258" s="1">
        <f t="shared" ref="F258:F289" si="13">ABS(E258)</f>
        <v>2.1791496276999993</v>
      </c>
      <c r="G258" s="1">
        <f>(E258-Statistics!$C$5)*(E258-Statistics!$C$5)</f>
        <v>3.2506550479967338</v>
      </c>
      <c r="H258" s="1">
        <f>A258-Statistics!$C$11</f>
        <v>-12.206534078118468</v>
      </c>
      <c r="I258" s="1">
        <f>B258-Statistics!$C$12</f>
        <v>-10.403576771913823</v>
      </c>
      <c r="J258" s="1">
        <f t="shared" ref="J258:J289" si="14">H258*I258</f>
        <v>126.99161440068779</v>
      </c>
      <c r="K258">
        <f>'Confidence Intervall'!$K$6*'Confidence Intervall'!$K$8*SQRT(1/288+((Data!B258-'Confidence Intervall'!$K$5)*(Data!B258-'Confidence Intervall'!$K$5))/'Confidence Intervall'!$K$7)</f>
        <v>0.24157249749391976</v>
      </c>
      <c r="L258">
        <f>'Confidence Intervall'!$K$2*Data!B258+'Confidence Intervall'!$K$3+K258</f>
        <v>-20.518082921889029</v>
      </c>
      <c r="M258">
        <f>'Confidence Intervall'!$K$2*Data!B258+'Confidence Intervall'!$K$3-K258</f>
        <v>-21.001227916876868</v>
      </c>
    </row>
    <row r="259" spans="1:13" x14ac:dyDescent="0.25">
      <c r="A259" s="1">
        <v>-21.109491348300001</v>
      </c>
      <c r="B259" s="1">
        <v>-19.350000381499999</v>
      </c>
      <c r="C259" t="s">
        <v>12</v>
      </c>
      <c r="E259" s="1">
        <f t="shared" si="12"/>
        <v>-1.7594909668000014</v>
      </c>
      <c r="F259" s="1">
        <f t="shared" si="13"/>
        <v>1.7594909668000014</v>
      </c>
      <c r="G259" s="1">
        <f>(E259-Statistics!$C$5)*(E259-Statistics!$C$5)</f>
        <v>1.9135151421016898</v>
      </c>
      <c r="H259" s="1">
        <f>A259-Statistics!$C$11</f>
        <v>-11.78687541721847</v>
      </c>
      <c r="I259" s="1">
        <f>B259-Statistics!$C$12</f>
        <v>-10.403576771913823</v>
      </c>
      <c r="J259" s="1">
        <f t="shared" si="14"/>
        <v>122.62566330401611</v>
      </c>
      <c r="K259">
        <f>'Confidence Intervall'!$K$6*'Confidence Intervall'!$K$8*SQRT(1/288+((Data!B259-'Confidence Intervall'!$K$5)*(Data!B259-'Confidence Intervall'!$K$5))/'Confidence Intervall'!$K$7)</f>
        <v>0.24157249749391976</v>
      </c>
      <c r="L259">
        <f>'Confidence Intervall'!$K$2*Data!B259+'Confidence Intervall'!$K$3+K259</f>
        <v>-20.518082921889029</v>
      </c>
      <c r="M259">
        <f>'Confidence Intervall'!$K$2*Data!B259+'Confidence Intervall'!$K$3-K259</f>
        <v>-21.001227916876868</v>
      </c>
    </row>
    <row r="260" spans="1:13" x14ac:dyDescent="0.25">
      <c r="A260" s="1">
        <v>-21.015850067100001</v>
      </c>
      <c r="B260" s="1">
        <v>-19.399999618500001</v>
      </c>
      <c r="C260" t="s">
        <v>13</v>
      </c>
      <c r="E260" s="1">
        <f t="shared" si="12"/>
        <v>-1.6158504485999998</v>
      </c>
      <c r="F260" s="1">
        <f t="shared" si="13"/>
        <v>1.6158504485999998</v>
      </c>
      <c r="G260" s="1">
        <f>(E260-Statistics!$C$5)*(E260-Statistics!$C$5)</f>
        <v>1.5367522720966136</v>
      </c>
      <c r="H260" s="1">
        <f>A260-Statistics!$C$11</f>
        <v>-11.69323413601847</v>
      </c>
      <c r="I260" s="1">
        <f>B260-Statistics!$C$12</f>
        <v>-10.453576008913824</v>
      </c>
      <c r="J260" s="1">
        <f t="shared" si="14"/>
        <v>122.23611183089484</v>
      </c>
      <c r="K260">
        <f>'Confidence Intervall'!$K$6*'Confidence Intervall'!$K$8*SQRT(1/288+((Data!B260-'Confidence Intervall'!$K$5)*(Data!B260-'Confidence Intervall'!$K$5))/'Confidence Intervall'!$K$7)</f>
        <v>0.24233716007632514</v>
      </c>
      <c r="L260">
        <f>'Confidence Intervall'!$K$2*Data!B260+'Confidence Intervall'!$K$3+K260</f>
        <v>-20.572282420540724</v>
      </c>
      <c r="M260">
        <f>'Confidence Intervall'!$K$2*Data!B260+'Confidence Intervall'!$K$3-K260</f>
        <v>-21.056956740693373</v>
      </c>
    </row>
    <row r="261" spans="1:13" x14ac:dyDescent="0.25">
      <c r="A261" s="1">
        <v>-20.9342689514</v>
      </c>
      <c r="B261" s="1">
        <v>-19.620000839199999</v>
      </c>
      <c r="C261" t="s">
        <v>14</v>
      </c>
      <c r="E261" s="1">
        <f t="shared" si="12"/>
        <v>-1.3142681122000006</v>
      </c>
      <c r="F261" s="1">
        <f t="shared" si="13"/>
        <v>1.3142681122000006</v>
      </c>
      <c r="G261" s="1">
        <f>(E261-Statistics!$C$5)*(E261-Statistics!$C$5)</f>
        <v>0.87998618910615967</v>
      </c>
      <c r="H261" s="1">
        <f>A261-Statistics!$C$11</f>
        <v>-11.611653020318469</v>
      </c>
      <c r="I261" s="1">
        <f>B261-Statistics!$C$12</f>
        <v>-10.673577229613823</v>
      </c>
      <c r="J261" s="1">
        <f t="shared" si="14"/>
        <v>123.93787527584779</v>
      </c>
      <c r="K261">
        <f>'Confidence Intervall'!$K$6*'Confidence Intervall'!$K$8*SQRT(1/288+((Data!B261-'Confidence Intervall'!$K$5)*(Data!B261-'Confidence Intervall'!$K$5))/'Confidence Intervall'!$K$7)</f>
        <v>0.24571636360182475</v>
      </c>
      <c r="L261">
        <f>'Confidence Intervall'!$K$2*Data!B261+'Confidence Intervall'!$K$3+K261</f>
        <v>-20.810750558930732</v>
      </c>
      <c r="M261">
        <f>'Confidence Intervall'!$K$2*Data!B261+'Confidence Intervall'!$K$3-K261</f>
        <v>-21.302183286134383</v>
      </c>
    </row>
    <row r="262" spans="1:13" x14ac:dyDescent="0.25">
      <c r="A262" s="1">
        <v>-21.2436676025</v>
      </c>
      <c r="B262" s="1">
        <v>-19.649999618500001</v>
      </c>
      <c r="C262" t="s">
        <v>42</v>
      </c>
      <c r="E262" s="1">
        <f t="shared" si="12"/>
        <v>-1.5936679839999996</v>
      </c>
      <c r="F262" s="1">
        <f t="shared" si="13"/>
        <v>1.5936679839999996</v>
      </c>
      <c r="G262" s="1">
        <f>(E262-Statistics!$C$5)*(E262-Statistics!$C$5)</f>
        <v>1.4822469887911411</v>
      </c>
      <c r="H262" s="1">
        <f>A262-Statistics!$C$11</f>
        <v>-11.92105167141847</v>
      </c>
      <c r="I262" s="1">
        <f>B262-Statistics!$C$12</f>
        <v>-10.703576008913824</v>
      </c>
      <c r="J262" s="1">
        <f t="shared" si="14"/>
        <v>127.59788267121678</v>
      </c>
      <c r="K262">
        <f>'Confidence Intervall'!$K$6*'Confidence Intervall'!$K$8*SQRT(1/288+((Data!B262-'Confidence Intervall'!$K$5)*(Data!B262-'Confidence Intervall'!$K$5))/'Confidence Intervall'!$K$7)</f>
        <v>0.24617895387252314</v>
      </c>
      <c r="L262">
        <f>'Confidence Intervall'!$K$2*Data!B262+'Confidence Intervall'!$K$3+K262</f>
        <v>-20.843265626744525</v>
      </c>
      <c r="M262">
        <f>'Confidence Intervall'!$K$2*Data!B262+'Confidence Intervall'!$K$3-K262</f>
        <v>-21.335623534489571</v>
      </c>
    </row>
    <row r="263" spans="1:13" x14ac:dyDescent="0.25">
      <c r="A263" s="1">
        <v>-20.723951339700001</v>
      </c>
      <c r="B263" s="1">
        <v>-19.690000534100001</v>
      </c>
      <c r="C263" t="s">
        <v>18</v>
      </c>
      <c r="E263" s="1">
        <f t="shared" si="12"/>
        <v>-1.0339508056</v>
      </c>
      <c r="F263" s="1">
        <f t="shared" si="13"/>
        <v>1.0339508056</v>
      </c>
      <c r="G263" s="1">
        <f>(E263-Statistics!$C$5)*(E263-Statistics!$C$5)</f>
        <v>0.43264622341164999</v>
      </c>
      <c r="H263" s="1">
        <f>A263-Statistics!$C$11</f>
        <v>-11.40133540861847</v>
      </c>
      <c r="I263" s="1">
        <f>B263-Statistics!$C$12</f>
        <v>-10.743576924513825</v>
      </c>
      <c r="J263" s="1">
        <f t="shared" si="14"/>
        <v>122.4911240046758</v>
      </c>
      <c r="K263">
        <f>'Confidence Intervall'!$K$6*'Confidence Intervall'!$K$8*SQRT(1/288+((Data!B263-'Confidence Intervall'!$K$5)*(Data!B263-'Confidence Intervall'!$K$5))/'Confidence Intervall'!$K$7)</f>
        <v>0.24679644406478926</v>
      </c>
      <c r="L263">
        <f>'Confidence Intervall'!$K$2*Data!B263+'Confidence Intervall'!$K$3+K263</f>
        <v>-20.886621143071341</v>
      </c>
      <c r="M263">
        <f>'Confidence Intervall'!$K$2*Data!B263+'Confidence Intervall'!$K$3-K263</f>
        <v>-21.380214031200918</v>
      </c>
    </row>
    <row r="264" spans="1:13" x14ac:dyDescent="0.25">
      <c r="A264" s="1">
        <v>-20.8705024719</v>
      </c>
      <c r="B264" s="1">
        <v>-19.709999084500001</v>
      </c>
      <c r="C264" t="s">
        <v>15</v>
      </c>
      <c r="E264" s="1">
        <f t="shared" si="12"/>
        <v>-1.1605033873999986</v>
      </c>
      <c r="F264" s="1">
        <f t="shared" si="13"/>
        <v>1.1605033873999986</v>
      </c>
      <c r="G264" s="1">
        <f>(E264-Statistics!$C$5)*(E264-Statistics!$C$5)</f>
        <v>0.6151438481004895</v>
      </c>
      <c r="H264" s="1">
        <f>A264-Statistics!$C$11</f>
        <v>-11.547886540818469</v>
      </c>
      <c r="I264" s="1">
        <f>B264-Statistics!$C$12</f>
        <v>-10.763575474913825</v>
      </c>
      <c r="J264" s="1">
        <f t="shared" si="14"/>
        <v>124.29654835784112</v>
      </c>
      <c r="K264">
        <f>'Confidence Intervall'!$K$6*'Confidence Intervall'!$K$8*SQRT(1/288+((Data!B264-'Confidence Intervall'!$K$5)*(Data!B264-'Confidence Intervall'!$K$5))/'Confidence Intervall'!$K$7)</f>
        <v>0.24710544263765527</v>
      </c>
      <c r="L264">
        <f>'Confidence Intervall'!$K$2*Data!B264+'Confidence Intervall'!$K$3+K264</f>
        <v>-20.908296550953196</v>
      </c>
      <c r="M264">
        <f>'Confidence Intervall'!$K$2*Data!B264+'Confidence Intervall'!$K$3-K264</f>
        <v>-21.402507436228504</v>
      </c>
    </row>
    <row r="265" spans="1:13" x14ac:dyDescent="0.25">
      <c r="A265" s="1">
        <v>-21.216369628900001</v>
      </c>
      <c r="B265" s="1">
        <v>-19.709999084500001</v>
      </c>
      <c r="C265" t="s">
        <v>41</v>
      </c>
      <c r="E265" s="1">
        <f t="shared" si="12"/>
        <v>-1.5063705443999993</v>
      </c>
      <c r="F265" s="1">
        <f t="shared" si="13"/>
        <v>1.5063705443999993</v>
      </c>
      <c r="G265" s="1">
        <f>(E265-Statistics!$C$5)*(E265-Statistics!$C$5)</f>
        <v>1.2773028155279162</v>
      </c>
      <c r="H265" s="1">
        <f>A265-Statistics!$C$11</f>
        <v>-11.89375369781847</v>
      </c>
      <c r="I265" s="1">
        <f>B265-Statistics!$C$12</f>
        <v>-10.763575474913825</v>
      </c>
      <c r="J265" s="1">
        <f t="shared" si="14"/>
        <v>128.01931560650451</v>
      </c>
      <c r="K265">
        <f>'Confidence Intervall'!$K$6*'Confidence Intervall'!$K$8*SQRT(1/288+((Data!B265-'Confidence Intervall'!$K$5)*(Data!B265-'Confidence Intervall'!$K$5))/'Confidence Intervall'!$K$7)</f>
        <v>0.24710544263765527</v>
      </c>
      <c r="L265">
        <f>'Confidence Intervall'!$K$2*Data!B265+'Confidence Intervall'!$K$3+K265</f>
        <v>-20.908296550953196</v>
      </c>
      <c r="M265">
        <f>'Confidence Intervall'!$K$2*Data!B265+'Confidence Intervall'!$K$3-K265</f>
        <v>-21.402507436228504</v>
      </c>
    </row>
    <row r="266" spans="1:13" x14ac:dyDescent="0.25">
      <c r="A266" s="1">
        <v>-20.687677383400001</v>
      </c>
      <c r="B266" s="1">
        <v>-19.739999771099999</v>
      </c>
      <c r="C266" t="s">
        <v>19</v>
      </c>
      <c r="E266" s="1">
        <f t="shared" si="12"/>
        <v>-0.94767761230000147</v>
      </c>
      <c r="F266" s="1">
        <f t="shared" si="13"/>
        <v>0.94767761230000147</v>
      </c>
      <c r="G266" s="1">
        <f>(E266-Statistics!$C$5)*(E266-Statistics!$C$5)</f>
        <v>0.32659543760607962</v>
      </c>
      <c r="H266" s="1">
        <f>A266-Statistics!$C$11</f>
        <v>-11.36506145231847</v>
      </c>
      <c r="I266" s="1">
        <f>B266-Statistics!$C$12</f>
        <v>-10.793576161513823</v>
      </c>
      <c r="J266" s="1">
        <f t="shared" si="14"/>
        <v>122.66965636588429</v>
      </c>
      <c r="K266">
        <f>'Confidence Intervall'!$K$6*'Confidence Intervall'!$K$8*SQRT(1/288+((Data!B266-'Confidence Intervall'!$K$5)*(Data!B266-'Confidence Intervall'!$K$5))/'Confidence Intervall'!$K$7)</f>
        <v>0.24756933639874759</v>
      </c>
      <c r="L266">
        <f>'Confidence Intervall'!$K$2*Data!B266+'Confidence Intervall'!$K$3+K266</f>
        <v>-20.940812411971478</v>
      </c>
      <c r="M266">
        <f>'Confidence Intervall'!$K$2*Data!B266+'Confidence Intervall'!$K$3-K266</f>
        <v>-21.435951084768973</v>
      </c>
    </row>
    <row r="267" spans="1:13" x14ac:dyDescent="0.25">
      <c r="A267" s="1">
        <v>-20.767967224100001</v>
      </c>
      <c r="B267" s="1">
        <v>-19.75</v>
      </c>
      <c r="C267" t="s">
        <v>17</v>
      </c>
      <c r="E267" s="1">
        <f t="shared" si="12"/>
        <v>-1.0179672241000013</v>
      </c>
      <c r="F267" s="1">
        <f t="shared" si="13"/>
        <v>1.0179672241000013</v>
      </c>
      <c r="G267" s="1">
        <f>(E267-Statistics!$C$5)*(E267-Statistics!$C$5)</f>
        <v>0.41187502561321254</v>
      </c>
      <c r="H267" s="1">
        <f>A267-Statistics!$C$11</f>
        <v>-11.44535129301847</v>
      </c>
      <c r="I267" s="1">
        <f>B267-Statistics!$C$12</f>
        <v>-10.803576390413824</v>
      </c>
      <c r="J267" s="1">
        <f t="shared" si="14"/>
        <v>123.65072700924668</v>
      </c>
      <c r="K267">
        <f>'Confidence Intervall'!$K$6*'Confidence Intervall'!$K$8*SQRT(1/288+((Data!B267-'Confidence Intervall'!$K$5)*(Data!B267-'Confidence Intervall'!$K$5))/'Confidence Intervall'!$K$7)</f>
        <v>0.24772406109100403</v>
      </c>
      <c r="L267">
        <f>'Confidence Intervall'!$K$2*Data!B267+'Confidence Intervall'!$K$3+K267</f>
        <v>-20.951650938908994</v>
      </c>
      <c r="M267">
        <f>'Confidence Intervall'!$K$2*Data!B267+'Confidence Intervall'!$K$3-K267</f>
        <v>-21.447099061090999</v>
      </c>
    </row>
    <row r="268" spans="1:13" x14ac:dyDescent="0.25">
      <c r="A268" s="1">
        <v>-20.818000793500001</v>
      </c>
      <c r="B268" s="1">
        <v>-19.770000457799998</v>
      </c>
      <c r="C268" t="s">
        <v>16</v>
      </c>
      <c r="E268" s="1">
        <f t="shared" si="12"/>
        <v>-1.0480003357000029</v>
      </c>
      <c r="F268" s="1">
        <f t="shared" si="13"/>
        <v>1.0480003357000029</v>
      </c>
      <c r="G268" s="1">
        <f>(E268-Statistics!$C$5)*(E268-Statistics!$C$5)</f>
        <v>0.4513260079496022</v>
      </c>
      <c r="H268" s="1">
        <f>A268-Statistics!$C$11</f>
        <v>-11.49538486241847</v>
      </c>
      <c r="I268" s="1">
        <f>B268-Statistics!$C$12</f>
        <v>-10.823576848213822</v>
      </c>
      <c r="J268" s="1">
        <f t="shared" si="14"/>
        <v>124.42118145818019</v>
      </c>
      <c r="K268">
        <f>'Confidence Intervall'!$K$6*'Confidence Intervall'!$K$8*SQRT(1/288+((Data!B268-'Confidence Intervall'!$K$5)*(Data!B268-'Confidence Intervall'!$K$5))/'Confidence Intervall'!$K$7)</f>
        <v>0.24803365010803791</v>
      </c>
      <c r="L268">
        <f>'Confidence Intervall'!$K$2*Data!B268+'Confidence Intervall'!$K$3+K268</f>
        <v>-20.973327853151499</v>
      </c>
      <c r="M268">
        <f>'Confidence Intervall'!$K$2*Data!B268+'Confidence Intervall'!$K$3-K268</f>
        <v>-21.469395153367575</v>
      </c>
    </row>
    <row r="269" spans="1:13" x14ac:dyDescent="0.25">
      <c r="A269" s="1">
        <v>-20.660682678200001</v>
      </c>
      <c r="B269" s="1">
        <v>-19.8199996948</v>
      </c>
      <c r="C269" t="s">
        <v>20</v>
      </c>
      <c r="E269" s="1">
        <f t="shared" si="12"/>
        <v>-0.84068298340000069</v>
      </c>
      <c r="F269" s="1">
        <f t="shared" si="13"/>
        <v>0.84068298340000069</v>
      </c>
      <c r="G269" s="1">
        <f>(E269-Statistics!$C$5)*(E269-Statistics!$C$5)</f>
        <v>0.21575157499662254</v>
      </c>
      <c r="H269" s="1">
        <f>A269-Statistics!$C$11</f>
        <v>-11.33806674711847</v>
      </c>
      <c r="I269" s="1">
        <f>B269-Statistics!$C$12</f>
        <v>-10.873576085213823</v>
      </c>
      <c r="J269" s="1">
        <f t="shared" si="14"/>
        <v>123.28533143402548</v>
      </c>
      <c r="K269">
        <f>'Confidence Intervall'!$K$6*'Confidence Intervall'!$K$8*SQRT(1/288+((Data!B269-'Confidence Intervall'!$K$5)*(Data!B269-'Confidence Intervall'!$K$5))/'Confidence Intervall'!$K$7)</f>
        <v>0.24880840353915948</v>
      </c>
      <c r="L269">
        <f>'Confidence Intervall'!$K$2*Data!B269+'Confidence Intervall'!$K$3+K269</f>
        <v>-21.027517260954479</v>
      </c>
      <c r="M269">
        <f>'Confidence Intervall'!$K$2*Data!B269+'Confidence Intervall'!$K$3-K269</f>
        <v>-21.525134068032795</v>
      </c>
    </row>
    <row r="270" spans="1:13" x14ac:dyDescent="0.25">
      <c r="A270" s="1">
        <v>-20.617403030399998</v>
      </c>
      <c r="B270" s="1">
        <v>-19.829999923700001</v>
      </c>
      <c r="C270" t="s">
        <v>25</v>
      </c>
      <c r="E270" s="1">
        <f t="shared" si="12"/>
        <v>-0.78740310669999758</v>
      </c>
      <c r="F270" s="1">
        <f t="shared" si="13"/>
        <v>0.78740310669999758</v>
      </c>
      <c r="G270" s="1">
        <f>(E270-Statistics!$C$5)*(E270-Statistics!$C$5)</f>
        <v>0.16909430986862461</v>
      </c>
      <c r="H270" s="1">
        <f>A270-Statistics!$C$11</f>
        <v>-11.294787099318468</v>
      </c>
      <c r="I270" s="1">
        <f>B270-Statistics!$C$12</f>
        <v>-10.883576314113824</v>
      </c>
      <c r="J270" s="1">
        <f t="shared" si="14"/>
        <v>122.92767734710087</v>
      </c>
      <c r="K270">
        <f>'Confidence Intervall'!$K$6*'Confidence Intervall'!$K$8*SQRT(1/288+((Data!B270-'Confidence Intervall'!$K$5)*(Data!B270-'Confidence Intervall'!$K$5))/'Confidence Intervall'!$K$7)</f>
        <v>0.24896349837806842</v>
      </c>
      <c r="L270">
        <f>'Confidence Intervall'!$K$2*Data!B270+'Confidence Intervall'!$K$3+K270</f>
        <v>-21.03835541774534</v>
      </c>
      <c r="M270">
        <f>'Confidence Intervall'!$K$2*Data!B270+'Confidence Intervall'!$K$3-K270</f>
        <v>-21.536282414501475</v>
      </c>
    </row>
    <row r="271" spans="1:13" x14ac:dyDescent="0.25">
      <c r="A271" s="1">
        <v>-20.642976760900002</v>
      </c>
      <c r="B271" s="1">
        <v>-19.850000381499999</v>
      </c>
      <c r="C271" t="s">
        <v>21</v>
      </c>
      <c r="E271" s="1">
        <f t="shared" si="12"/>
        <v>-0.79297637940000243</v>
      </c>
      <c r="F271" s="1">
        <f t="shared" si="13"/>
        <v>0.79297637940000243</v>
      </c>
      <c r="G271" s="1">
        <f>(E271-Statistics!$C$5)*(E271-Statistics!$C$5)</f>
        <v>0.1737089509234705</v>
      </c>
      <c r="H271" s="1">
        <f>A271-Statistics!$C$11</f>
        <v>-11.320360829818471</v>
      </c>
      <c r="I271" s="1">
        <f>B271-Statistics!$C$12</f>
        <v>-10.903576771913823</v>
      </c>
      <c r="J271" s="1">
        <f t="shared" si="14"/>
        <v>123.43242339369176</v>
      </c>
      <c r="K271">
        <f>'Confidence Intervall'!$K$6*'Confidence Intervall'!$K$8*SQRT(1/288+((Data!B271-'Confidence Intervall'!$K$5)*(Data!B271-'Confidence Intervall'!$K$5))/'Confidence Intervall'!$K$7)</f>
        <v>0.24927382561356001</v>
      </c>
      <c r="L271">
        <f>'Confidence Intervall'!$K$2*Data!B271+'Confidence Intervall'!$K$3+K271</f>
        <v>-21.060031593769388</v>
      </c>
      <c r="M271">
        <f>'Confidence Intervall'!$K$2*Data!B271+'Confidence Intervall'!$K$3-K271</f>
        <v>-21.558579244996508</v>
      </c>
    </row>
    <row r="272" spans="1:13" x14ac:dyDescent="0.25">
      <c r="A272" s="1">
        <v>-20.6300010681</v>
      </c>
      <c r="B272" s="1">
        <v>-19.870000839199999</v>
      </c>
      <c r="C272" t="s">
        <v>22</v>
      </c>
      <c r="E272" s="1">
        <f t="shared" si="12"/>
        <v>-0.76000022890000096</v>
      </c>
      <c r="F272" s="1">
        <f t="shared" si="13"/>
        <v>0.76000022890000096</v>
      </c>
      <c r="G272" s="1">
        <f>(E272-Statistics!$C$5)*(E272-Statistics!$C$5)</f>
        <v>0.1473085097863388</v>
      </c>
      <c r="H272" s="1">
        <f>A272-Statistics!$C$11</f>
        <v>-11.307385137018469</v>
      </c>
      <c r="I272" s="1">
        <f>B272-Statistics!$C$12</f>
        <v>-10.923577229613823</v>
      </c>
      <c r="J272" s="1">
        <f t="shared" si="14"/>
        <v>123.51709480920873</v>
      </c>
      <c r="K272">
        <f>'Confidence Intervall'!$K$6*'Confidence Intervall'!$K$8*SQRT(1/288+((Data!B272-'Confidence Intervall'!$K$5)*(Data!B272-'Confidence Intervall'!$K$5))/'Confidence Intervall'!$K$7)</f>
        <v>0.24958433568756846</v>
      </c>
      <c r="L272">
        <f>'Confidence Intervall'!$K$2*Data!B272+'Confidence Intervall'!$K$3+K272</f>
        <v>-21.081707586844988</v>
      </c>
      <c r="M272">
        <f>'Confidence Intervall'!$K$2*Data!B272+'Confidence Intervall'!$K$3-K272</f>
        <v>-21.580876258220126</v>
      </c>
    </row>
    <row r="273" spans="1:13" x14ac:dyDescent="0.25">
      <c r="A273" s="1">
        <v>-20.624090194699999</v>
      </c>
      <c r="B273" s="1">
        <v>-19.940000534100001</v>
      </c>
      <c r="C273" t="s">
        <v>24</v>
      </c>
      <c r="E273" s="1">
        <f t="shared" si="12"/>
        <v>-0.68408966059999798</v>
      </c>
      <c r="F273" s="1">
        <f t="shared" si="13"/>
        <v>0.68408966059999798</v>
      </c>
      <c r="G273" s="1">
        <f>(E273-Statistics!$C$5)*(E273-Statistics!$C$5)</f>
        <v>9.4800771427723932E-2</v>
      </c>
      <c r="H273" s="1">
        <f>A273-Statistics!$C$11</f>
        <v>-11.301474263618468</v>
      </c>
      <c r="I273" s="1">
        <f>B273-Statistics!$C$12</f>
        <v>-10.993576924513825</v>
      </c>
      <c r="J273" s="1">
        <f t="shared" si="14"/>
        <v>124.24362667750286</v>
      </c>
      <c r="K273">
        <f>'Confidence Intervall'!$K$6*'Confidence Intervall'!$K$8*SQRT(1/288+((Data!B273-'Confidence Intervall'!$K$5)*(Data!B273-'Confidence Intervall'!$K$5))/'Confidence Intervall'!$K$7)</f>
        <v>0.25067252132254808</v>
      </c>
      <c r="L273">
        <f>'Confidence Intervall'!$K$2*Data!B273+'Confidence Intervall'!$K$3+K273</f>
        <v>-21.15757006581358</v>
      </c>
      <c r="M273">
        <f>'Confidence Intervall'!$K$2*Data!B273+'Confidence Intervall'!$K$3-K273</f>
        <v>-21.658915108458679</v>
      </c>
    </row>
    <row r="274" spans="1:13" x14ac:dyDescent="0.25">
      <c r="A274" s="1">
        <v>-20.626029968299999</v>
      </c>
      <c r="B274" s="1">
        <v>-19.9500007629</v>
      </c>
      <c r="C274" t="s">
        <v>23</v>
      </c>
      <c r="E274" s="1">
        <f t="shared" si="12"/>
        <v>-0.676029205399999</v>
      </c>
      <c r="F274" s="1">
        <f t="shared" si="13"/>
        <v>0.676029205399999</v>
      </c>
      <c r="G274" s="1">
        <f>(E274-Statistics!$C$5)*(E274-Statistics!$C$5)</f>
        <v>8.9902156949651271E-2</v>
      </c>
      <c r="H274" s="1">
        <f>A274-Statistics!$C$11</f>
        <v>-11.303414037218468</v>
      </c>
      <c r="I274" s="1">
        <f>B274-Statistics!$C$12</f>
        <v>-11.003577153313824</v>
      </c>
      <c r="J274" s="1">
        <f t="shared" si="14"/>
        <v>124.37798845438391</v>
      </c>
      <c r="K274">
        <f>'Confidence Intervall'!$K$6*'Confidence Intervall'!$K$8*SQRT(1/288+((Data!B274-'Confidence Intervall'!$K$5)*(Data!B274-'Confidence Intervall'!$K$5))/'Confidence Intervall'!$K$7)</f>
        <v>0.25082816111192369</v>
      </c>
      <c r="L274">
        <f>'Confidence Intervall'!$K$2*Data!B274+'Confidence Intervall'!$K$3+K274</f>
        <v>-21.168407677544046</v>
      </c>
      <c r="M274">
        <f>'Confidence Intervall'!$K$2*Data!B274+'Confidence Intervall'!$K$3-K274</f>
        <v>-21.670063999767891</v>
      </c>
    </row>
    <row r="275" spans="1:13" x14ac:dyDescent="0.25">
      <c r="A275" s="1">
        <v>-21.1905250549</v>
      </c>
      <c r="B275" s="1">
        <v>-20.020000457799998</v>
      </c>
      <c r="C275" t="s">
        <v>40</v>
      </c>
      <c r="E275" s="1">
        <f t="shared" si="12"/>
        <v>-1.1705245971000018</v>
      </c>
      <c r="F275" s="1">
        <f t="shared" si="13"/>
        <v>1.1705245971000018</v>
      </c>
      <c r="G275" s="1">
        <f>(E275-Statistics!$C$5)*(E275-Statistics!$C$5)</f>
        <v>0.63096376406726806</v>
      </c>
      <c r="H275" s="1">
        <f>A275-Statistics!$C$11</f>
        <v>-11.867909123818469</v>
      </c>
      <c r="I275" s="1">
        <f>B275-Statistics!$C$12</f>
        <v>-11.073576848213822</v>
      </c>
      <c r="J275" s="1">
        <f t="shared" si="14"/>
        <v>131.42020371022178</v>
      </c>
      <c r="K275">
        <f>'Confidence Intervall'!$K$6*'Confidence Intervall'!$K$8*SQRT(1/288+((Data!B275-'Confidence Intervall'!$K$5)*(Data!B275-'Confidence Intervall'!$K$5))/'Confidence Intervall'!$K$7)</f>
        <v>0.25191886147163783</v>
      </c>
      <c r="L275">
        <f>'Confidence Intervall'!$K$2*Data!B275+'Confidence Intervall'!$K$3+K275</f>
        <v>-21.2442676417879</v>
      </c>
      <c r="M275">
        <f>'Confidence Intervall'!$K$2*Data!B275+'Confidence Intervall'!$K$3-K275</f>
        <v>-21.748105364731174</v>
      </c>
    </row>
    <row r="276" spans="1:13" x14ac:dyDescent="0.25">
      <c r="A276" s="1">
        <v>-20.614786148099999</v>
      </c>
      <c r="B276" s="1">
        <v>-20.0699996948</v>
      </c>
      <c r="C276" t="s">
        <v>26</v>
      </c>
      <c r="E276" s="1">
        <f t="shared" si="12"/>
        <v>-0.54478645329999864</v>
      </c>
      <c r="F276" s="1">
        <f t="shared" si="13"/>
        <v>0.54478645329999864</v>
      </c>
      <c r="G276" s="1">
        <f>(E276-Statistics!$C$5)*(E276-Statistics!$C$5)</f>
        <v>2.8423981278963974E-2</v>
      </c>
      <c r="H276" s="1">
        <f>A276-Statistics!$C$11</f>
        <v>-11.292170217018468</v>
      </c>
      <c r="I276" s="1">
        <f>B276-Statistics!$C$12</f>
        <v>-11.123576085213823</v>
      </c>
      <c r="J276" s="1">
        <f t="shared" si="14"/>
        <v>125.60931457619041</v>
      </c>
      <c r="K276">
        <f>'Confidence Intervall'!$K$6*'Confidence Intervall'!$K$8*SQRT(1/288+((Data!B276-'Confidence Intervall'!$K$5)*(Data!B276-'Confidence Intervall'!$K$5))/'Confidence Intervall'!$K$7)</f>
        <v>0.25269925479034067</v>
      </c>
      <c r="L276">
        <f>'Confidence Intervall'!$K$2*Data!B276+'Confidence Intervall'!$K$3+K276</f>
        <v>-21.298451409703297</v>
      </c>
      <c r="M276">
        <f>'Confidence Intervall'!$K$2*Data!B276+'Confidence Intervall'!$K$3-K276</f>
        <v>-21.803849919283977</v>
      </c>
    </row>
    <row r="277" spans="1:13" x14ac:dyDescent="0.25">
      <c r="A277" s="1">
        <v>-21.1632099152</v>
      </c>
      <c r="B277" s="1">
        <v>-20.3199996948</v>
      </c>
      <c r="C277" t="s">
        <v>39</v>
      </c>
      <c r="E277" s="1">
        <f t="shared" si="12"/>
        <v>-0.8432102203999996</v>
      </c>
      <c r="F277" s="1">
        <f t="shared" si="13"/>
        <v>0.8432102203999996</v>
      </c>
      <c r="G277" s="1">
        <f>(E277-Statistics!$C$5)*(E277-Statistics!$C$5)</f>
        <v>0.21810571789731556</v>
      </c>
      <c r="H277" s="1">
        <f>A277-Statistics!$C$11</f>
        <v>-11.840593984118469</v>
      </c>
      <c r="I277" s="1">
        <f>B277-Statistics!$C$12</f>
        <v>-11.373576085213823</v>
      </c>
      <c r="J277" s="1">
        <f t="shared" si="14"/>
        <v>134.66989657249647</v>
      </c>
      <c r="K277">
        <f>'Confidence Intervall'!$K$6*'Confidence Intervall'!$K$8*SQRT(1/288+((Data!B277-'Confidence Intervall'!$K$5)*(Data!B277-'Confidence Intervall'!$K$5))/'Confidence Intervall'!$K$7)</f>
        <v>0.2566175332114034</v>
      </c>
      <c r="L277">
        <f>'Confidence Intervall'!$K$2*Data!B277+'Confidence Intervall'!$K$3+K277</f>
        <v>-21.569358131282232</v>
      </c>
      <c r="M277">
        <f>'Confidence Intervall'!$K$2*Data!B277+'Confidence Intervall'!$K$3-K277</f>
        <v>-22.082593197705041</v>
      </c>
    </row>
    <row r="278" spans="1:13" x14ac:dyDescent="0.25">
      <c r="A278" s="1">
        <v>-20.6222057343</v>
      </c>
      <c r="B278" s="1">
        <v>-20.329999923700001</v>
      </c>
      <c r="C278" t="s">
        <v>27</v>
      </c>
      <c r="E278" s="1">
        <f t="shared" si="12"/>
        <v>-0.29220581059999873</v>
      </c>
      <c r="F278" s="1">
        <f t="shared" si="13"/>
        <v>0.29220581059999873</v>
      </c>
      <c r="G278" s="1">
        <f>(E278-Statistics!$C$5)*(E278-Statistics!$C$5)</f>
        <v>7.0537340123745908E-3</v>
      </c>
      <c r="H278" s="1">
        <f>A278-Statistics!$C$11</f>
        <v>-11.299589803218469</v>
      </c>
      <c r="I278" s="1">
        <f>B278-Statistics!$C$12</f>
        <v>-11.383576314113824</v>
      </c>
      <c r="J278" s="1">
        <f t="shared" si="14"/>
        <v>128.62974284311986</v>
      </c>
      <c r="K278">
        <f>'Confidence Intervall'!$K$6*'Confidence Intervall'!$K$8*SQRT(1/288+((Data!B278-'Confidence Intervall'!$K$5)*(Data!B278-'Confidence Intervall'!$K$5))/'Confidence Intervall'!$K$7)</f>
        <v>0.25677482070496832</v>
      </c>
      <c r="L278">
        <f>'Confidence Intervall'!$K$2*Data!B278+'Confidence Intervall'!$K$3+K278</f>
        <v>-21.580194095418442</v>
      </c>
      <c r="M278">
        <f>'Confidence Intervall'!$K$2*Data!B278+'Confidence Intervall'!$K$3-K278</f>
        <v>-22.09374373682838</v>
      </c>
    </row>
    <row r="279" spans="1:13" x14ac:dyDescent="0.25">
      <c r="A279" s="1">
        <v>-20.641689300500001</v>
      </c>
      <c r="B279" s="1">
        <v>-20.510000228900001</v>
      </c>
      <c r="C279" t="s">
        <v>28</v>
      </c>
      <c r="E279" s="1">
        <f t="shared" si="12"/>
        <v>-0.13168907160000032</v>
      </c>
      <c r="F279" s="1">
        <f t="shared" si="13"/>
        <v>0.13168907160000032</v>
      </c>
      <c r="G279" s="1">
        <f>(E279-Statistics!$C$5)*(E279-Statistics!$C$5)</f>
        <v>5.9781839209386747E-2</v>
      </c>
      <c r="H279" s="1">
        <f>A279-Statistics!$C$11</f>
        <v>-11.31907336941847</v>
      </c>
      <c r="I279" s="1">
        <f>B279-Statistics!$C$12</f>
        <v>-11.563576619313825</v>
      </c>
      <c r="J279" s="1">
        <f t="shared" si="14"/>
        <v>130.88897216690518</v>
      </c>
      <c r="K279">
        <f>'Confidence Intervall'!$K$6*'Confidence Intervall'!$K$8*SQRT(1/288+((Data!B279-'Confidence Intervall'!$K$5)*(Data!B279-'Confidence Intervall'!$K$5))/'Confidence Intervall'!$K$7)</f>
        <v>0.25961301275708054</v>
      </c>
      <c r="L279">
        <f>'Confidence Intervall'!$K$2*Data!B279+'Confidence Intervall'!$K$3+K279</f>
        <v>-21.775230238872691</v>
      </c>
      <c r="M279">
        <f>'Confidence Intervall'!$K$2*Data!B279+'Confidence Intervall'!$K$3-K279</f>
        <v>-22.294456264386849</v>
      </c>
    </row>
    <row r="280" spans="1:13" x14ac:dyDescent="0.25">
      <c r="A280" s="1">
        <v>-21.129140853900001</v>
      </c>
      <c r="B280" s="1">
        <v>-20.5499992371</v>
      </c>
      <c r="C280" t="s">
        <v>38</v>
      </c>
      <c r="E280" s="1">
        <f t="shared" si="12"/>
        <v>-0.5791416168000012</v>
      </c>
      <c r="F280" s="1">
        <f t="shared" si="13"/>
        <v>0.5791416168000012</v>
      </c>
      <c r="G280" s="1">
        <f>(E280-Statistics!$C$5)*(E280-Statistics!$C$5)</f>
        <v>4.1188416464655403E-2</v>
      </c>
      <c r="H280" s="1">
        <f>A280-Statistics!$C$11</f>
        <v>-11.80652492281847</v>
      </c>
      <c r="I280" s="1">
        <f>B280-Statistics!$C$12</f>
        <v>-11.603575627513823</v>
      </c>
      <c r="J280" s="1">
        <f t="shared" si="14"/>
        <v>136.99790484005092</v>
      </c>
      <c r="K280">
        <f>'Confidence Intervall'!$K$6*'Confidence Intervall'!$K$8*SQRT(1/288+((Data!B280-'Confidence Intervall'!$K$5)*(Data!B280-'Confidence Intervall'!$K$5))/'Confidence Intervall'!$K$7)</f>
        <v>0.26024550098130139</v>
      </c>
      <c r="L280">
        <f>'Confidence Intervall'!$K$2*Data!B280+'Confidence Intervall'!$K$3+K280</f>
        <v>-21.818568660362725</v>
      </c>
      <c r="M280">
        <f>'Confidence Intervall'!$K$2*Data!B280+'Confidence Intervall'!$K$3-K280</f>
        <v>-22.339059662325329</v>
      </c>
    </row>
    <row r="281" spans="1:13" x14ac:dyDescent="0.25">
      <c r="A281" s="1">
        <v>-20.675941467299999</v>
      </c>
      <c r="B281" s="1">
        <v>-20.709999084500001</v>
      </c>
      <c r="C281" t="s">
        <v>29</v>
      </c>
      <c r="E281" s="1">
        <f t="shared" si="12"/>
        <v>3.4057617200001999E-2</v>
      </c>
      <c r="F281" s="1">
        <f t="shared" si="13"/>
        <v>3.4057617200001999E-2</v>
      </c>
      <c r="G281" s="1">
        <f>(E281-Statistics!$C$5)*(E281-Statistics!$C$5)</f>
        <v>0.16830501219953828</v>
      </c>
      <c r="H281" s="1">
        <f>A281-Statistics!$C$11</f>
        <v>-11.353325536218469</v>
      </c>
      <c r="I281" s="1">
        <f>B281-Statistics!$C$12</f>
        <v>-11.763575474913825</v>
      </c>
      <c r="J281" s="1">
        <f t="shared" si="14"/>
        <v>133.55570183657244</v>
      </c>
      <c r="K281">
        <f>'Confidence Intervall'!$K$6*'Confidence Intervall'!$K$8*SQRT(1/288+((Data!B281-'Confidence Intervall'!$K$5)*(Data!B281-'Confidence Intervall'!$K$5))/'Confidence Intervall'!$K$7)</f>
        <v>0.26278189445794253</v>
      </c>
      <c r="L281">
        <f>'Confidence Intervall'!$K$2*Data!B281+'Confidence Intervall'!$K$3+K281</f>
        <v>-21.991920099132908</v>
      </c>
      <c r="M281">
        <f>'Confidence Intervall'!$K$2*Data!B281+'Confidence Intervall'!$K$3-K281</f>
        <v>-22.51748388804879</v>
      </c>
    </row>
    <row r="282" spans="1:13" x14ac:dyDescent="0.25">
      <c r="A282" s="1">
        <v>-21.084255218500001</v>
      </c>
      <c r="B282" s="1">
        <v>-20.7999992371</v>
      </c>
      <c r="C282" t="s">
        <v>37</v>
      </c>
      <c r="E282" s="1">
        <f t="shared" si="12"/>
        <v>-0.28425598140000119</v>
      </c>
      <c r="F282" s="1">
        <f t="shared" si="13"/>
        <v>0.28425598140000119</v>
      </c>
      <c r="G282" s="1">
        <f>(E282-Statistics!$C$5)*(E282-Statistics!$C$5)</f>
        <v>8.4522906301272398E-3</v>
      </c>
      <c r="H282" s="1">
        <f>A282-Statistics!$C$11</f>
        <v>-11.76163928741847</v>
      </c>
      <c r="I282" s="1">
        <f>B282-Statistics!$C$12</f>
        <v>-11.853575627513823</v>
      </c>
      <c r="J282" s="1">
        <f t="shared" si="14"/>
        <v>139.41748079695262</v>
      </c>
      <c r="K282">
        <f>'Confidence Intervall'!$K$6*'Confidence Intervall'!$K$8*SQRT(1/288+((Data!B282-'Confidence Intervall'!$K$5)*(Data!B282-'Confidence Intervall'!$K$5))/'Confidence Intervall'!$K$7)</f>
        <v>0.26421302764505145</v>
      </c>
      <c r="L282">
        <f>'Confidence Intervall'!$K$2*Data!B282+'Confidence Intervall'!$K$3+K282</f>
        <v>-22.089426133698975</v>
      </c>
      <c r="M282">
        <f>'Confidence Intervall'!$K$2*Data!B282+'Confidence Intervall'!$K$3-K282</f>
        <v>-22.61785218898908</v>
      </c>
    </row>
    <row r="283" spans="1:13" x14ac:dyDescent="0.25">
      <c r="A283" s="1">
        <v>-20.774852752699999</v>
      </c>
      <c r="B283" s="1">
        <v>-20.8600006104</v>
      </c>
      <c r="C283" t="s">
        <v>31</v>
      </c>
      <c r="E283" s="1">
        <f t="shared" si="12"/>
        <v>8.5147857700000884E-2</v>
      </c>
      <c r="F283" s="1">
        <f t="shared" si="13"/>
        <v>8.5147857700000884E-2</v>
      </c>
      <c r="G283" s="1">
        <f>(E283-Statistics!$C$5)*(E283-Statistics!$C$5)</f>
        <v>0.21283476093999645</v>
      </c>
      <c r="H283" s="1">
        <f>A283-Statistics!$C$11</f>
        <v>-11.452236821618468</v>
      </c>
      <c r="I283" s="1">
        <f>B283-Statistics!$C$12</f>
        <v>-11.913577000813824</v>
      </c>
      <c r="J283" s="1">
        <f t="shared" si="14"/>
        <v>136.43710520590699</v>
      </c>
      <c r="K283">
        <f>'Confidence Intervall'!$K$6*'Confidence Intervall'!$K$8*SQRT(1/288+((Data!B283-'Confidence Intervall'!$K$5)*(Data!B283-'Confidence Intervall'!$K$5))/'Confidence Intervall'!$K$7)</f>
        <v>0.2651688671830108</v>
      </c>
      <c r="L283">
        <f>'Confidence Intervall'!$K$2*Data!B283+'Confidence Intervall'!$K$3+K283</f>
        <v>-22.154429803829707</v>
      </c>
      <c r="M283">
        <f>'Confidence Intervall'!$K$2*Data!B283+'Confidence Intervall'!$K$3-K283</f>
        <v>-22.684767538195729</v>
      </c>
    </row>
    <row r="284" spans="1:13" x14ac:dyDescent="0.25">
      <c r="A284" s="1">
        <v>-20.722545623799999</v>
      </c>
      <c r="B284" s="1">
        <v>-20.879999160800001</v>
      </c>
      <c r="C284" t="s">
        <v>30</v>
      </c>
      <c r="E284" s="1">
        <f t="shared" si="12"/>
        <v>0.15745353700000209</v>
      </c>
      <c r="F284" s="1">
        <f t="shared" si="13"/>
        <v>0.15745353700000209</v>
      </c>
      <c r="G284" s="1">
        <f>(E284-Statistics!$C$5)*(E284-Statistics!$C$5)</f>
        <v>0.28477790228923894</v>
      </c>
      <c r="H284" s="1">
        <f>A284-Statistics!$C$11</f>
        <v>-11.399929692718468</v>
      </c>
      <c r="I284" s="1">
        <f>B284-Statistics!$C$12</f>
        <v>-11.933575551213824</v>
      </c>
      <c r="J284" s="1">
        <f t="shared" si="14"/>
        <v>136.04192226658162</v>
      </c>
      <c r="K284">
        <f>'Confidence Intervall'!$K$6*'Confidence Intervall'!$K$8*SQRT(1/288+((Data!B284-'Confidence Intervall'!$K$5)*(Data!B284-'Confidence Intervall'!$K$5))/'Confidence Intervall'!$K$7)</f>
        <v>0.26548775445729811</v>
      </c>
      <c r="L284">
        <f>'Confidence Intervall'!$K$2*Data!B284+'Confidence Intervall'!$K$3+K284</f>
        <v>-22.176095323010141</v>
      </c>
      <c r="M284">
        <f>'Confidence Intervall'!$K$2*Data!B284+'Confidence Intervall'!$K$3-K284</f>
        <v>-22.707070831924735</v>
      </c>
    </row>
    <row r="285" spans="1:13" x14ac:dyDescent="0.25">
      <c r="A285" s="1">
        <v>-20.827129364000001</v>
      </c>
      <c r="B285" s="1">
        <v>-20.9500007629</v>
      </c>
      <c r="C285" t="s">
        <v>32</v>
      </c>
      <c r="E285" s="1">
        <f t="shared" si="12"/>
        <v>0.12287139889999921</v>
      </c>
      <c r="F285" s="1">
        <f t="shared" si="13"/>
        <v>0.12287139889999921</v>
      </c>
      <c r="G285" s="1">
        <f>(E285-Statistics!$C$5)*(E285-Statistics!$C$5)</f>
        <v>0.24906459701484512</v>
      </c>
      <c r="H285" s="1">
        <f>A285-Statistics!$C$11</f>
        <v>-11.50451343291847</v>
      </c>
      <c r="I285" s="1">
        <f>B285-Statistics!$C$12</f>
        <v>-12.003577153313824</v>
      </c>
      <c r="J285" s="1">
        <f t="shared" si="14"/>
        <v>138.09531460337215</v>
      </c>
      <c r="K285">
        <f>'Confidence Intervall'!$K$6*'Confidence Intervall'!$K$8*SQRT(1/288+((Data!B285-'Confidence Intervall'!$K$5)*(Data!B285-'Confidence Intervall'!$K$5))/'Confidence Intervall'!$K$7)</f>
        <v>0.26660515461430123</v>
      </c>
      <c r="L285">
        <f>'Confidence Intervall'!$K$2*Data!B285+'Confidence Intervall'!$K$3+K285</f>
        <v>-22.251930684041668</v>
      </c>
      <c r="M285">
        <f>'Confidence Intervall'!$K$2*Data!B285+'Confidence Intervall'!$K$3-K285</f>
        <v>-22.785140993270268</v>
      </c>
    </row>
    <row r="286" spans="1:13" x14ac:dyDescent="0.25">
      <c r="A286" s="1">
        <v>-20.921226501500001</v>
      </c>
      <c r="B286" s="1">
        <v>-20.979999542200002</v>
      </c>
      <c r="C286" t="s">
        <v>34</v>
      </c>
      <c r="E286" s="1">
        <f t="shared" si="12"/>
        <v>5.8773040700000223E-2</v>
      </c>
      <c r="F286" s="1">
        <f t="shared" si="13"/>
        <v>5.8773040700000223E-2</v>
      </c>
      <c r="G286" s="1">
        <f>(E286-Statistics!$C$5)*(E286-Statistics!$C$5)</f>
        <v>0.18919486630973031</v>
      </c>
      <c r="H286" s="1">
        <f>A286-Statistics!$C$11</f>
        <v>-11.598610570418471</v>
      </c>
      <c r="I286" s="1">
        <f>B286-Statistics!$C$12</f>
        <v>-12.033575932613825</v>
      </c>
      <c r="J286" s="1">
        <f t="shared" si="14"/>
        <v>139.57276101194802</v>
      </c>
      <c r="K286">
        <f>'Confidence Intervall'!$K$6*'Confidence Intervall'!$K$8*SQRT(1/288+((Data!B286-'Confidence Intervall'!$K$5)*(Data!B286-'Confidence Intervall'!$K$5))/'Confidence Intervall'!$K$7)</f>
        <v>0.26708457169065636</v>
      </c>
      <c r="L286">
        <f>'Confidence Intervall'!$K$2*Data!B286+'Confidence Intervall'!$K$3+K286</f>
        <v>-22.284428925049802</v>
      </c>
      <c r="M286">
        <f>'Confidence Intervall'!$K$2*Data!B286+'Confidence Intervall'!$K$3-K286</f>
        <v>-22.818598068431115</v>
      </c>
    </row>
    <row r="287" spans="1:13" x14ac:dyDescent="0.25">
      <c r="A287" s="1">
        <v>-20.873453140300001</v>
      </c>
      <c r="B287" s="1">
        <v>-21</v>
      </c>
      <c r="C287" t="s">
        <v>33</v>
      </c>
      <c r="E287" s="1">
        <f t="shared" si="12"/>
        <v>0.12654685969999946</v>
      </c>
      <c r="F287" s="1">
        <f t="shared" si="13"/>
        <v>0.12654685969999946</v>
      </c>
      <c r="G287" s="1">
        <f>(E287-Statistics!$C$5)*(E287-Statistics!$C$5)</f>
        <v>0.25274668430896818</v>
      </c>
      <c r="H287" s="1">
        <f>A287-Statistics!$C$11</f>
        <v>-11.55083720921847</v>
      </c>
      <c r="I287" s="1">
        <f>B287-Statistics!$C$12</f>
        <v>-12.053576390413824</v>
      </c>
      <c r="J287" s="1">
        <f t="shared" si="14"/>
        <v>139.22889867454924</v>
      </c>
      <c r="K287">
        <f>'Confidence Intervall'!$K$6*'Confidence Intervall'!$K$8*SQRT(1/288+((Data!B287-'Confidence Intervall'!$K$5)*(Data!B287-'Confidence Intervall'!$K$5))/'Confidence Intervall'!$K$7)</f>
        <v>0.26740438930914945</v>
      </c>
      <c r="L287">
        <f>'Confidence Intervall'!$K$2*Data!B287+'Confidence Intervall'!$K$3+K287</f>
        <v>-22.30609561069085</v>
      </c>
      <c r="M287">
        <f>'Confidence Intervall'!$K$2*Data!B287+'Confidence Intervall'!$K$3-K287</f>
        <v>-22.840904389309149</v>
      </c>
    </row>
    <row r="288" spans="1:13" x14ac:dyDescent="0.25">
      <c r="A288" s="1">
        <v>-21.032218933100001</v>
      </c>
      <c r="B288" s="1">
        <v>-21.149999618500001</v>
      </c>
      <c r="C288" t="s">
        <v>36</v>
      </c>
      <c r="E288" s="1">
        <f t="shared" si="12"/>
        <v>0.11778068539999964</v>
      </c>
      <c r="F288" s="1">
        <f t="shared" si="13"/>
        <v>0.11778068539999964</v>
      </c>
      <c r="G288" s="1">
        <f>(E288-Statistics!$C$5)*(E288-Statistics!$C$5)</f>
        <v>0.24400933154123097</v>
      </c>
      <c r="H288" s="1">
        <f>A288-Statistics!$C$11</f>
        <v>-11.70960300201847</v>
      </c>
      <c r="I288" s="1">
        <f>B288-Statistics!$C$12</f>
        <v>-12.203576008913824</v>
      </c>
      <c r="J288" s="1">
        <f t="shared" si="14"/>
        <v>142.89903026933791</v>
      </c>
      <c r="K288">
        <f>'Confidence Intervall'!$K$6*'Confidence Intervall'!$K$8*SQRT(1/288+((Data!B288-'Confidence Intervall'!$K$5)*(Data!B288-'Confidence Intervall'!$K$5))/'Confidence Intervall'!$K$7)</f>
        <v>0.26980764493568599</v>
      </c>
      <c r="L288">
        <f>'Confidence Intervall'!$K$2*Data!B288+'Confidence Intervall'!$K$3+K288</f>
        <v>-22.468586935681362</v>
      </c>
      <c r="M288">
        <f>'Confidence Intervall'!$K$2*Data!B288+'Confidence Intervall'!$K$3-K288</f>
        <v>-23.008202225552733</v>
      </c>
    </row>
    <row r="289" spans="1:13" x14ac:dyDescent="0.25">
      <c r="A289" s="1">
        <v>-20.9752731323</v>
      </c>
      <c r="B289" s="1">
        <v>-21.25</v>
      </c>
      <c r="C289" t="s">
        <v>35</v>
      </c>
      <c r="E289" s="1">
        <f t="shared" si="12"/>
        <v>0.2747268677000001</v>
      </c>
      <c r="F289" s="1">
        <f t="shared" si="13"/>
        <v>0.2747268677000001</v>
      </c>
      <c r="G289" s="1">
        <f>(E289-Statistics!$C$5)*(E289-Statistics!$C$5)</f>
        <v>0.42369579086272907</v>
      </c>
      <c r="H289" s="1">
        <f>A289-Statistics!$C$11</f>
        <v>-11.652657201218469</v>
      </c>
      <c r="I289" s="1">
        <f>B289-Statistics!$C$12</f>
        <v>-12.303576390413824</v>
      </c>
      <c r="J289" s="1">
        <f t="shared" si="14"/>
        <v>143.36935802649717</v>
      </c>
      <c r="K289">
        <f>'Confidence Intervall'!$K$6*'Confidence Intervall'!$K$8*SQRT(1/288+((Data!B289-'Confidence Intervall'!$K$5)*(Data!B289-'Confidence Intervall'!$K$5))/'Confidence Intervall'!$K$7)</f>
        <v>0.27141434497378158</v>
      </c>
      <c r="L289">
        <f>'Confidence Intervall'!$K$2*Data!B289+'Confidence Intervall'!$K$3+K289</f>
        <v>-22.576910655026218</v>
      </c>
      <c r="M289">
        <f>'Confidence Intervall'!$K$2*Data!B289+'Confidence Intervall'!$K$3-K289</f>
        <v>-23.11973934497378</v>
      </c>
    </row>
  </sheetData>
  <autoFilter ref="A1:M1">
    <sortState ref="A2:M289">
      <sortCondition descending="1" ref="B1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Statistics</vt:lpstr>
      <vt:lpstr>Confidence Intervall</vt:lpstr>
      <vt:lpstr>Normal distribution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Ringleb</dc:creator>
  <cp:lastModifiedBy>Ringleb</cp:lastModifiedBy>
  <dcterms:created xsi:type="dcterms:W3CDTF">2016-04-18T07:23:45Z</dcterms:created>
  <dcterms:modified xsi:type="dcterms:W3CDTF">2016-04-20T08:47:18Z</dcterms:modified>
</cp:coreProperties>
</file>