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D8CEF188-428A-44C5-9A5A-39BC2E28EE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5" i="1"/>
  <c r="Q4" i="1"/>
  <c r="M11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 l="1"/>
  <c r="P3" i="1" s="1"/>
  <c r="R3" i="1" s="1"/>
  <c r="M3" i="1"/>
  <c r="N36" i="1" s="1"/>
  <c r="P4" i="1" s="1"/>
  <c r="P5" i="1" l="1"/>
  <c r="I2" i="2"/>
  <c r="Q6" i="1" l="1"/>
  <c r="P7" i="1" s="1"/>
  <c r="S4" i="1" l="1"/>
  <c r="S5" i="1"/>
  <c r="S3" i="1"/>
  <c r="P8" i="1" l="1"/>
  <c r="R5" i="1"/>
  <c r="R4" i="1"/>
  <c r="P6" i="1"/>
  <c r="T6" i="1" l="1"/>
</calcChain>
</file>

<file path=xl/sharedStrings.xml><?xml version="1.0" encoding="utf-8"?>
<sst xmlns="http://schemas.openxmlformats.org/spreadsheetml/2006/main" count="117" uniqueCount="36">
  <si>
    <t>Date</t>
  </si>
  <si>
    <t>Name</t>
  </si>
  <si>
    <t>Expense</t>
  </si>
  <si>
    <t>Expense Person 1</t>
  </si>
  <si>
    <t>Expense Person 2</t>
  </si>
  <si>
    <t>Expense Person 3</t>
  </si>
  <si>
    <t>Nisar</t>
  </si>
  <si>
    <t>Muneeb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</si>
  <si>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</si>
  <si>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</si>
  <si>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</si>
  <si>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</si>
  <si>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</si>
  <si>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</si>
  <si>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</si>
  <si>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</si>
  <si>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</si>
  <si>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Carry Forward Balance</t>
  </si>
  <si>
    <t>Masala</t>
  </si>
  <si>
    <t>Chanay</t>
  </si>
  <si>
    <t>NASHTA</t>
  </si>
  <si>
    <t>BREAD+EGG</t>
  </si>
  <si>
    <t>BREAD</t>
  </si>
  <si>
    <t>sabzi</t>
  </si>
  <si>
    <t>saji</t>
  </si>
  <si>
    <t>nashta</t>
  </si>
  <si>
    <t>dinner</t>
  </si>
  <si>
    <t>vegetable</t>
  </si>
  <si>
    <t>news paper for windows</t>
  </si>
  <si>
    <t>burger+anar</t>
  </si>
  <si>
    <t>chiicken</t>
  </si>
  <si>
    <t>masala+bread</t>
  </si>
  <si>
    <t>oil</t>
  </si>
  <si>
    <t>masla</t>
  </si>
  <si>
    <t>chanay+onion</t>
  </si>
  <si>
    <t>Vegetable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</si>
</sst>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5" fillId="5" borderId="0" xfId="0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2" borderId="8" xfId="0" applyFill="1" applyBorder="1"/>
    <xf numFmtId="0" fontId="0" fillId="2" borderId="10" xfId="0" applyFill="1" applyBorder="1"/>
    <xf numFmtId="0" fontId="0" fillId="0" borderId="11" xfId="0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65" fontId="0" fillId="0" borderId="11" xfId="0" applyNumberFormat="1" applyBorder="1" applyAlignment="1">
      <alignment horizontal="left"/>
    </xf>
    <xf numFmtId="0" fontId="2" fillId="0" borderId="11" xfId="0" applyFont="1" applyBorder="1"/>
    <xf numFmtId="15" fontId="2" fillId="0" borderId="11" xfId="0" applyNumberFormat="1" applyFont="1" applyBorder="1" applyAlignment="1">
      <alignment horizontal="left" wrapText="1"/>
    </xf>
    <xf numFmtId="0" fontId="2" fillId="2" borderId="10" xfId="0" applyFont="1" applyFill="1" applyBorder="1"/>
    <xf numFmtId="0" fontId="2" fillId="2" borderId="8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2" fillId="9" borderId="11" xfId="0" applyFont="1" applyFill="1" applyBorder="1"/>
    <xf numFmtId="1" fontId="2" fillId="3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2151</c:v>
                </c:pt>
                <c:pt idx="1">
                  <c:v>-215</c:v>
                </c:pt>
                <c:pt idx="2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13212925879996271"/>
                  <c:y val="0.1412295299284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339244830376"/>
                      <c:h val="0.22837984842749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14605973052029592"/>
                  <c:y val="0.156267484390798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effectLst>
                        <a:outerShdw blurRad="63500" sx="102000" sy="102000" algn="ctr" rotWithShape="0">
                          <a:schemeClr val="tx1">
                            <a:alpha val="40000"/>
                          </a:schemeClr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f>Sheet1!$P$3:$P$5</c:f>
              <c:numCache>
                <c:formatCode>0</c:formatCode>
                <c:ptCount val="3"/>
                <c:pt idx="0">
                  <c:v>2813.5</c:v>
                </c:pt>
                <c:pt idx="1">
                  <c:v>179.33333333333334</c:v>
                </c:pt>
                <c:pt idx="2">
                  <c:v>2813.5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495" y="557493"/>
          <a:ext cx="1398494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663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8</xdr:col>
      <xdr:colOff>331694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9576" y="567017"/>
          <a:ext cx="1362636" cy="795617"/>
        </a:xfrm>
        <a:prstGeom prst="roundRect">
          <a:avLst>
            <a:gd name="adj" fmla="val 7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-1057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174811</xdr:colOff>
      <xdr:row>2</xdr:row>
      <xdr:rowOff>170330</xdr:rowOff>
    </xdr:from>
    <xdr:to>
      <xdr:col>6</xdr:col>
      <xdr:colOff>340658</xdr:colOff>
      <xdr:row>7</xdr:row>
      <xdr:rowOff>89647</xdr:rowOff>
    </xdr:to>
    <xdr:sp macro="" textlink="Sheet1!S4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39034" y="546848"/>
          <a:ext cx="1550894" cy="815787"/>
        </a:xfrm>
        <a:prstGeom prst="roundRect">
          <a:avLst>
            <a:gd name="adj" fmla="val 19480"/>
          </a:avLst>
        </a:prstGeom>
        <a:solidFill>
          <a:schemeClr val="accent6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DA58E6-580A-43C0-A1B8-845DDE20775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395 Muneeb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6"/>
  <sheetViews>
    <sheetView showGridLines="0" tabSelected="1" topLeftCell="A7" zoomScale="77" zoomScaleNormal="77" workbookViewId="0">
      <selection activeCell="P28" sqref="P28"/>
    </sheetView>
  </sheetViews>
  <sheetFormatPr defaultRowHeight="14.4" x14ac:dyDescent="0.3"/>
  <cols>
    <col min="2" max="2" width="4.33203125" bestFit="1" customWidth="1"/>
    <col min="3" max="3" width="27.88671875" style="3" bestFit="1" customWidth="1"/>
    <col min="4" max="4" width="8.6640625" customWidth="1"/>
    <col min="5" max="5" width="11.109375" customWidth="1"/>
    <col min="6" max="6" width="14.5546875" bestFit="1" customWidth="1"/>
    <col min="7" max="7" width="7.6640625" bestFit="1" customWidth="1"/>
    <col min="8" max="8" width="8.5546875" customWidth="1"/>
    <col min="9" max="9" width="24.88671875" customWidth="1"/>
    <col min="10" max="10" width="11.109375" customWidth="1"/>
    <col min="11" max="11" width="9.109375" customWidth="1"/>
    <col min="12" max="12" width="17.33203125" customWidth="1"/>
    <col min="13" max="13" width="22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12" bestFit="1" customWidth="1"/>
    <col min="19" max="19" width="24.33203125" bestFit="1" customWidth="1"/>
    <col min="20" max="20" width="5.88671875" bestFit="1" customWidth="1"/>
  </cols>
  <sheetData>
    <row r="1" spans="2:20" x14ac:dyDescent="0.3">
      <c r="D1" s="39" t="s">
        <v>3</v>
      </c>
      <c r="E1" s="39"/>
      <c r="F1" s="39"/>
      <c r="G1" s="39" t="s">
        <v>4</v>
      </c>
      <c r="H1" s="39"/>
      <c r="I1" s="39"/>
      <c r="J1" s="39" t="s">
        <v>5</v>
      </c>
      <c r="K1" s="39"/>
      <c r="L1" s="39"/>
      <c r="P1" t="s">
        <v>10</v>
      </c>
      <c r="Q1" t="s">
        <v>12</v>
      </c>
      <c r="R1" s="12" t="s">
        <v>9</v>
      </c>
      <c r="S1" t="s">
        <v>9</v>
      </c>
    </row>
    <row r="2" spans="2:20" ht="27" customHeight="1" x14ac:dyDescent="0.3">
      <c r="B2" s="5" t="s">
        <v>14</v>
      </c>
      <c r="C2" s="6" t="s">
        <v>0</v>
      </c>
      <c r="D2" s="7" t="s">
        <v>1</v>
      </c>
      <c r="E2" s="7" t="s">
        <v>2</v>
      </c>
      <c r="F2" s="5" t="s">
        <v>11</v>
      </c>
      <c r="G2" s="6" t="s">
        <v>1</v>
      </c>
      <c r="H2" s="7" t="s">
        <v>2</v>
      </c>
      <c r="I2" s="7" t="s">
        <v>11</v>
      </c>
      <c r="J2" s="5" t="s">
        <v>1</v>
      </c>
      <c r="K2" s="6" t="s">
        <v>2</v>
      </c>
      <c r="L2" s="7" t="s">
        <v>11</v>
      </c>
      <c r="M2" s="8" t="s">
        <v>15</v>
      </c>
    </row>
    <row r="3" spans="2:20" x14ac:dyDescent="0.3">
      <c r="B3" s="30">
        <v>1</v>
      </c>
      <c r="C3" s="31" t="s">
        <v>17</v>
      </c>
      <c r="D3" s="32" t="s">
        <v>6</v>
      </c>
      <c r="E3" s="33">
        <v>-867</v>
      </c>
      <c r="F3" s="33"/>
      <c r="G3" s="34" t="s">
        <v>8</v>
      </c>
      <c r="H3" s="34">
        <v>1082</v>
      </c>
      <c r="I3" s="35"/>
      <c r="J3" s="36" t="s">
        <v>7</v>
      </c>
      <c r="K3" s="36">
        <v>-215</v>
      </c>
      <c r="L3" s="36"/>
      <c r="M3" s="37">
        <f>K3+H3+E3</f>
        <v>0</v>
      </c>
      <c r="O3" t="s">
        <v>6</v>
      </c>
      <c r="P3" s="4">
        <f>$M$36/2</f>
        <v>2813.5</v>
      </c>
      <c r="Q3">
        <f>SUMIF(J$11:J$34,$O$3,$K$11:$K$34)+SUMIF($D$11:$D$34,$O$3,$E$11:$E$34)+SUMIF($G$11:$G$34,$O$3,$H$11:$H$34)+(-801)</f>
        <v>2151</v>
      </c>
      <c r="R3" s="13">
        <f>ROUNDUP(SUM(P3-Q3),0)</f>
        <v>663</v>
      </c>
      <c r="S3" t="str">
        <f>ROUNDUP(SUM(P3-Q3),0)&amp;" "&amp;O3</f>
        <v>663 Nisar</v>
      </c>
    </row>
    <row r="4" spans="2:20" x14ac:dyDescent="0.3">
      <c r="B4" s="30">
        <v>2</v>
      </c>
      <c r="C4" s="38">
        <v>44875</v>
      </c>
      <c r="D4" s="32"/>
      <c r="E4" s="33"/>
      <c r="F4" s="33"/>
      <c r="G4" s="34"/>
      <c r="H4" s="34"/>
      <c r="I4" s="35"/>
      <c r="J4" s="36"/>
      <c r="K4" s="36"/>
      <c r="L4" s="36"/>
      <c r="M4" s="37">
        <f t="shared" ref="M4:M35" si="0">K4+H4+E4</f>
        <v>0</v>
      </c>
      <c r="O4" t="s">
        <v>7</v>
      </c>
      <c r="P4" s="4">
        <f>$N$36/COUNTA($O$3:$O$5)</f>
        <v>179.33333333333334</v>
      </c>
      <c r="Q4">
        <f ca="1">SUMIF(J$3:J$35,$O$4,$K$3:$K$10)+SUMIF($D$3:$D$35,$O$4,$E$3:$E$10)+SUMIF($G$3:$G$35,$O$4,$H$3:$H$10)</f>
        <v>-215</v>
      </c>
      <c r="R4" s="13">
        <f ca="1">ROUNDUP(SUM(P4-Q4),0)</f>
        <v>395</v>
      </c>
      <c r="S4" t="str">
        <f ca="1">ROUNDUP(SUM(P4-Q4),0)&amp;" "&amp;O4</f>
        <v>395 Muneeb</v>
      </c>
    </row>
    <row r="5" spans="2:20" x14ac:dyDescent="0.3">
      <c r="B5" s="30">
        <v>3</v>
      </c>
      <c r="C5" s="38">
        <v>44876</v>
      </c>
      <c r="D5" s="32"/>
      <c r="E5" s="33"/>
      <c r="F5" s="33"/>
      <c r="G5" s="34"/>
      <c r="H5" s="34"/>
      <c r="I5" s="35"/>
      <c r="J5" s="36"/>
      <c r="K5" s="36"/>
      <c r="L5" s="36"/>
      <c r="M5" s="37">
        <f t="shared" si="0"/>
        <v>0</v>
      </c>
      <c r="O5" t="s">
        <v>8</v>
      </c>
      <c r="P5" s="4">
        <f>$M$36/2</f>
        <v>2813.5</v>
      </c>
      <c r="Q5">
        <f>SUMIF(J$11:J$35,$O$5,$K$11:$K$35)+SUMIF($D$11:$D$35,$O$5,$E$11:$E$35)+SUMIF($G$11:$G$35,$O$5,$H$11:$H$35)+1195</f>
        <v>3870</v>
      </c>
      <c r="R5" s="13">
        <f>ROUNDUP(SUM(P5-Q5),0)</f>
        <v>-1057</v>
      </c>
      <c r="S5" t="str">
        <f>ROUNDUP(SUM(P5-Q5),0)&amp;" "&amp;O5</f>
        <v>-1057 Awais</v>
      </c>
    </row>
    <row r="6" spans="2:20" x14ac:dyDescent="0.3">
      <c r="B6" s="30">
        <v>4</v>
      </c>
      <c r="C6" s="38">
        <v>44877</v>
      </c>
      <c r="D6" s="32"/>
      <c r="E6" s="33"/>
      <c r="F6" s="33"/>
      <c r="G6" s="34"/>
      <c r="H6" s="34"/>
      <c r="I6" s="35"/>
      <c r="J6" s="36"/>
      <c r="K6" s="36"/>
      <c r="L6" s="36"/>
      <c r="M6" s="37">
        <f t="shared" si="0"/>
        <v>0</v>
      </c>
      <c r="P6" s="1">
        <f>SUM(P3:P5)</f>
        <v>5806.3333333333339</v>
      </c>
      <c r="Q6" s="1">
        <f ca="1">SUM(Q3:Q5)</f>
        <v>5806</v>
      </c>
      <c r="R6" s="14"/>
      <c r="T6" s="2" t="b">
        <f>P6=M36</f>
        <v>0</v>
      </c>
    </row>
    <row r="7" spans="2:20" x14ac:dyDescent="0.3">
      <c r="B7" s="30">
        <v>5</v>
      </c>
      <c r="C7" s="38">
        <v>44878</v>
      </c>
      <c r="D7" s="32"/>
      <c r="E7" s="33"/>
      <c r="F7" s="33"/>
      <c r="G7" s="34"/>
      <c r="H7" s="34"/>
      <c r="I7" s="35"/>
      <c r="J7" s="36"/>
      <c r="K7" s="36"/>
      <c r="L7" s="36"/>
      <c r="M7" s="37">
        <f t="shared" si="0"/>
        <v>0</v>
      </c>
      <c r="O7" s="28" t="s">
        <v>16</v>
      </c>
      <c r="P7" t="b">
        <f ca="1">Q6=M36</f>
        <v>0</v>
      </c>
    </row>
    <row r="8" spans="2:20" x14ac:dyDescent="0.3">
      <c r="B8" s="30">
        <v>6</v>
      </c>
      <c r="C8" s="38">
        <v>44879</v>
      </c>
      <c r="D8" s="32"/>
      <c r="E8" s="33"/>
      <c r="F8" s="33"/>
      <c r="G8" s="34"/>
      <c r="H8" s="34"/>
      <c r="I8" s="35"/>
      <c r="J8" s="36"/>
      <c r="K8" s="36"/>
      <c r="L8" s="36"/>
      <c r="M8" s="37">
        <f t="shared" si="0"/>
        <v>0</v>
      </c>
      <c r="P8">
        <f ca="1">SUM(S3:S5)</f>
        <v>0</v>
      </c>
    </row>
    <row r="9" spans="2:20" x14ac:dyDescent="0.3">
      <c r="B9" s="30">
        <v>7</v>
      </c>
      <c r="C9" s="38">
        <v>44880</v>
      </c>
      <c r="D9" s="32" t="s">
        <v>6</v>
      </c>
      <c r="E9" s="33">
        <v>150</v>
      </c>
      <c r="F9" s="33" t="s">
        <v>18</v>
      </c>
      <c r="G9" s="34" t="s">
        <v>8</v>
      </c>
      <c r="H9" s="34">
        <v>80</v>
      </c>
      <c r="I9" s="35" t="s">
        <v>19</v>
      </c>
      <c r="J9" s="36" t="s">
        <v>6</v>
      </c>
      <c r="K9" s="36">
        <v>96</v>
      </c>
      <c r="L9" s="36" t="s">
        <v>22</v>
      </c>
      <c r="M9" s="37">
        <f t="shared" si="0"/>
        <v>326</v>
      </c>
    </row>
    <row r="10" spans="2:20" x14ac:dyDescent="0.3">
      <c r="B10" s="30">
        <v>8</v>
      </c>
      <c r="C10" s="38">
        <v>44881</v>
      </c>
      <c r="D10" s="32" t="s">
        <v>8</v>
      </c>
      <c r="E10" s="33">
        <v>50</v>
      </c>
      <c r="F10" s="33" t="s">
        <v>20</v>
      </c>
      <c r="G10" s="34" t="s">
        <v>8</v>
      </c>
      <c r="H10" s="34">
        <v>162</v>
      </c>
      <c r="I10" s="35" t="s">
        <v>21</v>
      </c>
      <c r="J10" s="36"/>
      <c r="K10" s="36"/>
      <c r="L10" s="36"/>
      <c r="M10" s="37">
        <f t="shared" si="0"/>
        <v>212</v>
      </c>
      <c r="P10" s="4"/>
      <c r="R10" s="13"/>
    </row>
    <row r="11" spans="2:20" x14ac:dyDescent="0.3">
      <c r="B11" s="11">
        <v>9</v>
      </c>
      <c r="C11" s="29">
        <v>44882</v>
      </c>
      <c r="D11" s="10"/>
      <c r="E11" s="9"/>
      <c r="F11" s="9"/>
      <c r="G11" s="24"/>
      <c r="H11" s="24"/>
      <c r="I11" s="25"/>
      <c r="J11" s="26"/>
      <c r="K11" s="26"/>
      <c r="L11" s="26"/>
      <c r="M11" s="27">
        <f t="shared" si="0"/>
        <v>0</v>
      </c>
      <c r="P11" s="4"/>
      <c r="R11" s="13"/>
    </row>
    <row r="12" spans="2:20" x14ac:dyDescent="0.3">
      <c r="B12" s="11">
        <v>10</v>
      </c>
      <c r="C12" s="29">
        <v>44883</v>
      </c>
      <c r="D12" s="10" t="s">
        <v>8</v>
      </c>
      <c r="E12" s="9">
        <v>280</v>
      </c>
      <c r="F12" s="9" t="s">
        <v>23</v>
      </c>
      <c r="G12" s="24"/>
      <c r="H12" s="24"/>
      <c r="I12" s="25"/>
      <c r="J12" s="26"/>
      <c r="K12" s="26"/>
      <c r="L12" s="26"/>
      <c r="M12" s="27">
        <f t="shared" si="0"/>
        <v>280</v>
      </c>
      <c r="P12" s="4"/>
      <c r="R12" s="13"/>
    </row>
    <row r="13" spans="2:20" x14ac:dyDescent="0.3">
      <c r="B13" s="11">
        <v>11</v>
      </c>
      <c r="C13" s="29">
        <v>44884</v>
      </c>
      <c r="D13" s="10" t="s">
        <v>8</v>
      </c>
      <c r="E13" s="9">
        <v>370</v>
      </c>
      <c r="F13" s="9" t="s">
        <v>24</v>
      </c>
      <c r="G13" s="24" t="s">
        <v>6</v>
      </c>
      <c r="H13" s="24">
        <v>1370</v>
      </c>
      <c r="I13" s="25" t="s">
        <v>24</v>
      </c>
      <c r="J13" s="26"/>
      <c r="K13" s="26"/>
      <c r="L13" s="26"/>
      <c r="M13" s="27">
        <f t="shared" si="0"/>
        <v>1740</v>
      </c>
      <c r="T13" s="28"/>
    </row>
    <row r="14" spans="2:20" x14ac:dyDescent="0.3">
      <c r="B14" s="11">
        <v>12</v>
      </c>
      <c r="C14" s="29">
        <v>44885</v>
      </c>
      <c r="D14" s="10" t="s">
        <v>8</v>
      </c>
      <c r="E14" s="9">
        <v>24</v>
      </c>
      <c r="F14" s="9" t="s">
        <v>25</v>
      </c>
      <c r="G14" s="24" t="s">
        <v>8</v>
      </c>
      <c r="H14" s="24">
        <v>60</v>
      </c>
      <c r="I14" s="25" t="s">
        <v>26</v>
      </c>
      <c r="J14" s="26"/>
      <c r="K14" s="26"/>
      <c r="L14" s="26"/>
      <c r="M14" s="27">
        <f t="shared" si="0"/>
        <v>84</v>
      </c>
      <c r="O14" s="28"/>
    </row>
    <row r="15" spans="2:20" x14ac:dyDescent="0.3">
      <c r="B15" s="11">
        <v>13</v>
      </c>
      <c r="C15" s="29">
        <v>44886</v>
      </c>
      <c r="D15" s="10"/>
      <c r="E15" s="9"/>
      <c r="F15" s="9"/>
      <c r="G15" s="24"/>
      <c r="H15" s="24"/>
      <c r="I15" s="25"/>
      <c r="J15" s="26"/>
      <c r="K15" s="26"/>
      <c r="L15" s="26"/>
      <c r="M15" s="27">
        <f t="shared" si="0"/>
        <v>0</v>
      </c>
    </row>
    <row r="16" spans="2:20" x14ac:dyDescent="0.3">
      <c r="B16" s="11">
        <v>14</v>
      </c>
      <c r="C16" s="29">
        <v>44887</v>
      </c>
      <c r="D16" s="10" t="s">
        <v>8</v>
      </c>
      <c r="E16" s="9">
        <v>36</v>
      </c>
      <c r="F16" s="9" t="s">
        <v>20</v>
      </c>
      <c r="G16" s="24" t="s">
        <v>8</v>
      </c>
      <c r="H16" s="24">
        <v>60</v>
      </c>
      <c r="I16" s="25" t="s">
        <v>26</v>
      </c>
      <c r="J16" s="26" t="s">
        <v>6</v>
      </c>
      <c r="K16" s="26">
        <v>230</v>
      </c>
      <c r="L16" s="26" t="s">
        <v>27</v>
      </c>
      <c r="M16" s="27">
        <f t="shared" si="0"/>
        <v>326</v>
      </c>
    </row>
    <row r="17" spans="2:13" x14ac:dyDescent="0.3">
      <c r="B17" s="11">
        <v>15</v>
      </c>
      <c r="C17" s="29">
        <v>44888</v>
      </c>
      <c r="D17" s="10" t="s">
        <v>8</v>
      </c>
      <c r="E17" s="9">
        <v>36</v>
      </c>
      <c r="F17" s="9" t="s">
        <v>20</v>
      </c>
      <c r="G17" s="24" t="s">
        <v>8</v>
      </c>
      <c r="H17" s="24">
        <v>60</v>
      </c>
      <c r="I17" s="25" t="s">
        <v>26</v>
      </c>
      <c r="J17" s="26" t="s">
        <v>6</v>
      </c>
      <c r="K17" s="26">
        <v>100</v>
      </c>
      <c r="L17" s="26" t="s">
        <v>28</v>
      </c>
      <c r="M17" s="27">
        <f t="shared" si="0"/>
        <v>196</v>
      </c>
    </row>
    <row r="18" spans="2:13" x14ac:dyDescent="0.3">
      <c r="B18" s="11">
        <v>16</v>
      </c>
      <c r="C18" s="29">
        <v>44889</v>
      </c>
      <c r="D18" s="10" t="s">
        <v>8</v>
      </c>
      <c r="E18" s="9">
        <v>36</v>
      </c>
      <c r="F18" s="9" t="s">
        <v>20</v>
      </c>
      <c r="G18" s="24" t="s">
        <v>8</v>
      </c>
      <c r="H18" s="24">
        <v>60</v>
      </c>
      <c r="I18" s="25" t="s">
        <v>26</v>
      </c>
      <c r="J18" s="26" t="s">
        <v>6</v>
      </c>
      <c r="K18" s="26">
        <v>340</v>
      </c>
      <c r="L18" s="26" t="s">
        <v>29</v>
      </c>
      <c r="M18" s="27">
        <f t="shared" si="0"/>
        <v>436</v>
      </c>
    </row>
    <row r="19" spans="2:13" x14ac:dyDescent="0.3">
      <c r="B19" s="11">
        <v>17</v>
      </c>
      <c r="C19" s="29">
        <v>44890</v>
      </c>
      <c r="D19" s="10" t="s">
        <v>8</v>
      </c>
      <c r="E19" s="9">
        <v>36</v>
      </c>
      <c r="F19" s="9" t="s">
        <v>20</v>
      </c>
      <c r="G19" s="24" t="s">
        <v>6</v>
      </c>
      <c r="H19" s="24">
        <v>50</v>
      </c>
      <c r="I19" s="25" t="s">
        <v>26</v>
      </c>
      <c r="J19" s="26" t="s">
        <v>8</v>
      </c>
      <c r="K19" s="26">
        <v>490</v>
      </c>
      <c r="L19" s="26" t="s">
        <v>32</v>
      </c>
      <c r="M19" s="27">
        <f t="shared" si="0"/>
        <v>576</v>
      </c>
    </row>
    <row r="20" spans="2:13" x14ac:dyDescent="0.3">
      <c r="B20" s="11">
        <v>18</v>
      </c>
      <c r="C20" s="29">
        <v>44891</v>
      </c>
      <c r="D20" s="10" t="s">
        <v>8</v>
      </c>
      <c r="E20" s="9">
        <v>36</v>
      </c>
      <c r="F20" s="9" t="s">
        <v>20</v>
      </c>
      <c r="G20" s="24" t="s">
        <v>6</v>
      </c>
      <c r="H20" s="24">
        <v>240</v>
      </c>
      <c r="I20" s="25" t="s">
        <v>30</v>
      </c>
      <c r="J20" s="26" t="s">
        <v>8</v>
      </c>
      <c r="K20" s="26">
        <v>160</v>
      </c>
      <c r="L20" s="26" t="s">
        <v>31</v>
      </c>
      <c r="M20" s="27">
        <f t="shared" si="0"/>
        <v>436</v>
      </c>
    </row>
    <row r="21" spans="2:13" x14ac:dyDescent="0.3">
      <c r="B21" s="11">
        <v>19</v>
      </c>
      <c r="C21" s="29">
        <v>44892</v>
      </c>
      <c r="D21" s="10" t="s">
        <v>8</v>
      </c>
      <c r="E21" s="9">
        <v>60</v>
      </c>
      <c r="F21" s="9" t="s">
        <v>20</v>
      </c>
      <c r="G21" s="24" t="s">
        <v>6</v>
      </c>
      <c r="H21" s="24">
        <v>50</v>
      </c>
      <c r="I21" s="25" t="s">
        <v>33</v>
      </c>
      <c r="J21" s="26" t="s">
        <v>8</v>
      </c>
      <c r="K21" s="26">
        <v>180</v>
      </c>
      <c r="L21" s="26" t="s">
        <v>34</v>
      </c>
      <c r="M21" s="27">
        <f t="shared" si="0"/>
        <v>290</v>
      </c>
    </row>
    <row r="22" spans="2:13" x14ac:dyDescent="0.3">
      <c r="B22" s="11">
        <v>20</v>
      </c>
      <c r="C22" s="29">
        <v>44893</v>
      </c>
      <c r="D22" s="10" t="s">
        <v>8</v>
      </c>
      <c r="E22" s="9">
        <v>36</v>
      </c>
      <c r="F22" s="9" t="s">
        <v>20</v>
      </c>
      <c r="G22" s="24"/>
      <c r="H22" s="24"/>
      <c r="I22" s="25"/>
      <c r="J22" s="26"/>
      <c r="K22" s="26"/>
      <c r="L22" s="26"/>
      <c r="M22" s="27">
        <f t="shared" si="0"/>
        <v>36</v>
      </c>
    </row>
    <row r="23" spans="2:13" x14ac:dyDescent="0.3">
      <c r="B23" s="11">
        <v>21</v>
      </c>
      <c r="C23" s="29">
        <v>44894</v>
      </c>
      <c r="D23" s="10" t="s">
        <v>6</v>
      </c>
      <c r="E23" s="9">
        <v>36</v>
      </c>
      <c r="F23" s="9" t="s">
        <v>20</v>
      </c>
      <c r="G23" s="24" t="s">
        <v>8</v>
      </c>
      <c r="H23" s="24">
        <v>60</v>
      </c>
      <c r="I23" s="25" t="s">
        <v>26</v>
      </c>
      <c r="J23" s="26"/>
      <c r="K23" s="26"/>
      <c r="L23" s="26"/>
      <c r="M23" s="27">
        <f t="shared" si="0"/>
        <v>96</v>
      </c>
    </row>
    <row r="24" spans="2:13" x14ac:dyDescent="0.3">
      <c r="B24" s="11">
        <v>22</v>
      </c>
      <c r="C24" s="29">
        <v>44895</v>
      </c>
      <c r="D24" s="10" t="s">
        <v>8</v>
      </c>
      <c r="E24" s="9">
        <v>36</v>
      </c>
      <c r="F24" s="9" t="s">
        <v>20</v>
      </c>
      <c r="G24" s="24" t="s">
        <v>8</v>
      </c>
      <c r="H24" s="24">
        <v>83</v>
      </c>
      <c r="I24" s="25" t="s">
        <v>26</v>
      </c>
      <c r="J24" s="26"/>
      <c r="K24" s="26"/>
      <c r="L24" s="26"/>
      <c r="M24" s="27">
        <f t="shared" si="0"/>
        <v>119</v>
      </c>
    </row>
    <row r="25" spans="2:13" x14ac:dyDescent="0.3">
      <c r="B25" s="11">
        <v>23</v>
      </c>
      <c r="C25" s="29">
        <v>44896</v>
      </c>
      <c r="D25" s="10" t="s">
        <v>8</v>
      </c>
      <c r="E25" s="9">
        <v>99</v>
      </c>
      <c r="F25" s="9" t="s">
        <v>20</v>
      </c>
      <c r="G25" s="24" t="s">
        <v>8</v>
      </c>
      <c r="H25" s="24">
        <v>60</v>
      </c>
      <c r="I25" s="25"/>
      <c r="J25" s="26"/>
      <c r="K25" s="26"/>
      <c r="L25" s="26"/>
      <c r="M25" s="27">
        <f t="shared" si="0"/>
        <v>159</v>
      </c>
    </row>
    <row r="26" spans="2:13" x14ac:dyDescent="0.3">
      <c r="B26" s="11">
        <v>24</v>
      </c>
      <c r="C26" s="29">
        <v>44897</v>
      </c>
      <c r="D26" s="10" t="s">
        <v>8</v>
      </c>
      <c r="E26" s="9">
        <v>36</v>
      </c>
      <c r="F26" s="9" t="s">
        <v>20</v>
      </c>
      <c r="G26" s="24"/>
      <c r="H26" s="24"/>
      <c r="I26" s="25"/>
      <c r="J26" s="26"/>
      <c r="K26" s="26"/>
      <c r="L26" s="26"/>
      <c r="M26" s="27">
        <f t="shared" si="0"/>
        <v>36</v>
      </c>
    </row>
    <row r="27" spans="2:13" x14ac:dyDescent="0.3">
      <c r="B27" s="11">
        <v>25</v>
      </c>
      <c r="C27" s="29">
        <v>44898</v>
      </c>
      <c r="D27" s="10"/>
      <c r="E27" s="9"/>
      <c r="F27" s="9"/>
      <c r="G27" s="24"/>
      <c r="H27" s="24"/>
      <c r="I27" s="25"/>
      <c r="J27" s="26"/>
      <c r="K27" s="26"/>
      <c r="L27" s="26"/>
      <c r="M27" s="27">
        <f t="shared" si="0"/>
        <v>0</v>
      </c>
    </row>
    <row r="28" spans="2:13" x14ac:dyDescent="0.3">
      <c r="B28" s="11">
        <v>26</v>
      </c>
      <c r="C28" s="29">
        <v>44899</v>
      </c>
      <c r="D28" s="10"/>
      <c r="E28" s="9"/>
      <c r="F28" s="9"/>
      <c r="G28" s="24"/>
      <c r="H28" s="24"/>
      <c r="I28" s="25"/>
      <c r="J28" s="26"/>
      <c r="K28" s="26"/>
      <c r="L28" s="26"/>
      <c r="M28" s="27">
        <f t="shared" si="0"/>
        <v>0</v>
      </c>
    </row>
    <row r="29" spans="2:13" x14ac:dyDescent="0.3">
      <c r="B29" s="11">
        <v>27</v>
      </c>
      <c r="C29" s="29">
        <v>44900</v>
      </c>
      <c r="D29" s="10"/>
      <c r="E29" s="9"/>
      <c r="F29" s="9"/>
      <c r="G29" s="24"/>
      <c r="H29" s="24"/>
      <c r="I29" s="25"/>
      <c r="J29" s="26"/>
      <c r="K29" s="26"/>
      <c r="L29" s="26"/>
      <c r="M29" s="27">
        <f t="shared" si="0"/>
        <v>0</v>
      </c>
    </row>
    <row r="30" spans="2:13" x14ac:dyDescent="0.3">
      <c r="B30" s="11">
        <v>28</v>
      </c>
      <c r="C30" s="29">
        <v>44901</v>
      </c>
      <c r="D30" s="10" t="s">
        <v>6</v>
      </c>
      <c r="E30" s="9">
        <v>250</v>
      </c>
      <c r="F30" s="9" t="s">
        <v>23</v>
      </c>
      <c r="G30" s="24" t="s">
        <v>6</v>
      </c>
      <c r="H30" s="24">
        <v>100</v>
      </c>
      <c r="I30" s="25" t="s">
        <v>26</v>
      </c>
      <c r="J30" s="26"/>
      <c r="K30" s="26"/>
      <c r="L30" s="26"/>
      <c r="M30" s="27">
        <f t="shared" si="0"/>
        <v>350</v>
      </c>
    </row>
    <row r="31" spans="2:13" x14ac:dyDescent="0.3">
      <c r="B31" s="11">
        <v>29</v>
      </c>
      <c r="C31" s="29">
        <v>44902</v>
      </c>
      <c r="D31" s="10" t="s">
        <v>8</v>
      </c>
      <c r="E31" s="9">
        <v>35</v>
      </c>
      <c r="F31" s="9" t="s">
        <v>20</v>
      </c>
      <c r="G31" s="24" t="s">
        <v>8</v>
      </c>
      <c r="H31" s="24">
        <v>60</v>
      </c>
      <c r="I31" s="25" t="s">
        <v>26</v>
      </c>
      <c r="J31" s="26"/>
      <c r="K31" s="26"/>
      <c r="L31" s="26"/>
      <c r="M31" s="27">
        <f t="shared" si="0"/>
        <v>95</v>
      </c>
    </row>
    <row r="32" spans="2:13" x14ac:dyDescent="0.3">
      <c r="B32" s="11">
        <v>30</v>
      </c>
      <c r="C32" s="29">
        <v>44903</v>
      </c>
      <c r="D32" s="10" t="s">
        <v>8</v>
      </c>
      <c r="E32" s="9">
        <v>36</v>
      </c>
      <c r="F32" s="9" t="s">
        <v>20</v>
      </c>
      <c r="G32" s="24" t="s">
        <v>6</v>
      </c>
      <c r="H32" s="24">
        <v>60</v>
      </c>
      <c r="I32" s="25" t="s">
        <v>26</v>
      </c>
      <c r="J32" s="26"/>
      <c r="K32" s="26"/>
      <c r="L32" s="26"/>
      <c r="M32" s="27">
        <f t="shared" si="0"/>
        <v>96</v>
      </c>
    </row>
    <row r="33" spans="2:14" x14ac:dyDescent="0.3">
      <c r="B33" s="11">
        <v>31</v>
      </c>
      <c r="C33" s="29">
        <v>44904</v>
      </c>
      <c r="D33" s="10" t="s">
        <v>6</v>
      </c>
      <c r="E33" s="9">
        <v>66</v>
      </c>
      <c r="F33" s="9" t="s">
        <v>20</v>
      </c>
      <c r="G33" s="24" t="s">
        <v>6</v>
      </c>
      <c r="H33" s="24">
        <v>60</v>
      </c>
      <c r="I33" s="25" t="s">
        <v>26</v>
      </c>
      <c r="J33" s="26"/>
      <c r="K33" s="26"/>
      <c r="L33" s="26"/>
      <c r="M33" s="27">
        <f t="shared" si="0"/>
        <v>126</v>
      </c>
    </row>
    <row r="34" spans="2:14" x14ac:dyDescent="0.3">
      <c r="B34" s="11">
        <v>32</v>
      </c>
      <c r="C34" s="29">
        <v>44905</v>
      </c>
      <c r="D34" s="10"/>
      <c r="E34" s="9"/>
      <c r="F34" s="9"/>
      <c r="G34" s="24"/>
      <c r="H34" s="24"/>
      <c r="I34" s="25"/>
      <c r="J34" s="26"/>
      <c r="K34" s="26"/>
      <c r="L34" s="26"/>
      <c r="M34" s="27">
        <f t="shared" si="0"/>
        <v>0</v>
      </c>
    </row>
    <row r="35" spans="2:14" x14ac:dyDescent="0.3">
      <c r="B35" s="11"/>
      <c r="C35" s="29">
        <v>44906</v>
      </c>
      <c r="D35" s="10" t="s">
        <v>8</v>
      </c>
      <c r="E35" s="9">
        <v>150</v>
      </c>
      <c r="F35" s="9" t="s">
        <v>35</v>
      </c>
      <c r="G35" s="24"/>
      <c r="H35" s="24"/>
      <c r="I35" s="25"/>
      <c r="J35" s="26"/>
      <c r="K35" s="26"/>
      <c r="L35" s="26"/>
      <c r="M35" s="27">
        <f t="shared" si="0"/>
        <v>150</v>
      </c>
    </row>
    <row r="36" spans="2:14" x14ac:dyDescent="0.3">
      <c r="B36" s="11"/>
      <c r="C36" s="29">
        <v>44907</v>
      </c>
      <c r="D36" s="10"/>
      <c r="E36" s="9"/>
      <c r="F36" s="9"/>
      <c r="G36" s="24"/>
      <c r="H36" s="24"/>
      <c r="I36" s="25"/>
      <c r="J36" s="26"/>
      <c r="K36" s="26"/>
      <c r="L36" s="26"/>
      <c r="M36" s="27">
        <f>SUM(M12:M35)</f>
        <v>5627</v>
      </c>
      <c r="N36" s="27">
        <f>SUM(M3:M10)</f>
        <v>538</v>
      </c>
    </row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3">
    <mergeCell ref="D1:F1"/>
    <mergeCell ref="G1:I1"/>
    <mergeCell ref="J1:L1"/>
  </mergeCells>
  <phoneticPr fontId="7" type="noConversion"/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D3:D36 J3:J36 G3:G36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Formulas="1" showGridLines="0" zoomScale="85" zoomScaleNormal="85" workbookViewId="0">
      <selection activeCell="L1" sqref="L1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4.554687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1" ht="15" thickBot="1" x14ac:dyDescent="0.35"/>
    <row r="2" spans="2:11" ht="15" customHeight="1" x14ac:dyDescent="0.3">
      <c r="B2" s="15"/>
      <c r="C2" s="16"/>
      <c r="D2" s="16"/>
      <c r="E2" s="17" t="s">
        <v>13</v>
      </c>
      <c r="F2" s="16"/>
      <c r="G2" s="16"/>
      <c r="H2" s="16"/>
      <c r="I2" s="40">
        <f ca="1">TODAY()</f>
        <v>44908</v>
      </c>
      <c r="J2" s="40"/>
      <c r="K2" s="41"/>
    </row>
    <row r="3" spans="2:11" x14ac:dyDescent="0.3">
      <c r="B3" s="18"/>
      <c r="C3" s="42"/>
      <c r="D3" s="42"/>
      <c r="E3" s="22"/>
      <c r="F3" s="23"/>
      <c r="G3" s="22"/>
      <c r="H3" s="42"/>
      <c r="I3" s="42"/>
      <c r="J3" s="22"/>
      <c r="K3" s="19"/>
    </row>
    <row r="4" spans="2:11" x14ac:dyDescent="0.3">
      <c r="B4" s="18"/>
      <c r="C4" s="22"/>
      <c r="D4" s="22"/>
      <c r="E4" s="22"/>
      <c r="F4" s="22"/>
      <c r="G4" s="22"/>
      <c r="H4" s="22"/>
      <c r="I4" s="22"/>
      <c r="J4" s="22"/>
      <c r="K4" s="19"/>
    </row>
    <row r="5" spans="2:11" x14ac:dyDescent="0.3">
      <c r="B5" s="18"/>
      <c r="C5" s="22"/>
      <c r="D5" s="22"/>
      <c r="E5" s="22"/>
      <c r="F5" s="22"/>
      <c r="G5" s="22"/>
      <c r="H5" s="22"/>
      <c r="I5" s="22"/>
      <c r="J5" s="22"/>
      <c r="K5" s="19"/>
    </row>
    <row r="6" spans="2:11" x14ac:dyDescent="0.3">
      <c r="B6" s="18"/>
      <c r="C6" s="22"/>
      <c r="D6" s="22"/>
      <c r="E6" s="22"/>
      <c r="F6" s="22"/>
      <c r="G6" s="22"/>
      <c r="H6" s="22"/>
      <c r="I6" s="22"/>
      <c r="J6" s="22"/>
      <c r="K6" s="19"/>
    </row>
    <row r="7" spans="2:11" x14ac:dyDescent="0.3">
      <c r="B7" s="18"/>
      <c r="C7" s="22"/>
      <c r="D7" s="22"/>
      <c r="E7" s="22"/>
      <c r="F7" s="22"/>
      <c r="G7" s="22"/>
      <c r="H7" s="22"/>
      <c r="I7" s="22"/>
      <c r="J7" s="22"/>
      <c r="K7" s="19"/>
    </row>
    <row r="8" spans="2:11" x14ac:dyDescent="0.3">
      <c r="B8" s="18"/>
      <c r="C8" s="22"/>
      <c r="D8" s="22"/>
      <c r="E8" s="22"/>
      <c r="F8" s="22"/>
      <c r="G8" s="22"/>
      <c r="H8" s="22"/>
      <c r="I8" s="22"/>
      <c r="J8" s="22"/>
      <c r="K8" s="19"/>
    </row>
    <row r="9" spans="2:11" x14ac:dyDescent="0.3">
      <c r="B9" s="18"/>
      <c r="C9" s="22"/>
      <c r="D9" s="22"/>
      <c r="E9" s="22"/>
      <c r="F9" s="22"/>
      <c r="G9" s="22"/>
      <c r="H9" s="22"/>
      <c r="I9" s="22"/>
      <c r="J9" s="22"/>
      <c r="K9" s="19"/>
    </row>
    <row r="10" spans="2:11" x14ac:dyDescent="0.3">
      <c r="B10" s="18"/>
      <c r="C10" s="22"/>
      <c r="D10" s="22"/>
      <c r="E10" s="22"/>
      <c r="F10" s="22"/>
      <c r="G10" s="22"/>
      <c r="H10" s="22"/>
      <c r="I10" s="22"/>
      <c r="J10" s="22"/>
      <c r="K10" s="19"/>
    </row>
    <row r="11" spans="2:11" x14ac:dyDescent="0.3">
      <c r="B11" s="18"/>
      <c r="C11" s="22"/>
      <c r="D11" s="22"/>
      <c r="E11" s="22"/>
      <c r="F11" s="22"/>
      <c r="G11" s="22"/>
      <c r="H11" s="22"/>
      <c r="I11" s="22"/>
      <c r="J11" s="22"/>
      <c r="K11" s="19"/>
    </row>
    <row r="12" spans="2:11" x14ac:dyDescent="0.3">
      <c r="B12" s="18"/>
      <c r="C12" s="22"/>
      <c r="D12" s="22"/>
      <c r="E12" s="22"/>
      <c r="F12" s="22"/>
      <c r="G12" s="22"/>
      <c r="H12" s="22"/>
      <c r="I12" s="22"/>
      <c r="J12" s="22"/>
      <c r="K12" s="19"/>
    </row>
    <row r="13" spans="2:11" x14ac:dyDescent="0.3">
      <c r="B13" s="18"/>
      <c r="C13" s="22"/>
      <c r="D13" s="22"/>
      <c r="E13" s="22"/>
      <c r="F13" s="22"/>
      <c r="G13" s="22"/>
      <c r="H13" s="22"/>
      <c r="I13" s="22"/>
      <c r="J13" s="22"/>
      <c r="K13" s="19"/>
    </row>
    <row r="14" spans="2:11" x14ac:dyDescent="0.3">
      <c r="B14" s="18"/>
      <c r="C14" s="22"/>
      <c r="D14" s="22"/>
      <c r="E14" s="22"/>
      <c r="F14" s="22"/>
      <c r="G14" s="22"/>
      <c r="H14" s="22"/>
      <c r="I14" s="22"/>
      <c r="J14" s="22"/>
      <c r="K14" s="19"/>
    </row>
    <row r="15" spans="2:11" x14ac:dyDescent="0.3">
      <c r="B15" s="18"/>
      <c r="C15" s="22"/>
      <c r="D15" s="22"/>
      <c r="E15" s="22"/>
      <c r="F15" s="22"/>
      <c r="G15" s="22"/>
      <c r="H15" s="22"/>
      <c r="I15" s="22"/>
      <c r="J15" s="22"/>
      <c r="K15" s="19"/>
    </row>
    <row r="16" spans="2:11" x14ac:dyDescent="0.3">
      <c r="B16" s="18"/>
      <c r="C16" s="22"/>
      <c r="D16" s="22"/>
      <c r="E16" s="22"/>
      <c r="F16" s="22"/>
      <c r="G16" s="22"/>
      <c r="H16" s="22"/>
      <c r="I16" s="22"/>
      <c r="J16" s="22"/>
      <c r="K16" s="19"/>
    </row>
    <row r="17" spans="2:11" x14ac:dyDescent="0.3">
      <c r="B17" s="18"/>
      <c r="C17" s="22"/>
      <c r="D17" s="22"/>
      <c r="E17" s="22"/>
      <c r="F17" s="22"/>
      <c r="G17" s="22"/>
      <c r="H17" s="22"/>
      <c r="I17" s="22"/>
      <c r="J17" s="22"/>
      <c r="K17" s="19"/>
    </row>
    <row r="18" spans="2:11" x14ac:dyDescent="0.3">
      <c r="B18" s="18"/>
      <c r="C18" s="22"/>
      <c r="D18" s="22"/>
      <c r="E18" s="22"/>
      <c r="F18" s="22"/>
      <c r="G18" s="22"/>
      <c r="H18" s="22"/>
      <c r="I18" s="22"/>
      <c r="J18" s="22"/>
      <c r="K18" s="19"/>
    </row>
    <row r="19" spans="2:11" ht="2.25" customHeight="1" thickBot="1" x14ac:dyDescent="0.35">
      <c r="B19" s="20"/>
      <c r="C19" s="21"/>
      <c r="D19" s="21"/>
      <c r="E19" s="21"/>
      <c r="F19" s="21"/>
      <c r="G19" s="21"/>
      <c r="H19" s="21"/>
      <c r="I19" s="21"/>
      <c r="J19" s="21"/>
      <c r="K19" s="21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2022-12-13T16:00:57Z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2022-11-21T16:11:12Z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3056d4f3-bd82-44df-a6be-a746ea33224c</vt:lpwstr>
  </property>
  <property fmtid="{D5CDD505-2E9C-101B-9397-08002B2CF9AE}" pid="8" name="MSIP_Label_defa4170-0d19-0005-0004-bc88714345d2_ActionId">
    <vt:lpwstr>7fdf8936-64db-4617-942c-2dc9fe88a24e</vt:lpwstr>
  </property>
  <property fmtid="{D5CDD505-2E9C-101B-9397-08002B2CF9AE}" pid="9" name="MSIP_Label_defa4170-0d19-0005-0004-bc88714345d2_ContentBits">
    <vt:lpwstr>0</vt:lpwstr>
  </property>
</Properties>
</file>