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WAIS MUGHAL\Desktop\Expenses Hostel Mate\"/>
    </mc:Choice>
  </mc:AlternateContent>
  <xr:revisionPtr revIDLastSave="0" documentId="13_ncr:1_{4A01C180-2B22-4F96-A525-642770F4496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Dashborad" sheetId="2" r:id="rId2"/>
  </sheets>
  <calcPr calcId="191029"/>
  <customWorkbookViews>
    <customWorkbookView name="Nisar Ahmad - Personal View" guid="{402CEDBB-E4CE-49B8-9910-EA51EA8FA5B0}" autoUpdate="1" mergeInterval="5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" l="1"/>
  <c r="M3" i="1"/>
  <c r="Q5" i="1" l="1"/>
  <c r="Q3" i="1"/>
  <c r="M14" i="1"/>
  <c r="M4" i="1"/>
  <c r="M5" i="1"/>
  <c r="M6" i="1"/>
  <c r="M7" i="1"/>
  <c r="M8" i="1"/>
  <c r="M9" i="1"/>
  <c r="M10" i="1"/>
  <c r="M11" i="1"/>
  <c r="M12" i="1"/>
  <c r="M13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 l="1"/>
  <c r="I2" i="2" l="1"/>
  <c r="Q6" i="1" l="1"/>
  <c r="P7" i="1" s="1"/>
  <c r="P4" i="1" l="1"/>
  <c r="S4" i="1" s="1"/>
  <c r="P5" i="1"/>
  <c r="S5" i="1" s="1"/>
  <c r="P3" i="1"/>
  <c r="S3" i="1" s="1"/>
  <c r="P8" i="1" l="1"/>
  <c r="R3" i="1"/>
  <c r="R5" i="1"/>
  <c r="R4" i="1"/>
  <c r="P6" i="1"/>
  <c r="T6" i="1" l="1"/>
</calcChain>
</file>

<file path=xl/sharedStrings.xml><?xml version="1.0" encoding="utf-8"?>
<sst xmlns="http://schemas.openxmlformats.org/spreadsheetml/2006/main" count="148" uniqueCount="41">
  <si>
    <t>Date</t>
  </si>
  <si>
    <t>Name</t>
  </si>
  <si>
    <t>Expense</t>
  </si>
  <si>
    <t>Expense Person 1</t>
  </si>
  <si>
    <t>Expense Person 2</t>
  </si>
  <si>
    <t>Expense Person 3</t>
  </si>
  <si>
    <t>Nisar</t>
  </si>
  <si>
    <t>Muneeb</t>
  </si>
  <si>
    <t>Awais</t>
  </si>
  <si>
    <t>Pyable by Person Till Date</t>
  </si>
  <si>
    <t>Expense per Till Date</t>
  </si>
  <si>
    <t>Remarks</t>
  </si>
  <si>
    <t>Total Expense by person till Date</t>
  </si>
  <si>
    <t>FLAT EXPNSE SHEET AS OF</t>
  </si>
  <si>
    <t>Sr #</t>
  </si>
  <si>
    <t>Total Expense Per Day</t>
  </si>
  <si>
    <t>Check</t>
  </si>
  <si>
    <t>Carry Forward Balance</t>
  </si>
  <si>
    <t>nashta</t>
  </si>
  <si>
    <t>nashta+dinner</t>
  </si>
  <si>
    <t>milk+sweet</t>
  </si>
  <si>
    <t>masla +chnaay</t>
  </si>
  <si>
    <t>dinner</t>
  </si>
  <si>
    <t>nashhta</t>
  </si>
  <si>
    <t>vegetable</t>
  </si>
  <si>
    <t xml:space="preserve">refreshment </t>
  </si>
  <si>
    <t>vegetable+bread</t>
  </si>
  <si>
    <t>oil</t>
  </si>
  <si>
    <t>bread milk</t>
  </si>
  <si>
    <t>pop corn + refresh</t>
  </si>
  <si>
    <t>vegetable+milk</t>
  </si>
  <si>
    <t>milk+chay</t>
  </si>
  <si>
    <t>masala+sabzi</t>
  </si>
  <si>
    <t>veg</t>
  </si>
  <si>
    <t>nashta+refresh</t>
  </si>
  <si>
    <t>oil+salt</t>
  </si>
  <si>
    <t>masla</t>
  </si>
  <si>
    <t>masala</t>
  </si>
  <si>
    <t>chicken</t>
  </si>
  <si>
    <t>vergtable</t>
  </si>
  <si>
    <t>bread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</si>
</sst>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b/>
      <sz val="9"/>
      <color theme="0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theme="6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theme="0" tint="-4.9989318521683403E-2"/>
      </left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hair">
        <color theme="0" tint="-4.9989318521683403E-2"/>
      </left>
      <right/>
      <top style="hair">
        <color theme="0" tint="-4.9989318521683403E-2"/>
      </top>
      <bottom style="hair">
        <color theme="0" tint="-4.9989318521683403E-2"/>
      </bottom>
      <diagonal/>
    </border>
    <border>
      <left/>
      <right style="hair">
        <color theme="0" tint="-4.9989318521683403E-2"/>
      </right>
      <top style="hair">
        <color theme="0" tint="-4.9989318521683403E-2"/>
      </top>
      <bottom style="hair">
        <color theme="0" tint="-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34998626667073579"/>
      </top>
      <bottom style="thick">
        <color theme="0" tint="-0.34998626667073579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4" borderId="0" xfId="0" applyFill="1"/>
    <xf numFmtId="0" fontId="2" fillId="4" borderId="0" xfId="0" applyFont="1" applyFill="1"/>
    <xf numFmtId="0" fontId="0" fillId="0" borderId="0" xfId="0" applyAlignment="1">
      <alignment horizontal="left"/>
    </xf>
    <xf numFmtId="1" fontId="0" fillId="0" borderId="0" xfId="0" applyNumberFormat="1"/>
    <xf numFmtId="0" fontId="6" fillId="5" borderId="0" xfId="0" applyFont="1" applyFill="1" applyAlignment="1">
      <alignment horizontal="center" vertical="center"/>
    </xf>
    <xf numFmtId="43" fontId="7" fillId="5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 wrapText="1"/>
    </xf>
    <xf numFmtId="0" fontId="0" fillId="2" borderId="8" xfId="0" applyFill="1" applyBorder="1"/>
    <xf numFmtId="0" fontId="0" fillId="2" borderId="10" xfId="0" applyFill="1" applyBorder="1"/>
    <xf numFmtId="0" fontId="0" fillId="0" borderId="11" xfId="0" applyBorder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1" fillId="6" borderId="2" xfId="0" applyFont="1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0" xfId="0" applyFill="1"/>
    <xf numFmtId="0" fontId="3" fillId="7" borderId="0" xfId="0" applyFont="1" applyFill="1"/>
    <xf numFmtId="0" fontId="0" fillId="8" borderId="8" xfId="0" applyFill="1" applyBorder="1"/>
    <xf numFmtId="0" fontId="0" fillId="8" borderId="9" xfId="0" applyFill="1" applyBorder="1"/>
    <xf numFmtId="0" fontId="0" fillId="9" borderId="11" xfId="0" applyFill="1" applyBorder="1"/>
    <xf numFmtId="1" fontId="0" fillId="3" borderId="11" xfId="0" applyNumberFormat="1" applyFill="1" applyBorder="1" applyAlignment="1">
      <alignment horizontal="center" vertical="center"/>
    </xf>
    <xf numFmtId="0" fontId="2" fillId="0" borderId="0" xfId="0" applyFont="1"/>
    <xf numFmtId="1" fontId="4" fillId="4" borderId="12" xfId="0" applyNumberFormat="1" applyFont="1" applyFill="1" applyBorder="1" applyAlignment="1">
      <alignment horizontal="center" vertical="center"/>
    </xf>
    <xf numFmtId="15" fontId="0" fillId="0" borderId="11" xfId="0" applyNumberFormat="1" applyBorder="1" applyAlignment="1">
      <alignment horizontal="left" wrapText="1"/>
    </xf>
    <xf numFmtId="165" fontId="0" fillId="0" borderId="11" xfId="0" applyNumberFormat="1" applyBorder="1" applyAlignment="1">
      <alignment horizontal="left"/>
    </xf>
    <xf numFmtId="0" fontId="0" fillId="0" borderId="0" xfId="0" applyAlignment="1">
      <alignment horizontal="center"/>
    </xf>
    <xf numFmtId="164" fontId="5" fillId="6" borderId="2" xfId="0" applyNumberFormat="1" applyFont="1" applyFill="1" applyBorder="1" applyAlignment="1">
      <alignment horizontal="center"/>
    </xf>
    <xf numFmtId="164" fontId="5" fillId="6" borderId="3" xfId="0" applyNumberFormat="1" applyFont="1" applyFill="1" applyBorder="1" applyAlignment="1">
      <alignment horizontal="center"/>
    </xf>
    <xf numFmtId="0" fontId="3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B9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Expense By Person Till Date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814280427227736"/>
          <c:y val="0.21773851267083261"/>
          <c:w val="0.60193164382251874"/>
          <c:h val="0.58284796089160529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A338-43E5-AACD-AF2350DEDD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0800" dist="50800" dir="5400000" algn="ctr" rotWithShape="0">
                  <a:schemeClr val="accent2">
                    <a:lumMod val="75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80-4F09-814A-3EEB0FD7DEF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980-4F09-814A-3EEB0FD7DEF8}"/>
              </c:ext>
            </c:extLst>
          </c:dPt>
          <c:dLbls>
            <c:dLbl>
              <c:idx val="0"/>
              <c:layout>
                <c:manualLayout>
                  <c:x val="-3.0935815733614857E-3"/>
                  <c:y val="-5.657427821522309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38-43E5-AACD-AF2350DEDD7D}"/>
                </c:ext>
              </c:extLst>
            </c:dLbl>
            <c:dLbl>
              <c:idx val="2"/>
              <c:layout>
                <c:manualLayout>
                  <c:x val="0"/>
                  <c:y val="-7.269763779527559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80-4F09-814A-3EEB0FD7DE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t" anchorCtr="0">
                <a:spAutoFit/>
              </a:bodyPr>
              <a:lstStyle/>
              <a:p>
                <a:pPr>
                  <a:defRPr sz="1100" b="0" i="0" u="none" strike="noStrike" kern="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Sheet1!$O$3:$O$6</c15:sqref>
                  </c15:fullRef>
                </c:ext>
              </c:extLst>
              <c:f>Sheet1!$O$3:$O$5</c:f>
              <c:strCache>
                <c:ptCount val="3"/>
                <c:pt idx="0">
                  <c:v>Nisar</c:v>
                </c:pt>
                <c:pt idx="1">
                  <c:v>Muneeb</c:v>
                </c:pt>
                <c:pt idx="2">
                  <c:v>Awais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Sheet1!$Q$3:$Q$6</c15:sqref>
                  </c15:fullRef>
                </c:ext>
              </c:extLst>
              <c:f>Sheet1!$Q$3:$Q$5</c:f>
              <c:numCache>
                <c:formatCode>General</c:formatCode>
                <c:ptCount val="3"/>
                <c:pt idx="0">
                  <c:v>1744</c:v>
                </c:pt>
                <c:pt idx="1">
                  <c:v>2396</c:v>
                </c:pt>
                <c:pt idx="2">
                  <c:v>3691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80-4F09-814A-3EEB0FD7DEF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2228496"/>
        <c:axId val="622228912"/>
      </c:barChart>
      <c:catAx>
        <c:axId val="62222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  <a:alpha val="4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228912"/>
        <c:crosses val="autoZero"/>
        <c:auto val="1"/>
        <c:lblAlgn val="ctr"/>
        <c:lblOffset val="100"/>
        <c:noMultiLvlLbl val="0"/>
      </c:catAx>
      <c:valAx>
        <c:axId val="622228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2222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 kern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EB-45A2-AF7B-B5A9E87AD1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EB-45A2-AF7B-B5A9E87AD1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EB-45A2-AF7B-B5A9E87AD16A}"/>
              </c:ext>
            </c:extLst>
          </c:dPt>
          <c:dLbls>
            <c:dLbl>
              <c:idx val="0"/>
              <c:layout>
                <c:manualLayout>
                  <c:x val="-0.17586098590706528"/>
                  <c:y val="0.1655850445322556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24028ED-E326-4917-93B3-C5AA7C49251F}" type="CATEGORYNAME">
                      <a:rPr lang="en-US" sz="1400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sz="1400" b="1" baseline="0">
                        <a:solidFill>
                          <a:schemeClr val="bg1"/>
                        </a:solidFill>
                      </a:rPr>
                      <a:t>, </a:t>
                    </a:r>
                    <a:fld id="{F5FBB456-A56E-40DF-AED9-207768CEB451}" type="VALUE">
                      <a:rPr lang="en-US" sz="1400" b="1" baseline="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 sz="14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81925797076641"/>
                      <c:h val="0.2586504918145319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7EB-45A2-AF7B-B5A9E87AD16A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1B6961-C99D-4310-87E8-A9D897B22634}" type="CATEGORYNAME">
                      <a:rPr lang="en-US" sz="1100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[CATEGORY NAME]</a:t>
                    </a:fld>
                    <a:r>
                      <a:rPr lang="en-US" sz="1200" b="1" baseline="0">
                        <a:solidFill>
                          <a:schemeClr val="bg1"/>
                        </a:solidFill>
                      </a:rPr>
                      <a:t>, </a:t>
                    </a:r>
                    <a:fld id="{C5AEB169-C3E4-44A4-9EDC-304BF211FE14}" type="VALUE">
                      <a:rPr lang="en-US" sz="1200" b="1" baseline="0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[VALUE]</a:t>
                    </a:fld>
                    <a:endParaRPr lang="en-US" sz="1200" b="1" baseline="0">
                      <a:solidFill>
                        <a:schemeClr val="bg1"/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343339244830376"/>
                      <c:h val="0.2283798484274996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7EB-45A2-AF7B-B5A9E87AD16A}"/>
                </c:ext>
              </c:extLst>
            </c:dLbl>
            <c:dLbl>
              <c:idx val="2"/>
              <c:layout>
                <c:manualLayout>
                  <c:x val="0.19562250334052078"/>
                  <c:y val="0.162356113630082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lang="en-US" sz="1200" b="1" i="0" u="none" strike="noStrike" kern="1200" baseline="0">
                        <a:solidFill>
                          <a:sysClr val="window" lastClr="FFFFFF"/>
                        </a:solidFill>
                        <a:effectLst>
                          <a:outerShdw blurRad="63500" sx="102000" sy="102000" algn="ctr" rotWithShape="0">
                            <a:schemeClr val="tx1">
                              <a:alpha val="40000"/>
                            </a:schemeClr>
                          </a:outerShdw>
                          <a:reflection endPos="0" dist="50800" dir="5400000" sy="-100000" algn="bl" rotWithShape="0"/>
                        </a:effectLst>
                        <a:latin typeface="+mn-lt"/>
                        <a:ea typeface="+mn-ea"/>
                        <a:cs typeface="+mn-cs"/>
                      </a:defRPr>
                    </a:pPr>
                    <a:fld id="{EBAEF791-A73B-4829-9DCE-919C356A813D}" type="CATEGORYNAME">
                      <a:rPr lang="en-US" sz="1400"/>
                      <a:pPr>
                        <a:defRPr lang="en-US" sz="1200" b="1">
                          <a:solidFill>
                            <a:sysClr val="window" lastClr="FFFFFF"/>
                          </a:solidFill>
                          <a:effectLst>
                            <a:outerShdw blurRad="63500" sx="102000" sy="102000" algn="ctr" rotWithShape="0">
                              <a:schemeClr val="tx1">
                                <a:alpha val="40000"/>
                              </a:schemeClr>
                            </a:outerShdw>
                            <a:reflection endPos="0" dist="50800" dir="5400000" sy="-100000" algn="bl" rotWithShape="0"/>
                          </a:effectLst>
                        </a:defRPr>
                      </a:pPr>
                      <a:t>[CATEGORY NAME]</a:t>
                    </a:fld>
                    <a:r>
                      <a:rPr lang="en-US" baseline="0"/>
                      <a:t>, </a:t>
                    </a:r>
                    <a:fld id="{539D7D5F-31BC-4482-9BA9-C877D56CCC29}" type="VALUE">
                      <a:rPr lang="en-US" sz="1400" baseline="0"/>
                      <a:pPr>
                        <a:defRPr lang="en-US" sz="1200" b="1">
                          <a:solidFill>
                            <a:sysClr val="window" lastClr="FFFFFF"/>
                          </a:solidFill>
                          <a:effectLst>
                            <a:outerShdw blurRad="63500" sx="102000" sy="102000" algn="ctr" rotWithShape="0">
                              <a:schemeClr val="tx1">
                                <a:alpha val="40000"/>
                              </a:schemeClr>
                            </a:outerShdw>
                            <a:reflection endPos="0" dist="50800" dir="5400000" sy="-100000" algn="bl" rotWithShape="0"/>
                          </a:effectLst>
                        </a:defRPr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en-US" sz="1200" b="1" i="0" u="none" strike="noStrike" kern="1200" baseline="0">
                      <a:solidFill>
                        <a:sysClr val="window" lastClr="FFFFFF"/>
                      </a:solidFill>
                      <a:effectLst>
                        <a:outerShdw blurRad="63500" sx="102000" sy="102000" algn="ctr" rotWithShape="0">
                          <a:schemeClr val="tx1">
                            <a:alpha val="40000"/>
                          </a:schemeClr>
                        </a:outerShdw>
                        <a:reflection endPos="0" dist="50800" dir="5400000" sy="-100000" algn="bl" rotWithShape="0"/>
                      </a:effectLst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93345726919044"/>
                      <c:h val="0.2637826768020090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7EB-45A2-AF7B-B5A9E87AD1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Sheet1!$O$3:$O$5</c:f>
              <c:strCache>
                <c:ptCount val="3"/>
                <c:pt idx="0">
                  <c:v>Nisar</c:v>
                </c:pt>
                <c:pt idx="1">
                  <c:v>Muneeb</c:v>
                </c:pt>
                <c:pt idx="2">
                  <c:v>Awais</c:v>
                </c:pt>
              </c:strCache>
            </c:strRef>
          </c:cat>
          <c:val>
            <c:numRef>
              <c:f>Sheet1!$P$3:$P$5</c:f>
              <c:numCache>
                <c:formatCode>0</c:formatCode>
                <c:ptCount val="3"/>
                <c:pt idx="0">
                  <c:v>2610.3333333333335</c:v>
                </c:pt>
                <c:pt idx="1">
                  <c:v>2610.3333333333335</c:v>
                </c:pt>
                <c:pt idx="2">
                  <c:v>2610.3333333333335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B-45A2-AF7B-B5A9E87AD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121024</xdr:colOff>
      <xdr:row>3</xdr:row>
      <xdr:rowOff>1681</xdr:rowOff>
    </xdr:from>
    <xdr:to>
      <xdr:col>4</xdr:col>
      <xdr:colOff>53788</xdr:colOff>
      <xdr:row>7</xdr:row>
      <xdr:rowOff>116541</xdr:rowOff>
    </xdr:to>
    <xdr:sp macro="" textlink="Sheet1!S3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98495" y="557493"/>
          <a:ext cx="1398494" cy="832036"/>
        </a:xfrm>
        <a:prstGeom prst="roundRect">
          <a:avLst>
            <a:gd name="adj" fmla="val 14069"/>
          </a:avLst>
        </a:prstGeom>
        <a:solidFill>
          <a:schemeClr val="accent1">
            <a:lumMod val="75000"/>
          </a:schemeClr>
        </a:solidFill>
        <a:ln w="19050" cap="sq">
          <a:solidFill>
            <a:schemeClr val="accent1">
              <a:shade val="50000"/>
              <a:alpha val="79000"/>
            </a:schemeClr>
          </a:solidFill>
          <a:prstDash val="sys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FC6A6650-7811-464D-B7C2-AAEF09021D1B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867 Nisar</a:t>
          </a:fld>
          <a:endParaRPr lang="en-US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40341</xdr:colOff>
      <xdr:row>3</xdr:row>
      <xdr:rowOff>11205</xdr:rowOff>
    </xdr:from>
    <xdr:to>
      <xdr:col>8</xdr:col>
      <xdr:colOff>331694</xdr:colOff>
      <xdr:row>7</xdr:row>
      <xdr:rowOff>89646</xdr:rowOff>
    </xdr:to>
    <xdr:sp macro="" textlink="Sheet1!S5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4679576" y="567017"/>
          <a:ext cx="1362636" cy="795617"/>
        </a:xfrm>
        <a:prstGeom prst="roundRect">
          <a:avLst>
            <a:gd name="adj" fmla="val 7887"/>
          </a:avLst>
        </a:prstGeom>
        <a:solidFill>
          <a:schemeClr val="accent4">
            <a:lumMod val="40000"/>
            <a:lumOff val="60000"/>
          </a:schemeClr>
        </a:solidFill>
        <a:ln w="19050" cap="sq">
          <a:solidFill>
            <a:schemeClr val="accent1">
              <a:shade val="50000"/>
              <a:alpha val="79000"/>
            </a:schemeClr>
          </a:solidFill>
          <a:prstDash val="sys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B9D4E41-896B-47C8-B44D-36AD978A59B0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-1081 Awais</a:t>
          </a:fld>
          <a:endParaRPr lang="en-US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4</xdr:col>
      <xdr:colOff>174811</xdr:colOff>
      <xdr:row>2</xdr:row>
      <xdr:rowOff>170330</xdr:rowOff>
    </xdr:from>
    <xdr:to>
      <xdr:col>6</xdr:col>
      <xdr:colOff>340658</xdr:colOff>
      <xdr:row>7</xdr:row>
      <xdr:rowOff>89647</xdr:rowOff>
    </xdr:to>
    <xdr:sp macro="" textlink="Sheet1!S4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039034" y="546848"/>
          <a:ext cx="1550894" cy="815787"/>
        </a:xfrm>
        <a:prstGeom prst="roundRect">
          <a:avLst>
            <a:gd name="adj" fmla="val 19480"/>
          </a:avLst>
        </a:prstGeom>
        <a:solidFill>
          <a:schemeClr val="accent6">
            <a:lumMod val="40000"/>
            <a:lumOff val="60000"/>
          </a:schemeClr>
        </a:solidFill>
        <a:ln w="19050" cap="sq">
          <a:solidFill>
            <a:schemeClr val="accent1">
              <a:shade val="50000"/>
              <a:alpha val="79000"/>
            </a:schemeClr>
          </a:solidFill>
          <a:prstDash val="sysDash"/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1ADA58E6-580A-43C0-A1B8-845DDE207754}" type="TxLink">
            <a:rPr lang="en-US" sz="1800" b="1" i="0" u="none" strike="noStrike">
              <a:solidFill>
                <a:srgbClr val="000000"/>
              </a:solidFill>
              <a:latin typeface="Calibri"/>
              <a:ea typeface="+mn-ea"/>
              <a:cs typeface="Calibri"/>
            </a:rPr>
            <a:pPr marL="0" indent="0" algn="ctr"/>
            <a:t>215 Muneeb</a:t>
          </a:fld>
          <a:endParaRPr lang="en-US" sz="1800" b="1" i="0" u="none" strike="noStrike">
            <a:solidFill>
              <a:srgbClr val="00000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0</xdr:col>
      <xdr:colOff>224117</xdr:colOff>
      <xdr:row>8</xdr:row>
      <xdr:rowOff>1</xdr:rowOff>
    </xdr:from>
    <xdr:to>
      <xdr:col>6</xdr:col>
      <xdr:colOff>367552</xdr:colOff>
      <xdr:row>19</xdr:row>
      <xdr:rowOff>17929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564777</xdr:colOff>
      <xdr:row>7</xdr:row>
      <xdr:rowOff>80681</xdr:rowOff>
    </xdr:from>
    <xdr:to>
      <xdr:col>11</xdr:col>
      <xdr:colOff>358588</xdr:colOff>
      <xdr:row>19</xdr:row>
      <xdr:rowOff>89646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775CD6-0582-E1E4-1AA7-733005408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7"/>
  <sheetViews>
    <sheetView showGridLines="0" topLeftCell="A18" zoomScaleNormal="100" workbookViewId="0">
      <selection activeCell="F46" sqref="F46"/>
    </sheetView>
  </sheetViews>
  <sheetFormatPr defaultRowHeight="14.4" x14ac:dyDescent="0.3"/>
  <cols>
    <col min="2" max="2" width="4.33203125" bestFit="1" customWidth="1"/>
    <col min="3" max="3" width="27.88671875" style="3" bestFit="1" customWidth="1"/>
    <col min="4" max="4" width="8.6640625" customWidth="1"/>
    <col min="5" max="5" width="11.109375" customWidth="1"/>
    <col min="6" max="6" width="14.5546875" bestFit="1" customWidth="1"/>
    <col min="7" max="7" width="7.6640625" bestFit="1" customWidth="1"/>
    <col min="8" max="8" width="8.5546875" customWidth="1"/>
    <col min="9" max="9" width="24.88671875" bestFit="1" customWidth="1"/>
    <col min="10" max="10" width="11.109375" customWidth="1"/>
    <col min="11" max="11" width="9.109375" bestFit="1" customWidth="1"/>
    <col min="12" max="12" width="17.33203125" bestFit="1" customWidth="1"/>
    <col min="13" max="13" width="22" bestFit="1" customWidth="1"/>
    <col min="15" max="15" width="8.44140625" bestFit="1" customWidth="1"/>
    <col min="16" max="16" width="19.88671875" bestFit="1" customWidth="1"/>
    <col min="17" max="17" width="30.5546875" bestFit="1" customWidth="1"/>
    <col min="18" max="18" width="24.33203125" style="12" bestFit="1" customWidth="1"/>
    <col min="19" max="19" width="24.33203125" bestFit="1" customWidth="1"/>
    <col min="20" max="20" width="5.44140625" bestFit="1" customWidth="1"/>
  </cols>
  <sheetData>
    <row r="1" spans="2:20" x14ac:dyDescent="0.3">
      <c r="D1" s="32" t="s">
        <v>3</v>
      </c>
      <c r="E1" s="32"/>
      <c r="F1" s="32"/>
      <c r="G1" s="32" t="s">
        <v>4</v>
      </c>
      <c r="H1" s="32"/>
      <c r="I1" s="32"/>
      <c r="J1" s="32" t="s">
        <v>5</v>
      </c>
      <c r="K1" s="32"/>
      <c r="L1" s="32"/>
      <c r="P1" t="s">
        <v>10</v>
      </c>
      <c r="Q1" t="s">
        <v>12</v>
      </c>
      <c r="R1" s="12" t="s">
        <v>9</v>
      </c>
      <c r="S1" t="s">
        <v>9</v>
      </c>
    </row>
    <row r="2" spans="2:20" ht="27" customHeight="1" x14ac:dyDescent="0.3">
      <c r="B2" s="5" t="s">
        <v>14</v>
      </c>
      <c r="C2" s="6" t="s">
        <v>0</v>
      </c>
      <c r="D2" s="7" t="s">
        <v>1</v>
      </c>
      <c r="E2" s="7" t="s">
        <v>2</v>
      </c>
      <c r="F2" s="5" t="s">
        <v>11</v>
      </c>
      <c r="G2" s="6" t="s">
        <v>1</v>
      </c>
      <c r="H2" s="7" t="s">
        <v>2</v>
      </c>
      <c r="I2" s="7" t="s">
        <v>11</v>
      </c>
      <c r="J2" s="5" t="s">
        <v>1</v>
      </c>
      <c r="K2" s="6" t="s">
        <v>2</v>
      </c>
      <c r="L2" s="7" t="s">
        <v>11</v>
      </c>
      <c r="M2" s="8" t="s">
        <v>15</v>
      </c>
    </row>
    <row r="3" spans="2:20" ht="28.8" x14ac:dyDescent="0.3">
      <c r="B3" s="11">
        <v>1</v>
      </c>
      <c r="C3" s="30" t="s">
        <v>17</v>
      </c>
      <c r="D3" s="10" t="s">
        <v>6</v>
      </c>
      <c r="E3" s="9">
        <v>-250</v>
      </c>
      <c r="F3" s="9"/>
      <c r="G3" s="24" t="s">
        <v>8</v>
      </c>
      <c r="H3" s="24">
        <v>68</v>
      </c>
      <c r="I3" s="25"/>
      <c r="J3" s="26" t="s">
        <v>7</v>
      </c>
      <c r="K3" s="26">
        <v>182</v>
      </c>
      <c r="L3" s="26"/>
      <c r="M3" s="27">
        <f>K3+H3+E3</f>
        <v>0</v>
      </c>
      <c r="O3" t="s">
        <v>6</v>
      </c>
      <c r="P3" s="4">
        <f>$M$36/COUNTA($O$3:$O$5)</f>
        <v>2610.3333333333335</v>
      </c>
      <c r="Q3">
        <f>SUMIF(J$3:J$34,$O$3,$K$3:$K$34)+SUMIF($D$3:$D$34,$O$3,$E$3:$E$34)+SUMIF($G$3:$G$34,$O$3,$H$3:$H$34)</f>
        <v>1744</v>
      </c>
      <c r="R3" s="13">
        <f>ROUNDUP(SUM(P3-Q3),0)</f>
        <v>867</v>
      </c>
      <c r="S3" t="str">
        <f>ROUNDUP(SUM(P3-Q3),0)&amp;" "&amp;O3</f>
        <v>867 Nisar</v>
      </c>
    </row>
    <row r="4" spans="2:20" x14ac:dyDescent="0.3">
      <c r="B4" s="11">
        <v>2</v>
      </c>
      <c r="C4" s="31">
        <v>44845</v>
      </c>
      <c r="D4" s="10" t="s">
        <v>6</v>
      </c>
      <c r="E4" s="9">
        <v>60</v>
      </c>
      <c r="F4" s="9" t="s">
        <v>18</v>
      </c>
      <c r="G4" s="24"/>
      <c r="H4" s="24"/>
      <c r="I4" s="25"/>
      <c r="J4" s="26"/>
      <c r="K4" s="26"/>
      <c r="L4" s="26"/>
      <c r="M4" s="27">
        <f t="shared" ref="M4:M35" si="0">K4+H4+E4</f>
        <v>60</v>
      </c>
      <c r="O4" t="s">
        <v>7</v>
      </c>
      <c r="P4" s="4">
        <f>$M$36/COUNTA($O$3:$O$5)</f>
        <v>2610.3333333333335</v>
      </c>
      <c r="Q4">
        <f>SUMIF(J$3:J$35,$O$4,$K$3:$K$35)+SUMIF($D$3:$D$35,$O$4,$E$3:$E$35)+SUMIF($G$3:$G$35,$O$4,$H$3:$H$35)</f>
        <v>2396</v>
      </c>
      <c r="R4" s="13">
        <f>ROUNDUP(SUM(P4-Q4),0)</f>
        <v>215</v>
      </c>
      <c r="S4" t="str">
        <f>ROUNDUP(SUM(P4-Q4),0)&amp;" "&amp;O4</f>
        <v>215 Muneeb</v>
      </c>
    </row>
    <row r="5" spans="2:20" x14ac:dyDescent="0.3">
      <c r="B5" s="11">
        <v>3</v>
      </c>
      <c r="C5" s="31">
        <v>44846</v>
      </c>
      <c r="D5" s="10" t="s">
        <v>8</v>
      </c>
      <c r="E5" s="9">
        <v>156</v>
      </c>
      <c r="F5" s="9" t="s">
        <v>19</v>
      </c>
      <c r="G5" s="24" t="s">
        <v>6</v>
      </c>
      <c r="H5" s="24">
        <v>180</v>
      </c>
      <c r="I5" s="25" t="s">
        <v>21</v>
      </c>
      <c r="J5" s="26" t="s">
        <v>7</v>
      </c>
      <c r="K5" s="26">
        <v>120</v>
      </c>
      <c r="L5" s="26" t="s">
        <v>20</v>
      </c>
      <c r="M5" s="27">
        <f t="shared" si="0"/>
        <v>456</v>
      </c>
      <c r="O5" t="s">
        <v>8</v>
      </c>
      <c r="P5" s="4">
        <f>$M$36/COUNTA($O$3:$O$5)</f>
        <v>2610.3333333333335</v>
      </c>
      <c r="Q5">
        <f>SUMIF(J$3:J$35,$O$5,$K$3:$K$35)+SUMIF($D$3:$D$35,$O$5,$E$3:$E$35)+SUMIF($G$3:$G$35,$O$5,$H$3:$H$35)</f>
        <v>3691</v>
      </c>
      <c r="R5" s="13">
        <f>ROUNDUP(SUM(P5-Q5),0)</f>
        <v>-1081</v>
      </c>
      <c r="S5" t="str">
        <f>ROUNDUP(SUM(P5-Q5),0)&amp;" "&amp;O5</f>
        <v>-1081 Awais</v>
      </c>
    </row>
    <row r="6" spans="2:20" x14ac:dyDescent="0.3">
      <c r="B6" s="11">
        <v>4</v>
      </c>
      <c r="C6" s="31">
        <v>44847</v>
      </c>
      <c r="D6" s="10" t="s">
        <v>8</v>
      </c>
      <c r="E6" s="9">
        <v>60</v>
      </c>
      <c r="F6" s="9" t="s">
        <v>18</v>
      </c>
      <c r="G6" s="24" t="s">
        <v>8</v>
      </c>
      <c r="H6" s="24">
        <v>110</v>
      </c>
      <c r="I6" s="25" t="s">
        <v>22</v>
      </c>
      <c r="J6" s="26"/>
      <c r="K6" s="26"/>
      <c r="L6" s="26"/>
      <c r="M6" s="27">
        <f t="shared" si="0"/>
        <v>170</v>
      </c>
      <c r="P6" s="1">
        <f>SUM(P3:P5)</f>
        <v>7831</v>
      </c>
      <c r="Q6" s="1">
        <f>SUM(Q3:Q5)</f>
        <v>7831</v>
      </c>
      <c r="R6" s="14"/>
      <c r="T6" s="2" t="b">
        <f>P6=M36</f>
        <v>1</v>
      </c>
    </row>
    <row r="7" spans="2:20" x14ac:dyDescent="0.3">
      <c r="B7" s="11">
        <v>5</v>
      </c>
      <c r="C7" s="31">
        <v>44848</v>
      </c>
      <c r="D7" s="10" t="s">
        <v>6</v>
      </c>
      <c r="E7" s="9">
        <v>50</v>
      </c>
      <c r="F7" s="9" t="s">
        <v>23</v>
      </c>
      <c r="G7" s="24" t="s">
        <v>8</v>
      </c>
      <c r="H7" s="24">
        <v>190</v>
      </c>
      <c r="I7" s="25" t="s">
        <v>24</v>
      </c>
      <c r="J7" s="26" t="s">
        <v>8</v>
      </c>
      <c r="K7" s="26">
        <v>60</v>
      </c>
      <c r="L7" s="26" t="s">
        <v>22</v>
      </c>
      <c r="M7" s="27">
        <f t="shared" si="0"/>
        <v>300</v>
      </c>
      <c r="O7" s="28" t="s">
        <v>16</v>
      </c>
      <c r="P7" t="b">
        <f>Q6=M36</f>
        <v>1</v>
      </c>
    </row>
    <row r="8" spans="2:20" x14ac:dyDescent="0.3">
      <c r="B8" s="11">
        <v>6</v>
      </c>
      <c r="C8" s="31">
        <v>44849</v>
      </c>
      <c r="D8" s="10" t="s">
        <v>8</v>
      </c>
      <c r="E8" s="9">
        <v>36</v>
      </c>
      <c r="F8" s="9" t="s">
        <v>18</v>
      </c>
      <c r="G8" s="24" t="s">
        <v>7</v>
      </c>
      <c r="H8" s="24">
        <v>24</v>
      </c>
      <c r="I8" s="25"/>
      <c r="J8" s="26"/>
      <c r="K8" s="26"/>
      <c r="L8" s="26"/>
      <c r="M8" s="27">
        <f t="shared" si="0"/>
        <v>60</v>
      </c>
      <c r="P8">
        <f>SUM(S3:S5)</f>
        <v>0</v>
      </c>
    </row>
    <row r="9" spans="2:20" x14ac:dyDescent="0.3">
      <c r="B9" s="11">
        <v>7</v>
      </c>
      <c r="C9" s="31">
        <v>44850</v>
      </c>
      <c r="D9" s="10" t="s">
        <v>7</v>
      </c>
      <c r="E9" s="9">
        <v>36</v>
      </c>
      <c r="F9" s="9" t="s">
        <v>18</v>
      </c>
      <c r="G9" s="24" t="s">
        <v>7</v>
      </c>
      <c r="H9" s="24">
        <v>330</v>
      </c>
      <c r="I9" s="25" t="s">
        <v>24</v>
      </c>
      <c r="J9" s="26" t="s">
        <v>8</v>
      </c>
      <c r="K9" s="26">
        <v>50</v>
      </c>
      <c r="L9" s="26" t="s">
        <v>22</v>
      </c>
      <c r="M9" s="27">
        <f t="shared" si="0"/>
        <v>416</v>
      </c>
    </row>
    <row r="10" spans="2:20" x14ac:dyDescent="0.3">
      <c r="B10" s="11">
        <v>8</v>
      </c>
      <c r="C10" s="31">
        <v>44851</v>
      </c>
      <c r="D10" s="10" t="s">
        <v>8</v>
      </c>
      <c r="E10" s="9">
        <v>36</v>
      </c>
      <c r="F10" s="9" t="s">
        <v>18</v>
      </c>
      <c r="G10" s="24" t="s">
        <v>7</v>
      </c>
      <c r="H10" s="24">
        <v>50</v>
      </c>
      <c r="I10" s="25" t="s">
        <v>24</v>
      </c>
      <c r="J10" s="26" t="s">
        <v>7</v>
      </c>
      <c r="K10" s="26">
        <v>320</v>
      </c>
      <c r="L10" s="26" t="s">
        <v>25</v>
      </c>
      <c r="M10" s="27">
        <f t="shared" si="0"/>
        <v>406</v>
      </c>
    </row>
    <row r="11" spans="2:20" x14ac:dyDescent="0.3">
      <c r="B11" s="11">
        <v>9</v>
      </c>
      <c r="C11" s="31">
        <v>44852</v>
      </c>
      <c r="D11" s="10" t="s">
        <v>7</v>
      </c>
      <c r="E11" s="9">
        <v>36</v>
      </c>
      <c r="F11" s="9" t="s">
        <v>18</v>
      </c>
      <c r="G11" s="24" t="s">
        <v>6</v>
      </c>
      <c r="H11" s="24">
        <v>360</v>
      </c>
      <c r="I11" s="25" t="s">
        <v>26</v>
      </c>
      <c r="J11" s="26" t="s">
        <v>8</v>
      </c>
      <c r="K11" s="26">
        <v>520</v>
      </c>
      <c r="L11" s="26" t="s">
        <v>27</v>
      </c>
      <c r="M11" s="27">
        <f t="shared" si="0"/>
        <v>916</v>
      </c>
    </row>
    <row r="12" spans="2:20" x14ac:dyDescent="0.3">
      <c r="B12" s="11">
        <v>10</v>
      </c>
      <c r="C12" s="31">
        <v>44853</v>
      </c>
      <c r="D12" s="10" t="s">
        <v>8</v>
      </c>
      <c r="E12" s="9">
        <v>50</v>
      </c>
      <c r="F12" s="9" t="s">
        <v>18</v>
      </c>
      <c r="G12" s="24" t="s">
        <v>6</v>
      </c>
      <c r="H12" s="24">
        <v>161</v>
      </c>
      <c r="I12" s="25" t="s">
        <v>28</v>
      </c>
      <c r="J12" s="26" t="s">
        <v>7</v>
      </c>
      <c r="K12" s="26">
        <v>120</v>
      </c>
      <c r="L12" s="26" t="s">
        <v>29</v>
      </c>
      <c r="M12" s="27">
        <f t="shared" si="0"/>
        <v>331</v>
      </c>
    </row>
    <row r="13" spans="2:20" x14ac:dyDescent="0.3">
      <c r="B13" s="11">
        <v>11</v>
      </c>
      <c r="C13" s="31">
        <v>44854</v>
      </c>
      <c r="D13" s="10"/>
      <c r="E13" s="9"/>
      <c r="F13" s="9"/>
      <c r="G13" s="24"/>
      <c r="H13" s="24"/>
      <c r="I13" s="25"/>
      <c r="J13" s="26"/>
      <c r="K13" s="26"/>
      <c r="L13" s="26"/>
      <c r="M13" s="27">
        <f t="shared" si="0"/>
        <v>0</v>
      </c>
    </row>
    <row r="14" spans="2:20" x14ac:dyDescent="0.3">
      <c r="B14" s="11">
        <v>12</v>
      </c>
      <c r="C14" s="31">
        <v>44855</v>
      </c>
      <c r="D14" s="10"/>
      <c r="E14" s="9"/>
      <c r="F14" s="9"/>
      <c r="G14" s="24" t="s">
        <v>8</v>
      </c>
      <c r="H14" s="24">
        <v>50</v>
      </c>
      <c r="I14" s="25" t="s">
        <v>22</v>
      </c>
      <c r="J14" s="26"/>
      <c r="K14" s="26"/>
      <c r="L14" s="26"/>
      <c r="M14" s="27">
        <f>K14+H14+E14</f>
        <v>50</v>
      </c>
    </row>
    <row r="15" spans="2:20" x14ac:dyDescent="0.3">
      <c r="B15" s="11">
        <v>13</v>
      </c>
      <c r="C15" s="31">
        <v>44856</v>
      </c>
      <c r="D15" s="10"/>
      <c r="E15" s="9"/>
      <c r="F15" s="9"/>
      <c r="G15" s="24"/>
      <c r="H15" s="24"/>
      <c r="I15" s="25"/>
      <c r="J15" s="26"/>
      <c r="K15" s="26"/>
      <c r="L15" s="26"/>
      <c r="M15" s="27">
        <f t="shared" si="0"/>
        <v>0</v>
      </c>
    </row>
    <row r="16" spans="2:20" x14ac:dyDescent="0.3">
      <c r="B16" s="11">
        <v>14</v>
      </c>
      <c r="C16" s="31">
        <v>44857</v>
      </c>
      <c r="D16" s="10"/>
      <c r="E16" s="9"/>
      <c r="F16" s="9"/>
      <c r="G16" s="24"/>
      <c r="H16" s="24"/>
      <c r="I16" s="25"/>
      <c r="J16" s="26"/>
      <c r="K16" s="26"/>
      <c r="L16" s="26"/>
      <c r="M16" s="27">
        <f t="shared" si="0"/>
        <v>0</v>
      </c>
    </row>
    <row r="17" spans="2:13" x14ac:dyDescent="0.3">
      <c r="B17" s="11">
        <v>15</v>
      </c>
      <c r="C17" s="31">
        <v>44858</v>
      </c>
      <c r="D17" s="10" t="s">
        <v>8</v>
      </c>
      <c r="E17" s="9">
        <v>70</v>
      </c>
      <c r="F17" s="9" t="s">
        <v>22</v>
      </c>
      <c r="G17" s="24"/>
      <c r="H17" s="24"/>
      <c r="I17" s="25"/>
      <c r="J17" s="26"/>
      <c r="K17" s="26"/>
      <c r="L17" s="26"/>
      <c r="M17" s="27">
        <f t="shared" si="0"/>
        <v>70</v>
      </c>
    </row>
    <row r="18" spans="2:13" x14ac:dyDescent="0.3">
      <c r="B18" s="11">
        <v>16</v>
      </c>
      <c r="C18" s="31">
        <v>44859</v>
      </c>
      <c r="D18" s="10" t="s">
        <v>8</v>
      </c>
      <c r="E18" s="9">
        <v>50</v>
      </c>
      <c r="F18" s="9" t="s">
        <v>18</v>
      </c>
      <c r="G18" s="24" t="s">
        <v>8</v>
      </c>
      <c r="H18" s="24">
        <v>85</v>
      </c>
      <c r="I18" s="25" t="s">
        <v>22</v>
      </c>
      <c r="J18" s="26" t="s">
        <v>6</v>
      </c>
      <c r="K18" s="26">
        <v>255</v>
      </c>
      <c r="L18" s="26" t="s">
        <v>30</v>
      </c>
      <c r="M18" s="27">
        <f t="shared" si="0"/>
        <v>390</v>
      </c>
    </row>
    <row r="19" spans="2:13" x14ac:dyDescent="0.3">
      <c r="B19" s="11">
        <v>17</v>
      </c>
      <c r="C19" s="31">
        <v>44860</v>
      </c>
      <c r="D19" s="10" t="s">
        <v>8</v>
      </c>
      <c r="E19" s="9">
        <v>50</v>
      </c>
      <c r="F19" s="9" t="s">
        <v>18</v>
      </c>
      <c r="G19" s="24" t="s">
        <v>8</v>
      </c>
      <c r="H19" s="24">
        <v>220</v>
      </c>
      <c r="I19" s="25" t="s">
        <v>31</v>
      </c>
      <c r="J19" s="26" t="s">
        <v>8</v>
      </c>
      <c r="K19" s="26">
        <v>70</v>
      </c>
      <c r="L19" s="26" t="s">
        <v>22</v>
      </c>
      <c r="M19" s="27">
        <f t="shared" si="0"/>
        <v>340</v>
      </c>
    </row>
    <row r="20" spans="2:13" x14ac:dyDescent="0.3">
      <c r="B20" s="11">
        <v>18</v>
      </c>
      <c r="C20" s="31">
        <v>44861</v>
      </c>
      <c r="D20" s="10" t="s">
        <v>8</v>
      </c>
      <c r="E20" s="9">
        <v>50</v>
      </c>
      <c r="F20" s="9" t="s">
        <v>18</v>
      </c>
      <c r="G20" s="24" t="s">
        <v>6</v>
      </c>
      <c r="H20" s="24">
        <v>70</v>
      </c>
      <c r="I20" s="25" t="s">
        <v>22</v>
      </c>
      <c r="J20" s="26"/>
      <c r="K20" s="26"/>
      <c r="L20" s="26"/>
      <c r="M20" s="27">
        <f t="shared" si="0"/>
        <v>120</v>
      </c>
    </row>
    <row r="21" spans="2:13" x14ac:dyDescent="0.3">
      <c r="B21" s="11">
        <v>19</v>
      </c>
      <c r="C21" s="31">
        <v>44862</v>
      </c>
      <c r="D21" s="10" t="s">
        <v>6</v>
      </c>
      <c r="E21" s="9">
        <v>300</v>
      </c>
      <c r="F21" s="9" t="s">
        <v>32</v>
      </c>
      <c r="G21" s="24" t="s">
        <v>6</v>
      </c>
      <c r="H21" s="24">
        <v>100</v>
      </c>
      <c r="I21" s="25" t="s">
        <v>31</v>
      </c>
      <c r="J21" s="26" t="s">
        <v>7</v>
      </c>
      <c r="K21" s="26">
        <v>34</v>
      </c>
      <c r="L21" s="26" t="s">
        <v>22</v>
      </c>
      <c r="M21" s="27">
        <f t="shared" si="0"/>
        <v>434</v>
      </c>
    </row>
    <row r="22" spans="2:13" x14ac:dyDescent="0.3">
      <c r="B22" s="11">
        <v>20</v>
      </c>
      <c r="C22" s="31">
        <v>44863</v>
      </c>
      <c r="D22" s="10" t="s">
        <v>8</v>
      </c>
      <c r="E22" s="9">
        <v>50</v>
      </c>
      <c r="F22" s="9" t="s">
        <v>18</v>
      </c>
      <c r="G22" s="24"/>
      <c r="H22" s="24"/>
      <c r="I22" s="25"/>
      <c r="J22" s="26"/>
      <c r="K22" s="26"/>
      <c r="L22" s="26"/>
      <c r="M22" s="27">
        <f t="shared" si="0"/>
        <v>50</v>
      </c>
    </row>
    <row r="23" spans="2:13" x14ac:dyDescent="0.3">
      <c r="B23" s="11">
        <v>21</v>
      </c>
      <c r="C23" s="31">
        <v>44864</v>
      </c>
      <c r="D23" s="10"/>
      <c r="E23" s="9"/>
      <c r="F23" s="9"/>
      <c r="G23" s="24"/>
      <c r="H23" s="24"/>
      <c r="I23" s="25"/>
      <c r="J23" s="26"/>
      <c r="K23" s="26"/>
      <c r="L23" s="26"/>
      <c r="M23" s="27">
        <f t="shared" si="0"/>
        <v>0</v>
      </c>
    </row>
    <row r="24" spans="2:13" x14ac:dyDescent="0.3">
      <c r="B24" s="11">
        <v>22</v>
      </c>
      <c r="C24" s="31">
        <v>44865</v>
      </c>
      <c r="D24" s="10" t="s">
        <v>7</v>
      </c>
      <c r="E24" s="9">
        <v>84</v>
      </c>
      <c r="F24" s="9" t="s">
        <v>22</v>
      </c>
      <c r="G24" s="24" t="s">
        <v>6</v>
      </c>
      <c r="H24" s="24">
        <v>140</v>
      </c>
      <c r="I24" s="25" t="s">
        <v>33</v>
      </c>
      <c r="J24" s="26"/>
      <c r="K24" s="26"/>
      <c r="L24" s="26"/>
      <c r="M24" s="27">
        <f t="shared" si="0"/>
        <v>224</v>
      </c>
    </row>
    <row r="25" spans="2:13" x14ac:dyDescent="0.3">
      <c r="B25" s="11">
        <v>23</v>
      </c>
      <c r="C25" s="31">
        <v>44866</v>
      </c>
      <c r="D25" s="10" t="s">
        <v>8</v>
      </c>
      <c r="E25" s="9">
        <v>50</v>
      </c>
      <c r="F25" s="9" t="s">
        <v>18</v>
      </c>
      <c r="G25" s="24" t="s">
        <v>8</v>
      </c>
      <c r="H25" s="24">
        <v>84</v>
      </c>
      <c r="I25" s="25" t="s">
        <v>22</v>
      </c>
      <c r="J25" s="26" t="s">
        <v>8</v>
      </c>
      <c r="K25" s="26">
        <v>180</v>
      </c>
      <c r="L25" s="26" t="s">
        <v>25</v>
      </c>
      <c r="M25" s="27">
        <f t="shared" si="0"/>
        <v>314</v>
      </c>
    </row>
    <row r="26" spans="2:13" x14ac:dyDescent="0.3">
      <c r="B26" s="11">
        <v>24</v>
      </c>
      <c r="C26" s="31">
        <v>44867</v>
      </c>
      <c r="D26" s="10" t="s">
        <v>8</v>
      </c>
      <c r="E26" s="9">
        <v>200</v>
      </c>
      <c r="F26" s="9" t="s">
        <v>34</v>
      </c>
      <c r="G26" s="24" t="s">
        <v>6</v>
      </c>
      <c r="H26" s="24">
        <v>96</v>
      </c>
      <c r="I26" s="25"/>
      <c r="J26" s="26" t="s">
        <v>7</v>
      </c>
      <c r="K26" s="26">
        <v>260</v>
      </c>
      <c r="L26" s="26" t="s">
        <v>22</v>
      </c>
      <c r="M26" s="27">
        <f t="shared" si="0"/>
        <v>556</v>
      </c>
    </row>
    <row r="27" spans="2:13" x14ac:dyDescent="0.3">
      <c r="B27" s="11">
        <v>25</v>
      </c>
      <c r="C27" s="31">
        <v>44868</v>
      </c>
      <c r="D27" s="10" t="s">
        <v>8</v>
      </c>
      <c r="E27" s="9">
        <v>50</v>
      </c>
      <c r="F27" s="9" t="s">
        <v>18</v>
      </c>
      <c r="G27" s="24" t="s">
        <v>6</v>
      </c>
      <c r="H27" s="24">
        <v>72</v>
      </c>
      <c r="I27" s="25" t="s">
        <v>22</v>
      </c>
      <c r="J27" s="26"/>
      <c r="K27" s="26"/>
      <c r="L27" s="26"/>
      <c r="M27" s="27">
        <f t="shared" si="0"/>
        <v>122</v>
      </c>
    </row>
    <row r="28" spans="2:13" x14ac:dyDescent="0.3">
      <c r="B28" s="11">
        <v>26</v>
      </c>
      <c r="C28" s="31">
        <v>44869</v>
      </c>
      <c r="D28" s="10" t="s">
        <v>8</v>
      </c>
      <c r="E28" s="9">
        <v>590</v>
      </c>
      <c r="F28" s="9" t="s">
        <v>35</v>
      </c>
      <c r="G28" s="24" t="s">
        <v>7</v>
      </c>
      <c r="H28" s="24">
        <v>120</v>
      </c>
      <c r="I28" s="25" t="s">
        <v>36</v>
      </c>
      <c r="J28" s="26"/>
      <c r="K28" s="26"/>
      <c r="L28" s="26"/>
      <c r="M28" s="27">
        <f t="shared" si="0"/>
        <v>710</v>
      </c>
    </row>
    <row r="29" spans="2:13" x14ac:dyDescent="0.3">
      <c r="B29" s="11">
        <v>27</v>
      </c>
      <c r="C29" s="31">
        <v>44870</v>
      </c>
      <c r="D29" s="10" t="s">
        <v>8</v>
      </c>
      <c r="E29" s="9">
        <v>140</v>
      </c>
      <c r="F29" s="9" t="s">
        <v>37</v>
      </c>
      <c r="G29" s="24" t="s">
        <v>7</v>
      </c>
      <c r="H29" s="24">
        <v>470</v>
      </c>
      <c r="I29" s="25" t="s">
        <v>38</v>
      </c>
      <c r="J29" s="26"/>
      <c r="K29" s="26"/>
      <c r="L29" s="26"/>
      <c r="M29" s="27">
        <f t="shared" si="0"/>
        <v>610</v>
      </c>
    </row>
    <row r="30" spans="2:13" x14ac:dyDescent="0.3">
      <c r="B30" s="11">
        <v>28</v>
      </c>
      <c r="C30" s="31">
        <v>44871</v>
      </c>
      <c r="D30" s="10" t="s">
        <v>8</v>
      </c>
      <c r="E30" s="9">
        <v>60</v>
      </c>
      <c r="F30" s="9" t="s">
        <v>18</v>
      </c>
      <c r="G30" s="24" t="s">
        <v>7</v>
      </c>
      <c r="H30" s="24">
        <v>60</v>
      </c>
      <c r="I30" s="25" t="s">
        <v>22</v>
      </c>
      <c r="J30" s="26"/>
      <c r="K30" s="26"/>
      <c r="L30" s="26"/>
      <c r="M30" s="27">
        <f t="shared" si="0"/>
        <v>120</v>
      </c>
    </row>
    <row r="31" spans="2:13" x14ac:dyDescent="0.3">
      <c r="B31" s="11">
        <v>29</v>
      </c>
      <c r="C31" s="31">
        <v>44872</v>
      </c>
      <c r="D31" s="10" t="s">
        <v>8</v>
      </c>
      <c r="E31" s="9">
        <v>36</v>
      </c>
      <c r="F31" s="9" t="s">
        <v>18</v>
      </c>
      <c r="G31" s="24"/>
      <c r="H31" s="24"/>
      <c r="I31" s="25"/>
      <c r="J31" s="26"/>
      <c r="K31" s="26"/>
      <c r="L31" s="26"/>
      <c r="M31" s="27">
        <f t="shared" si="0"/>
        <v>36</v>
      </c>
    </row>
    <row r="32" spans="2:13" x14ac:dyDescent="0.3">
      <c r="B32" s="11">
        <v>30</v>
      </c>
      <c r="C32" s="31">
        <v>44873</v>
      </c>
      <c r="D32" s="10" t="s">
        <v>7</v>
      </c>
      <c r="E32" s="9">
        <v>150</v>
      </c>
      <c r="F32" s="9" t="s">
        <v>24</v>
      </c>
      <c r="G32" s="24" t="s">
        <v>6</v>
      </c>
      <c r="H32" s="24">
        <v>150</v>
      </c>
      <c r="I32" s="25" t="s">
        <v>39</v>
      </c>
      <c r="J32" s="26" t="s">
        <v>8</v>
      </c>
      <c r="K32" s="26">
        <v>84</v>
      </c>
      <c r="L32" s="26" t="s">
        <v>22</v>
      </c>
      <c r="M32" s="27">
        <f t="shared" si="0"/>
        <v>384</v>
      </c>
    </row>
    <row r="33" spans="2:13" x14ac:dyDescent="0.3">
      <c r="B33" s="11">
        <v>31</v>
      </c>
      <c r="C33" s="31">
        <v>44874</v>
      </c>
      <c r="D33" s="10" t="s">
        <v>8</v>
      </c>
      <c r="E33" s="9">
        <v>50</v>
      </c>
      <c r="F33" s="9" t="s">
        <v>40</v>
      </c>
      <c r="G33" s="24" t="s">
        <v>8</v>
      </c>
      <c r="H33" s="24">
        <v>50</v>
      </c>
      <c r="I33" s="25" t="s">
        <v>22</v>
      </c>
      <c r="J33" s="26"/>
      <c r="K33" s="26"/>
      <c r="L33" s="26"/>
      <c r="M33" s="27">
        <f t="shared" si="0"/>
        <v>100</v>
      </c>
    </row>
    <row r="34" spans="2:13" x14ac:dyDescent="0.3">
      <c r="B34" s="11">
        <v>32</v>
      </c>
      <c r="C34" s="31">
        <v>44875</v>
      </c>
      <c r="D34" s="10" t="s">
        <v>8</v>
      </c>
      <c r="E34" s="9">
        <v>36</v>
      </c>
      <c r="F34" s="9" t="s">
        <v>40</v>
      </c>
      <c r="G34" s="24" t="s">
        <v>8</v>
      </c>
      <c r="H34" s="24">
        <v>50</v>
      </c>
      <c r="I34" s="25" t="s">
        <v>22</v>
      </c>
      <c r="J34" s="26"/>
      <c r="K34" s="26"/>
      <c r="L34" s="26"/>
      <c r="M34" s="27">
        <f t="shared" si="0"/>
        <v>86</v>
      </c>
    </row>
    <row r="35" spans="2:13" ht="15" thickBot="1" x14ac:dyDescent="0.35">
      <c r="B35" s="11"/>
      <c r="C35" s="31">
        <v>44876</v>
      </c>
      <c r="D35" s="10"/>
      <c r="E35" s="9"/>
      <c r="F35" s="9"/>
      <c r="G35" s="24"/>
      <c r="H35" s="24"/>
      <c r="I35" s="25"/>
      <c r="J35" s="26"/>
      <c r="K35" s="26"/>
      <c r="L35" s="26"/>
      <c r="M35" s="27">
        <f t="shared" si="0"/>
        <v>0</v>
      </c>
    </row>
    <row r="36" spans="2:13" ht="16.8" thickTop="1" thickBot="1" x14ac:dyDescent="0.35">
      <c r="B36" s="11"/>
      <c r="C36" s="31">
        <v>44877</v>
      </c>
      <c r="D36" s="10"/>
      <c r="E36" s="9"/>
      <c r="F36" s="9"/>
      <c r="G36" s="24"/>
      <c r="H36" s="24"/>
      <c r="I36" s="25"/>
      <c r="J36" s="26"/>
      <c r="K36" s="26"/>
      <c r="L36" s="26"/>
      <c r="M36" s="29">
        <f>SUM(M3:M35)</f>
        <v>7831</v>
      </c>
    </row>
    <row r="37" spans="2:13" ht="15" thickTop="1" x14ac:dyDescent="0.3"/>
  </sheetData>
  <customSheetViews>
    <customSheetView guid="{402CEDBB-E4CE-49B8-9910-EA51EA8FA5B0}" showGridLines="0" topLeftCell="B1">
      <selection activeCell="I9" sqref="I9"/>
      <pageMargins left="0.7" right="0.7" top="0.75" bottom="0.75" header="0.3" footer="0.3"/>
      <pageSetup orientation="portrait" r:id="rId1"/>
    </customSheetView>
  </customSheetViews>
  <mergeCells count="3">
    <mergeCell ref="D1:F1"/>
    <mergeCell ref="G1:I1"/>
    <mergeCell ref="J1:L1"/>
  </mergeCells>
  <conditionalFormatting sqref="C2 G2 K2">
    <cfRule type="containsText" priority="1" operator="containsText" text="Vertex42.com">
      <formula>NOT(ISERROR(SEARCH("Vertex42.com",C2)))</formula>
    </cfRule>
  </conditionalFormatting>
  <dataValidations count="1">
    <dataValidation type="list" allowBlank="1" showInputMessage="1" showErrorMessage="1" sqref="D3:D36 J3:J36 G3:G36" xr:uid="{00000000-0002-0000-0000-000000000000}">
      <formula1>$O$3:$O$5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9"/>
  <sheetViews>
    <sheetView showFormulas="1" showGridLines="0" tabSelected="1" zoomScale="85" zoomScaleNormal="85" workbookViewId="0">
      <selection activeCell="G29" sqref="G29"/>
    </sheetView>
  </sheetViews>
  <sheetFormatPr defaultRowHeight="14.4" x14ac:dyDescent="0.3"/>
  <cols>
    <col min="1" max="1" width="8" customWidth="1"/>
    <col min="2" max="2" width="0.44140625" customWidth="1"/>
    <col min="3" max="3" width="5" customWidth="1"/>
    <col min="4" max="4" width="6.109375" customWidth="1"/>
    <col min="5" max="5" width="4.5546875" customWidth="1"/>
    <col min="6" max="6" width="4.33203125" customWidth="1"/>
    <col min="7" max="7" width="5" customWidth="1"/>
    <col min="8" max="8" width="5.6640625" customWidth="1"/>
    <col min="9" max="9" width="5.33203125" customWidth="1"/>
    <col min="10" max="10" width="5" customWidth="1"/>
    <col min="11" max="11" width="0.6640625" customWidth="1"/>
  </cols>
  <sheetData>
    <row r="1" spans="2:11" ht="15" thickBot="1" x14ac:dyDescent="0.35"/>
    <row r="2" spans="2:11" ht="15" customHeight="1" x14ac:dyDescent="0.3">
      <c r="B2" s="15"/>
      <c r="C2" s="16"/>
      <c r="D2" s="16"/>
      <c r="E2" s="17" t="s">
        <v>13</v>
      </c>
      <c r="F2" s="16"/>
      <c r="G2" s="16"/>
      <c r="H2" s="16"/>
      <c r="I2" s="33">
        <f ca="1">TODAY()</f>
        <v>44879</v>
      </c>
      <c r="J2" s="33"/>
      <c r="K2" s="34"/>
    </row>
    <row r="3" spans="2:11" x14ac:dyDescent="0.3">
      <c r="B3" s="18"/>
      <c r="C3" s="35"/>
      <c r="D3" s="35"/>
      <c r="E3" s="22"/>
      <c r="F3" s="23"/>
      <c r="G3" s="22"/>
      <c r="H3" s="35"/>
      <c r="I3" s="35"/>
      <c r="J3" s="22"/>
      <c r="K3" s="19"/>
    </row>
    <row r="4" spans="2:11" x14ac:dyDescent="0.3">
      <c r="B4" s="18"/>
      <c r="C4" s="22"/>
      <c r="D4" s="22"/>
      <c r="E4" s="22"/>
      <c r="F4" s="22"/>
      <c r="G4" s="22"/>
      <c r="H4" s="22"/>
      <c r="I4" s="22"/>
      <c r="J4" s="22"/>
      <c r="K4" s="19"/>
    </row>
    <row r="5" spans="2:11" x14ac:dyDescent="0.3">
      <c r="B5" s="18"/>
      <c r="C5" s="22"/>
      <c r="D5" s="22"/>
      <c r="E5" s="22"/>
      <c r="F5" s="22"/>
      <c r="G5" s="22"/>
      <c r="H5" s="22"/>
      <c r="I5" s="22"/>
      <c r="J5" s="22"/>
      <c r="K5" s="19"/>
    </row>
    <row r="6" spans="2:11" x14ac:dyDescent="0.3">
      <c r="B6" s="18"/>
      <c r="C6" s="22"/>
      <c r="D6" s="22"/>
      <c r="E6" s="22"/>
      <c r="F6" s="22"/>
      <c r="G6" s="22"/>
      <c r="H6" s="22"/>
      <c r="I6" s="22"/>
      <c r="J6" s="22"/>
      <c r="K6" s="19"/>
    </row>
    <row r="7" spans="2:11" x14ac:dyDescent="0.3">
      <c r="B7" s="18"/>
      <c r="C7" s="22"/>
      <c r="D7" s="22"/>
      <c r="E7" s="22"/>
      <c r="F7" s="22"/>
      <c r="G7" s="22"/>
      <c r="H7" s="22"/>
      <c r="I7" s="22"/>
      <c r="J7" s="22"/>
      <c r="K7" s="19"/>
    </row>
    <row r="8" spans="2:11" x14ac:dyDescent="0.3">
      <c r="B8" s="18"/>
      <c r="C8" s="22"/>
      <c r="D8" s="22"/>
      <c r="E8" s="22"/>
      <c r="F8" s="22"/>
      <c r="G8" s="22"/>
      <c r="H8" s="22"/>
      <c r="I8" s="22"/>
      <c r="J8" s="22"/>
      <c r="K8" s="19"/>
    </row>
    <row r="9" spans="2:11" x14ac:dyDescent="0.3">
      <c r="B9" s="18"/>
      <c r="C9" s="22"/>
      <c r="D9" s="22"/>
      <c r="E9" s="22"/>
      <c r="F9" s="22"/>
      <c r="G9" s="22"/>
      <c r="H9" s="22"/>
      <c r="I9" s="22"/>
      <c r="J9" s="22"/>
      <c r="K9" s="19"/>
    </row>
    <row r="10" spans="2:11" x14ac:dyDescent="0.3">
      <c r="B10" s="18"/>
      <c r="C10" s="22"/>
      <c r="D10" s="22"/>
      <c r="E10" s="22"/>
      <c r="F10" s="22"/>
      <c r="G10" s="22"/>
      <c r="H10" s="22"/>
      <c r="I10" s="22"/>
      <c r="J10" s="22"/>
      <c r="K10" s="19"/>
    </row>
    <row r="11" spans="2:11" x14ac:dyDescent="0.3">
      <c r="B11" s="18"/>
      <c r="C11" s="22"/>
      <c r="D11" s="22"/>
      <c r="E11" s="22"/>
      <c r="F11" s="22"/>
      <c r="G11" s="22"/>
      <c r="H11" s="22"/>
      <c r="I11" s="22"/>
      <c r="J11" s="22"/>
      <c r="K11" s="19"/>
    </row>
    <row r="12" spans="2:11" x14ac:dyDescent="0.3">
      <c r="B12" s="18"/>
      <c r="C12" s="22"/>
      <c r="D12" s="22"/>
      <c r="E12" s="22"/>
      <c r="F12" s="22"/>
      <c r="G12" s="22"/>
      <c r="H12" s="22"/>
      <c r="I12" s="22"/>
      <c r="J12" s="22"/>
      <c r="K12" s="19"/>
    </row>
    <row r="13" spans="2:11" x14ac:dyDescent="0.3">
      <c r="B13" s="18"/>
      <c r="C13" s="22"/>
      <c r="D13" s="22"/>
      <c r="E13" s="22"/>
      <c r="F13" s="22"/>
      <c r="G13" s="22"/>
      <c r="H13" s="22"/>
      <c r="I13" s="22"/>
      <c r="J13" s="22"/>
      <c r="K13" s="19"/>
    </row>
    <row r="14" spans="2:11" x14ac:dyDescent="0.3">
      <c r="B14" s="18"/>
      <c r="C14" s="22"/>
      <c r="D14" s="22"/>
      <c r="E14" s="22"/>
      <c r="F14" s="22"/>
      <c r="G14" s="22"/>
      <c r="H14" s="22"/>
      <c r="I14" s="22"/>
      <c r="J14" s="22"/>
      <c r="K14" s="19"/>
    </row>
    <row r="15" spans="2:11" x14ac:dyDescent="0.3">
      <c r="B15" s="18"/>
      <c r="C15" s="22"/>
      <c r="D15" s="22"/>
      <c r="E15" s="22"/>
      <c r="F15" s="22"/>
      <c r="G15" s="22"/>
      <c r="H15" s="22"/>
      <c r="I15" s="22"/>
      <c r="J15" s="22"/>
      <c r="K15" s="19"/>
    </row>
    <row r="16" spans="2:11" x14ac:dyDescent="0.3">
      <c r="B16" s="18"/>
      <c r="C16" s="22"/>
      <c r="D16" s="22"/>
      <c r="E16" s="22"/>
      <c r="F16" s="22"/>
      <c r="G16" s="22"/>
      <c r="H16" s="22"/>
      <c r="I16" s="22"/>
      <c r="J16" s="22"/>
      <c r="K16" s="19"/>
    </row>
    <row r="17" spans="2:11" x14ac:dyDescent="0.3">
      <c r="B17" s="18"/>
      <c r="C17" s="22"/>
      <c r="D17" s="22"/>
      <c r="E17" s="22"/>
      <c r="F17" s="22"/>
      <c r="G17" s="22"/>
      <c r="H17" s="22"/>
      <c r="I17" s="22"/>
      <c r="J17" s="22"/>
      <c r="K17" s="19"/>
    </row>
    <row r="18" spans="2:11" x14ac:dyDescent="0.3">
      <c r="B18" s="18"/>
      <c r="C18" s="22"/>
      <c r="D18" s="22"/>
      <c r="E18" s="22"/>
      <c r="F18" s="22"/>
      <c r="G18" s="22"/>
      <c r="H18" s="22"/>
      <c r="I18" s="22"/>
      <c r="J18" s="22"/>
      <c r="K18" s="19"/>
    </row>
    <row r="19" spans="2:11" ht="2.25" customHeight="1" thickBot="1" x14ac:dyDescent="0.35">
      <c r="B19" s="20"/>
      <c r="C19" s="21"/>
      <c r="D19" s="21"/>
      <c r="E19" s="21"/>
      <c r="F19" s="21"/>
      <c r="G19" s="21"/>
      <c r="H19" s="21"/>
      <c r="I19" s="21"/>
      <c r="J19" s="21"/>
      <c r="K19" s="21"/>
    </row>
  </sheetData>
  <customSheetViews>
    <customSheetView guid="{402CEDBB-E4CE-49B8-9910-EA51EA8FA5B0}" showPageBreaks="1" showGridLines="0">
      <selection activeCell="B2" sqref="B2"/>
      <pageMargins left="0.65" right="0.65" top="0.75" bottom="0.75" header="0.3" footer="0.3"/>
      <pageSetup orientation="portrait" r:id="rId1"/>
      <headerFooter>
        <oddHeader xml:space="preserve">&amp;C&amp;G
          </oddHeader>
      </headerFooter>
    </customSheetView>
  </customSheetViews>
  <mergeCells count="3">
    <mergeCell ref="I2:K2"/>
    <mergeCell ref="C3:D3"/>
    <mergeCell ref="H3:I3"/>
  </mergeCells>
  <pageMargins left="0.65" right="0.65" top="0.75" bottom="0.75" header="0.3" footer="0.3"/>
  <pageSetup orientation="portrait" r:id="rId2"/>
  <headerFooter>
    <oddHeader xml:space="preserve">&amp;C
&amp;G
          </oddHeader>
  </headerFooter>
  <drawing r:id="rId3"/>
  <legacyDrawingHF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7B85DB091C8549BB38D61B1CA1EBF3" ma:contentTypeVersion="7" ma:contentTypeDescription="Create a new document." ma:contentTypeScope="" ma:versionID="5ddefe93d5a68d6f0f9aba93e763b0c9">
  <xsd:schema xmlns:xsd="http://www.w3.org/2001/XMLSchema" xmlns:xs="http://www.w3.org/2001/XMLSchema" xmlns:p="http://schemas.microsoft.com/office/2006/metadata/properties" xmlns:ns3="5c6b0143-1c80-44b1-98b2-bc260283418f" xmlns:ns4="35ef7396-051e-4f4a-a58b-11184046edfa" targetNamespace="http://schemas.microsoft.com/office/2006/metadata/properties" ma:root="true" ma:fieldsID="d925ed704ae3aabfa1268810b7f10854" ns3:_="" ns4:_="">
    <xsd:import namespace="5c6b0143-1c80-44b1-98b2-bc260283418f"/>
    <xsd:import namespace="35ef7396-051e-4f4a-a58b-11184046ed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b0143-1c80-44b1-98b2-bc26028341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ef7396-051e-4f4a-a58b-11184046e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C29B41-F036-43B6-AD90-F21F49D273DA}">
  <ds:schemaRefs>
    <ds:schemaRef ds:uri="http://schemas.openxmlformats.org/package/2006/metadata/core-properties"/>
    <ds:schemaRef ds:uri="5c6b0143-1c80-44b1-98b2-bc260283418f"/>
    <ds:schemaRef ds:uri="http://purl.org/dc/dcmitype/"/>
    <ds:schemaRef ds:uri="35ef7396-051e-4f4a-a58b-11184046edfa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B7D6983-0C62-4AB8-9B25-8A248A1348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b0143-1c80-44b1-98b2-bc260283418f"/>
    <ds:schemaRef ds:uri="35ef7396-051e-4f4a-a58b-11184046e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CCA88E3-787D-41B7-8E4C-465A0D8621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Dashborad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 MUGHAL</dc:creator>
  <cp:lastModifiedBy>AWAIS MUGHAL</cp:lastModifiedBy>
  <dcterms:created xsi:type="dcterms:W3CDTF">2015-06-05T18:17:20Z</dcterms:created>
  <dcterms:modified xsi:type="dcterms:W3CDTF">2022-11-14T17:13:07Z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0x0101003B7B85DB091C8549BB38D61B1CA1EBF3</vt:lpwstr>
  </property>
</Properties>
</file>