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xr:revisionPtr revIDLastSave="0" documentId="13_ncr:1000001_{818A14BB-2AB2-F44E-AD40-64B1260102CD}" xr6:coauthVersionLast="47" xr6:coauthVersionMax="47" xr10:uidLastSave="{00000000-0000-0000-0000-000000000000}"/>
  <bookViews>
    <workbookView xWindow="-120" yWindow="-120" windowWidth="23256" windowHeight="13176" xr2:uid="{00000000-000D-0000-FFFF-FFFF00000000}"/>
  </bookViews>
  <sheets>
    <sheet name="1(a,b,e)" sheetId="1" r:id="rId1"/>
    <sheet name="1(c,d)" sheetId="6" r:id="rId2"/>
    <sheet name="2(a,b,c,d)" sheetId="8" r:id="rId3"/>
    <sheet name="3(a,b)" sheetId="11" r:id="rId4"/>
    <sheet name="4" sheetId="13" r:id="rId5"/>
  </sheets>
  <calcPr calcId="191028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8" l="1"/>
  <c r="H48" i="8"/>
  <c r="F49" i="8"/>
  <c r="H49" i="8"/>
  <c r="F51" i="8"/>
  <c r="H51" i="8"/>
  <c r="F52" i="8"/>
  <c r="H52" i="8"/>
  <c r="F47" i="8"/>
  <c r="H47" i="8"/>
  <c r="R26" i="11"/>
  <c r="R27" i="11"/>
  <c r="R28" i="11"/>
  <c r="S26" i="11"/>
  <c r="G11" i="11"/>
  <c r="G12" i="11"/>
  <c r="G13" i="11"/>
  <c r="F12" i="11"/>
  <c r="F13" i="11"/>
  <c r="F11" i="11"/>
  <c r="G52" i="8"/>
  <c r="G51" i="8"/>
  <c r="F50" i="8"/>
  <c r="H50" i="8"/>
  <c r="G49" i="8"/>
  <c r="G48" i="8"/>
  <c r="G47" i="8"/>
  <c r="N13" i="8"/>
  <c r="O13" i="8"/>
  <c r="N12" i="8"/>
  <c r="O12" i="8"/>
  <c r="N11" i="8"/>
  <c r="O11" i="8"/>
  <c r="N10" i="8"/>
  <c r="O10" i="8"/>
  <c r="N9" i="8"/>
  <c r="O9" i="8"/>
  <c r="N8" i="8"/>
  <c r="O8" i="8"/>
  <c r="P14" i="1"/>
  <c r="F38" i="8"/>
  <c r="G38" i="8"/>
  <c r="F37" i="8"/>
  <c r="G37" i="8"/>
  <c r="F36" i="8"/>
  <c r="G36" i="8"/>
  <c r="F35" i="8"/>
  <c r="G35" i="8"/>
  <c r="F34" i="8"/>
  <c r="G34" i="8"/>
  <c r="F33" i="8"/>
  <c r="G33" i="8"/>
  <c r="P8" i="1"/>
  <c r="P8" i="8"/>
  <c r="Q8" i="8"/>
  <c r="G50" i="8"/>
</calcChain>
</file>

<file path=xl/sharedStrings.xml><?xml version="1.0" encoding="utf-8"?>
<sst xmlns="http://schemas.openxmlformats.org/spreadsheetml/2006/main" count="497" uniqueCount="102">
  <si>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</si>
  <si>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</si>
  <si>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</si>
  <si>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</si>
  <si>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</si>
  <si>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</si>
  <si>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</si>
  <si>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</si>
  <si>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</si>
  <si>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</si>
  <si>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</si>
  <si>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</si>
  <si>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</si>
  <si>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</si>
  <si>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</si>
  <si>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</si>
  <si>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</si>
  <si>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</si>
  <si>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</si>
  <si>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</si>
  <si>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</si>
  <si>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</si>
  <si>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</si>
  <si>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</si>
  <si>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Part 2</t>
  </si>
  <si>
    <r>
      <rPr>
        <b/>
        <sz val="11"/>
        <color theme="1"/>
        <rFont val="Aptos Narrow"/>
        <family val="2"/>
        <scheme val="minor"/>
      </rPr>
      <t>Total sales for three months(BDT</t>
    </r>
    <r>
      <rPr>
        <sz val="11"/>
        <color theme="1"/>
        <rFont val="Aptos Narrow"/>
        <family val="2"/>
        <scheme val="minor"/>
      </rPr>
      <t>)</t>
    </r>
  </si>
  <si>
    <t>Row Labels</t>
  </si>
  <si>
    <t>Grand Total</t>
  </si>
  <si>
    <t>Sum of Total Sales (BDT)</t>
  </si>
  <si>
    <t>ans to the Q.N.1(d)</t>
  </si>
  <si>
    <t xml:space="preserve">Statistics of sales Representatives </t>
  </si>
  <si>
    <t xml:space="preserve">January </t>
  </si>
  <si>
    <t>ID</t>
  </si>
  <si>
    <t xml:space="preserve">Name </t>
  </si>
  <si>
    <t>Salary</t>
  </si>
  <si>
    <t>Sales</t>
  </si>
  <si>
    <t>Bonus</t>
  </si>
  <si>
    <t>Total</t>
  </si>
  <si>
    <t xml:space="preserve">Arif Hossain </t>
  </si>
  <si>
    <t>Name</t>
  </si>
  <si>
    <t xml:space="preserve">Salary </t>
  </si>
  <si>
    <t>Ans to the Q.N.2(a)</t>
  </si>
  <si>
    <t>Ans to the Q.N.2(b)</t>
  </si>
  <si>
    <t>Ans to the Q N 1(c)</t>
  </si>
  <si>
    <t>Answer to the Q. N 1(a)</t>
  </si>
  <si>
    <t>Answer to the Q .N 1(e)</t>
  </si>
  <si>
    <t>Total Smartphone sales by Arif Hossain</t>
  </si>
  <si>
    <t>Ans to the Q.N. 1(b)</t>
  </si>
  <si>
    <t>Ans to the Q.N.2(c)</t>
  </si>
  <si>
    <t>Highest Total</t>
  </si>
  <si>
    <t xml:space="preserve">Name for Highest </t>
  </si>
  <si>
    <t>Ans to the Q.N.2(d)</t>
  </si>
  <si>
    <t>Jan</t>
  </si>
  <si>
    <t>Feb</t>
  </si>
  <si>
    <t>Mar</t>
  </si>
  <si>
    <t>Month</t>
  </si>
  <si>
    <t>Total Sales</t>
  </si>
  <si>
    <t>Total Expenses</t>
  </si>
  <si>
    <t>Profit/Loss</t>
  </si>
  <si>
    <t>Retail Profit</t>
  </si>
  <si>
    <t>January</t>
  </si>
  <si>
    <t>February</t>
  </si>
  <si>
    <t>March</t>
  </si>
  <si>
    <t>Ans to the Q.N.3(a)</t>
  </si>
  <si>
    <t>Ans to the Q.N.4</t>
  </si>
  <si>
    <t>Expenses</t>
  </si>
  <si>
    <t>Profit</t>
  </si>
  <si>
    <t>Yearly Report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</si>
  <si>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</si>
  <si>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</si>
  <si>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</si>
  <si>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</si>
  <si>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</si>
  <si>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</si>
  <si>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</si>
  <si>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</si>
  <si>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</si>
  <si>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Ans to the Q.N.3(b)</t>
  </si>
  <si>
    <t xml:space="preserve">Item </t>
  </si>
  <si>
    <t>Catagary</t>
  </si>
  <si>
    <t>Unit Price</t>
  </si>
  <si>
    <t>Expenses report of XYZ company</t>
  </si>
  <si>
    <t>Dekstop</t>
  </si>
  <si>
    <t>Officce Rent</t>
  </si>
  <si>
    <t>Advertisement</t>
  </si>
  <si>
    <t>Internet</t>
  </si>
  <si>
    <t>Staff salary</t>
  </si>
  <si>
    <t>Administration</t>
  </si>
  <si>
    <t>Computer bill</t>
  </si>
  <si>
    <t>Printing Materials</t>
  </si>
  <si>
    <t>Additional cost</t>
  </si>
  <si>
    <t>Warehouse rent</t>
  </si>
  <si>
    <t xml:space="preserve"> </t>
  </si>
  <si>
    <t>Rent Expenses</t>
  </si>
  <si>
    <t>Office Expense</t>
  </si>
  <si>
    <t>Marketing Expense</t>
  </si>
  <si>
    <t>Operation expenses</t>
  </si>
  <si>
    <t>Voucer</t>
  </si>
  <si>
    <t>Items under "Product"</t>
  </si>
  <si>
    <t>Lowest "Product"</t>
  </si>
  <si>
    <t>Average of Total</t>
  </si>
  <si>
    <t>Average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</si>
</sst>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Border="1"/>
    <xf numFmtId="0" fontId="0" fillId="3" borderId="0" xfId="0" applyFill="1"/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/>
    <xf numFmtId="0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Alignment="1"/>
    <xf numFmtId="0" fontId="0" fillId="2" borderId="0" xfId="0" applyFill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 vertical="top"/>
    </xf>
    <xf numFmtId="0" fontId="0" fillId="5" borderId="3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4" xfId="0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pivotCacheDefinition" Target="pivotCache/pivotCacheDefinition2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final.xlsx]1(c,d)!PivotTable10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'1(c,d)'!$B$3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FD8-435D-8A3A-81315C95FD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D8-435D-8A3A-81315C95FD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FD8-435D-8A3A-81315C95FD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FD8-435D-8A3A-81315C95FD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FD8-435D-8A3A-81315C95FD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FD8-435D-8A3A-81315C95FD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'1(c,d)'!$A$4:$A$10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'1(c,d)'!$B$4:$B$10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C-420C-BE06-806E42BA47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Desktop</c:v>
              </c:pt>
              <c:pt idx="1">
                <c:v>Laptop</c:v>
              </c:pt>
              <c:pt idx="2">
                <c:v>Smartphone</c:v>
              </c:pt>
              <c:pt idx="3">
                <c:v>Tablet</c:v>
              </c:pt>
            </c:strLit>
          </c:cat>
          <c:val>
            <c:numLit>
              <c:formatCode>General</c:formatCode>
              <c:ptCount val="4"/>
              <c:pt idx="0">
                <c:v>6950000</c:v>
              </c:pt>
              <c:pt idx="1">
                <c:v>12250000</c:v>
              </c:pt>
              <c:pt idx="2">
                <c:v>6150000</c:v>
              </c:pt>
              <c:pt idx="3">
                <c:v>3320000</c:v>
              </c:pt>
            </c:numLit>
          </c:val>
          <c:extLst>
            <c:ext xmlns:c16="http://schemas.microsoft.com/office/drawing/2014/chart" uri="{C3380CC4-5D6E-409C-BE32-E72D297353CC}">
              <c16:uniqueId val="{00000000-4188-4559-9EE8-E93C333B0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805056"/>
        <c:axId val="227806592"/>
      </c:barChart>
      <c:catAx>
        <c:axId val="2278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06592"/>
        <c:crosses val="autoZero"/>
        <c:auto val="1"/>
        <c:lblAlgn val="ctr"/>
        <c:lblOffset val="100"/>
        <c:noMultiLvlLbl val="0"/>
      </c:catAx>
      <c:valAx>
        <c:axId val="2278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Salary Sheet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'2(a,b,c,d)'!$K$8:$K$13</c:f>
              <c:strCache>
                <c:ptCount val="6"/>
                <c:pt idx="0">
                  <c:v>Parvez Hasan</c:v>
                </c:pt>
                <c:pt idx="1">
                  <c:v>Arif Hossain 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'2(a,b,c,d)'!$O$8:$O$13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D-4CE4-8E55-2388413A8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7066624"/>
        <c:axId val="227068544"/>
      </c:barChart>
      <c:catAx>
        <c:axId val="227066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layout>
            <c:manualLayout>
              <c:xMode val="edge"/>
              <c:yMode val="edge"/>
              <c:x val="1.5020221712664815E-2"/>
              <c:y val="0.423139512535835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68544"/>
        <c:crosses val="autoZero"/>
        <c:auto val="1"/>
        <c:lblAlgn val="ctr"/>
        <c:lblOffset val="100"/>
        <c:noMultiLvlLbl val="0"/>
      </c:catAx>
      <c:valAx>
        <c:axId val="2270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Salary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6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014351751074097"/>
          <c:y val="0.20370370370370369"/>
          <c:w val="0.66313709474645988"/>
          <c:h val="0.65030074365704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'4'!$C$6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'4'!$C$7:$C$18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9879900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B-457A-AB0C-3800274E3C37}"/>
            </c:ext>
          </c:extLst>
        </c:ser>
        <c:ser>
          <c:idx val="1"/>
          <c:order val="1"/>
          <c:tx>
            <c:strRef>
              <c:f>'4'!$D$6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'4'!$D$7:$D$18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B-457A-AB0C-3800274E3C37}"/>
            </c:ext>
          </c:extLst>
        </c:ser>
        <c:ser>
          <c:idx val="2"/>
          <c:order val="2"/>
          <c:tx>
            <c:strRef>
              <c:f>'4'!$E$6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'4'!$E$7:$E$18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DB-457A-AB0C-3800274E3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7215232"/>
        <c:axId val="227233792"/>
      </c:barChart>
      <c:catAx>
        <c:axId val="22721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33792"/>
        <c:crosses val="autoZero"/>
        <c:auto val="1"/>
        <c:lblAlgn val="ctr"/>
        <c:lblOffset val="100"/>
        <c:noMultiLvlLbl val="0"/>
      </c:catAx>
      <c:valAx>
        <c:axId val="2272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Amount</a:t>
                </a:r>
              </a:p>
            </c:rich>
          </c:tx>
          <c:layout>
            <c:manualLayout>
              <c:xMode val="edge"/>
              <c:yMode val="edge"/>
              <c:x val="8.3209422363337872E-3"/>
              <c:y val="0.346921114027413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Report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47987040849094"/>
          <c:y val="0.15059612330301392"/>
          <c:w val="0.78498001188909594"/>
          <c:h val="0.65936405089827532"/>
        </c:manualLayout>
      </c:layout>
      <c:lineChart>
        <c:grouping val="standard"/>
        <c:varyColors val="0"/>
        <c:ser>
          <c:idx val="0"/>
          <c:order val="0"/>
          <c:tx>
            <c:strRef>
              <c:f>'4'!$C$6</c:f>
              <c:strCache>
                <c:ptCount val="1"/>
                <c:pt idx="0">
                  <c:v>Expenses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'4'!$C$7:$C$18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9879900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7-426F-B196-093001EEFB3E}"/>
            </c:ext>
          </c:extLst>
        </c:ser>
        <c:ser>
          <c:idx val="1"/>
          <c:order val="1"/>
          <c:tx>
            <c:strRef>
              <c:f>'4'!$D$6</c:f>
              <c:strCache>
                <c:ptCount val="1"/>
                <c:pt idx="0">
                  <c:v>Sales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'4'!$D$7:$D$18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7-426F-B196-093001EEFB3E}"/>
            </c:ext>
          </c:extLst>
        </c:ser>
        <c:ser>
          <c:idx val="2"/>
          <c:order val="2"/>
          <c:tx>
            <c:strRef>
              <c:f>'4'!$E$6</c:f>
              <c:strCache>
                <c:ptCount val="1"/>
                <c:pt idx="0">
                  <c:v>Profit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'4'!$E$7:$E$18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7-426F-B196-093001EE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527104"/>
        <c:axId val="228532992"/>
      </c:lineChart>
      <c:catAx>
        <c:axId val="22852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32992"/>
        <c:crosses val="autoZero"/>
        <c:auto val="1"/>
        <c:lblAlgn val="ctr"/>
        <c:lblOffset val="100"/>
        <c:noMultiLvlLbl val="0"/>
      </c:catAx>
      <c:valAx>
        <c:axId val="2285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 /><Relationship Id="rId1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681968</xdr:colOff>
      <xdr:row>0</xdr:row>
      <xdr:rowOff>163877</xdr:rowOff>
    </xdr:from>
    <xdr:to>
      <xdr:col>10</xdr:col>
      <xdr:colOff>45905</xdr:colOff>
      <xdr:row>15</xdr:row>
      <xdr:rowOff>45903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D89DB8-4DFC-472F-010A-585A3060E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20</xdr:row>
      <xdr:rowOff>172357</xdr:rowOff>
    </xdr:from>
    <xdr:to>
      <xdr:col>10</xdr:col>
      <xdr:colOff>108856</xdr:colOff>
      <xdr:row>35</xdr:row>
      <xdr:rowOff>117928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9D6D8C-55DB-48A4-9A46-466F3C75F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14654</xdr:colOff>
      <xdr:row>14</xdr:row>
      <xdr:rowOff>21980</xdr:rowOff>
    </xdr:from>
    <xdr:to>
      <xdr:col>15</xdr:col>
      <xdr:colOff>820616</xdr:colOff>
      <xdr:row>27</xdr:row>
      <xdr:rowOff>162657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C2A38B-E86D-C00F-C974-D84A75C97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597039</xdr:colOff>
      <xdr:row>1</xdr:row>
      <xdr:rowOff>129791</xdr:rowOff>
    </xdr:from>
    <xdr:to>
      <xdr:col>14</xdr:col>
      <xdr:colOff>0</xdr:colOff>
      <xdr:row>16</xdr:row>
      <xdr:rowOff>15491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9E68C-1984-2D96-64FC-645598802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593478</xdr:colOff>
      <xdr:row>17</xdr:row>
      <xdr:rowOff>181708</xdr:rowOff>
    </xdr:from>
    <xdr:to>
      <xdr:col>14</xdr:col>
      <xdr:colOff>579781</xdr:colOff>
      <xdr:row>33</xdr:row>
      <xdr:rowOff>140804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2CB22D-DF12-C5DA-FAE6-6609A3DD9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560.765499768517" createdVersion="8" refreshedVersion="8" minRefreshableVersion="3" recordCount="76" xr:uid="{00000000-000A-0000-FFFF-FFFF00000000}">
  <cacheSource type="worksheet">
    <worksheetSource ref="F6:L82" sheet="1(a,b,e)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564.729337152778" createdVersion="8" refreshedVersion="8" minRefreshableVersion="3" recordCount="6" xr:uid="{00000000-000A-0000-FFFF-FFFF01000000}">
  <cacheSource type="worksheet">
    <worksheetSource ref="B46:G52" sheet="2(a,b,c,d)"/>
  </cacheSource>
  <cacheFields count="6">
    <cacheField name="ID" numFmtId="0">
      <sharedItems containsSemiMixedTypes="0" containsString="0" containsNumber="1" containsInteger="1" minValue="1" maxValue="6"/>
    </cacheField>
    <cacheField name="Name" numFmtId="0">
      <sharedItems count="6">
        <s v="Parvez Hasan"/>
        <s v="Arif Hossain "/>
        <s v="Nabila Sultana"/>
        <s v="Eva Karim"/>
        <s v="Oishi Das"/>
        <s v="Farhan Islam"/>
      </sharedItems>
    </cacheField>
    <cacheField name="Salary " numFmtId="0">
      <sharedItems containsSemiMixedTypes="0" containsString="0" containsNumber="1" containsInteger="1" minValue="30000" maxValue="30000"/>
    </cacheField>
    <cacheField name="Sales" numFmtId="0">
      <sharedItems containsSemiMixedTypes="0" containsString="0" containsNumber="1" containsInteger="1" minValue="310000" maxValue="3340000"/>
    </cacheField>
    <cacheField name="Bonus" numFmtId="0">
      <sharedItems containsSemiMixedTypes="0" containsString="0" containsNumber="1" containsInteger="1" minValue="18600" maxValue="334000"/>
    </cacheField>
    <cacheField name="Total" numFmtId="0">
      <sharedItems containsSemiMixedTypes="0" containsString="0" containsNumber="1" containsInteger="1" minValue="48600" maxValue="36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n v="5"/>
    <n v="70000"/>
    <n v="350000"/>
  </r>
  <r>
    <x v="1"/>
    <x v="1"/>
    <x v="1"/>
    <x v="1"/>
    <n v="10"/>
    <n v="50000"/>
    <n v="500000"/>
  </r>
  <r>
    <x v="2"/>
    <x v="2"/>
    <x v="2"/>
    <x v="2"/>
    <n v="7"/>
    <n v="20000"/>
    <n v="140000"/>
  </r>
  <r>
    <x v="3"/>
    <x v="3"/>
    <x v="3"/>
    <x v="3"/>
    <n v="15"/>
    <n v="30000"/>
    <n v="450000"/>
  </r>
  <r>
    <x v="4"/>
    <x v="4"/>
    <x v="4"/>
    <x v="0"/>
    <n v="3"/>
    <n v="70000"/>
    <n v="210000"/>
  </r>
  <r>
    <x v="5"/>
    <x v="5"/>
    <x v="5"/>
    <x v="1"/>
    <n v="6"/>
    <n v="50000"/>
    <n v="300000"/>
  </r>
  <r>
    <x v="6"/>
    <x v="1"/>
    <x v="2"/>
    <x v="2"/>
    <n v="4"/>
    <n v="20000"/>
    <n v="80000"/>
  </r>
  <r>
    <x v="7"/>
    <x v="2"/>
    <x v="3"/>
    <x v="3"/>
    <n v="10"/>
    <n v="30000"/>
    <n v="300000"/>
  </r>
  <r>
    <x v="8"/>
    <x v="0"/>
    <x v="0"/>
    <x v="0"/>
    <n v="8"/>
    <n v="70000"/>
    <n v="560000"/>
  </r>
  <r>
    <x v="9"/>
    <x v="4"/>
    <x v="0"/>
    <x v="1"/>
    <n v="12"/>
    <n v="50000"/>
    <n v="600000"/>
  </r>
  <r>
    <x v="10"/>
    <x v="5"/>
    <x v="1"/>
    <x v="2"/>
    <n v="9"/>
    <n v="20000"/>
    <n v="180000"/>
  </r>
  <r>
    <x v="11"/>
    <x v="1"/>
    <x v="2"/>
    <x v="3"/>
    <n v="5"/>
    <n v="30000"/>
    <n v="150000"/>
  </r>
  <r>
    <x v="12"/>
    <x v="2"/>
    <x v="3"/>
    <x v="0"/>
    <n v="11"/>
    <n v="70000"/>
    <n v="770000"/>
  </r>
  <r>
    <x v="13"/>
    <x v="3"/>
    <x v="4"/>
    <x v="1"/>
    <n v="7"/>
    <n v="50000"/>
    <n v="350000"/>
  </r>
  <r>
    <x v="14"/>
    <x v="4"/>
    <x v="5"/>
    <x v="2"/>
    <n v="6"/>
    <n v="20000"/>
    <n v="120000"/>
  </r>
  <r>
    <x v="15"/>
    <x v="5"/>
    <x v="2"/>
    <x v="3"/>
    <n v="13"/>
    <n v="30000"/>
    <n v="390000"/>
  </r>
  <r>
    <x v="16"/>
    <x v="0"/>
    <x v="3"/>
    <x v="0"/>
    <n v="9"/>
    <n v="70000"/>
    <n v="630000"/>
  </r>
  <r>
    <x v="17"/>
    <x v="2"/>
    <x v="4"/>
    <x v="1"/>
    <n v="8"/>
    <n v="50000"/>
    <n v="400000"/>
  </r>
  <r>
    <x v="18"/>
    <x v="3"/>
    <x v="5"/>
    <x v="2"/>
    <n v="14"/>
    <n v="20000"/>
    <n v="280000"/>
  </r>
  <r>
    <x v="19"/>
    <x v="4"/>
    <x v="2"/>
    <x v="3"/>
    <n v="7"/>
    <n v="30000"/>
    <n v="210000"/>
  </r>
  <r>
    <x v="20"/>
    <x v="5"/>
    <x v="3"/>
    <x v="0"/>
    <n v="10"/>
    <n v="70000"/>
    <n v="700000"/>
  </r>
  <r>
    <x v="21"/>
    <x v="1"/>
    <x v="0"/>
    <x v="1"/>
    <n v="5"/>
    <n v="50000"/>
    <n v="250000"/>
  </r>
  <r>
    <x v="22"/>
    <x v="0"/>
    <x v="1"/>
    <x v="2"/>
    <n v="8"/>
    <n v="20000"/>
    <n v="160000"/>
  </r>
  <r>
    <x v="23"/>
    <x v="3"/>
    <x v="2"/>
    <x v="3"/>
    <n v="6"/>
    <n v="30000"/>
    <n v="180000"/>
  </r>
  <r>
    <x v="24"/>
    <x v="4"/>
    <x v="3"/>
    <x v="0"/>
    <n v="7"/>
    <n v="70000"/>
    <n v="490000"/>
  </r>
  <r>
    <x v="25"/>
    <x v="5"/>
    <x v="4"/>
    <x v="0"/>
    <n v="8"/>
    <n v="70000"/>
    <n v="560000"/>
  </r>
  <r>
    <x v="26"/>
    <x v="1"/>
    <x v="5"/>
    <x v="1"/>
    <n v="6"/>
    <n v="50000"/>
    <n v="300000"/>
  </r>
  <r>
    <x v="27"/>
    <x v="2"/>
    <x v="2"/>
    <x v="2"/>
    <n v="10"/>
    <n v="20000"/>
    <n v="200000"/>
  </r>
  <r>
    <x v="28"/>
    <x v="3"/>
    <x v="0"/>
    <x v="3"/>
    <n v="20"/>
    <n v="30000"/>
    <n v="600000"/>
  </r>
  <r>
    <x v="29"/>
    <x v="0"/>
    <x v="4"/>
    <x v="0"/>
    <n v="4"/>
    <n v="70000"/>
    <n v="280000"/>
  </r>
  <r>
    <x v="30"/>
    <x v="5"/>
    <x v="5"/>
    <x v="1"/>
    <n v="9"/>
    <n v="50000"/>
    <n v="450000"/>
  </r>
  <r>
    <x v="31"/>
    <x v="1"/>
    <x v="4"/>
    <x v="2"/>
    <n v="5"/>
    <n v="20000"/>
    <n v="100000"/>
  </r>
  <r>
    <x v="32"/>
    <x v="0"/>
    <x v="5"/>
    <x v="3"/>
    <n v="15"/>
    <n v="30000"/>
    <n v="450000"/>
  </r>
  <r>
    <x v="33"/>
    <x v="3"/>
    <x v="2"/>
    <x v="0"/>
    <n v="7"/>
    <n v="70000"/>
    <n v="490000"/>
  </r>
  <r>
    <x v="34"/>
    <x v="4"/>
    <x v="3"/>
    <x v="1"/>
    <n v="11"/>
    <n v="50000"/>
    <n v="550000"/>
  </r>
  <r>
    <x v="35"/>
    <x v="5"/>
    <x v="0"/>
    <x v="2"/>
    <n v="12"/>
    <n v="20000"/>
    <n v="240000"/>
  </r>
  <r>
    <x v="36"/>
    <x v="1"/>
    <x v="0"/>
    <x v="3"/>
    <n v="10"/>
    <n v="30000"/>
    <n v="300000"/>
  </r>
  <r>
    <x v="37"/>
    <x v="2"/>
    <x v="1"/>
    <x v="0"/>
    <n v="9"/>
    <n v="70000"/>
    <n v="630000"/>
  </r>
  <r>
    <x v="38"/>
    <x v="3"/>
    <x v="2"/>
    <x v="1"/>
    <n v="8"/>
    <n v="50000"/>
    <n v="400000"/>
  </r>
  <r>
    <x v="39"/>
    <x v="4"/>
    <x v="3"/>
    <x v="2"/>
    <n v="11"/>
    <n v="20000"/>
    <n v="220000"/>
  </r>
  <r>
    <x v="40"/>
    <x v="0"/>
    <x v="4"/>
    <x v="3"/>
    <n v="14"/>
    <n v="30000"/>
    <n v="420000"/>
  </r>
  <r>
    <x v="41"/>
    <x v="1"/>
    <x v="5"/>
    <x v="0"/>
    <n v="10"/>
    <n v="70000"/>
    <n v="700000"/>
  </r>
  <r>
    <x v="42"/>
    <x v="2"/>
    <x v="2"/>
    <x v="1"/>
    <n v="9"/>
    <n v="50000"/>
    <n v="450000"/>
  </r>
  <r>
    <x v="43"/>
    <x v="3"/>
    <x v="3"/>
    <x v="2"/>
    <n v="13"/>
    <n v="20000"/>
    <n v="260000"/>
  </r>
  <r>
    <x v="44"/>
    <x v="4"/>
    <x v="4"/>
    <x v="3"/>
    <n v="8"/>
    <n v="30000"/>
    <n v="240000"/>
  </r>
  <r>
    <x v="45"/>
    <x v="5"/>
    <x v="5"/>
    <x v="0"/>
    <n v="12"/>
    <n v="70000"/>
    <n v="840000"/>
  </r>
  <r>
    <x v="46"/>
    <x v="1"/>
    <x v="2"/>
    <x v="1"/>
    <n v="7"/>
    <n v="50000"/>
    <n v="350000"/>
  </r>
  <r>
    <x v="47"/>
    <x v="2"/>
    <x v="3"/>
    <x v="2"/>
    <n v="9"/>
    <n v="20000"/>
    <n v="180000"/>
  </r>
  <r>
    <x v="48"/>
    <x v="0"/>
    <x v="0"/>
    <x v="3"/>
    <n v="12"/>
    <n v="30000"/>
    <n v="360000"/>
  </r>
  <r>
    <x v="49"/>
    <x v="4"/>
    <x v="1"/>
    <x v="0"/>
    <n v="5"/>
    <n v="70000"/>
    <n v="350000"/>
  </r>
  <r>
    <x v="50"/>
    <x v="5"/>
    <x v="0"/>
    <x v="0"/>
    <n v="12"/>
    <n v="70000"/>
    <n v="840000"/>
  </r>
  <r>
    <x v="51"/>
    <x v="1"/>
    <x v="0"/>
    <x v="1"/>
    <n v="8"/>
    <n v="50000"/>
    <n v="400000"/>
  </r>
  <r>
    <x v="52"/>
    <x v="2"/>
    <x v="4"/>
    <x v="2"/>
    <n v="7"/>
    <n v="20000"/>
    <n v="140000"/>
  </r>
  <r>
    <x v="53"/>
    <x v="3"/>
    <x v="5"/>
    <x v="3"/>
    <n v="9"/>
    <n v="30000"/>
    <n v="270000"/>
  </r>
  <r>
    <x v="54"/>
    <x v="4"/>
    <x v="4"/>
    <x v="0"/>
    <n v="6"/>
    <n v="70000"/>
    <n v="420000"/>
  </r>
  <r>
    <x v="55"/>
    <x v="0"/>
    <x v="5"/>
    <x v="1"/>
    <n v="10"/>
    <n v="50000"/>
    <n v="500000"/>
  </r>
  <r>
    <x v="56"/>
    <x v="1"/>
    <x v="2"/>
    <x v="2"/>
    <n v="8"/>
    <n v="20000"/>
    <n v="160000"/>
  </r>
  <r>
    <x v="57"/>
    <x v="0"/>
    <x v="3"/>
    <x v="3"/>
    <n v="13"/>
    <n v="30000"/>
    <n v="390000"/>
  </r>
  <r>
    <x v="58"/>
    <x v="3"/>
    <x v="0"/>
    <x v="0"/>
    <n v="9"/>
    <n v="70000"/>
    <n v="630000"/>
  </r>
  <r>
    <x v="59"/>
    <x v="4"/>
    <x v="2"/>
    <x v="1"/>
    <n v="5"/>
    <n v="50000"/>
    <n v="250000"/>
  </r>
  <r>
    <x v="60"/>
    <x v="5"/>
    <x v="1"/>
    <x v="2"/>
    <n v="11"/>
    <n v="20000"/>
    <n v="220000"/>
  </r>
  <r>
    <x v="61"/>
    <x v="1"/>
    <x v="2"/>
    <x v="3"/>
    <n v="14"/>
    <n v="30000"/>
    <n v="420000"/>
  </r>
  <r>
    <x v="62"/>
    <x v="2"/>
    <x v="3"/>
    <x v="0"/>
    <n v="10"/>
    <n v="70000"/>
    <n v="700000"/>
  </r>
  <r>
    <x v="63"/>
    <x v="3"/>
    <x v="4"/>
    <x v="1"/>
    <n v="6"/>
    <n v="50000"/>
    <n v="300000"/>
  </r>
  <r>
    <x v="64"/>
    <x v="0"/>
    <x v="5"/>
    <x v="2"/>
    <n v="8"/>
    <n v="20000"/>
    <n v="160000"/>
  </r>
  <r>
    <x v="65"/>
    <x v="5"/>
    <x v="2"/>
    <x v="3"/>
    <n v="12"/>
    <n v="30000"/>
    <n v="360000"/>
  </r>
  <r>
    <x v="66"/>
    <x v="1"/>
    <x v="3"/>
    <x v="0"/>
    <n v="9"/>
    <n v="70000"/>
    <n v="630000"/>
  </r>
  <r>
    <x v="67"/>
    <x v="0"/>
    <x v="1"/>
    <x v="1"/>
    <n v="7"/>
    <n v="50000"/>
    <n v="350000"/>
  </r>
  <r>
    <x v="68"/>
    <x v="3"/>
    <x v="2"/>
    <x v="2"/>
    <n v="14"/>
    <n v="20000"/>
    <n v="280000"/>
  </r>
  <r>
    <x v="69"/>
    <x v="4"/>
    <x v="3"/>
    <x v="3"/>
    <n v="8"/>
    <n v="30000"/>
    <n v="240000"/>
  </r>
  <r>
    <x v="70"/>
    <x v="5"/>
    <x v="4"/>
    <x v="0"/>
    <n v="11"/>
    <n v="70000"/>
    <n v="770000"/>
  </r>
  <r>
    <x v="71"/>
    <x v="0"/>
    <x v="5"/>
    <x v="1"/>
    <n v="5"/>
    <n v="50000"/>
    <n v="250000"/>
  </r>
  <r>
    <x v="72"/>
    <x v="2"/>
    <x v="2"/>
    <x v="2"/>
    <n v="10"/>
    <n v="20000"/>
    <n v="200000"/>
  </r>
  <r>
    <x v="73"/>
    <x v="3"/>
    <x v="3"/>
    <x v="3"/>
    <n v="9"/>
    <n v="30000"/>
    <n v="270000"/>
  </r>
  <r>
    <x v="74"/>
    <x v="4"/>
    <x v="5"/>
    <x v="0"/>
    <n v="10"/>
    <n v="70000"/>
    <n v="700000"/>
  </r>
  <r>
    <x v="75"/>
    <x v="0"/>
    <x v="3"/>
    <x v="3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x v="0"/>
    <n v="30000"/>
    <n v="1150000"/>
    <n v="92000"/>
    <n v="122000"/>
  </r>
  <r>
    <n v="2"/>
    <x v="1"/>
    <n v="30000"/>
    <n v="1760000"/>
    <n v="140800"/>
    <n v="170800"/>
  </r>
  <r>
    <n v="3"/>
    <x v="2"/>
    <n v="30000"/>
    <n v="3340000"/>
    <n v="334000"/>
    <n v="364000"/>
  </r>
  <r>
    <n v="4"/>
    <x v="3"/>
    <n v="30000"/>
    <n v="310000"/>
    <n v="18600"/>
    <n v="48600"/>
  </r>
  <r>
    <n v="5"/>
    <x v="4"/>
    <n v="30000"/>
    <n v="840000"/>
    <n v="50400"/>
    <n v="80400"/>
  </r>
  <r>
    <n v="6"/>
    <x v="5"/>
    <n v="30000"/>
    <n v="700000"/>
    <n v="42000"/>
    <n v="7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3">
  <location ref="B23:C28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5:D62" firstHeaderRow="1" firstDataRow="1" firstDataCol="1"/>
  <pivotFields count="6">
    <pivotField showAll="0"/>
    <pivotField axis="axisRow" showAll="0">
      <items count="7">
        <item x="1"/>
        <item x="3"/>
        <item x="5"/>
        <item x="2"/>
        <item x="4"/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8" firstHeaderRow="1" firstDataRow="1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8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U82"/>
  <sheetViews>
    <sheetView tabSelected="1" topLeftCell="D1" zoomScale="115" zoomScaleNormal="115" workbookViewId="0">
      <selection activeCell="E17" sqref="E17"/>
    </sheetView>
  </sheetViews>
  <sheetFormatPr defaultRowHeight="15" x14ac:dyDescent="0.2"/>
  <cols>
    <col min="9" max="9" width="8.33984375" bestFit="1" customWidth="1"/>
    <col min="10" max="10" width="8.7421875" bestFit="1" customWidth="1"/>
  </cols>
  <sheetData>
    <row r="1" spans="6:21" x14ac:dyDescent="0.2">
      <c r="I1" s="15" t="s">
        <v>24</v>
      </c>
      <c r="J1" s="15"/>
    </row>
    <row r="2" spans="6:21" x14ac:dyDescent="0.2">
      <c r="I2" s="15" t="s">
        <v>44</v>
      </c>
      <c r="J2" s="15"/>
    </row>
    <row r="4" spans="6:21" x14ac:dyDescent="0.2">
      <c r="F4" s="25" t="s">
        <v>0</v>
      </c>
      <c r="G4" s="25"/>
      <c r="H4" s="25"/>
      <c r="I4" s="25"/>
      <c r="J4" s="25"/>
      <c r="K4" s="25"/>
      <c r="L4" s="25"/>
    </row>
    <row r="5" spans="6:21" x14ac:dyDescent="0.2">
      <c r="F5" s="25"/>
      <c r="G5" s="25"/>
      <c r="H5" s="25"/>
      <c r="I5" s="25"/>
      <c r="J5" s="25"/>
      <c r="K5" s="25"/>
      <c r="L5" s="25"/>
    </row>
    <row r="6" spans="6:21" ht="41.25" x14ac:dyDescent="0.2">
      <c r="F6" s="1" t="s">
        <v>1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  <c r="L6" s="1" t="s">
        <v>7</v>
      </c>
      <c r="M6" s="1"/>
      <c r="P6" s="29" t="s">
        <v>47</v>
      </c>
      <c r="Q6" s="29"/>
      <c r="R6" s="29"/>
      <c r="S6" s="29"/>
    </row>
    <row r="7" spans="6:21" ht="27.75" x14ac:dyDescent="0.2">
      <c r="F7" s="2">
        <v>45296</v>
      </c>
      <c r="G7" s="3" t="s">
        <v>8</v>
      </c>
      <c r="H7" s="3" t="s">
        <v>9</v>
      </c>
      <c r="I7" s="3" t="s">
        <v>10</v>
      </c>
      <c r="J7" s="3">
        <v>5</v>
      </c>
      <c r="K7" s="3">
        <v>70000</v>
      </c>
      <c r="L7" s="3">
        <v>350000</v>
      </c>
      <c r="P7" s="17" t="s">
        <v>25</v>
      </c>
      <c r="Q7" s="17"/>
      <c r="R7" s="17"/>
      <c r="S7" s="17"/>
    </row>
    <row r="8" spans="6:21" ht="27.75" x14ac:dyDescent="0.2">
      <c r="F8" s="2">
        <v>45297</v>
      </c>
      <c r="G8" s="3" t="s">
        <v>11</v>
      </c>
      <c r="H8" s="3" t="s">
        <v>12</v>
      </c>
      <c r="I8" s="3" t="s">
        <v>13</v>
      </c>
      <c r="J8" s="3">
        <v>10</v>
      </c>
      <c r="K8" s="3">
        <v>50000</v>
      </c>
      <c r="L8" s="3">
        <v>500000</v>
      </c>
      <c r="P8" s="31">
        <f>SUM(L7:L82)</f>
        <v>28670000</v>
      </c>
      <c r="Q8" s="31"/>
      <c r="R8" s="31"/>
      <c r="S8" s="31"/>
    </row>
    <row r="9" spans="6:21" ht="27.75" x14ac:dyDescent="0.2">
      <c r="F9" s="2">
        <v>45298</v>
      </c>
      <c r="G9" s="3" t="s">
        <v>14</v>
      </c>
      <c r="H9" s="3" t="s">
        <v>15</v>
      </c>
      <c r="I9" s="3" t="s">
        <v>16</v>
      </c>
      <c r="J9" s="3">
        <v>7</v>
      </c>
      <c r="K9" s="3">
        <v>20000</v>
      </c>
      <c r="L9" s="3">
        <v>140000</v>
      </c>
      <c r="T9" s="7"/>
    </row>
    <row r="10" spans="6:21" ht="27.75" x14ac:dyDescent="0.2">
      <c r="F10" s="2">
        <v>45299</v>
      </c>
      <c r="G10" s="3" t="s">
        <v>17</v>
      </c>
      <c r="H10" s="3" t="s">
        <v>18</v>
      </c>
      <c r="I10" s="3" t="s">
        <v>19</v>
      </c>
      <c r="J10" s="3">
        <v>15</v>
      </c>
      <c r="K10" s="3">
        <v>30000</v>
      </c>
      <c r="L10" s="3">
        <v>450000</v>
      </c>
    </row>
    <row r="11" spans="6:21" x14ac:dyDescent="0.2">
      <c r="F11" s="2">
        <v>45300</v>
      </c>
      <c r="G11" s="3" t="s">
        <v>20</v>
      </c>
      <c r="H11" s="3" t="s">
        <v>21</v>
      </c>
      <c r="I11" s="3" t="s">
        <v>10</v>
      </c>
      <c r="J11" s="3">
        <v>3</v>
      </c>
      <c r="K11" s="3">
        <v>70000</v>
      </c>
      <c r="L11" s="3">
        <v>210000</v>
      </c>
    </row>
    <row r="12" spans="6:21" ht="27.75" x14ac:dyDescent="0.2">
      <c r="F12" s="2">
        <v>45301</v>
      </c>
      <c r="G12" s="3" t="s">
        <v>22</v>
      </c>
      <c r="H12" s="3" t="s">
        <v>23</v>
      </c>
      <c r="I12" s="3" t="s">
        <v>13</v>
      </c>
      <c r="J12" s="3">
        <v>6</v>
      </c>
      <c r="K12" s="3">
        <v>50000</v>
      </c>
      <c r="L12" s="3">
        <v>300000</v>
      </c>
      <c r="Q12" s="30" t="s">
        <v>45</v>
      </c>
      <c r="R12" s="30"/>
      <c r="S12" s="30"/>
      <c r="T12" s="30"/>
    </row>
    <row r="13" spans="6:21" ht="27.75" x14ac:dyDescent="0.2">
      <c r="F13" s="2">
        <v>45302</v>
      </c>
      <c r="G13" s="3" t="s">
        <v>11</v>
      </c>
      <c r="H13" s="3" t="s">
        <v>15</v>
      </c>
      <c r="I13" s="3" t="s">
        <v>16</v>
      </c>
      <c r="J13" s="3">
        <v>4</v>
      </c>
      <c r="K13" s="3">
        <v>20000</v>
      </c>
      <c r="L13" s="3">
        <v>80000</v>
      </c>
      <c r="P13" s="26" t="s">
        <v>46</v>
      </c>
      <c r="Q13" s="27"/>
      <c r="R13" s="27"/>
      <c r="S13" s="27"/>
      <c r="T13" s="27"/>
      <c r="U13" s="28"/>
    </row>
    <row r="14" spans="6:21" ht="27.75" x14ac:dyDescent="0.2">
      <c r="F14" s="2">
        <v>45303</v>
      </c>
      <c r="G14" s="3" t="s">
        <v>14</v>
      </c>
      <c r="H14" s="3" t="s">
        <v>18</v>
      </c>
      <c r="I14" s="3" t="s">
        <v>19</v>
      </c>
      <c r="J14" s="3">
        <v>10</v>
      </c>
      <c r="K14" s="3">
        <v>30000</v>
      </c>
      <c r="L14" s="3">
        <v>300000</v>
      </c>
      <c r="P14" s="31">
        <f>SUMIFS(J7:J82,H7:H82,"Arif Hossain",I7:I82,"Smartphone")</f>
        <v>42</v>
      </c>
      <c r="Q14" s="31"/>
      <c r="R14" s="31"/>
      <c r="S14" s="31"/>
      <c r="T14" s="31"/>
      <c r="U14" s="31"/>
    </row>
    <row r="15" spans="6:21" ht="27.75" x14ac:dyDescent="0.2">
      <c r="F15" s="2">
        <v>45304</v>
      </c>
      <c r="G15" s="3" t="s">
        <v>8</v>
      </c>
      <c r="H15" s="3" t="s">
        <v>9</v>
      </c>
      <c r="I15" s="3" t="s">
        <v>10</v>
      </c>
      <c r="J15" s="3">
        <v>8</v>
      </c>
      <c r="K15" s="3">
        <v>70000</v>
      </c>
      <c r="L15" s="3">
        <v>560000</v>
      </c>
    </row>
    <row r="16" spans="6:21" ht="27.75" x14ac:dyDescent="0.2">
      <c r="F16" s="2">
        <v>45305</v>
      </c>
      <c r="G16" s="3" t="s">
        <v>20</v>
      </c>
      <c r="H16" s="3" t="s">
        <v>9</v>
      </c>
      <c r="I16" s="3" t="s">
        <v>13</v>
      </c>
      <c r="J16" s="3">
        <v>12</v>
      </c>
      <c r="K16" s="3">
        <v>50000</v>
      </c>
      <c r="L16" s="3">
        <v>600000</v>
      </c>
    </row>
    <row r="17" spans="6:12" x14ac:dyDescent="0.2">
      <c r="F17" s="2">
        <v>45306</v>
      </c>
      <c r="G17" s="3" t="s">
        <v>22</v>
      </c>
      <c r="H17" s="3" t="s">
        <v>12</v>
      </c>
      <c r="I17" s="3" t="s">
        <v>16</v>
      </c>
      <c r="J17" s="3">
        <v>9</v>
      </c>
      <c r="K17" s="3">
        <v>20000</v>
      </c>
      <c r="L17" s="3">
        <v>180000</v>
      </c>
    </row>
    <row r="18" spans="6:12" ht="27.75" x14ac:dyDescent="0.2">
      <c r="F18" s="2">
        <v>45307</v>
      </c>
      <c r="G18" s="3" t="s">
        <v>11</v>
      </c>
      <c r="H18" s="3" t="s">
        <v>15</v>
      </c>
      <c r="I18" s="3" t="s">
        <v>19</v>
      </c>
      <c r="J18" s="3">
        <v>5</v>
      </c>
      <c r="K18" s="3">
        <v>30000</v>
      </c>
      <c r="L18" s="3">
        <v>150000</v>
      </c>
    </row>
    <row r="19" spans="6:12" ht="27.75" x14ac:dyDescent="0.2">
      <c r="F19" s="2">
        <v>45308</v>
      </c>
      <c r="G19" s="3" t="s">
        <v>14</v>
      </c>
      <c r="H19" s="3" t="s">
        <v>18</v>
      </c>
      <c r="I19" s="3" t="s">
        <v>10</v>
      </c>
      <c r="J19" s="3">
        <v>11</v>
      </c>
      <c r="K19" s="3">
        <v>70000</v>
      </c>
      <c r="L19" s="3">
        <v>770000</v>
      </c>
    </row>
    <row r="20" spans="6:12" x14ac:dyDescent="0.2">
      <c r="F20" s="2">
        <v>45309</v>
      </c>
      <c r="G20" s="3" t="s">
        <v>17</v>
      </c>
      <c r="H20" s="3" t="s">
        <v>21</v>
      </c>
      <c r="I20" s="3" t="s">
        <v>13</v>
      </c>
      <c r="J20" s="3">
        <v>7</v>
      </c>
      <c r="K20" s="3">
        <v>50000</v>
      </c>
      <c r="L20" s="3">
        <v>350000</v>
      </c>
    </row>
    <row r="21" spans="6:12" ht="27.75" x14ac:dyDescent="0.2">
      <c r="F21" s="2">
        <v>45310</v>
      </c>
      <c r="G21" s="3" t="s">
        <v>20</v>
      </c>
      <c r="H21" s="3" t="s">
        <v>23</v>
      </c>
      <c r="I21" s="3" t="s">
        <v>16</v>
      </c>
      <c r="J21" s="3">
        <v>6</v>
      </c>
      <c r="K21" s="3">
        <v>20000</v>
      </c>
      <c r="L21" s="3">
        <v>120000</v>
      </c>
    </row>
    <row r="22" spans="6:12" ht="27.75" x14ac:dyDescent="0.2">
      <c r="F22" s="2">
        <v>45311</v>
      </c>
      <c r="G22" s="3" t="s">
        <v>22</v>
      </c>
      <c r="H22" s="3" t="s">
        <v>15</v>
      </c>
      <c r="I22" s="3" t="s">
        <v>19</v>
      </c>
      <c r="J22" s="3">
        <v>13</v>
      </c>
      <c r="K22" s="3">
        <v>30000</v>
      </c>
      <c r="L22" s="3">
        <v>390000</v>
      </c>
    </row>
    <row r="23" spans="6:12" ht="27.75" x14ac:dyDescent="0.2">
      <c r="F23" s="2">
        <v>45312</v>
      </c>
      <c r="G23" s="3" t="s">
        <v>8</v>
      </c>
      <c r="H23" s="3" t="s">
        <v>18</v>
      </c>
      <c r="I23" s="3" t="s">
        <v>10</v>
      </c>
      <c r="J23" s="3">
        <v>9</v>
      </c>
      <c r="K23" s="3">
        <v>70000</v>
      </c>
      <c r="L23" s="3">
        <v>630000</v>
      </c>
    </row>
    <row r="24" spans="6:12" x14ac:dyDescent="0.2">
      <c r="F24" s="2">
        <v>45313</v>
      </c>
      <c r="G24" s="3" t="s">
        <v>14</v>
      </c>
      <c r="H24" s="3" t="s">
        <v>21</v>
      </c>
      <c r="I24" s="3" t="s">
        <v>13</v>
      </c>
      <c r="J24" s="3">
        <v>8</v>
      </c>
      <c r="K24" s="3">
        <v>50000</v>
      </c>
      <c r="L24" s="3">
        <v>400000</v>
      </c>
    </row>
    <row r="25" spans="6:12" ht="27.75" x14ac:dyDescent="0.2">
      <c r="F25" s="2">
        <v>45314</v>
      </c>
      <c r="G25" s="3" t="s">
        <v>17</v>
      </c>
      <c r="H25" s="3" t="s">
        <v>23</v>
      </c>
      <c r="I25" s="3" t="s">
        <v>16</v>
      </c>
      <c r="J25" s="3">
        <v>14</v>
      </c>
      <c r="K25" s="3">
        <v>20000</v>
      </c>
      <c r="L25" s="3">
        <v>280000</v>
      </c>
    </row>
    <row r="26" spans="6:12" ht="27.75" x14ac:dyDescent="0.2">
      <c r="F26" s="2">
        <v>45315</v>
      </c>
      <c r="G26" s="3" t="s">
        <v>20</v>
      </c>
      <c r="H26" s="3" t="s">
        <v>15</v>
      </c>
      <c r="I26" s="3" t="s">
        <v>19</v>
      </c>
      <c r="J26" s="3">
        <v>7</v>
      </c>
      <c r="K26" s="3">
        <v>30000</v>
      </c>
      <c r="L26" s="3">
        <v>210000</v>
      </c>
    </row>
    <row r="27" spans="6:12" ht="27.75" x14ac:dyDescent="0.2">
      <c r="F27" s="2">
        <v>45316</v>
      </c>
      <c r="G27" s="3" t="s">
        <v>22</v>
      </c>
      <c r="H27" s="3" t="s">
        <v>18</v>
      </c>
      <c r="I27" s="3" t="s">
        <v>10</v>
      </c>
      <c r="J27" s="3">
        <v>10</v>
      </c>
      <c r="K27" s="3">
        <v>70000</v>
      </c>
      <c r="L27" s="3">
        <v>700000</v>
      </c>
    </row>
    <row r="28" spans="6:12" ht="27.75" x14ac:dyDescent="0.2">
      <c r="F28" s="2">
        <v>45317</v>
      </c>
      <c r="G28" s="3" t="s">
        <v>11</v>
      </c>
      <c r="H28" s="3" t="s">
        <v>9</v>
      </c>
      <c r="I28" s="3" t="s">
        <v>13</v>
      </c>
      <c r="J28" s="3">
        <v>5</v>
      </c>
      <c r="K28" s="3">
        <v>50000</v>
      </c>
      <c r="L28" s="3">
        <v>250000</v>
      </c>
    </row>
    <row r="29" spans="6:12" x14ac:dyDescent="0.2">
      <c r="F29" s="2">
        <v>45318</v>
      </c>
      <c r="G29" s="3" t="s">
        <v>8</v>
      </c>
      <c r="H29" s="3" t="s">
        <v>12</v>
      </c>
      <c r="I29" s="3" t="s">
        <v>16</v>
      </c>
      <c r="J29" s="3">
        <v>8</v>
      </c>
      <c r="K29" s="3">
        <v>20000</v>
      </c>
      <c r="L29" s="3">
        <v>160000</v>
      </c>
    </row>
    <row r="30" spans="6:12" ht="27.75" x14ac:dyDescent="0.2">
      <c r="F30" s="2">
        <v>45319</v>
      </c>
      <c r="G30" s="3" t="s">
        <v>17</v>
      </c>
      <c r="H30" s="3" t="s">
        <v>15</v>
      </c>
      <c r="I30" s="3" t="s">
        <v>19</v>
      </c>
      <c r="J30" s="3">
        <v>6</v>
      </c>
      <c r="K30" s="3">
        <v>30000</v>
      </c>
      <c r="L30" s="3">
        <v>180000</v>
      </c>
    </row>
    <row r="31" spans="6:12" ht="27.75" x14ac:dyDescent="0.2">
      <c r="F31" s="2">
        <v>45320</v>
      </c>
      <c r="G31" s="3" t="s">
        <v>20</v>
      </c>
      <c r="H31" s="3" t="s">
        <v>18</v>
      </c>
      <c r="I31" s="3" t="s">
        <v>10</v>
      </c>
      <c r="J31" s="3">
        <v>7</v>
      </c>
      <c r="K31" s="3">
        <v>70000</v>
      </c>
      <c r="L31" s="3">
        <v>490000</v>
      </c>
    </row>
    <row r="32" spans="6:12" x14ac:dyDescent="0.2">
      <c r="F32" s="2">
        <v>45323</v>
      </c>
      <c r="G32" s="3" t="s">
        <v>22</v>
      </c>
      <c r="H32" s="3" t="s">
        <v>21</v>
      </c>
      <c r="I32" s="3" t="s">
        <v>10</v>
      </c>
      <c r="J32" s="3">
        <v>8</v>
      </c>
      <c r="K32" s="3">
        <v>70000</v>
      </c>
      <c r="L32" s="3">
        <v>560000</v>
      </c>
    </row>
    <row r="33" spans="6:12" ht="27.75" x14ac:dyDescent="0.2">
      <c r="F33" s="2">
        <v>45324</v>
      </c>
      <c r="G33" s="3" t="s">
        <v>11</v>
      </c>
      <c r="H33" s="3" t="s">
        <v>23</v>
      </c>
      <c r="I33" s="3" t="s">
        <v>13</v>
      </c>
      <c r="J33" s="3">
        <v>6</v>
      </c>
      <c r="K33" s="3">
        <v>50000</v>
      </c>
      <c r="L33" s="3">
        <v>300000</v>
      </c>
    </row>
    <row r="34" spans="6:12" ht="27.75" x14ac:dyDescent="0.2">
      <c r="F34" s="2">
        <v>45325</v>
      </c>
      <c r="G34" s="3" t="s">
        <v>14</v>
      </c>
      <c r="H34" s="3" t="s">
        <v>15</v>
      </c>
      <c r="I34" s="3" t="s">
        <v>16</v>
      </c>
      <c r="J34" s="3">
        <v>10</v>
      </c>
      <c r="K34" s="3">
        <v>20000</v>
      </c>
      <c r="L34" s="3">
        <v>200000</v>
      </c>
    </row>
    <row r="35" spans="6:12" ht="27.75" x14ac:dyDescent="0.2">
      <c r="F35" s="2">
        <v>45326</v>
      </c>
      <c r="G35" s="3" t="s">
        <v>17</v>
      </c>
      <c r="H35" s="3" t="s">
        <v>9</v>
      </c>
      <c r="I35" s="3" t="s">
        <v>19</v>
      </c>
      <c r="J35" s="3">
        <v>20</v>
      </c>
      <c r="K35" s="3">
        <v>30000</v>
      </c>
      <c r="L35" s="3">
        <v>600000</v>
      </c>
    </row>
    <row r="36" spans="6:12" x14ac:dyDescent="0.2">
      <c r="F36" s="2">
        <v>45327</v>
      </c>
      <c r="G36" s="3" t="s">
        <v>8</v>
      </c>
      <c r="H36" s="3" t="s">
        <v>21</v>
      </c>
      <c r="I36" s="3" t="s">
        <v>10</v>
      </c>
      <c r="J36" s="3">
        <v>4</v>
      </c>
      <c r="K36" s="3">
        <v>70000</v>
      </c>
      <c r="L36" s="3">
        <v>280000</v>
      </c>
    </row>
    <row r="37" spans="6:12" ht="27.75" x14ac:dyDescent="0.2">
      <c r="F37" s="2">
        <v>45328</v>
      </c>
      <c r="G37" s="3" t="s">
        <v>22</v>
      </c>
      <c r="H37" s="3" t="s">
        <v>23</v>
      </c>
      <c r="I37" s="3" t="s">
        <v>13</v>
      </c>
      <c r="J37" s="3">
        <v>9</v>
      </c>
      <c r="K37" s="3">
        <v>50000</v>
      </c>
      <c r="L37" s="3">
        <v>450000</v>
      </c>
    </row>
    <row r="38" spans="6:12" ht="27.75" x14ac:dyDescent="0.2">
      <c r="F38" s="2">
        <v>45329</v>
      </c>
      <c r="G38" s="3" t="s">
        <v>11</v>
      </c>
      <c r="H38" s="3" t="s">
        <v>21</v>
      </c>
      <c r="I38" s="3" t="s">
        <v>16</v>
      </c>
      <c r="J38" s="3">
        <v>5</v>
      </c>
      <c r="K38" s="3">
        <v>20000</v>
      </c>
      <c r="L38" s="3">
        <v>100000</v>
      </c>
    </row>
    <row r="39" spans="6:12" ht="27.75" x14ac:dyDescent="0.2">
      <c r="F39" s="2">
        <v>45330</v>
      </c>
      <c r="G39" s="3" t="s">
        <v>8</v>
      </c>
      <c r="H39" s="3" t="s">
        <v>23</v>
      </c>
      <c r="I39" s="3" t="s">
        <v>19</v>
      </c>
      <c r="J39" s="3">
        <v>15</v>
      </c>
      <c r="K39" s="3">
        <v>30000</v>
      </c>
      <c r="L39" s="3">
        <v>450000</v>
      </c>
    </row>
    <row r="40" spans="6:12" ht="27.75" x14ac:dyDescent="0.2">
      <c r="F40" s="2">
        <v>45331</v>
      </c>
      <c r="G40" s="3" t="s">
        <v>17</v>
      </c>
      <c r="H40" s="3" t="s">
        <v>15</v>
      </c>
      <c r="I40" s="3" t="s">
        <v>10</v>
      </c>
      <c r="J40" s="3">
        <v>7</v>
      </c>
      <c r="K40" s="3">
        <v>70000</v>
      </c>
      <c r="L40" s="3">
        <v>490000</v>
      </c>
    </row>
    <row r="41" spans="6:12" ht="27.75" x14ac:dyDescent="0.2">
      <c r="F41" s="2">
        <v>45332</v>
      </c>
      <c r="G41" s="3" t="s">
        <v>20</v>
      </c>
      <c r="H41" s="3" t="s">
        <v>18</v>
      </c>
      <c r="I41" s="3" t="s">
        <v>13</v>
      </c>
      <c r="J41" s="3">
        <v>11</v>
      </c>
      <c r="K41" s="3">
        <v>50000</v>
      </c>
      <c r="L41" s="3">
        <v>550000</v>
      </c>
    </row>
    <row r="42" spans="6:12" ht="27.75" x14ac:dyDescent="0.2">
      <c r="F42" s="2">
        <v>45333</v>
      </c>
      <c r="G42" s="3" t="s">
        <v>22</v>
      </c>
      <c r="H42" s="3" t="s">
        <v>9</v>
      </c>
      <c r="I42" s="3" t="s">
        <v>16</v>
      </c>
      <c r="J42" s="3">
        <v>12</v>
      </c>
      <c r="K42" s="3">
        <v>20000</v>
      </c>
      <c r="L42" s="3">
        <v>240000</v>
      </c>
    </row>
    <row r="43" spans="6:12" ht="27.75" x14ac:dyDescent="0.2">
      <c r="F43" s="2">
        <v>45334</v>
      </c>
      <c r="G43" s="3" t="s">
        <v>11</v>
      </c>
      <c r="H43" s="3" t="s">
        <v>9</v>
      </c>
      <c r="I43" s="3" t="s">
        <v>19</v>
      </c>
      <c r="J43" s="3">
        <v>10</v>
      </c>
      <c r="K43" s="3">
        <v>30000</v>
      </c>
      <c r="L43" s="3">
        <v>300000</v>
      </c>
    </row>
    <row r="44" spans="6:12" x14ac:dyDescent="0.2">
      <c r="F44" s="2">
        <v>45335</v>
      </c>
      <c r="G44" s="3" t="s">
        <v>14</v>
      </c>
      <c r="H44" s="3" t="s">
        <v>12</v>
      </c>
      <c r="I44" s="3" t="s">
        <v>10</v>
      </c>
      <c r="J44" s="3">
        <v>9</v>
      </c>
      <c r="K44" s="3">
        <v>70000</v>
      </c>
      <c r="L44" s="3">
        <v>630000</v>
      </c>
    </row>
    <row r="45" spans="6:12" ht="27.75" x14ac:dyDescent="0.2">
      <c r="F45" s="2">
        <v>45336</v>
      </c>
      <c r="G45" s="3" t="s">
        <v>17</v>
      </c>
      <c r="H45" s="3" t="s">
        <v>15</v>
      </c>
      <c r="I45" s="3" t="s">
        <v>13</v>
      </c>
      <c r="J45" s="3">
        <v>8</v>
      </c>
      <c r="K45" s="3">
        <v>50000</v>
      </c>
      <c r="L45" s="3">
        <v>400000</v>
      </c>
    </row>
    <row r="46" spans="6:12" ht="27.75" x14ac:dyDescent="0.2">
      <c r="F46" s="2">
        <v>45337</v>
      </c>
      <c r="G46" s="3" t="s">
        <v>20</v>
      </c>
      <c r="H46" s="3" t="s">
        <v>18</v>
      </c>
      <c r="I46" s="3" t="s">
        <v>16</v>
      </c>
      <c r="J46" s="3">
        <v>11</v>
      </c>
      <c r="K46" s="3">
        <v>20000</v>
      </c>
      <c r="L46" s="3">
        <v>220000</v>
      </c>
    </row>
    <row r="47" spans="6:12" ht="27.75" x14ac:dyDescent="0.2">
      <c r="F47" s="2">
        <v>45338</v>
      </c>
      <c r="G47" s="3" t="s">
        <v>8</v>
      </c>
      <c r="H47" s="3" t="s">
        <v>21</v>
      </c>
      <c r="I47" s="3" t="s">
        <v>19</v>
      </c>
      <c r="J47" s="3">
        <v>14</v>
      </c>
      <c r="K47" s="3">
        <v>30000</v>
      </c>
      <c r="L47" s="3">
        <v>420000</v>
      </c>
    </row>
    <row r="48" spans="6:12" ht="27.75" x14ac:dyDescent="0.2">
      <c r="F48" s="2">
        <v>45339</v>
      </c>
      <c r="G48" s="3" t="s">
        <v>11</v>
      </c>
      <c r="H48" s="3" t="s">
        <v>23</v>
      </c>
      <c r="I48" s="3" t="s">
        <v>10</v>
      </c>
      <c r="J48" s="3">
        <v>10</v>
      </c>
      <c r="K48" s="3">
        <v>70000</v>
      </c>
      <c r="L48" s="3">
        <v>700000</v>
      </c>
    </row>
    <row r="49" spans="6:12" ht="27.75" x14ac:dyDescent="0.2">
      <c r="F49" s="2">
        <v>45340</v>
      </c>
      <c r="G49" s="3" t="s">
        <v>14</v>
      </c>
      <c r="H49" s="3" t="s">
        <v>15</v>
      </c>
      <c r="I49" s="3" t="s">
        <v>13</v>
      </c>
      <c r="J49" s="3">
        <v>9</v>
      </c>
      <c r="K49" s="3">
        <v>50000</v>
      </c>
      <c r="L49" s="3">
        <v>450000</v>
      </c>
    </row>
    <row r="50" spans="6:12" ht="27.75" x14ac:dyDescent="0.2">
      <c r="F50" s="2">
        <v>45341</v>
      </c>
      <c r="G50" s="3" t="s">
        <v>17</v>
      </c>
      <c r="H50" s="3" t="s">
        <v>18</v>
      </c>
      <c r="I50" s="3" t="s">
        <v>16</v>
      </c>
      <c r="J50" s="3">
        <v>13</v>
      </c>
      <c r="K50" s="3">
        <v>20000</v>
      </c>
      <c r="L50" s="3">
        <v>260000</v>
      </c>
    </row>
    <row r="51" spans="6:12" ht="27.75" x14ac:dyDescent="0.2">
      <c r="F51" s="2">
        <v>45342</v>
      </c>
      <c r="G51" s="3" t="s">
        <v>20</v>
      </c>
      <c r="H51" s="3" t="s">
        <v>21</v>
      </c>
      <c r="I51" s="3" t="s">
        <v>19</v>
      </c>
      <c r="J51" s="3">
        <v>8</v>
      </c>
      <c r="K51" s="3">
        <v>30000</v>
      </c>
      <c r="L51" s="3">
        <v>240000</v>
      </c>
    </row>
    <row r="52" spans="6:12" ht="27.75" x14ac:dyDescent="0.2">
      <c r="F52" s="2">
        <v>45343</v>
      </c>
      <c r="G52" s="3" t="s">
        <v>22</v>
      </c>
      <c r="H52" s="3" t="s">
        <v>23</v>
      </c>
      <c r="I52" s="3" t="s">
        <v>10</v>
      </c>
      <c r="J52" s="3">
        <v>12</v>
      </c>
      <c r="K52" s="3">
        <v>70000</v>
      </c>
      <c r="L52" s="3">
        <v>840000</v>
      </c>
    </row>
    <row r="53" spans="6:12" ht="27.75" x14ac:dyDescent="0.2">
      <c r="F53" s="2">
        <v>45344</v>
      </c>
      <c r="G53" s="3" t="s">
        <v>11</v>
      </c>
      <c r="H53" s="3" t="s">
        <v>15</v>
      </c>
      <c r="I53" s="3" t="s">
        <v>13</v>
      </c>
      <c r="J53" s="3">
        <v>7</v>
      </c>
      <c r="K53" s="3">
        <v>50000</v>
      </c>
      <c r="L53" s="3">
        <v>350000</v>
      </c>
    </row>
    <row r="54" spans="6:12" ht="27.75" x14ac:dyDescent="0.2">
      <c r="F54" s="2">
        <v>45345</v>
      </c>
      <c r="G54" s="3" t="s">
        <v>14</v>
      </c>
      <c r="H54" s="3" t="s">
        <v>18</v>
      </c>
      <c r="I54" s="3" t="s">
        <v>16</v>
      </c>
      <c r="J54" s="3">
        <v>9</v>
      </c>
      <c r="K54" s="3">
        <v>20000</v>
      </c>
      <c r="L54" s="3">
        <v>180000</v>
      </c>
    </row>
    <row r="55" spans="6:12" ht="27.75" x14ac:dyDescent="0.2">
      <c r="F55" s="2">
        <v>45346</v>
      </c>
      <c r="G55" s="3" t="s">
        <v>8</v>
      </c>
      <c r="H55" s="3" t="s">
        <v>9</v>
      </c>
      <c r="I55" s="3" t="s">
        <v>19</v>
      </c>
      <c r="J55" s="3">
        <v>12</v>
      </c>
      <c r="K55" s="3">
        <v>30000</v>
      </c>
      <c r="L55" s="3">
        <v>360000</v>
      </c>
    </row>
    <row r="56" spans="6:12" x14ac:dyDescent="0.2">
      <c r="F56" s="2">
        <v>45347</v>
      </c>
      <c r="G56" s="3" t="s">
        <v>20</v>
      </c>
      <c r="H56" s="3" t="s">
        <v>12</v>
      </c>
      <c r="I56" s="3" t="s">
        <v>10</v>
      </c>
      <c r="J56" s="3">
        <v>5</v>
      </c>
      <c r="K56" s="3">
        <v>70000</v>
      </c>
      <c r="L56" s="3">
        <v>350000</v>
      </c>
    </row>
    <row r="57" spans="6:12" ht="27.75" x14ac:dyDescent="0.2">
      <c r="F57" s="2">
        <v>45352</v>
      </c>
      <c r="G57" s="3" t="s">
        <v>22</v>
      </c>
      <c r="H57" s="3" t="s">
        <v>9</v>
      </c>
      <c r="I57" s="3" t="s">
        <v>10</v>
      </c>
      <c r="J57" s="3">
        <v>12</v>
      </c>
      <c r="K57" s="3">
        <v>70000</v>
      </c>
      <c r="L57" s="3">
        <v>840000</v>
      </c>
    </row>
    <row r="58" spans="6:12" ht="27.75" x14ac:dyDescent="0.2">
      <c r="F58" s="2">
        <v>45353</v>
      </c>
      <c r="G58" s="3" t="s">
        <v>11</v>
      </c>
      <c r="H58" s="3" t="s">
        <v>9</v>
      </c>
      <c r="I58" s="3" t="s">
        <v>13</v>
      </c>
      <c r="J58" s="3">
        <v>8</v>
      </c>
      <c r="K58" s="3">
        <v>50000</v>
      </c>
      <c r="L58" s="3">
        <v>400000</v>
      </c>
    </row>
    <row r="59" spans="6:12" x14ac:dyDescent="0.2">
      <c r="F59" s="2">
        <v>45354</v>
      </c>
      <c r="G59" s="3" t="s">
        <v>14</v>
      </c>
      <c r="H59" s="3" t="s">
        <v>21</v>
      </c>
      <c r="I59" s="3" t="s">
        <v>16</v>
      </c>
      <c r="J59" s="3">
        <v>7</v>
      </c>
      <c r="K59" s="3">
        <v>20000</v>
      </c>
      <c r="L59" s="3">
        <v>140000</v>
      </c>
    </row>
    <row r="60" spans="6:12" ht="27.75" x14ac:dyDescent="0.2">
      <c r="F60" s="2">
        <v>45355</v>
      </c>
      <c r="G60" s="3" t="s">
        <v>17</v>
      </c>
      <c r="H60" s="3" t="s">
        <v>23</v>
      </c>
      <c r="I60" s="3" t="s">
        <v>19</v>
      </c>
      <c r="J60" s="3">
        <v>9</v>
      </c>
      <c r="K60" s="3">
        <v>30000</v>
      </c>
      <c r="L60" s="3">
        <v>270000</v>
      </c>
    </row>
    <row r="61" spans="6:12" x14ac:dyDescent="0.2">
      <c r="F61" s="2">
        <v>45356</v>
      </c>
      <c r="G61" s="3" t="s">
        <v>20</v>
      </c>
      <c r="H61" s="3" t="s">
        <v>21</v>
      </c>
      <c r="I61" s="3" t="s">
        <v>10</v>
      </c>
      <c r="J61" s="3">
        <v>6</v>
      </c>
      <c r="K61" s="3">
        <v>70000</v>
      </c>
      <c r="L61" s="3">
        <v>420000</v>
      </c>
    </row>
    <row r="62" spans="6:12" ht="27.75" x14ac:dyDescent="0.2">
      <c r="F62" s="2">
        <v>45357</v>
      </c>
      <c r="G62" s="3" t="s">
        <v>8</v>
      </c>
      <c r="H62" s="3" t="s">
        <v>23</v>
      </c>
      <c r="I62" s="3" t="s">
        <v>13</v>
      </c>
      <c r="J62" s="3">
        <v>10</v>
      </c>
      <c r="K62" s="3">
        <v>50000</v>
      </c>
      <c r="L62" s="3">
        <v>500000</v>
      </c>
    </row>
    <row r="63" spans="6:12" ht="27.75" x14ac:dyDescent="0.2">
      <c r="F63" s="2">
        <v>45358</v>
      </c>
      <c r="G63" s="3" t="s">
        <v>11</v>
      </c>
      <c r="H63" s="3" t="s">
        <v>15</v>
      </c>
      <c r="I63" s="3" t="s">
        <v>16</v>
      </c>
      <c r="J63" s="3">
        <v>8</v>
      </c>
      <c r="K63" s="3">
        <v>20000</v>
      </c>
      <c r="L63" s="3">
        <v>160000</v>
      </c>
    </row>
    <row r="64" spans="6:12" ht="27.75" x14ac:dyDescent="0.2">
      <c r="F64" s="2">
        <v>45359</v>
      </c>
      <c r="G64" s="3" t="s">
        <v>8</v>
      </c>
      <c r="H64" s="3" t="s">
        <v>18</v>
      </c>
      <c r="I64" s="3" t="s">
        <v>19</v>
      </c>
      <c r="J64" s="3">
        <v>13</v>
      </c>
      <c r="K64" s="3">
        <v>30000</v>
      </c>
      <c r="L64" s="3">
        <v>390000</v>
      </c>
    </row>
    <row r="65" spans="6:12" ht="27.75" x14ac:dyDescent="0.2">
      <c r="F65" s="2">
        <v>45360</v>
      </c>
      <c r="G65" s="3" t="s">
        <v>17</v>
      </c>
      <c r="H65" s="3" t="s">
        <v>9</v>
      </c>
      <c r="I65" s="3" t="s">
        <v>10</v>
      </c>
      <c r="J65" s="3">
        <v>9</v>
      </c>
      <c r="K65" s="3">
        <v>70000</v>
      </c>
      <c r="L65" s="3">
        <v>630000</v>
      </c>
    </row>
    <row r="66" spans="6:12" ht="27.75" x14ac:dyDescent="0.2">
      <c r="F66" s="2">
        <v>45361</v>
      </c>
      <c r="G66" s="3" t="s">
        <v>20</v>
      </c>
      <c r="H66" s="3" t="s">
        <v>15</v>
      </c>
      <c r="I66" s="3" t="s">
        <v>13</v>
      </c>
      <c r="J66" s="3">
        <v>5</v>
      </c>
      <c r="K66" s="3">
        <v>50000</v>
      </c>
      <c r="L66" s="3">
        <v>250000</v>
      </c>
    </row>
    <row r="67" spans="6:12" x14ac:dyDescent="0.2">
      <c r="F67" s="2">
        <v>45362</v>
      </c>
      <c r="G67" s="3" t="s">
        <v>22</v>
      </c>
      <c r="H67" s="3" t="s">
        <v>12</v>
      </c>
      <c r="I67" s="3" t="s">
        <v>16</v>
      </c>
      <c r="J67" s="3">
        <v>11</v>
      </c>
      <c r="K67" s="3">
        <v>20000</v>
      </c>
      <c r="L67" s="3">
        <v>220000</v>
      </c>
    </row>
    <row r="68" spans="6:12" ht="27.75" x14ac:dyDescent="0.2">
      <c r="F68" s="2">
        <v>45363</v>
      </c>
      <c r="G68" s="3" t="s">
        <v>11</v>
      </c>
      <c r="H68" s="3" t="s">
        <v>15</v>
      </c>
      <c r="I68" s="3" t="s">
        <v>19</v>
      </c>
      <c r="J68" s="3">
        <v>14</v>
      </c>
      <c r="K68" s="3">
        <v>30000</v>
      </c>
      <c r="L68" s="3">
        <v>420000</v>
      </c>
    </row>
    <row r="69" spans="6:12" ht="27.75" x14ac:dyDescent="0.2">
      <c r="F69" s="2">
        <v>45364</v>
      </c>
      <c r="G69" s="3" t="s">
        <v>14</v>
      </c>
      <c r="H69" s="3" t="s">
        <v>18</v>
      </c>
      <c r="I69" s="3" t="s">
        <v>10</v>
      </c>
      <c r="J69" s="3">
        <v>10</v>
      </c>
      <c r="K69" s="3">
        <v>70000</v>
      </c>
      <c r="L69" s="3">
        <v>700000</v>
      </c>
    </row>
    <row r="70" spans="6:12" x14ac:dyDescent="0.2">
      <c r="F70" s="2">
        <v>45365</v>
      </c>
      <c r="G70" s="3" t="s">
        <v>17</v>
      </c>
      <c r="H70" s="3" t="s">
        <v>21</v>
      </c>
      <c r="I70" s="3" t="s">
        <v>13</v>
      </c>
      <c r="J70" s="3">
        <v>6</v>
      </c>
      <c r="K70" s="3">
        <v>50000</v>
      </c>
      <c r="L70" s="3">
        <v>300000</v>
      </c>
    </row>
    <row r="71" spans="6:12" ht="27.75" x14ac:dyDescent="0.2">
      <c r="F71" s="2">
        <v>45366</v>
      </c>
      <c r="G71" s="3" t="s">
        <v>8</v>
      </c>
      <c r="H71" s="3" t="s">
        <v>23</v>
      </c>
      <c r="I71" s="3" t="s">
        <v>16</v>
      </c>
      <c r="J71" s="3">
        <v>8</v>
      </c>
      <c r="K71" s="3">
        <v>20000</v>
      </c>
      <c r="L71" s="3">
        <v>160000</v>
      </c>
    </row>
    <row r="72" spans="6:12" ht="27.75" x14ac:dyDescent="0.2">
      <c r="F72" s="2">
        <v>45367</v>
      </c>
      <c r="G72" s="3" t="s">
        <v>22</v>
      </c>
      <c r="H72" s="3" t="s">
        <v>15</v>
      </c>
      <c r="I72" s="3" t="s">
        <v>19</v>
      </c>
      <c r="J72" s="3">
        <v>12</v>
      </c>
      <c r="K72" s="3">
        <v>30000</v>
      </c>
      <c r="L72" s="3">
        <v>360000</v>
      </c>
    </row>
    <row r="73" spans="6:12" ht="27.75" x14ac:dyDescent="0.2">
      <c r="F73" s="2">
        <v>45368</v>
      </c>
      <c r="G73" s="3" t="s">
        <v>11</v>
      </c>
      <c r="H73" s="3" t="s">
        <v>18</v>
      </c>
      <c r="I73" s="3" t="s">
        <v>10</v>
      </c>
      <c r="J73" s="3">
        <v>9</v>
      </c>
      <c r="K73" s="3">
        <v>70000</v>
      </c>
      <c r="L73" s="3">
        <v>630000</v>
      </c>
    </row>
    <row r="74" spans="6:12" x14ac:dyDescent="0.2">
      <c r="F74" s="2">
        <v>45369</v>
      </c>
      <c r="G74" s="3" t="s">
        <v>8</v>
      </c>
      <c r="H74" s="3" t="s">
        <v>12</v>
      </c>
      <c r="I74" s="3" t="s">
        <v>13</v>
      </c>
      <c r="J74" s="3">
        <v>7</v>
      </c>
      <c r="K74" s="3">
        <v>50000</v>
      </c>
      <c r="L74" s="3">
        <v>350000</v>
      </c>
    </row>
    <row r="75" spans="6:12" ht="27.75" x14ac:dyDescent="0.2">
      <c r="F75" s="2">
        <v>45370</v>
      </c>
      <c r="G75" s="3" t="s">
        <v>17</v>
      </c>
      <c r="H75" s="3" t="s">
        <v>15</v>
      </c>
      <c r="I75" s="3" t="s">
        <v>16</v>
      </c>
      <c r="J75" s="3">
        <v>14</v>
      </c>
      <c r="K75" s="3">
        <v>20000</v>
      </c>
      <c r="L75" s="3">
        <v>280000</v>
      </c>
    </row>
    <row r="76" spans="6:12" ht="27.75" x14ac:dyDescent="0.2">
      <c r="F76" s="2">
        <v>45371</v>
      </c>
      <c r="G76" s="3" t="s">
        <v>20</v>
      </c>
      <c r="H76" s="3" t="s">
        <v>18</v>
      </c>
      <c r="I76" s="3" t="s">
        <v>19</v>
      </c>
      <c r="J76" s="3">
        <v>8</v>
      </c>
      <c r="K76" s="3">
        <v>30000</v>
      </c>
      <c r="L76" s="3">
        <v>240000</v>
      </c>
    </row>
    <row r="77" spans="6:12" x14ac:dyDescent="0.2">
      <c r="F77" s="2">
        <v>45372</v>
      </c>
      <c r="G77" s="3" t="s">
        <v>22</v>
      </c>
      <c r="H77" s="3" t="s">
        <v>21</v>
      </c>
      <c r="I77" s="3" t="s">
        <v>10</v>
      </c>
      <c r="J77" s="3">
        <v>11</v>
      </c>
      <c r="K77" s="3">
        <v>70000</v>
      </c>
      <c r="L77" s="3">
        <v>770000</v>
      </c>
    </row>
    <row r="78" spans="6:12" ht="27.75" x14ac:dyDescent="0.2">
      <c r="F78" s="2">
        <v>45373</v>
      </c>
      <c r="G78" s="3" t="s">
        <v>8</v>
      </c>
      <c r="H78" s="3" t="s">
        <v>23</v>
      </c>
      <c r="I78" s="3" t="s">
        <v>13</v>
      </c>
      <c r="J78" s="3">
        <v>5</v>
      </c>
      <c r="K78" s="3">
        <v>50000</v>
      </c>
      <c r="L78" s="3">
        <v>250000</v>
      </c>
    </row>
    <row r="79" spans="6:12" ht="27.75" x14ac:dyDescent="0.2">
      <c r="F79" s="2">
        <v>45374</v>
      </c>
      <c r="G79" s="3" t="s">
        <v>14</v>
      </c>
      <c r="H79" s="3" t="s">
        <v>15</v>
      </c>
      <c r="I79" s="3" t="s">
        <v>16</v>
      </c>
      <c r="J79" s="3">
        <v>10</v>
      </c>
      <c r="K79" s="3">
        <v>20000</v>
      </c>
      <c r="L79" s="3">
        <v>200000</v>
      </c>
    </row>
    <row r="80" spans="6:12" ht="27.75" x14ac:dyDescent="0.2">
      <c r="F80" s="2">
        <v>45375</v>
      </c>
      <c r="G80" s="3" t="s">
        <v>17</v>
      </c>
      <c r="H80" s="3" t="s">
        <v>18</v>
      </c>
      <c r="I80" s="3" t="s">
        <v>19</v>
      </c>
      <c r="J80" s="3">
        <v>9</v>
      </c>
      <c r="K80" s="3">
        <v>30000</v>
      </c>
      <c r="L80" s="3">
        <v>270000</v>
      </c>
    </row>
    <row r="81" spans="6:12" ht="27.75" x14ac:dyDescent="0.2">
      <c r="F81" s="2">
        <v>45376</v>
      </c>
      <c r="G81" s="3" t="s">
        <v>20</v>
      </c>
      <c r="H81" s="3" t="s">
        <v>23</v>
      </c>
      <c r="I81" s="3" t="s">
        <v>10</v>
      </c>
      <c r="J81" s="3">
        <v>10</v>
      </c>
      <c r="K81" s="3">
        <v>70000</v>
      </c>
      <c r="L81" s="3">
        <v>700000</v>
      </c>
    </row>
    <row r="82" spans="6:12" ht="27.75" x14ac:dyDescent="0.2">
      <c r="F82" s="2">
        <v>45381</v>
      </c>
      <c r="G82" s="3" t="s">
        <v>8</v>
      </c>
      <c r="H82" s="3" t="s">
        <v>18</v>
      </c>
      <c r="I82" s="3" t="s">
        <v>19</v>
      </c>
      <c r="J82" s="3">
        <v>5</v>
      </c>
      <c r="K82" s="3">
        <v>30000</v>
      </c>
      <c r="L82" s="3">
        <v>150000</v>
      </c>
    </row>
  </sheetData>
  <mergeCells count="6">
    <mergeCell ref="F4:L5"/>
    <mergeCell ref="P13:U13"/>
    <mergeCell ref="P6:S6"/>
    <mergeCell ref="Q12:T12"/>
    <mergeCell ref="P14:U14"/>
    <mergeCell ref="P8:S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8"/>
  <sheetViews>
    <sheetView topLeftCell="A10" zoomScale="115" zoomScaleNormal="115" workbookViewId="0">
      <selection activeCell="C12" sqref="C12"/>
    </sheetView>
  </sheetViews>
  <sheetFormatPr defaultRowHeight="15" x14ac:dyDescent="0.2"/>
  <cols>
    <col min="1" max="1" width="13.44921875" bestFit="1" customWidth="1"/>
    <col min="2" max="3" width="23.26953125" bestFit="1" customWidth="1"/>
  </cols>
  <sheetData>
    <row r="2" spans="1:2" x14ac:dyDescent="0.2">
      <c r="A2" s="32" t="s">
        <v>43</v>
      </c>
      <c r="B2" s="32"/>
    </row>
    <row r="3" spans="1:2" x14ac:dyDescent="0.2">
      <c r="A3" s="4" t="s">
        <v>26</v>
      </c>
      <c r="B3" t="s">
        <v>28</v>
      </c>
    </row>
    <row r="4" spans="1:2" x14ac:dyDescent="0.2">
      <c r="A4" s="5" t="s">
        <v>8</v>
      </c>
      <c r="B4">
        <v>5010000</v>
      </c>
    </row>
    <row r="5" spans="1:2" x14ac:dyDescent="0.2">
      <c r="A5" s="5" t="s">
        <v>11</v>
      </c>
      <c r="B5">
        <v>4340000</v>
      </c>
    </row>
    <row r="6" spans="1:2" x14ac:dyDescent="0.2">
      <c r="A6" s="5" t="s">
        <v>22</v>
      </c>
      <c r="B6">
        <v>5850000</v>
      </c>
    </row>
    <row r="7" spans="1:2" x14ac:dyDescent="0.2">
      <c r="A7" s="5" t="s">
        <v>14</v>
      </c>
      <c r="B7">
        <v>4110000</v>
      </c>
    </row>
    <row r="8" spans="1:2" x14ac:dyDescent="0.2">
      <c r="A8" s="5" t="s">
        <v>17</v>
      </c>
      <c r="B8">
        <v>4760000</v>
      </c>
    </row>
    <row r="9" spans="1:2" x14ac:dyDescent="0.2">
      <c r="A9" s="5" t="s">
        <v>20</v>
      </c>
      <c r="B9">
        <v>4600000</v>
      </c>
    </row>
    <row r="10" spans="1:2" x14ac:dyDescent="0.2">
      <c r="A10" s="5" t="s">
        <v>27</v>
      </c>
      <c r="B10">
        <v>28670000</v>
      </c>
    </row>
    <row r="20" spans="2:4" x14ac:dyDescent="0.2">
      <c r="B20" s="32" t="s">
        <v>29</v>
      </c>
      <c r="C20" s="32"/>
      <c r="D20" s="32"/>
    </row>
    <row r="23" spans="2:4" x14ac:dyDescent="0.2">
      <c r="B23" s="4" t="s">
        <v>26</v>
      </c>
      <c r="C23" t="s">
        <v>28</v>
      </c>
    </row>
    <row r="24" spans="2:4" x14ac:dyDescent="0.2">
      <c r="B24" s="5" t="s">
        <v>13</v>
      </c>
      <c r="C24">
        <v>6950000</v>
      </c>
    </row>
    <row r="25" spans="2:4" x14ac:dyDescent="0.2">
      <c r="B25" s="5" t="s">
        <v>10</v>
      </c>
      <c r="C25">
        <v>12250000</v>
      </c>
    </row>
    <row r="26" spans="2:4" x14ac:dyDescent="0.2">
      <c r="B26" s="5" t="s">
        <v>19</v>
      </c>
      <c r="C26">
        <v>6150000</v>
      </c>
    </row>
    <row r="27" spans="2:4" x14ac:dyDescent="0.2">
      <c r="B27" s="5" t="s">
        <v>16</v>
      </c>
      <c r="C27">
        <v>3320000</v>
      </c>
    </row>
    <row r="28" spans="2:4" x14ac:dyDescent="0.2">
      <c r="B28" s="5" t="s">
        <v>27</v>
      </c>
      <c r="C28">
        <v>28670000</v>
      </c>
    </row>
  </sheetData>
  <mergeCells count="2">
    <mergeCell ref="A2:B2"/>
    <mergeCell ref="B20:D20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62"/>
  <sheetViews>
    <sheetView topLeftCell="D7" zoomScaleNormal="100" workbookViewId="0">
      <selection activeCell="Q20" sqref="Q20"/>
    </sheetView>
  </sheetViews>
  <sheetFormatPr defaultRowHeight="15" x14ac:dyDescent="0.2"/>
  <cols>
    <col min="3" max="4" width="14.2578125" bestFit="1" customWidth="1"/>
    <col min="8" max="8" width="14.390625" bestFit="1" customWidth="1"/>
    <col min="9" max="9" width="16.6796875" bestFit="1" customWidth="1"/>
    <col min="11" max="11" width="14.2578125" bestFit="1" customWidth="1"/>
    <col min="16" max="16" width="12.375" bestFit="1" customWidth="1"/>
    <col min="17" max="17" width="16.6796875" bestFit="1" customWidth="1"/>
  </cols>
  <sheetData>
    <row r="2" spans="3:17" x14ac:dyDescent="0.2">
      <c r="K2" s="35" t="s">
        <v>24</v>
      </c>
      <c r="L2" s="35"/>
      <c r="M2" s="35"/>
    </row>
    <row r="3" spans="3:17" x14ac:dyDescent="0.2">
      <c r="C3" s="34" t="s">
        <v>30</v>
      </c>
      <c r="D3" s="34"/>
      <c r="E3" s="34"/>
      <c r="F3" s="34"/>
      <c r="G3" s="34"/>
      <c r="H3" s="34"/>
      <c r="K3" s="35" t="s">
        <v>48</v>
      </c>
      <c r="L3" s="35"/>
      <c r="M3" s="35"/>
    </row>
    <row r="4" spans="3:17" x14ac:dyDescent="0.2">
      <c r="C4" s="33" t="s">
        <v>31</v>
      </c>
      <c r="D4" s="33"/>
      <c r="E4" s="33"/>
      <c r="F4" s="33"/>
      <c r="G4" s="33"/>
      <c r="H4" s="33"/>
    </row>
    <row r="5" spans="3:17" x14ac:dyDescent="0.2">
      <c r="C5" s="10" t="s">
        <v>32</v>
      </c>
      <c r="D5" s="10" t="s">
        <v>33</v>
      </c>
      <c r="E5" s="10" t="s">
        <v>34</v>
      </c>
      <c r="F5" s="10" t="s">
        <v>35</v>
      </c>
      <c r="G5" s="10" t="s">
        <v>36</v>
      </c>
      <c r="H5" s="10" t="s">
        <v>37</v>
      </c>
      <c r="J5" s="34" t="s">
        <v>30</v>
      </c>
      <c r="K5" s="34"/>
      <c r="L5" s="34"/>
      <c r="M5" s="34"/>
      <c r="N5" s="34"/>
      <c r="O5" s="34"/>
      <c r="P5" s="34"/>
      <c r="Q5" s="34"/>
    </row>
    <row r="6" spans="3:17" x14ac:dyDescent="0.2">
      <c r="C6" s="6">
        <v>2</v>
      </c>
      <c r="D6" s="6" t="s">
        <v>38</v>
      </c>
      <c r="E6" s="6">
        <v>30000</v>
      </c>
      <c r="F6" s="6"/>
      <c r="G6" s="6"/>
      <c r="H6" s="6"/>
      <c r="J6" s="36" t="s">
        <v>31</v>
      </c>
      <c r="K6" s="36"/>
      <c r="L6" s="36"/>
      <c r="M6" s="36"/>
      <c r="N6" s="36"/>
      <c r="O6" s="36"/>
      <c r="P6" s="36"/>
      <c r="Q6" s="36"/>
    </row>
    <row r="7" spans="3:17" x14ac:dyDescent="0.2">
      <c r="C7" s="6">
        <v>5</v>
      </c>
      <c r="D7" s="6" t="s">
        <v>12</v>
      </c>
      <c r="E7" s="6">
        <v>30000</v>
      </c>
      <c r="F7" s="6"/>
      <c r="G7" s="6"/>
      <c r="H7" s="6"/>
      <c r="J7" s="9" t="s">
        <v>32</v>
      </c>
      <c r="K7" s="9" t="s">
        <v>39</v>
      </c>
      <c r="L7" s="9" t="s">
        <v>40</v>
      </c>
      <c r="M7" s="9" t="s">
        <v>35</v>
      </c>
      <c r="N7" s="9" t="s">
        <v>36</v>
      </c>
      <c r="O7" s="9" t="s">
        <v>37</v>
      </c>
      <c r="P7" s="9" t="s">
        <v>49</v>
      </c>
      <c r="Q7" s="9" t="s">
        <v>50</v>
      </c>
    </row>
    <row r="8" spans="3:17" x14ac:dyDescent="0.2">
      <c r="C8" s="6">
        <v>1</v>
      </c>
      <c r="D8" s="6" t="s">
        <v>15</v>
      </c>
      <c r="E8" s="6">
        <v>30000</v>
      </c>
      <c r="F8" s="6"/>
      <c r="G8" s="6"/>
      <c r="H8" s="6"/>
      <c r="J8" s="8">
        <v>1</v>
      </c>
      <c r="K8" s="8" t="s">
        <v>15</v>
      </c>
      <c r="L8" s="8">
        <v>30000</v>
      </c>
      <c r="M8" s="8">
        <v>1150000</v>
      </c>
      <c r="N8" s="8">
        <f>IF(M8&gt;=2000000, SUM(M8*10%),IF(M8&gt;=1000000,SUM(M8*8%),IF(M8&lt;1000000,SUM(M8*6%))))</f>
        <v>92000</v>
      </c>
      <c r="O8" s="8">
        <f>SUM(L8,N8)</f>
        <v>122000</v>
      </c>
      <c r="P8" s="37">
        <f>MAX(O8:O13)</f>
        <v>364000</v>
      </c>
      <c r="Q8" s="37" t="str">
        <f>INDEX(K8:K13,MATCH(MAX(O8:O13),O8:O13,0))</f>
        <v>Nabila Sultana</v>
      </c>
    </row>
    <row r="9" spans="3:17" x14ac:dyDescent="0.2">
      <c r="C9" s="6">
        <v>3</v>
      </c>
      <c r="D9" s="6" t="s">
        <v>18</v>
      </c>
      <c r="E9" s="6">
        <v>30000</v>
      </c>
      <c r="F9" s="6"/>
      <c r="G9" s="6"/>
      <c r="H9" s="6"/>
      <c r="J9" s="8">
        <v>2</v>
      </c>
      <c r="K9" s="8" t="s">
        <v>38</v>
      </c>
      <c r="L9" s="8">
        <v>30000</v>
      </c>
      <c r="M9" s="8">
        <v>1760000</v>
      </c>
      <c r="N9" s="8">
        <f t="shared" ref="N9:N13" si="0">IF(M9&gt;=2000000, SUM(M9*10%),IF(M9&gt;=1000000,SUM(M9*8%),IF(M9&lt;1000000,SUM(M9*6%))))</f>
        <v>140800</v>
      </c>
      <c r="O9" s="8">
        <f t="shared" ref="O9:O13" si="1">SUM(L9,N9)</f>
        <v>170800</v>
      </c>
      <c r="P9" s="38"/>
      <c r="Q9" s="38"/>
    </row>
    <row r="10" spans="3:17" x14ac:dyDescent="0.2">
      <c r="C10" s="6">
        <v>4</v>
      </c>
      <c r="D10" s="6" t="s">
        <v>21</v>
      </c>
      <c r="E10" s="6">
        <v>30000</v>
      </c>
      <c r="F10" s="6"/>
      <c r="G10" s="6"/>
      <c r="H10" s="6"/>
      <c r="J10" s="8">
        <v>3</v>
      </c>
      <c r="K10" s="8" t="s">
        <v>18</v>
      </c>
      <c r="L10" s="8">
        <v>30000</v>
      </c>
      <c r="M10" s="8">
        <v>3340000</v>
      </c>
      <c r="N10" s="8">
        <f t="shared" si="0"/>
        <v>334000</v>
      </c>
      <c r="O10" s="8">
        <f t="shared" si="1"/>
        <v>364000</v>
      </c>
      <c r="P10" s="38"/>
      <c r="Q10" s="38"/>
    </row>
    <row r="11" spans="3:17" x14ac:dyDescent="0.2">
      <c r="C11" s="6">
        <v>6</v>
      </c>
      <c r="D11" s="6" t="s">
        <v>23</v>
      </c>
      <c r="E11" s="6">
        <v>30000</v>
      </c>
      <c r="F11" s="6"/>
      <c r="G11" s="6"/>
      <c r="H11" s="6"/>
      <c r="J11" s="8">
        <v>4</v>
      </c>
      <c r="K11" s="8" t="s">
        <v>21</v>
      </c>
      <c r="L11" s="8">
        <v>30000</v>
      </c>
      <c r="M11" s="8">
        <v>960000</v>
      </c>
      <c r="N11" s="8">
        <f t="shared" si="0"/>
        <v>57600</v>
      </c>
      <c r="O11" s="8">
        <f t="shared" si="1"/>
        <v>87600</v>
      </c>
      <c r="P11" s="38"/>
      <c r="Q11" s="38"/>
    </row>
    <row r="12" spans="3:17" x14ac:dyDescent="0.2">
      <c r="J12" s="8">
        <v>5</v>
      </c>
      <c r="K12" s="8" t="s">
        <v>12</v>
      </c>
      <c r="L12" s="8">
        <v>30000</v>
      </c>
      <c r="M12" s="8">
        <v>840000</v>
      </c>
      <c r="N12" s="8">
        <f t="shared" si="0"/>
        <v>50400</v>
      </c>
      <c r="O12" s="8">
        <f t="shared" si="1"/>
        <v>80400</v>
      </c>
      <c r="P12" s="38"/>
      <c r="Q12" s="38"/>
    </row>
    <row r="13" spans="3:17" x14ac:dyDescent="0.2">
      <c r="J13" s="8">
        <v>6</v>
      </c>
      <c r="K13" s="8" t="s">
        <v>23</v>
      </c>
      <c r="L13" s="8">
        <v>30000</v>
      </c>
      <c r="M13" s="8">
        <v>700000</v>
      </c>
      <c r="N13" s="8">
        <f t="shared" si="0"/>
        <v>42000</v>
      </c>
      <c r="O13" s="8">
        <f t="shared" si="1"/>
        <v>72000</v>
      </c>
      <c r="P13" s="39"/>
      <c r="Q13" s="39"/>
    </row>
    <row r="14" spans="3:17" x14ac:dyDescent="0.2">
      <c r="C14" s="35" t="s">
        <v>24</v>
      </c>
      <c r="D14" s="35"/>
      <c r="E14" s="35"/>
    </row>
    <row r="15" spans="3:17" x14ac:dyDescent="0.2">
      <c r="C15" s="35" t="s">
        <v>41</v>
      </c>
      <c r="D15" s="35"/>
      <c r="E15" s="35"/>
    </row>
    <row r="17" spans="2:7" x14ac:dyDescent="0.2">
      <c r="B17" s="34" t="s">
        <v>30</v>
      </c>
      <c r="C17" s="34"/>
      <c r="D17" s="34"/>
      <c r="E17" s="34"/>
      <c r="F17" s="34"/>
      <c r="G17" s="34"/>
    </row>
    <row r="18" spans="2:7" x14ac:dyDescent="0.2">
      <c r="B18" s="33" t="s">
        <v>31</v>
      </c>
      <c r="C18" s="33"/>
      <c r="D18" s="33"/>
      <c r="E18" s="33"/>
      <c r="F18" s="33"/>
      <c r="G18" s="33"/>
    </row>
    <row r="19" spans="2:7" x14ac:dyDescent="0.2">
      <c r="B19" s="10" t="s">
        <v>32</v>
      </c>
      <c r="C19" s="10" t="s">
        <v>33</v>
      </c>
      <c r="D19" s="10" t="s">
        <v>34</v>
      </c>
      <c r="E19" s="10" t="s">
        <v>35</v>
      </c>
      <c r="F19" s="10" t="s">
        <v>36</v>
      </c>
      <c r="G19" s="10" t="s">
        <v>37</v>
      </c>
    </row>
    <row r="20" spans="2:7" x14ac:dyDescent="0.2">
      <c r="B20" s="6">
        <v>1</v>
      </c>
      <c r="C20" s="6" t="s">
        <v>15</v>
      </c>
      <c r="D20" s="6">
        <v>30000</v>
      </c>
      <c r="E20" s="6"/>
      <c r="F20" s="6"/>
      <c r="G20" s="6"/>
    </row>
    <row r="21" spans="2:7" x14ac:dyDescent="0.2">
      <c r="B21" s="6">
        <v>2</v>
      </c>
      <c r="C21" s="6" t="s">
        <v>38</v>
      </c>
      <c r="D21" s="6">
        <v>30000</v>
      </c>
      <c r="E21" s="6"/>
      <c r="F21" s="6"/>
      <c r="G21" s="6"/>
    </row>
    <row r="22" spans="2:7" x14ac:dyDescent="0.2">
      <c r="B22" s="6">
        <v>3</v>
      </c>
      <c r="C22" s="6" t="s">
        <v>18</v>
      </c>
      <c r="D22" s="6">
        <v>30000</v>
      </c>
      <c r="E22" s="6"/>
      <c r="F22" s="6"/>
      <c r="G22" s="6"/>
    </row>
    <row r="23" spans="2:7" x14ac:dyDescent="0.2">
      <c r="B23" s="6">
        <v>4</v>
      </c>
      <c r="C23" s="6" t="s">
        <v>21</v>
      </c>
      <c r="D23" s="6">
        <v>30000</v>
      </c>
      <c r="E23" s="6"/>
      <c r="F23" s="6"/>
      <c r="G23" s="6"/>
    </row>
    <row r="24" spans="2:7" x14ac:dyDescent="0.2">
      <c r="B24" s="6">
        <v>5</v>
      </c>
      <c r="C24" s="6" t="s">
        <v>12</v>
      </c>
      <c r="D24" s="6">
        <v>30000</v>
      </c>
      <c r="E24" s="6"/>
      <c r="F24" s="6"/>
      <c r="G24" s="6"/>
    </row>
    <row r="25" spans="2:7" x14ac:dyDescent="0.2">
      <c r="B25" s="6">
        <v>6</v>
      </c>
      <c r="C25" s="6" t="s">
        <v>23</v>
      </c>
      <c r="D25" s="6">
        <v>30000</v>
      </c>
      <c r="E25" s="6"/>
      <c r="F25" s="6"/>
      <c r="G25" s="6"/>
    </row>
    <row r="27" spans="2:7" x14ac:dyDescent="0.2">
      <c r="C27" s="35" t="s">
        <v>24</v>
      </c>
      <c r="D27" s="35"/>
      <c r="E27" s="35"/>
    </row>
    <row r="28" spans="2:7" x14ac:dyDescent="0.2">
      <c r="C28" s="35" t="s">
        <v>42</v>
      </c>
      <c r="D28" s="35"/>
      <c r="E28" s="35"/>
    </row>
    <row r="30" spans="2:7" x14ac:dyDescent="0.2">
      <c r="B30" s="34" t="s">
        <v>30</v>
      </c>
      <c r="C30" s="34"/>
      <c r="D30" s="34"/>
      <c r="E30" s="34"/>
      <c r="F30" s="34"/>
      <c r="G30" s="34"/>
    </row>
    <row r="31" spans="2:7" x14ac:dyDescent="0.2">
      <c r="B31" s="33" t="s">
        <v>31</v>
      </c>
      <c r="C31" s="33"/>
      <c r="D31" s="33"/>
      <c r="E31" s="33"/>
      <c r="F31" s="33"/>
      <c r="G31" s="33"/>
    </row>
    <row r="32" spans="2:7" x14ac:dyDescent="0.2">
      <c r="B32" s="11" t="s">
        <v>32</v>
      </c>
      <c r="C32" s="11" t="s">
        <v>39</v>
      </c>
      <c r="D32" s="11" t="s">
        <v>40</v>
      </c>
      <c r="E32" s="11" t="s">
        <v>35</v>
      </c>
      <c r="F32" s="11" t="s">
        <v>36</v>
      </c>
      <c r="G32" s="11" t="s">
        <v>37</v>
      </c>
    </row>
    <row r="33" spans="2:9" x14ac:dyDescent="0.2">
      <c r="B33" s="6">
        <v>1</v>
      </c>
      <c r="C33" s="6" t="s">
        <v>15</v>
      </c>
      <c r="D33" s="6">
        <v>30000</v>
      </c>
      <c r="E33" s="6">
        <v>1150000</v>
      </c>
      <c r="F33" s="6">
        <f>IF(E33&gt;=2000000, SUM(E33*10%),IF(E33&gt;=1000000,SUM(E33*8%),IF(E33&lt;1000000,SUM(E33*6%))))</f>
        <v>92000</v>
      </c>
      <c r="G33" s="6">
        <f>SUM(D33,F33)</f>
        <v>122000</v>
      </c>
    </row>
    <row r="34" spans="2:9" x14ac:dyDescent="0.2">
      <c r="B34" s="6">
        <v>2</v>
      </c>
      <c r="C34" s="6" t="s">
        <v>38</v>
      </c>
      <c r="D34" s="6">
        <v>30000</v>
      </c>
      <c r="E34" s="6">
        <v>1760000</v>
      </c>
      <c r="F34" s="6">
        <f t="shared" ref="F34:F38" si="2">IF(E34&gt;=2000000, SUM(E34*10%),IF(E34&gt;=1000000,SUM(E34*8%),IF(E34&lt;1000000,SUM(E34*6%))))</f>
        <v>140800</v>
      </c>
      <c r="G34" s="6">
        <f t="shared" ref="G34:G38" si="3">SUM(D34,F34)</f>
        <v>170800</v>
      </c>
    </row>
    <row r="35" spans="2:9" x14ac:dyDescent="0.2">
      <c r="B35" s="6">
        <v>3</v>
      </c>
      <c r="C35" s="6" t="s">
        <v>18</v>
      </c>
      <c r="D35" s="6">
        <v>30000</v>
      </c>
      <c r="E35" s="6">
        <v>3340000</v>
      </c>
      <c r="F35" s="6">
        <f t="shared" si="2"/>
        <v>334000</v>
      </c>
      <c r="G35" s="6">
        <f t="shared" si="3"/>
        <v>364000</v>
      </c>
    </row>
    <row r="36" spans="2:9" x14ac:dyDescent="0.2">
      <c r="B36" s="6">
        <v>4</v>
      </c>
      <c r="C36" s="6" t="s">
        <v>21</v>
      </c>
      <c r="D36" s="6">
        <v>30000</v>
      </c>
      <c r="E36" s="6">
        <v>960000</v>
      </c>
      <c r="F36" s="6">
        <f t="shared" si="2"/>
        <v>57600</v>
      </c>
      <c r="G36" s="6">
        <f t="shared" si="3"/>
        <v>87600</v>
      </c>
    </row>
    <row r="37" spans="2:9" x14ac:dyDescent="0.2">
      <c r="B37" s="6">
        <v>5</v>
      </c>
      <c r="C37" s="6" t="s">
        <v>12</v>
      </c>
      <c r="D37" s="6">
        <v>30000</v>
      </c>
      <c r="E37" s="6">
        <v>840000</v>
      </c>
      <c r="F37" s="6">
        <f t="shared" si="2"/>
        <v>50400</v>
      </c>
      <c r="G37" s="6">
        <f t="shared" si="3"/>
        <v>80400</v>
      </c>
    </row>
    <row r="38" spans="2:9" x14ac:dyDescent="0.2">
      <c r="B38" s="6">
        <v>6</v>
      </c>
      <c r="C38" s="6" t="s">
        <v>23</v>
      </c>
      <c r="D38" s="6">
        <v>30000</v>
      </c>
      <c r="E38" s="6">
        <v>700000</v>
      </c>
      <c r="F38" s="6">
        <f t="shared" si="2"/>
        <v>42000</v>
      </c>
      <c r="G38" s="6">
        <f t="shared" si="3"/>
        <v>72000</v>
      </c>
    </row>
    <row r="41" spans="2:9" x14ac:dyDescent="0.2">
      <c r="C41" s="35" t="s">
        <v>24</v>
      </c>
      <c r="D41" s="35"/>
      <c r="E41" s="35"/>
    </row>
    <row r="42" spans="2:9" x14ac:dyDescent="0.2">
      <c r="C42" s="35" t="s">
        <v>51</v>
      </c>
      <c r="D42" s="35"/>
      <c r="E42" s="35"/>
    </row>
    <row r="44" spans="2:9" x14ac:dyDescent="0.2">
      <c r="B44" s="34" t="s">
        <v>30</v>
      </c>
      <c r="C44" s="34"/>
      <c r="D44" s="34"/>
      <c r="E44" s="34"/>
      <c r="F44" s="34"/>
      <c r="G44" s="34"/>
      <c r="H44" s="34"/>
      <c r="I44" s="24"/>
    </row>
    <row r="45" spans="2:9" x14ac:dyDescent="0.2">
      <c r="B45" s="36" t="s">
        <v>31</v>
      </c>
      <c r="C45" s="36"/>
      <c r="D45" s="36"/>
      <c r="E45" s="36"/>
      <c r="F45" s="36"/>
      <c r="G45" s="36"/>
      <c r="H45" s="36"/>
      <c r="I45" s="24"/>
    </row>
    <row r="46" spans="2:9" x14ac:dyDescent="0.2">
      <c r="B46" s="9" t="s">
        <v>32</v>
      </c>
      <c r="C46" s="9" t="s">
        <v>39</v>
      </c>
      <c r="D46" s="9" t="s">
        <v>40</v>
      </c>
      <c r="E46" s="9" t="s">
        <v>35</v>
      </c>
      <c r="F46" s="9" t="s">
        <v>36</v>
      </c>
      <c r="G46" s="9" t="s">
        <v>37</v>
      </c>
      <c r="H46" s="9" t="s">
        <v>101</v>
      </c>
      <c r="I46" s="22"/>
    </row>
    <row r="47" spans="2:9" x14ac:dyDescent="0.2">
      <c r="B47" s="8">
        <v>1</v>
      </c>
      <c r="C47" s="8" t="s">
        <v>15</v>
      </c>
      <c r="D47" s="8">
        <v>30000</v>
      </c>
      <c r="E47" s="8">
        <v>1150000</v>
      </c>
      <c r="F47" s="8">
        <f>IF(E47&gt;=2000000, SUM(E47*10%),IF(E47&gt;=1000000,SUM(E47*8%),IF(E47&lt;1000000,SUM(E47*6%))))</f>
        <v>92000</v>
      </c>
      <c r="G47" s="8">
        <f>SUM(D47,F47)</f>
        <v>122000</v>
      </c>
      <c r="H47" s="8">
        <f>AVERAGE(D47,F47)</f>
        <v>61000</v>
      </c>
      <c r="I47" s="23"/>
    </row>
    <row r="48" spans="2:9" x14ac:dyDescent="0.2">
      <c r="B48" s="8">
        <v>2</v>
      </c>
      <c r="C48" s="8" t="s">
        <v>38</v>
      </c>
      <c r="D48" s="8">
        <v>30000</v>
      </c>
      <c r="E48" s="8">
        <v>1760000</v>
      </c>
      <c r="F48" s="8">
        <f t="shared" ref="F48:F52" si="4">IF(E48&gt;=2000000, SUM(E48*10%),IF(E48&gt;=1000000,SUM(E48*8%),IF(E48&lt;1000000,SUM(E48*6%))))</f>
        <v>140800</v>
      </c>
      <c r="G48" s="8">
        <f t="shared" ref="G48:G52" si="5">SUM(D48,F48)</f>
        <v>170800</v>
      </c>
      <c r="H48" s="8">
        <f t="shared" ref="H48:H52" si="6">AVERAGE(D48,F48)</f>
        <v>85400</v>
      </c>
      <c r="I48" s="23"/>
    </row>
    <row r="49" spans="2:9" x14ac:dyDescent="0.2">
      <c r="B49" s="8">
        <v>3</v>
      </c>
      <c r="C49" s="8" t="s">
        <v>18</v>
      </c>
      <c r="D49" s="8">
        <v>30000</v>
      </c>
      <c r="E49" s="8">
        <v>3340000</v>
      </c>
      <c r="F49" s="8">
        <f t="shared" si="4"/>
        <v>334000</v>
      </c>
      <c r="G49" s="8">
        <f t="shared" si="5"/>
        <v>364000</v>
      </c>
      <c r="H49" s="8">
        <f t="shared" si="6"/>
        <v>182000</v>
      </c>
      <c r="I49" s="23"/>
    </row>
    <row r="50" spans="2:9" x14ac:dyDescent="0.2">
      <c r="B50" s="8">
        <v>4</v>
      </c>
      <c r="C50" s="8" t="s">
        <v>21</v>
      </c>
      <c r="D50" s="8">
        <v>30000</v>
      </c>
      <c r="E50" s="8">
        <v>960000</v>
      </c>
      <c r="F50" s="8">
        <f t="shared" si="4"/>
        <v>57600</v>
      </c>
      <c r="G50" s="8">
        <f t="shared" si="5"/>
        <v>87600</v>
      </c>
      <c r="H50" s="8">
        <f t="shared" si="6"/>
        <v>43800</v>
      </c>
      <c r="I50" s="23"/>
    </row>
    <row r="51" spans="2:9" x14ac:dyDescent="0.2">
      <c r="B51" s="8">
        <v>5</v>
      </c>
      <c r="C51" s="8" t="s">
        <v>12</v>
      </c>
      <c r="D51" s="8">
        <v>30000</v>
      </c>
      <c r="E51" s="8">
        <v>840000</v>
      </c>
      <c r="F51" s="8">
        <f t="shared" si="4"/>
        <v>50400</v>
      </c>
      <c r="G51" s="8">
        <f t="shared" si="5"/>
        <v>80400</v>
      </c>
      <c r="H51" s="8">
        <f t="shared" si="6"/>
        <v>40200</v>
      </c>
      <c r="I51" s="23"/>
    </row>
    <row r="52" spans="2:9" x14ac:dyDescent="0.2">
      <c r="B52" s="8">
        <v>6</v>
      </c>
      <c r="C52" s="8" t="s">
        <v>23</v>
      </c>
      <c r="D52" s="8">
        <v>30000</v>
      </c>
      <c r="E52" s="8">
        <v>700000</v>
      </c>
      <c r="F52" s="8">
        <f t="shared" si="4"/>
        <v>42000</v>
      </c>
      <c r="G52" s="8">
        <f t="shared" si="5"/>
        <v>72000</v>
      </c>
      <c r="H52" s="8">
        <f t="shared" si="6"/>
        <v>36000</v>
      </c>
      <c r="I52" s="23"/>
    </row>
    <row r="55" spans="2:9" x14ac:dyDescent="0.2">
      <c r="C55" s="4" t="s">
        <v>26</v>
      </c>
      <c r="D55" t="s">
        <v>100</v>
      </c>
    </row>
    <row r="56" spans="2:9" x14ac:dyDescent="0.2">
      <c r="C56" s="5" t="s">
        <v>38</v>
      </c>
      <c r="D56" s="21">
        <v>170800</v>
      </c>
    </row>
    <row r="57" spans="2:9" x14ac:dyDescent="0.2">
      <c r="C57" s="5" t="s">
        <v>21</v>
      </c>
      <c r="D57" s="21">
        <v>48600</v>
      </c>
    </row>
    <row r="58" spans="2:9" x14ac:dyDescent="0.2">
      <c r="C58" s="5" t="s">
        <v>23</v>
      </c>
      <c r="D58" s="21">
        <v>72000</v>
      </c>
    </row>
    <row r="59" spans="2:9" x14ac:dyDescent="0.2">
      <c r="C59" s="5" t="s">
        <v>18</v>
      </c>
      <c r="D59" s="21">
        <v>364000</v>
      </c>
    </row>
    <row r="60" spans="2:9" x14ac:dyDescent="0.2">
      <c r="C60" s="5" t="s">
        <v>12</v>
      </c>
      <c r="D60" s="21">
        <v>80400</v>
      </c>
    </row>
    <row r="61" spans="2:9" x14ac:dyDescent="0.2">
      <c r="C61" s="5" t="s">
        <v>15</v>
      </c>
      <c r="D61" s="21">
        <v>122000</v>
      </c>
    </row>
    <row r="62" spans="2:9" x14ac:dyDescent="0.2">
      <c r="C62" s="5" t="s">
        <v>27</v>
      </c>
      <c r="D62" s="21">
        <v>142966.66666666666</v>
      </c>
    </row>
  </sheetData>
  <mergeCells count="20">
    <mergeCell ref="C42:E42"/>
    <mergeCell ref="C27:E27"/>
    <mergeCell ref="C28:E28"/>
    <mergeCell ref="B44:H44"/>
    <mergeCell ref="B45:H45"/>
    <mergeCell ref="C41:E41"/>
    <mergeCell ref="K2:M2"/>
    <mergeCell ref="K3:M3"/>
    <mergeCell ref="J5:Q5"/>
    <mergeCell ref="J6:Q6"/>
    <mergeCell ref="B17:G17"/>
    <mergeCell ref="P8:P13"/>
    <mergeCell ref="Q8:Q13"/>
    <mergeCell ref="B18:G18"/>
    <mergeCell ref="B30:G30"/>
    <mergeCell ref="B31:G31"/>
    <mergeCell ref="C3:H3"/>
    <mergeCell ref="C4:H4"/>
    <mergeCell ref="C14:E14"/>
    <mergeCell ref="C15:E15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S39"/>
  <sheetViews>
    <sheetView zoomScale="70" zoomScaleNormal="70" workbookViewId="0">
      <selection activeCell="P34" sqref="P34"/>
    </sheetView>
  </sheetViews>
  <sheetFormatPr defaultRowHeight="15" x14ac:dyDescent="0.2"/>
  <cols>
    <col min="3" max="3" width="13.44921875" bestFit="1" customWidth="1"/>
    <col min="4" max="4" width="23.26953125" bestFit="1" customWidth="1"/>
    <col min="5" max="5" width="14.125" bestFit="1" customWidth="1"/>
    <col min="6" max="6" width="10.76171875" bestFit="1" customWidth="1"/>
    <col min="7" max="7" width="10.35546875" bestFit="1" customWidth="1"/>
    <col min="9" max="9" width="16.94921875" bestFit="1" customWidth="1"/>
    <col min="10" max="10" width="18.6953125" bestFit="1" customWidth="1"/>
    <col min="15" max="15" width="16.6796875" bestFit="1" customWidth="1"/>
    <col min="16" max="16" width="18.6953125" bestFit="1" customWidth="1"/>
    <col min="17" max="17" width="8.7421875" bestFit="1" customWidth="1"/>
    <col min="18" max="18" width="21.38671875" bestFit="1" customWidth="1"/>
    <col min="19" max="19" width="15.87109375" bestFit="1" customWidth="1"/>
  </cols>
  <sheetData>
    <row r="1" spans="3:19" x14ac:dyDescent="0.2">
      <c r="C1" s="35" t="s">
        <v>24</v>
      </c>
      <c r="D1" s="35"/>
      <c r="E1" s="35"/>
    </row>
    <row r="2" spans="3:19" x14ac:dyDescent="0.2">
      <c r="C2" s="35" t="s">
        <v>63</v>
      </c>
      <c r="D2" s="35"/>
      <c r="E2" s="35"/>
      <c r="I2" s="35" t="s">
        <v>24</v>
      </c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3:19" x14ac:dyDescent="0.2">
      <c r="I3" s="35" t="s">
        <v>77</v>
      </c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3:19" x14ac:dyDescent="0.2">
      <c r="C4" s="4" t="s">
        <v>26</v>
      </c>
      <c r="D4" t="s">
        <v>28</v>
      </c>
      <c r="I4" s="40" t="s">
        <v>81</v>
      </c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3:19" x14ac:dyDescent="0.2">
      <c r="C5" s="5" t="s">
        <v>52</v>
      </c>
      <c r="D5">
        <v>8750000</v>
      </c>
      <c r="I5" s="16"/>
      <c r="J5" s="16"/>
      <c r="K5" s="16"/>
      <c r="L5" s="16"/>
      <c r="M5" s="16"/>
    </row>
    <row r="6" spans="3:19" x14ac:dyDescent="0.2">
      <c r="C6" s="5" t="s">
        <v>53</v>
      </c>
      <c r="D6">
        <v>9920000</v>
      </c>
    </row>
    <row r="7" spans="3:19" x14ac:dyDescent="0.2">
      <c r="C7" s="5" t="s">
        <v>54</v>
      </c>
      <c r="D7">
        <v>10000000</v>
      </c>
      <c r="I7" s="41" t="s">
        <v>60</v>
      </c>
      <c r="J7" s="41"/>
      <c r="K7" s="41"/>
      <c r="L7" s="41"/>
      <c r="M7" s="41"/>
      <c r="O7" s="41" t="s">
        <v>61</v>
      </c>
      <c r="P7" s="41"/>
      <c r="Q7" s="41"/>
      <c r="R7" s="41"/>
      <c r="S7" s="41"/>
    </row>
    <row r="8" spans="3:19" x14ac:dyDescent="0.2">
      <c r="C8" s="5" t="s">
        <v>27</v>
      </c>
      <c r="D8">
        <v>28670000</v>
      </c>
      <c r="I8" s="18" t="s">
        <v>78</v>
      </c>
      <c r="J8" s="18" t="s">
        <v>79</v>
      </c>
      <c r="K8" s="18" t="s">
        <v>5</v>
      </c>
      <c r="L8" s="18" t="s">
        <v>80</v>
      </c>
      <c r="M8" s="18" t="s">
        <v>37</v>
      </c>
      <c r="O8" s="18" t="s">
        <v>78</v>
      </c>
      <c r="P8" s="18" t="s">
        <v>79</v>
      </c>
      <c r="Q8" s="18" t="s">
        <v>5</v>
      </c>
      <c r="R8" s="18" t="s">
        <v>80</v>
      </c>
      <c r="S8" s="18" t="s">
        <v>37</v>
      </c>
    </row>
    <row r="9" spans="3:19" x14ac:dyDescent="0.2">
      <c r="I9" s="12" t="s">
        <v>10</v>
      </c>
      <c r="J9" s="12" t="s">
        <v>4</v>
      </c>
      <c r="K9" s="12">
        <v>53</v>
      </c>
      <c r="L9" s="12">
        <v>60000</v>
      </c>
      <c r="M9" s="12">
        <v>3180000</v>
      </c>
      <c r="O9" s="12" t="s">
        <v>10</v>
      </c>
      <c r="P9" s="12" t="s">
        <v>4</v>
      </c>
      <c r="Q9" s="12">
        <v>55</v>
      </c>
      <c r="R9" s="12">
        <v>60000</v>
      </c>
      <c r="S9" s="12">
        <v>3380000</v>
      </c>
    </row>
    <row r="10" spans="3:19" x14ac:dyDescent="0.2">
      <c r="C10" s="13" t="s">
        <v>55</v>
      </c>
      <c r="D10" s="13" t="s">
        <v>57</v>
      </c>
      <c r="E10" s="13" t="s">
        <v>56</v>
      </c>
      <c r="F10" s="13" t="s">
        <v>59</v>
      </c>
      <c r="G10" s="13" t="s">
        <v>58</v>
      </c>
      <c r="I10" s="17" t="s">
        <v>82</v>
      </c>
      <c r="J10" s="12" t="s">
        <v>4</v>
      </c>
      <c r="K10" s="12">
        <v>48</v>
      </c>
      <c r="L10" s="12">
        <v>45000</v>
      </c>
      <c r="M10" s="12">
        <v>2160000</v>
      </c>
      <c r="O10" s="17" t="s">
        <v>82</v>
      </c>
      <c r="P10" s="12" t="s">
        <v>4</v>
      </c>
      <c r="Q10" s="12">
        <v>50</v>
      </c>
      <c r="R10" s="12">
        <v>45000</v>
      </c>
      <c r="S10" s="12">
        <v>2250000</v>
      </c>
    </row>
    <row r="11" spans="3:19" x14ac:dyDescent="0.2">
      <c r="C11" s="12" t="s">
        <v>60</v>
      </c>
      <c r="D11" s="8">
        <v>7854500</v>
      </c>
      <c r="E11" s="8">
        <v>8750000</v>
      </c>
      <c r="F11" s="8">
        <f>SUM(E11-D11)</f>
        <v>895500</v>
      </c>
      <c r="G11" s="8" t="str">
        <f>IF(E11&gt;D11,"Profit",IF(E11&lt;D11,"Loss"))</f>
        <v>Profit</v>
      </c>
      <c r="I11" s="12" t="s">
        <v>19</v>
      </c>
      <c r="J11" s="12" t="s">
        <v>4</v>
      </c>
      <c r="K11" s="12">
        <v>56</v>
      </c>
      <c r="L11" s="12">
        <v>26000</v>
      </c>
      <c r="M11" s="12">
        <v>1456000</v>
      </c>
      <c r="O11" s="12" t="s">
        <v>19</v>
      </c>
      <c r="P11" s="12" t="s">
        <v>4</v>
      </c>
      <c r="Q11" s="12">
        <v>79</v>
      </c>
      <c r="R11" s="12">
        <v>26000</v>
      </c>
      <c r="S11" s="12">
        <v>2054000</v>
      </c>
    </row>
    <row r="12" spans="3:19" x14ac:dyDescent="0.2">
      <c r="C12" s="12" t="s">
        <v>61</v>
      </c>
      <c r="D12" s="8">
        <v>9998300</v>
      </c>
      <c r="E12" s="8">
        <v>9920000</v>
      </c>
      <c r="F12" s="8">
        <f t="shared" ref="F12:F13" si="0">SUM(E12-D12)</f>
        <v>-78300</v>
      </c>
      <c r="G12" s="8" t="str">
        <f t="shared" ref="G12:G13" si="1">IF(E12&gt;D12,"Profit",IF(E12&lt;D12,"Loss"))</f>
        <v>Loss</v>
      </c>
      <c r="I12" s="12" t="s">
        <v>16</v>
      </c>
      <c r="J12" s="12" t="s">
        <v>4</v>
      </c>
      <c r="K12" s="12">
        <v>48</v>
      </c>
      <c r="L12" s="12">
        <v>17000</v>
      </c>
      <c r="M12" s="12">
        <v>816000</v>
      </c>
      <c r="O12" s="12" t="s">
        <v>16</v>
      </c>
      <c r="P12" s="12" t="s">
        <v>4</v>
      </c>
      <c r="Q12" s="12">
        <v>60</v>
      </c>
      <c r="R12" s="12">
        <v>17000</v>
      </c>
      <c r="S12" s="12">
        <v>1020000</v>
      </c>
    </row>
    <row r="13" spans="3:19" x14ac:dyDescent="0.2">
      <c r="C13" s="12" t="s">
        <v>62</v>
      </c>
      <c r="D13" s="8">
        <v>8985700</v>
      </c>
      <c r="E13" s="8">
        <v>10000000</v>
      </c>
      <c r="F13" s="8">
        <f t="shared" si="0"/>
        <v>1014300</v>
      </c>
      <c r="G13" s="8" t="str">
        <f t="shared" si="1"/>
        <v>Profit</v>
      </c>
      <c r="I13" s="12" t="s">
        <v>83</v>
      </c>
      <c r="J13" s="12" t="s">
        <v>93</v>
      </c>
      <c r="K13" s="12"/>
      <c r="L13" s="12"/>
      <c r="M13" s="12">
        <v>12000</v>
      </c>
      <c r="O13" s="12" t="s">
        <v>83</v>
      </c>
      <c r="P13" s="12" t="s">
        <v>93</v>
      </c>
      <c r="Q13" s="12"/>
      <c r="R13" s="12"/>
      <c r="S13" s="12">
        <v>12000</v>
      </c>
    </row>
    <row r="14" spans="3:19" x14ac:dyDescent="0.2">
      <c r="I14" s="12" t="s">
        <v>84</v>
      </c>
      <c r="J14" s="12" t="s">
        <v>95</v>
      </c>
      <c r="K14" s="12"/>
      <c r="L14" s="12"/>
      <c r="M14" s="12">
        <v>5000</v>
      </c>
      <c r="O14" s="12" t="s">
        <v>84</v>
      </c>
      <c r="P14" s="12" t="s">
        <v>95</v>
      </c>
      <c r="Q14" s="12"/>
      <c r="R14" s="12"/>
      <c r="S14" s="12">
        <v>8000</v>
      </c>
    </row>
    <row r="15" spans="3:19" x14ac:dyDescent="0.2">
      <c r="I15" s="12" t="s">
        <v>91</v>
      </c>
      <c r="J15" s="12" t="s">
        <v>93</v>
      </c>
      <c r="K15" s="12"/>
      <c r="L15" s="12"/>
      <c r="M15" s="12">
        <v>8000</v>
      </c>
      <c r="O15" s="12" t="s">
        <v>91</v>
      </c>
      <c r="P15" s="12" t="s">
        <v>93</v>
      </c>
      <c r="Q15" s="12"/>
      <c r="R15" s="12"/>
      <c r="S15" s="12">
        <v>8000</v>
      </c>
    </row>
    <row r="16" spans="3:19" x14ac:dyDescent="0.2">
      <c r="I16" s="12" t="s">
        <v>85</v>
      </c>
      <c r="J16" s="12" t="s">
        <v>94</v>
      </c>
      <c r="K16" s="12"/>
      <c r="L16" s="12"/>
      <c r="M16" s="12">
        <v>1500</v>
      </c>
      <c r="O16" s="12" t="s">
        <v>85</v>
      </c>
      <c r="P16" s="12" t="s">
        <v>94</v>
      </c>
      <c r="Q16" s="12"/>
      <c r="R16" s="12"/>
      <c r="S16" s="12">
        <v>1500</v>
      </c>
    </row>
    <row r="17" spans="7:19" x14ac:dyDescent="0.2">
      <c r="I17" s="12" t="s">
        <v>86</v>
      </c>
      <c r="J17" s="12" t="s">
        <v>96</v>
      </c>
      <c r="K17" s="12">
        <v>5</v>
      </c>
      <c r="L17" s="12">
        <v>30000</v>
      </c>
      <c r="M17" s="12">
        <v>150000</v>
      </c>
      <c r="O17" s="12" t="s">
        <v>86</v>
      </c>
      <c r="P17" s="12" t="s">
        <v>96</v>
      </c>
      <c r="Q17" s="12">
        <v>5</v>
      </c>
      <c r="R17" s="12">
        <v>30000</v>
      </c>
      <c r="S17" s="12">
        <v>150000</v>
      </c>
    </row>
    <row r="18" spans="7:19" x14ac:dyDescent="0.2">
      <c r="I18" s="12" t="s">
        <v>87</v>
      </c>
      <c r="J18" s="12" t="s">
        <v>96</v>
      </c>
      <c r="K18" s="12"/>
      <c r="L18" s="12"/>
      <c r="M18" s="12">
        <v>20000</v>
      </c>
      <c r="O18" s="12" t="s">
        <v>87</v>
      </c>
      <c r="P18" s="12" t="s">
        <v>96</v>
      </c>
      <c r="Q18" s="12"/>
      <c r="R18" s="12"/>
      <c r="S18" s="12">
        <v>20000</v>
      </c>
    </row>
    <row r="19" spans="7:19" x14ac:dyDescent="0.2">
      <c r="I19" s="12" t="s">
        <v>88</v>
      </c>
      <c r="J19" s="12" t="s">
        <v>94</v>
      </c>
      <c r="K19" s="12"/>
      <c r="L19" s="12"/>
      <c r="M19" s="12">
        <v>2000</v>
      </c>
      <c r="O19" s="12" t="s">
        <v>88</v>
      </c>
      <c r="P19" s="12" t="s">
        <v>94</v>
      </c>
      <c r="Q19" s="12"/>
      <c r="R19" s="12"/>
      <c r="S19" s="12">
        <v>3000</v>
      </c>
    </row>
    <row r="20" spans="7:19" x14ac:dyDescent="0.2">
      <c r="I20" s="12" t="s">
        <v>97</v>
      </c>
      <c r="J20" s="12" t="s">
        <v>95</v>
      </c>
      <c r="K20" s="12"/>
      <c r="L20" s="12"/>
      <c r="M20" s="12">
        <v>3000</v>
      </c>
      <c r="O20" s="12" t="s">
        <v>97</v>
      </c>
      <c r="P20" s="12" t="s">
        <v>95</v>
      </c>
      <c r="Q20" s="12"/>
      <c r="R20" s="12"/>
      <c r="S20" s="12">
        <v>1000</v>
      </c>
    </row>
    <row r="21" spans="7:19" x14ac:dyDescent="0.2">
      <c r="I21" s="12" t="s">
        <v>89</v>
      </c>
      <c r="J21" s="12" t="s">
        <v>94</v>
      </c>
      <c r="K21" s="12"/>
      <c r="L21" s="12"/>
      <c r="M21" s="12">
        <v>1000</v>
      </c>
      <c r="O21" s="12" t="s">
        <v>89</v>
      </c>
      <c r="P21" s="12" t="s">
        <v>94</v>
      </c>
      <c r="Q21" s="12"/>
      <c r="R21" s="12"/>
      <c r="S21" s="12">
        <v>800</v>
      </c>
    </row>
    <row r="22" spans="7:19" x14ac:dyDescent="0.2">
      <c r="I22" s="12" t="s">
        <v>90</v>
      </c>
      <c r="J22" s="12" t="s">
        <v>92</v>
      </c>
      <c r="K22" s="12"/>
      <c r="L22" s="12"/>
      <c r="M22" s="12">
        <v>40000</v>
      </c>
      <c r="O22" s="12" t="s">
        <v>90</v>
      </c>
      <c r="P22" s="12" t="s">
        <v>92</v>
      </c>
      <c r="Q22" s="12"/>
      <c r="R22" s="12"/>
      <c r="S22" s="12">
        <v>1170000</v>
      </c>
    </row>
    <row r="24" spans="7:19" x14ac:dyDescent="0.2">
      <c r="G24" t="s">
        <v>92</v>
      </c>
      <c r="I24" s="41" t="s">
        <v>62</v>
      </c>
      <c r="J24" s="41"/>
      <c r="K24" s="41"/>
      <c r="L24" s="41"/>
      <c r="M24" s="41"/>
    </row>
    <row r="25" spans="7:19" x14ac:dyDescent="0.2">
      <c r="I25" s="18" t="s">
        <v>78</v>
      </c>
      <c r="J25" s="18" t="s">
        <v>79</v>
      </c>
      <c r="K25" s="18" t="s">
        <v>5</v>
      </c>
      <c r="L25" s="18" t="s">
        <v>80</v>
      </c>
      <c r="M25" s="18" t="s">
        <v>37</v>
      </c>
      <c r="Q25" s="19" t="s">
        <v>55</v>
      </c>
      <c r="R25" s="19" t="s">
        <v>98</v>
      </c>
      <c r="S25" s="20" t="s">
        <v>99</v>
      </c>
    </row>
    <row r="26" spans="7:19" x14ac:dyDescent="0.2">
      <c r="I26" s="12" t="s">
        <v>10</v>
      </c>
      <c r="J26" s="12" t="s">
        <v>4</v>
      </c>
      <c r="K26" s="12">
        <v>67</v>
      </c>
      <c r="L26" s="12">
        <v>60000</v>
      </c>
      <c r="M26" s="12">
        <v>402000</v>
      </c>
      <c r="Q26" s="8" t="s">
        <v>60</v>
      </c>
      <c r="R26" s="8">
        <f>SUMIF(J9:J21,"Product",K9:K21)</f>
        <v>205</v>
      </c>
      <c r="S26" s="37" t="str">
        <f>INDEX(Q26:Q28,MATCH(MIN(R26:R28),R26:R28,0))</f>
        <v>January</v>
      </c>
    </row>
    <row r="27" spans="7:19" x14ac:dyDescent="0.2">
      <c r="I27" s="17" t="s">
        <v>82</v>
      </c>
      <c r="J27" s="12" t="s">
        <v>4</v>
      </c>
      <c r="K27" s="12">
        <v>41</v>
      </c>
      <c r="L27" s="12">
        <v>45000</v>
      </c>
      <c r="M27" s="12">
        <v>1845000</v>
      </c>
      <c r="Q27" s="8" t="s">
        <v>61</v>
      </c>
      <c r="R27" s="8">
        <f>SUMIF(P9:P21,"Product",Q9:Q21)</f>
        <v>244</v>
      </c>
      <c r="S27" s="38"/>
    </row>
    <row r="28" spans="7:19" x14ac:dyDescent="0.2">
      <c r="I28" s="12" t="s">
        <v>19</v>
      </c>
      <c r="J28" s="12" t="s">
        <v>4</v>
      </c>
      <c r="K28" s="12">
        <v>70</v>
      </c>
      <c r="L28" s="12">
        <v>26000</v>
      </c>
      <c r="M28" s="12">
        <v>1820000</v>
      </c>
      <c r="Q28" s="8" t="s">
        <v>62</v>
      </c>
      <c r="R28" s="8">
        <f>SUMIF(J26:J38,"Product",K26:K38)</f>
        <v>236</v>
      </c>
      <c r="S28" s="39"/>
    </row>
    <row r="29" spans="7:19" x14ac:dyDescent="0.2">
      <c r="I29" s="12" t="s">
        <v>16</v>
      </c>
      <c r="J29" s="12" t="s">
        <v>4</v>
      </c>
      <c r="K29" s="12">
        <v>58</v>
      </c>
      <c r="L29" s="12">
        <v>17000</v>
      </c>
      <c r="M29" s="12">
        <v>986000</v>
      </c>
    </row>
    <row r="30" spans="7:19" x14ac:dyDescent="0.2">
      <c r="I30" s="12" t="s">
        <v>83</v>
      </c>
      <c r="J30" s="12" t="s">
        <v>93</v>
      </c>
      <c r="K30" s="12"/>
      <c r="L30" s="12"/>
      <c r="M30" s="12">
        <v>13000</v>
      </c>
    </row>
    <row r="31" spans="7:19" x14ac:dyDescent="0.2">
      <c r="I31" s="12" t="s">
        <v>84</v>
      </c>
      <c r="J31" s="12" t="s">
        <v>95</v>
      </c>
      <c r="K31" s="12"/>
      <c r="L31" s="12"/>
      <c r="M31" s="12">
        <v>2000</v>
      </c>
    </row>
    <row r="32" spans="7:19" x14ac:dyDescent="0.2">
      <c r="I32" s="12" t="s">
        <v>91</v>
      </c>
      <c r="J32" s="12" t="s">
        <v>93</v>
      </c>
      <c r="K32" s="12"/>
      <c r="L32" s="12"/>
      <c r="M32" s="12">
        <v>8000</v>
      </c>
    </row>
    <row r="33" spans="9:13" x14ac:dyDescent="0.2">
      <c r="I33" s="12" t="s">
        <v>85</v>
      </c>
      <c r="J33" s="12" t="s">
        <v>94</v>
      </c>
      <c r="K33" s="12"/>
      <c r="L33" s="12"/>
      <c r="M33" s="12">
        <v>1500</v>
      </c>
    </row>
    <row r="34" spans="9:13" x14ac:dyDescent="0.2">
      <c r="I34" s="12" t="s">
        <v>86</v>
      </c>
      <c r="J34" s="12" t="s">
        <v>96</v>
      </c>
      <c r="K34" s="12">
        <v>5</v>
      </c>
      <c r="L34" s="12">
        <v>30000</v>
      </c>
      <c r="M34" s="12">
        <v>150000</v>
      </c>
    </row>
    <row r="35" spans="9:13" x14ac:dyDescent="0.2">
      <c r="I35" s="12" t="s">
        <v>87</v>
      </c>
      <c r="J35" s="12" t="s">
        <v>96</v>
      </c>
      <c r="K35" s="12"/>
      <c r="L35" s="12"/>
      <c r="M35" s="12">
        <v>20000</v>
      </c>
    </row>
    <row r="36" spans="9:13" x14ac:dyDescent="0.2">
      <c r="I36" s="12" t="s">
        <v>88</v>
      </c>
      <c r="J36" s="12" t="s">
        <v>94</v>
      </c>
      <c r="K36" s="12"/>
      <c r="L36" s="12"/>
      <c r="M36" s="12">
        <v>2000</v>
      </c>
    </row>
    <row r="37" spans="9:13" x14ac:dyDescent="0.2">
      <c r="I37" s="12" t="s">
        <v>97</v>
      </c>
      <c r="J37" s="12" t="s">
        <v>95</v>
      </c>
      <c r="K37" s="12"/>
      <c r="L37" s="12"/>
      <c r="M37" s="12">
        <v>7000</v>
      </c>
    </row>
    <row r="38" spans="9:13" x14ac:dyDescent="0.2">
      <c r="I38" s="12" t="s">
        <v>89</v>
      </c>
      <c r="J38" s="12" t="s">
        <v>94</v>
      </c>
      <c r="K38" s="12"/>
      <c r="L38" s="12"/>
      <c r="M38" s="12">
        <v>1200</v>
      </c>
    </row>
    <row r="39" spans="9:13" x14ac:dyDescent="0.2">
      <c r="I39" s="12" t="s">
        <v>90</v>
      </c>
      <c r="J39" s="12" t="s">
        <v>92</v>
      </c>
      <c r="K39" s="12"/>
      <c r="L39" s="12"/>
      <c r="M39" s="12">
        <v>110000</v>
      </c>
    </row>
  </sheetData>
  <mergeCells count="9">
    <mergeCell ref="C1:E1"/>
    <mergeCell ref="C2:E2"/>
    <mergeCell ref="S26:S28"/>
    <mergeCell ref="I2:S2"/>
    <mergeCell ref="I3:S3"/>
    <mergeCell ref="I4:S4"/>
    <mergeCell ref="I7:M7"/>
    <mergeCell ref="O7:S7"/>
    <mergeCell ref="I24:M24"/>
  </mergeCells>
  <phoneticPr fontId="2" type="noConversion"/>
  <conditionalFormatting sqref="G11:G13">
    <cfRule type="expression" dxfId="1" priority="1">
      <formula>E11&lt;D11</formula>
    </cfRule>
    <cfRule type="expression" dxfId="0" priority="2">
      <formula>E11&gt;D11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18"/>
  <sheetViews>
    <sheetView zoomScale="115" zoomScaleNormal="115" workbookViewId="0">
      <selection activeCell="D24" sqref="D24"/>
    </sheetView>
  </sheetViews>
  <sheetFormatPr defaultRowHeight="15" x14ac:dyDescent="0.2"/>
  <cols>
    <col min="2" max="2" width="10.22265625" bestFit="1" customWidth="1"/>
    <col min="3" max="3" width="9.68359375" bestFit="1" customWidth="1"/>
    <col min="4" max="4" width="9.4140625" bestFit="1" customWidth="1"/>
  </cols>
  <sheetData>
    <row r="2" spans="2:5" x14ac:dyDescent="0.2">
      <c r="C2" s="35" t="s">
        <v>24</v>
      </c>
      <c r="D2" s="35"/>
      <c r="E2" s="35"/>
    </row>
    <row r="3" spans="2:5" x14ac:dyDescent="0.2">
      <c r="C3" s="35" t="s">
        <v>64</v>
      </c>
      <c r="D3" s="35"/>
      <c r="E3" s="35"/>
    </row>
    <row r="5" spans="2:5" x14ac:dyDescent="0.2">
      <c r="B5" s="34" t="s">
        <v>67</v>
      </c>
      <c r="C5" s="34"/>
      <c r="D5" s="34"/>
      <c r="E5" s="34"/>
    </row>
    <row r="6" spans="2:5" x14ac:dyDescent="0.2">
      <c r="B6" s="14" t="s">
        <v>55</v>
      </c>
      <c r="C6" s="14" t="s">
        <v>65</v>
      </c>
      <c r="D6" s="14" t="s">
        <v>35</v>
      </c>
      <c r="E6" s="14" t="s">
        <v>66</v>
      </c>
    </row>
    <row r="7" spans="2:5" x14ac:dyDescent="0.2">
      <c r="B7" s="8" t="s">
        <v>60</v>
      </c>
      <c r="C7" s="8">
        <v>9288500</v>
      </c>
      <c r="D7" s="8">
        <v>8750000</v>
      </c>
      <c r="E7" s="8">
        <v>-538500</v>
      </c>
    </row>
    <row r="8" spans="2:5" x14ac:dyDescent="0.2">
      <c r="B8" s="8" t="s">
        <v>61</v>
      </c>
      <c r="C8" s="8">
        <v>9744300</v>
      </c>
      <c r="D8" s="8">
        <v>9920000</v>
      </c>
      <c r="E8" s="8">
        <v>175700</v>
      </c>
    </row>
    <row r="9" spans="2:5" x14ac:dyDescent="0.2">
      <c r="B9" s="8" t="s">
        <v>62</v>
      </c>
      <c r="C9" s="8">
        <v>8904700</v>
      </c>
      <c r="D9" s="8">
        <v>10000000</v>
      </c>
      <c r="E9" s="8">
        <v>1095300</v>
      </c>
    </row>
    <row r="10" spans="2:5" x14ac:dyDescent="0.2">
      <c r="B10" s="8" t="s">
        <v>68</v>
      </c>
      <c r="C10" s="8">
        <v>7345200</v>
      </c>
      <c r="D10" s="8">
        <v>7957400</v>
      </c>
      <c r="E10" s="8">
        <v>612200</v>
      </c>
    </row>
    <row r="11" spans="2:5" x14ac:dyDescent="0.2">
      <c r="B11" s="8" t="s">
        <v>69</v>
      </c>
      <c r="C11" s="8">
        <v>8987000</v>
      </c>
      <c r="D11" s="8">
        <v>9876500</v>
      </c>
      <c r="E11" s="8">
        <v>889500</v>
      </c>
    </row>
    <row r="12" spans="2:5" x14ac:dyDescent="0.2">
      <c r="B12" s="8" t="s">
        <v>70</v>
      </c>
      <c r="C12" s="8">
        <v>5215400</v>
      </c>
      <c r="D12" s="8">
        <v>5164500</v>
      </c>
      <c r="E12" s="8">
        <v>-50900</v>
      </c>
    </row>
    <row r="13" spans="2:5" x14ac:dyDescent="0.2">
      <c r="B13" s="8" t="s">
        <v>71</v>
      </c>
      <c r="C13" s="8">
        <v>9976500</v>
      </c>
      <c r="D13" s="8">
        <v>11543600</v>
      </c>
      <c r="E13" s="8">
        <v>1567100</v>
      </c>
    </row>
    <row r="14" spans="2:5" x14ac:dyDescent="0.2">
      <c r="B14" s="8" t="s">
        <v>72</v>
      </c>
      <c r="C14" s="8">
        <v>7976700</v>
      </c>
      <c r="D14" s="8">
        <v>8087900</v>
      </c>
      <c r="E14" s="8">
        <v>111200</v>
      </c>
    </row>
    <row r="15" spans="2:5" x14ac:dyDescent="0.2">
      <c r="B15" s="8" t="s">
        <v>73</v>
      </c>
      <c r="C15" s="8">
        <v>9879900</v>
      </c>
      <c r="D15" s="8">
        <v>9969800</v>
      </c>
      <c r="E15" s="8">
        <v>90800</v>
      </c>
    </row>
    <row r="16" spans="2:5" x14ac:dyDescent="0.2">
      <c r="B16" s="8" t="s">
        <v>74</v>
      </c>
      <c r="C16" s="8">
        <v>6234800</v>
      </c>
      <c r="D16" s="8">
        <v>7024000</v>
      </c>
      <c r="E16" s="8">
        <v>789200</v>
      </c>
    </row>
    <row r="17" spans="2:5" x14ac:dyDescent="0.2">
      <c r="B17" s="8" t="s">
        <v>75</v>
      </c>
      <c r="C17" s="8">
        <v>4534800</v>
      </c>
      <c r="D17" s="8">
        <v>4809300</v>
      </c>
      <c r="E17" s="8">
        <v>274500</v>
      </c>
    </row>
    <row r="18" spans="2:5" x14ac:dyDescent="0.2">
      <c r="B18" s="8" t="s">
        <v>76</v>
      </c>
      <c r="C18" s="8">
        <v>8348700</v>
      </c>
      <c r="D18" s="8">
        <v>8834800</v>
      </c>
      <c r="E18" s="8">
        <v>486100</v>
      </c>
    </row>
  </sheetData>
  <mergeCells count="3">
    <mergeCell ref="C2:E2"/>
    <mergeCell ref="C3:E3"/>
    <mergeCell ref="B5:E5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1(a,b,e)</vt:lpstr>
      <vt:lpstr>1(c,d)</vt:lpstr>
      <vt:lpstr>2(a,b,c,d)</vt:lpstr>
      <vt:lpstr>3(a,b)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Smart View</cp:lastModifiedBy>
  <dcterms:created xsi:type="dcterms:W3CDTF">2024-09-25T11:55:50Z</dcterms:created>
  <dcterms:modified xsi:type="dcterms:W3CDTF">2024-10-05T12:36:35Z</dcterms:modified>
</cp:coreProperties>
</file>