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updateLinks="never" codeName="ThisWorkbook"/>
  <mc:AlternateContent xmlns:mc="http://schemas.openxmlformats.org/markup-compatibility/2006">
    <mc:Choice Requires="x15">
      <x15ac:absPath xmlns:x15ac="http://schemas.microsoft.com/office/spreadsheetml/2010/11/ac" url="\\sy1wnfs02\Dept\Ops\50-Southern Sydney Campus Field Ops\50-400-IBX-SY4 Field Operations\50-400-03 Secure Store\"/>
    </mc:Choice>
  </mc:AlternateContent>
  <xr:revisionPtr revIDLastSave="0" documentId="13_ncr:1_{89BE76D8-E2F8-4812-8FF8-1F4C0BBBD1B4}" xr6:coauthVersionLast="45" xr6:coauthVersionMax="45" xr10:uidLastSave="{00000000-0000-0000-0000-000000000000}"/>
  <bookViews>
    <workbookView xWindow="-120" yWindow="-120" windowWidth="29040" windowHeight="15840" activeTab="1" xr2:uid="{5F0C98AF-3E51-4B15-A530-CFA7B0A6F298}"/>
  </bookViews>
  <sheets>
    <sheet name="ShipmentRegister" sheetId="1" r:id="rId1"/>
    <sheet name="HandoverLog" sheetId="9" r:id="rId2"/>
    <sheet name="AuditSheet" sheetId="8" r:id="rId3"/>
    <sheet name="Inbound Shipment Matrix" sheetId="5" r:id="rId4"/>
    <sheet name="Data Validation" sheetId="2" state="hidden" r:id="rId5"/>
    <sheet name="Revision History" sheetId="7" state="hidden" r:id="rId6"/>
  </sheets>
  <externalReferences>
    <externalReference r:id="rId7"/>
    <externalReference r:id="rId8"/>
    <externalReference r:id="rId9"/>
  </externalReferences>
  <definedNames>
    <definedName name="_xlnm._FilterDatabase" localSheetId="2" hidden="1">AuditSheet!$B$2:$D$500</definedName>
    <definedName name="_xlnm._FilterDatabase" localSheetId="1" hidden="1">HandoverLog!$A$1:$N$1555</definedName>
    <definedName name="_xlnm._FilterDatabase" localSheetId="0" hidden="1">ShipmentRegister!$A$1:$AD$1095</definedName>
    <definedName name="Order_Number" localSheetId="1">HandoverLog!#REF!</definedName>
    <definedName name="Order_Number" localSheetId="0">ShipmentRegister!#REF!</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M911" i="1" l="1"/>
  <c r="N911" i="1"/>
  <c r="B603" i="9" l="1"/>
  <c r="M879" i="1" l="1"/>
  <c r="N879" i="1"/>
  <c r="M880" i="1"/>
  <c r="N880" i="1"/>
  <c r="M881" i="1"/>
  <c r="N881" i="1"/>
  <c r="M882" i="1"/>
  <c r="N882" i="1"/>
  <c r="M883" i="1"/>
  <c r="N883" i="1"/>
  <c r="M884" i="1"/>
  <c r="N884" i="1"/>
  <c r="M860" i="1" l="1"/>
  <c r="N860" i="1"/>
  <c r="M861" i="1"/>
  <c r="N861" i="1"/>
  <c r="M862" i="1"/>
  <c r="N862" i="1"/>
  <c r="B585" i="9" l="1"/>
  <c r="D583" i="9" l="1"/>
  <c r="V5" i="1" l="1"/>
  <c r="W5" i="1"/>
  <c r="V6" i="1"/>
  <c r="W6" i="1"/>
  <c r="V7" i="1"/>
  <c r="W7" i="1"/>
  <c r="V8" i="1"/>
  <c r="W8" i="1"/>
  <c r="V9" i="1"/>
  <c r="W9" i="1"/>
  <c r="V10" i="1"/>
  <c r="W10" i="1"/>
  <c r="V11" i="1"/>
  <c r="W11" i="1"/>
  <c r="V12" i="1"/>
  <c r="W12" i="1"/>
  <c r="V13" i="1"/>
  <c r="W13" i="1"/>
  <c r="V14" i="1"/>
  <c r="W14" i="1"/>
  <c r="V15" i="1"/>
  <c r="W15" i="1"/>
  <c r="V16" i="1"/>
  <c r="W16" i="1"/>
  <c r="V17" i="1"/>
  <c r="W17" i="1"/>
  <c r="V18" i="1"/>
  <c r="W18" i="1"/>
  <c r="V19" i="1"/>
  <c r="W19" i="1"/>
  <c r="V20" i="1"/>
  <c r="W20" i="1"/>
  <c r="V21" i="1"/>
  <c r="W21" i="1"/>
  <c r="V22" i="1"/>
  <c r="W22" i="1"/>
  <c r="V23" i="1"/>
  <c r="W23" i="1"/>
  <c r="V24" i="1"/>
  <c r="W24" i="1"/>
  <c r="V25" i="1"/>
  <c r="W25" i="1"/>
  <c r="V26" i="1"/>
  <c r="W26" i="1"/>
  <c r="V27" i="1"/>
  <c r="W27" i="1"/>
  <c r="V28" i="1"/>
  <c r="W28" i="1"/>
  <c r="V29" i="1"/>
  <c r="W29" i="1"/>
  <c r="V30" i="1"/>
  <c r="W30" i="1"/>
  <c r="V31" i="1"/>
  <c r="W31" i="1"/>
  <c r="V32" i="1"/>
  <c r="W32" i="1"/>
  <c r="V33" i="1"/>
  <c r="W33" i="1"/>
  <c r="V34" i="1"/>
  <c r="W34" i="1"/>
  <c r="V35" i="1"/>
  <c r="W35" i="1"/>
  <c r="V36" i="1"/>
  <c r="W36" i="1"/>
  <c r="V37" i="1"/>
  <c r="W37" i="1"/>
  <c r="V38" i="1"/>
  <c r="W38" i="1"/>
  <c r="V39" i="1"/>
  <c r="W39" i="1"/>
  <c r="V40" i="1"/>
  <c r="W40" i="1"/>
  <c r="V41" i="1"/>
  <c r="W41" i="1"/>
  <c r="V42" i="1"/>
  <c r="W42" i="1"/>
  <c r="V43" i="1"/>
  <c r="W43" i="1"/>
  <c r="V44" i="1"/>
  <c r="W44" i="1"/>
  <c r="V45" i="1"/>
  <c r="W45" i="1"/>
  <c r="V46" i="1"/>
  <c r="W46" i="1"/>
  <c r="V47" i="1"/>
  <c r="W47" i="1"/>
  <c r="V48" i="1"/>
  <c r="W48" i="1"/>
  <c r="V49" i="1"/>
  <c r="W49" i="1"/>
  <c r="V50" i="1"/>
  <c r="W50" i="1"/>
  <c r="V51" i="1"/>
  <c r="W51" i="1"/>
  <c r="V52" i="1"/>
  <c r="W52" i="1"/>
  <c r="V53" i="1"/>
  <c r="W53" i="1"/>
  <c r="V54" i="1"/>
  <c r="W54" i="1"/>
  <c r="V55" i="1"/>
  <c r="W55" i="1"/>
  <c r="V56" i="1"/>
  <c r="W56" i="1"/>
  <c r="V57" i="1"/>
  <c r="W57" i="1"/>
  <c r="V58" i="1"/>
  <c r="W58" i="1"/>
  <c r="V59" i="1"/>
  <c r="W59" i="1"/>
  <c r="V60" i="1"/>
  <c r="W60" i="1"/>
  <c r="V61" i="1"/>
  <c r="W61" i="1"/>
  <c r="V62" i="1"/>
  <c r="W62" i="1"/>
  <c r="V63" i="1"/>
  <c r="W63" i="1"/>
  <c r="V64" i="1"/>
  <c r="W64" i="1"/>
  <c r="V65" i="1"/>
  <c r="W65" i="1"/>
  <c r="V66" i="1"/>
  <c r="W66" i="1"/>
  <c r="V67" i="1"/>
  <c r="W67" i="1"/>
  <c r="V68" i="1"/>
  <c r="W68" i="1"/>
  <c r="V69" i="1"/>
  <c r="W69" i="1"/>
  <c r="V70" i="1"/>
  <c r="W70" i="1"/>
  <c r="V71" i="1"/>
  <c r="W71" i="1"/>
  <c r="V72" i="1"/>
  <c r="W72" i="1"/>
  <c r="V73" i="1"/>
  <c r="W73" i="1"/>
  <c r="V74" i="1"/>
  <c r="W74" i="1"/>
  <c r="V75" i="1"/>
  <c r="W75" i="1"/>
  <c r="V76" i="1"/>
  <c r="W76" i="1"/>
  <c r="V77" i="1"/>
  <c r="W77" i="1"/>
  <c r="V78" i="1"/>
  <c r="W78" i="1"/>
  <c r="V79" i="1"/>
  <c r="W79" i="1"/>
  <c r="V80" i="1"/>
  <c r="W80" i="1"/>
  <c r="V81" i="1"/>
  <c r="W81" i="1"/>
  <c r="V82" i="1"/>
  <c r="W82" i="1"/>
  <c r="V83" i="1"/>
  <c r="W83" i="1"/>
  <c r="V84" i="1"/>
  <c r="W84" i="1"/>
  <c r="V85" i="1"/>
  <c r="W85" i="1"/>
  <c r="V86" i="1"/>
  <c r="W86" i="1"/>
  <c r="V87" i="1"/>
  <c r="W87" i="1"/>
  <c r="V88" i="1"/>
  <c r="W88" i="1"/>
  <c r="V89" i="1"/>
  <c r="W89" i="1"/>
  <c r="V90" i="1"/>
  <c r="W90" i="1"/>
  <c r="V91" i="1"/>
  <c r="W91" i="1"/>
  <c r="V92" i="1"/>
  <c r="W92" i="1"/>
  <c r="V93" i="1"/>
  <c r="W93" i="1"/>
  <c r="V94" i="1"/>
  <c r="W94" i="1"/>
  <c r="V95" i="1"/>
  <c r="W95" i="1"/>
  <c r="V96" i="1"/>
  <c r="W96" i="1"/>
  <c r="V97" i="1"/>
  <c r="W97" i="1"/>
  <c r="V98" i="1"/>
  <c r="W98" i="1"/>
  <c r="V99" i="1"/>
  <c r="W99" i="1"/>
  <c r="V100" i="1"/>
  <c r="W100" i="1"/>
  <c r="V101" i="1"/>
  <c r="W101" i="1"/>
  <c r="V102" i="1"/>
  <c r="W102" i="1"/>
  <c r="V103" i="1"/>
  <c r="W103" i="1"/>
  <c r="V104" i="1"/>
  <c r="W104" i="1"/>
  <c r="V105" i="1"/>
  <c r="W105" i="1"/>
  <c r="V106" i="1"/>
  <c r="W106" i="1"/>
  <c r="V107" i="1"/>
  <c r="W107" i="1"/>
  <c r="V108" i="1"/>
  <c r="W108" i="1"/>
  <c r="V109" i="1"/>
  <c r="W109" i="1"/>
  <c r="V110" i="1"/>
  <c r="W110" i="1"/>
  <c r="V111" i="1"/>
  <c r="W111" i="1"/>
  <c r="V112" i="1"/>
  <c r="W112" i="1"/>
  <c r="V113" i="1"/>
  <c r="W113" i="1"/>
  <c r="V114" i="1"/>
  <c r="W114" i="1"/>
  <c r="V115" i="1"/>
  <c r="W115" i="1"/>
  <c r="V116" i="1"/>
  <c r="W116" i="1"/>
  <c r="V117" i="1"/>
  <c r="W117" i="1"/>
  <c r="V118" i="1"/>
  <c r="W118" i="1"/>
  <c r="V119" i="1"/>
  <c r="W119" i="1"/>
  <c r="V120" i="1"/>
  <c r="W120" i="1"/>
  <c r="V121" i="1"/>
  <c r="W121" i="1"/>
  <c r="V122" i="1"/>
  <c r="W122" i="1"/>
  <c r="V123" i="1"/>
  <c r="W123" i="1"/>
  <c r="V124" i="1"/>
  <c r="W124" i="1"/>
  <c r="V125" i="1"/>
  <c r="W125" i="1"/>
  <c r="V126" i="1"/>
  <c r="W126" i="1"/>
  <c r="V127" i="1"/>
  <c r="W127" i="1"/>
  <c r="V128" i="1"/>
  <c r="W128" i="1"/>
  <c r="V129" i="1"/>
  <c r="W129" i="1"/>
  <c r="V130" i="1"/>
  <c r="W130" i="1"/>
  <c r="V131" i="1"/>
  <c r="W131" i="1"/>
  <c r="V132" i="1"/>
  <c r="W132" i="1"/>
  <c r="V133" i="1"/>
  <c r="W133" i="1"/>
  <c r="V134" i="1"/>
  <c r="W134" i="1"/>
  <c r="V135" i="1"/>
  <c r="W135" i="1"/>
  <c r="V136" i="1"/>
  <c r="W136" i="1"/>
  <c r="V137" i="1"/>
  <c r="W137" i="1"/>
  <c r="V138" i="1"/>
  <c r="W138" i="1"/>
  <c r="V139" i="1"/>
  <c r="W139" i="1"/>
  <c r="V140" i="1"/>
  <c r="W140" i="1"/>
  <c r="V141" i="1"/>
  <c r="W141" i="1"/>
  <c r="V142" i="1"/>
  <c r="W142" i="1"/>
  <c r="V143" i="1"/>
  <c r="W143" i="1"/>
  <c r="V144" i="1"/>
  <c r="W144" i="1"/>
  <c r="V145" i="1"/>
  <c r="W145" i="1"/>
  <c r="V146" i="1"/>
  <c r="W146" i="1"/>
  <c r="V147" i="1"/>
  <c r="W147" i="1"/>
  <c r="V148" i="1"/>
  <c r="W148" i="1"/>
  <c r="V149" i="1"/>
  <c r="W149" i="1"/>
  <c r="V150" i="1"/>
  <c r="W150" i="1"/>
  <c r="V151" i="1"/>
  <c r="W151" i="1"/>
  <c r="V152" i="1"/>
  <c r="W152" i="1"/>
  <c r="V153" i="1"/>
  <c r="W153" i="1"/>
  <c r="V154" i="1"/>
  <c r="W154" i="1"/>
  <c r="V155" i="1"/>
  <c r="W155" i="1"/>
  <c r="V156" i="1"/>
  <c r="W156" i="1"/>
  <c r="V157" i="1"/>
  <c r="W157" i="1"/>
  <c r="V158" i="1"/>
  <c r="W158" i="1"/>
  <c r="V159" i="1"/>
  <c r="W159" i="1"/>
  <c r="V160" i="1"/>
  <c r="W160" i="1"/>
  <c r="V161" i="1"/>
  <c r="W161" i="1"/>
  <c r="V162" i="1"/>
  <c r="W162" i="1"/>
  <c r="V163" i="1"/>
  <c r="W163" i="1"/>
  <c r="V164" i="1"/>
  <c r="W164" i="1"/>
  <c r="V165" i="1"/>
  <c r="W165" i="1"/>
  <c r="V166" i="1"/>
  <c r="W166" i="1"/>
  <c r="V167" i="1"/>
  <c r="W167" i="1"/>
  <c r="V168" i="1"/>
  <c r="W168" i="1"/>
  <c r="V169" i="1"/>
  <c r="W169" i="1"/>
  <c r="V170" i="1"/>
  <c r="W170" i="1"/>
  <c r="V171" i="1"/>
  <c r="W171" i="1"/>
  <c r="V172" i="1"/>
  <c r="W172" i="1"/>
  <c r="V173" i="1"/>
  <c r="W173" i="1"/>
  <c r="V174" i="1"/>
  <c r="W174" i="1"/>
  <c r="V175" i="1"/>
  <c r="W175" i="1"/>
  <c r="V176" i="1"/>
  <c r="W176" i="1"/>
  <c r="V177" i="1"/>
  <c r="W177" i="1"/>
  <c r="V178" i="1"/>
  <c r="W178" i="1"/>
  <c r="V179" i="1"/>
  <c r="W179" i="1"/>
  <c r="V180" i="1"/>
  <c r="W180" i="1"/>
  <c r="V181" i="1"/>
  <c r="W181" i="1"/>
  <c r="V182" i="1"/>
  <c r="W182" i="1"/>
  <c r="V183" i="1"/>
  <c r="W183" i="1"/>
  <c r="V184" i="1"/>
  <c r="W184" i="1"/>
  <c r="V185" i="1"/>
  <c r="W185" i="1"/>
  <c r="V186" i="1"/>
  <c r="W186" i="1"/>
  <c r="V187" i="1"/>
  <c r="W187" i="1"/>
  <c r="V188" i="1"/>
  <c r="W188" i="1"/>
  <c r="V189" i="1"/>
  <c r="W189" i="1"/>
  <c r="V190" i="1"/>
  <c r="W190" i="1"/>
  <c r="V191" i="1"/>
  <c r="W191" i="1"/>
  <c r="V192" i="1"/>
  <c r="W192" i="1"/>
  <c r="V193" i="1"/>
  <c r="W193" i="1"/>
  <c r="V194" i="1"/>
  <c r="W194" i="1"/>
  <c r="V195" i="1"/>
  <c r="W195" i="1"/>
  <c r="V196" i="1"/>
  <c r="W196" i="1"/>
  <c r="V197" i="1"/>
  <c r="W197" i="1"/>
  <c r="V198" i="1"/>
  <c r="W198" i="1"/>
  <c r="V199" i="1"/>
  <c r="W199" i="1"/>
  <c r="V200" i="1"/>
  <c r="W200" i="1"/>
  <c r="V201" i="1"/>
  <c r="W201" i="1"/>
  <c r="V202" i="1"/>
  <c r="W202" i="1"/>
  <c r="V203" i="1"/>
  <c r="W203" i="1"/>
  <c r="V204" i="1"/>
  <c r="W204" i="1"/>
  <c r="V205" i="1"/>
  <c r="W205" i="1"/>
  <c r="V206" i="1"/>
  <c r="W206" i="1"/>
  <c r="V207" i="1"/>
  <c r="W207" i="1"/>
  <c r="V208" i="1"/>
  <c r="W208" i="1"/>
  <c r="V209" i="1"/>
  <c r="W209" i="1"/>
  <c r="V210" i="1"/>
  <c r="W210" i="1"/>
  <c r="V211" i="1"/>
  <c r="W211" i="1"/>
  <c r="V212" i="1"/>
  <c r="W212" i="1"/>
  <c r="V213" i="1"/>
  <c r="W213" i="1"/>
  <c r="V214" i="1"/>
  <c r="W214" i="1"/>
  <c r="V215" i="1"/>
  <c r="W215" i="1"/>
  <c r="V216" i="1"/>
  <c r="W216" i="1"/>
  <c r="V217" i="1"/>
  <c r="W217" i="1"/>
  <c r="V218" i="1"/>
  <c r="W218" i="1"/>
  <c r="V219" i="1"/>
  <c r="W219" i="1"/>
  <c r="V220" i="1"/>
  <c r="W220" i="1"/>
  <c r="V221" i="1"/>
  <c r="W221" i="1"/>
  <c r="V222" i="1"/>
  <c r="W222" i="1"/>
  <c r="V223" i="1"/>
  <c r="W223" i="1"/>
  <c r="V224" i="1"/>
  <c r="W224" i="1"/>
  <c r="V225" i="1"/>
  <c r="W225" i="1"/>
  <c r="V226" i="1"/>
  <c r="W226" i="1"/>
  <c r="V227" i="1"/>
  <c r="W227" i="1"/>
  <c r="V228" i="1"/>
  <c r="W228" i="1"/>
  <c r="V229" i="1"/>
  <c r="W229" i="1"/>
  <c r="V230" i="1"/>
  <c r="W230" i="1"/>
  <c r="V231" i="1"/>
  <c r="W231" i="1"/>
  <c r="V232" i="1"/>
  <c r="W232" i="1"/>
  <c r="V233" i="1"/>
  <c r="W233" i="1"/>
  <c r="V234" i="1"/>
  <c r="W234" i="1"/>
  <c r="V235" i="1"/>
  <c r="W235" i="1"/>
  <c r="V236" i="1"/>
  <c r="W236" i="1"/>
  <c r="V237" i="1"/>
  <c r="W237" i="1"/>
  <c r="V238" i="1"/>
  <c r="W238" i="1"/>
  <c r="V239" i="1"/>
  <c r="W239" i="1"/>
  <c r="V240" i="1"/>
  <c r="W240" i="1"/>
  <c r="V241" i="1"/>
  <c r="W241" i="1"/>
  <c r="V242" i="1"/>
  <c r="W242" i="1"/>
  <c r="V243" i="1"/>
  <c r="W243" i="1"/>
  <c r="V244" i="1"/>
  <c r="W244" i="1"/>
  <c r="V245" i="1"/>
  <c r="W245" i="1"/>
  <c r="V246" i="1"/>
  <c r="W246" i="1"/>
  <c r="V247" i="1"/>
  <c r="W247" i="1"/>
  <c r="V248" i="1"/>
  <c r="W248" i="1"/>
  <c r="V249" i="1"/>
  <c r="W249" i="1"/>
  <c r="V250" i="1"/>
  <c r="W250" i="1"/>
  <c r="V251" i="1"/>
  <c r="W251" i="1"/>
  <c r="V252" i="1"/>
  <c r="W252" i="1"/>
  <c r="V253" i="1"/>
  <c r="W253" i="1"/>
  <c r="V254" i="1"/>
  <c r="W254" i="1"/>
  <c r="V255" i="1"/>
  <c r="W255" i="1"/>
  <c r="V256" i="1"/>
  <c r="W256" i="1"/>
  <c r="V257" i="1"/>
  <c r="W257" i="1"/>
  <c r="V258" i="1"/>
  <c r="W258" i="1"/>
  <c r="V259" i="1"/>
  <c r="W259" i="1"/>
  <c r="V260" i="1"/>
  <c r="W260" i="1"/>
  <c r="V261" i="1"/>
  <c r="W261" i="1"/>
  <c r="V262" i="1"/>
  <c r="W262" i="1"/>
  <c r="V263" i="1"/>
  <c r="W263" i="1"/>
  <c r="V264" i="1"/>
  <c r="W264" i="1"/>
  <c r="V265" i="1"/>
  <c r="W265" i="1"/>
  <c r="V266" i="1"/>
  <c r="W266" i="1"/>
  <c r="V267" i="1"/>
  <c r="W267" i="1"/>
  <c r="V268" i="1"/>
  <c r="W268" i="1"/>
  <c r="V269" i="1"/>
  <c r="W269" i="1"/>
  <c r="V270" i="1"/>
  <c r="W270" i="1"/>
  <c r="V271" i="1"/>
  <c r="W271" i="1"/>
  <c r="V272" i="1"/>
  <c r="W272" i="1"/>
  <c r="V273" i="1"/>
  <c r="W273" i="1"/>
  <c r="V274" i="1"/>
  <c r="W274" i="1"/>
  <c r="V275" i="1"/>
  <c r="W275" i="1"/>
  <c r="V276" i="1"/>
  <c r="W276" i="1"/>
  <c r="V277" i="1"/>
  <c r="W277" i="1"/>
  <c r="V278" i="1"/>
  <c r="W278" i="1"/>
  <c r="V279" i="1"/>
  <c r="W279" i="1"/>
  <c r="V280" i="1"/>
  <c r="W280" i="1"/>
  <c r="V281" i="1"/>
  <c r="W281" i="1"/>
  <c r="V282" i="1"/>
  <c r="W282" i="1"/>
  <c r="V283" i="1"/>
  <c r="W283" i="1"/>
  <c r="V284" i="1"/>
  <c r="W284" i="1"/>
  <c r="V285" i="1"/>
  <c r="W285" i="1"/>
  <c r="V286" i="1"/>
  <c r="W286" i="1"/>
  <c r="V287" i="1"/>
  <c r="W287" i="1"/>
  <c r="V288" i="1"/>
  <c r="W288" i="1"/>
  <c r="V289" i="1"/>
  <c r="W289" i="1"/>
  <c r="V290" i="1"/>
  <c r="W290" i="1"/>
  <c r="V291" i="1"/>
  <c r="W291" i="1"/>
  <c r="V292" i="1"/>
  <c r="W292" i="1"/>
  <c r="V293" i="1"/>
  <c r="W293" i="1"/>
  <c r="V294" i="1"/>
  <c r="W294" i="1"/>
  <c r="V295" i="1"/>
  <c r="W295" i="1"/>
  <c r="V296" i="1"/>
  <c r="W296" i="1"/>
  <c r="V297" i="1"/>
  <c r="W297" i="1"/>
  <c r="V298" i="1"/>
  <c r="W298" i="1"/>
  <c r="V299" i="1"/>
  <c r="W299" i="1"/>
  <c r="V300" i="1"/>
  <c r="W300" i="1"/>
  <c r="V301" i="1"/>
  <c r="W301" i="1"/>
  <c r="V302" i="1"/>
  <c r="W302" i="1"/>
  <c r="V303" i="1"/>
  <c r="W303" i="1"/>
  <c r="V304" i="1"/>
  <c r="W304" i="1"/>
  <c r="V305" i="1"/>
  <c r="W305" i="1"/>
  <c r="V306" i="1"/>
  <c r="W306" i="1"/>
  <c r="V307" i="1"/>
  <c r="W307" i="1"/>
  <c r="V308" i="1"/>
  <c r="W308" i="1"/>
  <c r="V309" i="1"/>
  <c r="W309" i="1"/>
  <c r="V310" i="1"/>
  <c r="W310" i="1"/>
  <c r="V311" i="1"/>
  <c r="W311" i="1"/>
  <c r="V312" i="1"/>
  <c r="W312" i="1"/>
  <c r="V313" i="1"/>
  <c r="W313" i="1"/>
  <c r="V314" i="1"/>
  <c r="W314" i="1"/>
  <c r="V315" i="1"/>
  <c r="W315" i="1"/>
  <c r="V316" i="1"/>
  <c r="W316" i="1"/>
  <c r="V317" i="1"/>
  <c r="W317" i="1"/>
  <c r="V318" i="1"/>
  <c r="W318" i="1"/>
  <c r="V319" i="1"/>
  <c r="W319" i="1"/>
  <c r="V320" i="1"/>
  <c r="W320" i="1"/>
  <c r="V321" i="1"/>
  <c r="W321" i="1"/>
  <c r="V322" i="1"/>
  <c r="W322" i="1"/>
  <c r="V323" i="1"/>
  <c r="W323" i="1"/>
  <c r="V324" i="1"/>
  <c r="W324" i="1"/>
  <c r="V325" i="1"/>
  <c r="W325" i="1"/>
  <c r="V326" i="1"/>
  <c r="W326" i="1"/>
  <c r="V327" i="1"/>
  <c r="W327" i="1"/>
  <c r="V328" i="1"/>
  <c r="W328" i="1"/>
  <c r="V329" i="1"/>
  <c r="W329" i="1"/>
  <c r="V330" i="1"/>
  <c r="W330" i="1"/>
  <c r="V331" i="1"/>
  <c r="W331" i="1"/>
  <c r="V332" i="1"/>
  <c r="W332" i="1"/>
  <c r="V333" i="1"/>
  <c r="W333" i="1"/>
  <c r="V334" i="1"/>
  <c r="W334" i="1"/>
  <c r="V335" i="1"/>
  <c r="W335" i="1"/>
  <c r="V336" i="1"/>
  <c r="W336" i="1"/>
  <c r="V337" i="1"/>
  <c r="W337" i="1"/>
  <c r="V338" i="1"/>
  <c r="W338" i="1"/>
  <c r="V339" i="1"/>
  <c r="W339" i="1"/>
  <c r="V340" i="1"/>
  <c r="W340" i="1"/>
  <c r="V341" i="1"/>
  <c r="W341" i="1"/>
  <c r="V342" i="1"/>
  <c r="W342" i="1"/>
  <c r="V343" i="1"/>
  <c r="W343" i="1"/>
  <c r="V344" i="1"/>
  <c r="W344" i="1"/>
  <c r="V345" i="1"/>
  <c r="W345" i="1"/>
  <c r="V346" i="1"/>
  <c r="W346" i="1"/>
  <c r="V347" i="1"/>
  <c r="W347" i="1"/>
  <c r="V348" i="1"/>
  <c r="W348" i="1"/>
  <c r="V349" i="1"/>
  <c r="W349" i="1"/>
  <c r="V350" i="1"/>
  <c r="W350" i="1"/>
  <c r="V351" i="1"/>
  <c r="W351" i="1"/>
  <c r="V352" i="1"/>
  <c r="W352" i="1"/>
  <c r="V353" i="1"/>
  <c r="W353" i="1"/>
  <c r="V354" i="1"/>
  <c r="W354" i="1"/>
  <c r="V355" i="1"/>
  <c r="W355" i="1"/>
  <c r="V356" i="1"/>
  <c r="W356" i="1"/>
  <c r="V357" i="1"/>
  <c r="W357" i="1"/>
  <c r="V358" i="1"/>
  <c r="W358" i="1"/>
  <c r="V359" i="1"/>
  <c r="W359" i="1"/>
  <c r="V360" i="1"/>
  <c r="W360" i="1"/>
  <c r="V361" i="1"/>
  <c r="W361" i="1"/>
  <c r="V362" i="1"/>
  <c r="W362" i="1"/>
  <c r="V363" i="1"/>
  <c r="W363" i="1"/>
  <c r="V364" i="1"/>
  <c r="W364" i="1"/>
  <c r="V365" i="1"/>
  <c r="W365" i="1"/>
  <c r="V366" i="1"/>
  <c r="W366" i="1"/>
  <c r="V367" i="1"/>
  <c r="W367" i="1"/>
  <c r="V368" i="1"/>
  <c r="W368" i="1"/>
  <c r="V369" i="1"/>
  <c r="W369" i="1"/>
  <c r="V370" i="1"/>
  <c r="W370" i="1"/>
  <c r="V371" i="1"/>
  <c r="W371" i="1"/>
  <c r="V372" i="1"/>
  <c r="W372" i="1"/>
  <c r="V373" i="1"/>
  <c r="W373" i="1"/>
  <c r="V374" i="1"/>
  <c r="W374" i="1"/>
  <c r="V375" i="1"/>
  <c r="W375" i="1"/>
  <c r="V376" i="1"/>
  <c r="W376" i="1"/>
  <c r="V377" i="1"/>
  <c r="W377" i="1"/>
  <c r="V378" i="1"/>
  <c r="W378" i="1"/>
  <c r="V379" i="1"/>
  <c r="W379" i="1"/>
  <c r="V380" i="1"/>
  <c r="W380" i="1"/>
  <c r="V381" i="1"/>
  <c r="W381" i="1"/>
  <c r="V382" i="1"/>
  <c r="W382" i="1"/>
  <c r="V383" i="1"/>
  <c r="W383" i="1"/>
  <c r="V384" i="1"/>
  <c r="W384" i="1"/>
  <c r="V385" i="1"/>
  <c r="W385" i="1"/>
  <c r="V386" i="1"/>
  <c r="W386" i="1"/>
  <c r="V387" i="1"/>
  <c r="W387" i="1"/>
  <c r="V388" i="1"/>
  <c r="W388" i="1"/>
  <c r="V389" i="1"/>
  <c r="W389" i="1"/>
  <c r="V390" i="1"/>
  <c r="W390" i="1"/>
  <c r="V391" i="1"/>
  <c r="W391" i="1"/>
  <c r="V392" i="1"/>
  <c r="W392" i="1"/>
  <c r="V393" i="1"/>
  <c r="W393" i="1"/>
  <c r="V394" i="1"/>
  <c r="W394" i="1"/>
  <c r="V395" i="1"/>
  <c r="W395" i="1"/>
  <c r="V396" i="1"/>
  <c r="W396" i="1"/>
  <c r="V397" i="1"/>
  <c r="W397" i="1"/>
  <c r="V398" i="1"/>
  <c r="W398" i="1"/>
  <c r="V399" i="1"/>
  <c r="W399" i="1"/>
  <c r="V400" i="1"/>
  <c r="W400" i="1"/>
  <c r="V401" i="1"/>
  <c r="W401" i="1"/>
  <c r="V402" i="1"/>
  <c r="W402" i="1"/>
  <c r="V403" i="1"/>
  <c r="W403" i="1"/>
  <c r="V404" i="1"/>
  <c r="W404" i="1"/>
  <c r="V405" i="1"/>
  <c r="W405" i="1"/>
  <c r="V406" i="1"/>
  <c r="W406" i="1"/>
  <c r="V407" i="1"/>
  <c r="W407" i="1"/>
  <c r="V408" i="1"/>
  <c r="W408" i="1"/>
  <c r="V409" i="1"/>
  <c r="W409" i="1"/>
  <c r="V410" i="1"/>
  <c r="W410" i="1"/>
  <c r="V411" i="1"/>
  <c r="W411" i="1"/>
  <c r="V412" i="1"/>
  <c r="W412" i="1"/>
  <c r="V413" i="1"/>
  <c r="W413" i="1"/>
  <c r="V414" i="1"/>
  <c r="W414" i="1"/>
  <c r="V415" i="1"/>
  <c r="W415" i="1"/>
  <c r="V416" i="1"/>
  <c r="W416" i="1"/>
  <c r="V417" i="1"/>
  <c r="W417" i="1"/>
  <c r="V418" i="1"/>
  <c r="W418" i="1"/>
  <c r="V419" i="1"/>
  <c r="W419" i="1"/>
  <c r="V420" i="1"/>
  <c r="W420" i="1"/>
  <c r="V421" i="1"/>
  <c r="W421" i="1"/>
  <c r="V422" i="1"/>
  <c r="W422" i="1"/>
  <c r="V423" i="1"/>
  <c r="W423" i="1"/>
  <c r="V424" i="1"/>
  <c r="W424" i="1"/>
  <c r="V425" i="1"/>
  <c r="W425" i="1"/>
  <c r="V426" i="1"/>
  <c r="W426" i="1"/>
  <c r="V427" i="1"/>
  <c r="W427" i="1"/>
  <c r="V428" i="1"/>
  <c r="W428" i="1"/>
  <c r="V429" i="1"/>
  <c r="W429" i="1"/>
  <c r="V430" i="1"/>
  <c r="W430" i="1"/>
  <c r="V431" i="1"/>
  <c r="W431" i="1"/>
  <c r="V432" i="1"/>
  <c r="W432" i="1"/>
  <c r="V433" i="1"/>
  <c r="W433" i="1"/>
  <c r="V434" i="1"/>
  <c r="W434" i="1"/>
  <c r="V435" i="1"/>
  <c r="W435" i="1"/>
  <c r="V436" i="1"/>
  <c r="W436" i="1"/>
  <c r="V437" i="1"/>
  <c r="W437" i="1"/>
  <c r="V438" i="1"/>
  <c r="W438" i="1"/>
  <c r="V439" i="1"/>
  <c r="W439" i="1"/>
  <c r="V440" i="1"/>
  <c r="W440" i="1"/>
  <c r="V441" i="1"/>
  <c r="W441" i="1"/>
  <c r="V442" i="1"/>
  <c r="W442" i="1"/>
  <c r="V443" i="1"/>
  <c r="W443" i="1"/>
  <c r="V444" i="1"/>
  <c r="W444" i="1"/>
  <c r="V445" i="1"/>
  <c r="W445" i="1"/>
  <c r="V446" i="1"/>
  <c r="W446" i="1"/>
  <c r="V447" i="1"/>
  <c r="W447" i="1"/>
  <c r="V448" i="1"/>
  <c r="W448" i="1"/>
  <c r="V449" i="1"/>
  <c r="W449" i="1"/>
  <c r="V450" i="1"/>
  <c r="W450" i="1"/>
  <c r="V451" i="1"/>
  <c r="W451" i="1"/>
  <c r="V452" i="1"/>
  <c r="W452" i="1"/>
  <c r="V453" i="1"/>
  <c r="W453" i="1"/>
  <c r="V454" i="1"/>
  <c r="W454" i="1"/>
  <c r="V455" i="1"/>
  <c r="W455" i="1"/>
  <c r="V456" i="1"/>
  <c r="W456" i="1"/>
  <c r="V457" i="1"/>
  <c r="W457" i="1"/>
  <c r="V458" i="1"/>
  <c r="W458" i="1"/>
  <c r="V459" i="1"/>
  <c r="W459" i="1"/>
  <c r="V460" i="1"/>
  <c r="W460" i="1"/>
  <c r="V461" i="1"/>
  <c r="W461" i="1"/>
  <c r="V462" i="1"/>
  <c r="W462" i="1"/>
  <c r="V463" i="1"/>
  <c r="W463" i="1"/>
  <c r="V464" i="1"/>
  <c r="W464" i="1"/>
  <c r="V465" i="1"/>
  <c r="W465" i="1"/>
  <c r="V466" i="1"/>
  <c r="W466" i="1"/>
  <c r="V467" i="1"/>
  <c r="W467" i="1"/>
  <c r="V468" i="1"/>
  <c r="W468" i="1"/>
  <c r="V469" i="1"/>
  <c r="W469" i="1"/>
  <c r="V470" i="1"/>
  <c r="W470" i="1"/>
  <c r="V471" i="1"/>
  <c r="W471" i="1"/>
  <c r="V472" i="1"/>
  <c r="W472" i="1"/>
  <c r="V473" i="1"/>
  <c r="W473" i="1"/>
  <c r="V474" i="1"/>
  <c r="W474" i="1"/>
  <c r="V475" i="1"/>
  <c r="W475" i="1"/>
  <c r="V476" i="1"/>
  <c r="W476" i="1"/>
  <c r="V477" i="1"/>
  <c r="W477" i="1"/>
  <c r="V478" i="1"/>
  <c r="W478" i="1"/>
  <c r="V479" i="1"/>
  <c r="W479" i="1"/>
  <c r="V480" i="1"/>
  <c r="W480" i="1"/>
  <c r="V481" i="1"/>
  <c r="W481" i="1"/>
  <c r="V482" i="1"/>
  <c r="W482" i="1"/>
  <c r="V483" i="1"/>
  <c r="W483" i="1"/>
  <c r="V484" i="1"/>
  <c r="W484" i="1"/>
  <c r="V485" i="1"/>
  <c r="W485" i="1"/>
  <c r="V486" i="1"/>
  <c r="W486" i="1"/>
  <c r="V487" i="1"/>
  <c r="W487" i="1"/>
  <c r="V488" i="1"/>
  <c r="W488" i="1"/>
  <c r="V489" i="1"/>
  <c r="W489" i="1"/>
  <c r="V490" i="1"/>
  <c r="W490" i="1"/>
  <c r="V491" i="1"/>
  <c r="W491" i="1"/>
  <c r="V492" i="1"/>
  <c r="W492" i="1"/>
  <c r="V493" i="1"/>
  <c r="W493" i="1"/>
  <c r="V494" i="1"/>
  <c r="W494" i="1"/>
  <c r="V495" i="1"/>
  <c r="W495" i="1"/>
  <c r="V496" i="1"/>
  <c r="W496" i="1"/>
  <c r="V497" i="1"/>
  <c r="W497" i="1"/>
  <c r="V498" i="1"/>
  <c r="W498" i="1"/>
  <c r="V499" i="1"/>
  <c r="W499" i="1"/>
  <c r="V500" i="1"/>
  <c r="W500" i="1"/>
  <c r="V501" i="1"/>
  <c r="W501" i="1"/>
  <c r="V502" i="1"/>
  <c r="W502" i="1"/>
  <c r="V503" i="1"/>
  <c r="W503" i="1"/>
  <c r="V504" i="1"/>
  <c r="W504" i="1"/>
  <c r="V505" i="1"/>
  <c r="W505" i="1"/>
  <c r="V506" i="1"/>
  <c r="W506" i="1"/>
  <c r="V507" i="1"/>
  <c r="W507" i="1"/>
  <c r="V508" i="1"/>
  <c r="W508" i="1"/>
  <c r="V509" i="1"/>
  <c r="W509" i="1"/>
  <c r="V510" i="1"/>
  <c r="W510" i="1"/>
  <c r="V511" i="1"/>
  <c r="W511" i="1"/>
  <c r="V512" i="1"/>
  <c r="W512" i="1"/>
  <c r="V513" i="1"/>
  <c r="W513" i="1"/>
  <c r="V514" i="1"/>
  <c r="W514" i="1"/>
  <c r="V515" i="1"/>
  <c r="W515" i="1"/>
  <c r="V516" i="1"/>
  <c r="W516" i="1"/>
  <c r="V517" i="1"/>
  <c r="W517" i="1"/>
  <c r="V518" i="1"/>
  <c r="W518" i="1"/>
  <c r="V519" i="1"/>
  <c r="W519" i="1"/>
  <c r="V520" i="1"/>
  <c r="W520" i="1"/>
  <c r="V521" i="1"/>
  <c r="W521" i="1"/>
  <c r="V522" i="1"/>
  <c r="W522" i="1"/>
  <c r="V523" i="1"/>
  <c r="W523" i="1"/>
  <c r="V524" i="1"/>
  <c r="W524" i="1"/>
  <c r="V525" i="1"/>
  <c r="W525" i="1"/>
  <c r="V526" i="1"/>
  <c r="W526" i="1"/>
  <c r="V527" i="1"/>
  <c r="W527" i="1"/>
  <c r="V528" i="1"/>
  <c r="W528" i="1"/>
  <c r="V529" i="1"/>
  <c r="W529" i="1"/>
  <c r="V530" i="1"/>
  <c r="W530" i="1"/>
  <c r="V531" i="1"/>
  <c r="W531" i="1"/>
  <c r="V532" i="1"/>
  <c r="W532" i="1"/>
  <c r="V533" i="1"/>
  <c r="W533" i="1"/>
  <c r="V534" i="1"/>
  <c r="W534" i="1"/>
  <c r="V535" i="1"/>
  <c r="W535" i="1"/>
  <c r="V536" i="1"/>
  <c r="W536" i="1"/>
  <c r="V537" i="1"/>
  <c r="W537" i="1"/>
  <c r="V538" i="1"/>
  <c r="W538" i="1"/>
  <c r="V539" i="1"/>
  <c r="W539" i="1"/>
  <c r="V540" i="1"/>
  <c r="W540" i="1"/>
  <c r="V541" i="1"/>
  <c r="W541" i="1"/>
  <c r="V542" i="1"/>
  <c r="W542" i="1"/>
  <c r="V543" i="1"/>
  <c r="W543" i="1"/>
  <c r="V544" i="1"/>
  <c r="W544" i="1"/>
  <c r="V545" i="1"/>
  <c r="W545" i="1"/>
  <c r="V546" i="1"/>
  <c r="W546" i="1"/>
  <c r="V547" i="1"/>
  <c r="W547" i="1"/>
  <c r="V548" i="1"/>
  <c r="W548" i="1"/>
  <c r="V549" i="1"/>
  <c r="W549" i="1"/>
  <c r="V550" i="1"/>
  <c r="W550" i="1"/>
  <c r="V551" i="1"/>
  <c r="W551" i="1"/>
  <c r="V552" i="1"/>
  <c r="W552" i="1"/>
  <c r="V553" i="1"/>
  <c r="W553" i="1"/>
  <c r="V554" i="1"/>
  <c r="W554" i="1"/>
  <c r="V555" i="1"/>
  <c r="W555" i="1"/>
  <c r="V556" i="1"/>
  <c r="W556" i="1"/>
  <c r="V557" i="1"/>
  <c r="W557" i="1"/>
  <c r="V558" i="1"/>
  <c r="W558" i="1"/>
  <c r="V559" i="1"/>
  <c r="W559" i="1"/>
  <c r="V560" i="1"/>
  <c r="W560" i="1"/>
  <c r="V561" i="1"/>
  <c r="W561" i="1"/>
  <c r="V562" i="1"/>
  <c r="W562" i="1"/>
  <c r="V563" i="1"/>
  <c r="W563" i="1"/>
  <c r="V564" i="1"/>
  <c r="W564" i="1"/>
  <c r="V565" i="1"/>
  <c r="W565" i="1"/>
  <c r="V566" i="1"/>
  <c r="W566" i="1"/>
  <c r="V567" i="1"/>
  <c r="W567" i="1"/>
  <c r="V568" i="1"/>
  <c r="W568" i="1"/>
  <c r="V569" i="1"/>
  <c r="W569" i="1"/>
  <c r="V570" i="1"/>
  <c r="W570" i="1"/>
  <c r="V571" i="1"/>
  <c r="W571" i="1"/>
  <c r="V572" i="1"/>
  <c r="W572" i="1"/>
  <c r="V573" i="1"/>
  <c r="W573" i="1"/>
  <c r="V574" i="1"/>
  <c r="W574" i="1"/>
  <c r="V575" i="1"/>
  <c r="W575" i="1"/>
  <c r="V576" i="1"/>
  <c r="W576" i="1"/>
  <c r="V577" i="1"/>
  <c r="W577" i="1"/>
  <c r="V578" i="1"/>
  <c r="W578" i="1"/>
  <c r="V579" i="1"/>
  <c r="W579" i="1"/>
  <c r="V580" i="1"/>
  <c r="W580" i="1"/>
  <c r="V581" i="1"/>
  <c r="W581" i="1"/>
  <c r="V582" i="1"/>
  <c r="W582" i="1"/>
  <c r="V583" i="1"/>
  <c r="W583" i="1"/>
  <c r="V584" i="1"/>
  <c r="W584" i="1"/>
  <c r="V585" i="1"/>
  <c r="W585" i="1"/>
  <c r="V586" i="1"/>
  <c r="W586" i="1"/>
  <c r="V587" i="1"/>
  <c r="W587" i="1"/>
  <c r="V588" i="1"/>
  <c r="W588" i="1"/>
  <c r="V589" i="1"/>
  <c r="W589" i="1"/>
  <c r="V590" i="1"/>
  <c r="W590" i="1"/>
  <c r="V591" i="1"/>
  <c r="W591" i="1"/>
  <c r="V592" i="1"/>
  <c r="W592" i="1"/>
  <c r="V593" i="1"/>
  <c r="W593" i="1"/>
  <c r="V594" i="1"/>
  <c r="W594" i="1"/>
  <c r="V595" i="1"/>
  <c r="W595" i="1"/>
  <c r="V596" i="1"/>
  <c r="W596" i="1"/>
  <c r="V597" i="1"/>
  <c r="W597" i="1"/>
  <c r="V598" i="1"/>
  <c r="W598" i="1"/>
  <c r="V599" i="1"/>
  <c r="W599" i="1"/>
  <c r="V600" i="1"/>
  <c r="W600" i="1"/>
  <c r="V601" i="1"/>
  <c r="W601" i="1"/>
  <c r="V602" i="1"/>
  <c r="W602" i="1"/>
  <c r="V603" i="1"/>
  <c r="W603" i="1"/>
  <c r="V604" i="1"/>
  <c r="W604" i="1"/>
  <c r="V605" i="1"/>
  <c r="W605" i="1"/>
  <c r="V606" i="1"/>
  <c r="W606" i="1"/>
  <c r="V607" i="1"/>
  <c r="W607" i="1"/>
  <c r="V608" i="1"/>
  <c r="W608" i="1"/>
  <c r="V609" i="1"/>
  <c r="W609" i="1"/>
  <c r="V610" i="1"/>
  <c r="W610" i="1"/>
  <c r="V611" i="1"/>
  <c r="W611" i="1"/>
  <c r="V612" i="1"/>
  <c r="W612" i="1"/>
  <c r="V613" i="1"/>
  <c r="W613" i="1"/>
  <c r="V614" i="1"/>
  <c r="W614" i="1"/>
  <c r="V615" i="1"/>
  <c r="W615" i="1"/>
  <c r="V616" i="1"/>
  <c r="W616" i="1"/>
  <c r="V617" i="1"/>
  <c r="W617" i="1"/>
  <c r="V618" i="1"/>
  <c r="W618" i="1"/>
  <c r="V619" i="1"/>
  <c r="W619" i="1"/>
  <c r="V620" i="1"/>
  <c r="W620" i="1"/>
  <c r="V621" i="1"/>
  <c r="W621" i="1"/>
  <c r="V622" i="1"/>
  <c r="W622" i="1"/>
  <c r="V623" i="1"/>
  <c r="W623" i="1"/>
  <c r="V624" i="1"/>
  <c r="W624" i="1"/>
  <c r="V625" i="1"/>
  <c r="W625" i="1"/>
  <c r="V626" i="1"/>
  <c r="W626" i="1"/>
  <c r="V627" i="1"/>
  <c r="W627" i="1"/>
  <c r="V628" i="1"/>
  <c r="W628" i="1"/>
  <c r="V629" i="1"/>
  <c r="W629" i="1"/>
  <c r="V630" i="1"/>
  <c r="W630" i="1"/>
  <c r="V631" i="1"/>
  <c r="W631" i="1"/>
  <c r="V632" i="1"/>
  <c r="W632" i="1"/>
  <c r="V633" i="1"/>
  <c r="W633" i="1"/>
  <c r="V634" i="1"/>
  <c r="W634" i="1"/>
  <c r="V635" i="1"/>
  <c r="W635" i="1"/>
  <c r="V636" i="1"/>
  <c r="W636" i="1"/>
  <c r="V637" i="1"/>
  <c r="W637" i="1"/>
  <c r="V638" i="1"/>
  <c r="W638" i="1"/>
  <c r="V639" i="1"/>
  <c r="W639" i="1"/>
  <c r="V640" i="1"/>
  <c r="W640" i="1"/>
  <c r="V641" i="1"/>
  <c r="W641" i="1"/>
  <c r="V642" i="1"/>
  <c r="W642" i="1"/>
  <c r="V643" i="1"/>
  <c r="W643" i="1"/>
  <c r="V644" i="1"/>
  <c r="W644" i="1"/>
  <c r="V645" i="1"/>
  <c r="W645" i="1"/>
  <c r="V646" i="1"/>
  <c r="W646" i="1"/>
  <c r="V647" i="1"/>
  <c r="W647" i="1"/>
  <c r="V648" i="1"/>
  <c r="W648" i="1"/>
  <c r="V649" i="1"/>
  <c r="W649" i="1"/>
  <c r="V650" i="1"/>
  <c r="W650" i="1"/>
  <c r="V651" i="1"/>
  <c r="W651" i="1"/>
  <c r="V652" i="1"/>
  <c r="W652" i="1"/>
  <c r="V653" i="1"/>
  <c r="W653" i="1"/>
  <c r="V654" i="1"/>
  <c r="W654" i="1"/>
  <c r="V655" i="1"/>
  <c r="W655" i="1"/>
  <c r="V656" i="1"/>
  <c r="W656" i="1"/>
  <c r="V657" i="1"/>
  <c r="W657" i="1"/>
  <c r="V658" i="1"/>
  <c r="W658" i="1"/>
  <c r="V659" i="1"/>
  <c r="W659" i="1"/>
  <c r="V660" i="1"/>
  <c r="W660" i="1"/>
  <c r="V661" i="1"/>
  <c r="W661" i="1"/>
  <c r="V662" i="1"/>
  <c r="W662" i="1"/>
  <c r="V663" i="1"/>
  <c r="W663" i="1"/>
  <c r="V664" i="1"/>
  <c r="W664" i="1"/>
  <c r="V665" i="1"/>
  <c r="W665" i="1"/>
  <c r="V666" i="1"/>
  <c r="W666" i="1"/>
  <c r="V667" i="1"/>
  <c r="W667" i="1"/>
  <c r="V668" i="1"/>
  <c r="W668" i="1"/>
  <c r="V669" i="1"/>
  <c r="W669" i="1"/>
  <c r="V670" i="1"/>
  <c r="W670" i="1"/>
  <c r="V671" i="1"/>
  <c r="W671" i="1"/>
  <c r="V672" i="1"/>
  <c r="W672" i="1"/>
  <c r="V673" i="1"/>
  <c r="W673" i="1"/>
  <c r="V674" i="1"/>
  <c r="W674" i="1"/>
  <c r="V675" i="1"/>
  <c r="W675" i="1"/>
  <c r="V676" i="1"/>
  <c r="W676" i="1"/>
  <c r="V677" i="1"/>
  <c r="W677" i="1"/>
  <c r="V678" i="1"/>
  <c r="W678" i="1"/>
  <c r="V679" i="1"/>
  <c r="W679" i="1"/>
  <c r="V680" i="1"/>
  <c r="W680" i="1"/>
  <c r="V681" i="1"/>
  <c r="W681" i="1"/>
  <c r="V682" i="1"/>
  <c r="W682" i="1"/>
  <c r="V683" i="1"/>
  <c r="W683" i="1"/>
  <c r="V684" i="1"/>
  <c r="W684" i="1"/>
  <c r="V685" i="1"/>
  <c r="W685" i="1"/>
  <c r="V686" i="1"/>
  <c r="W686" i="1"/>
  <c r="V687" i="1"/>
  <c r="W687" i="1"/>
  <c r="V688" i="1"/>
  <c r="W688" i="1"/>
  <c r="V689" i="1"/>
  <c r="W689" i="1"/>
  <c r="V690" i="1"/>
  <c r="W690" i="1"/>
  <c r="V691" i="1"/>
  <c r="W691" i="1"/>
  <c r="V692" i="1"/>
  <c r="W692" i="1"/>
  <c r="V693" i="1"/>
  <c r="W693" i="1"/>
  <c r="V694" i="1"/>
  <c r="W694" i="1"/>
  <c r="V695" i="1"/>
  <c r="W695" i="1"/>
  <c r="V696" i="1"/>
  <c r="W696" i="1"/>
  <c r="V697" i="1"/>
  <c r="W697" i="1"/>
  <c r="V698" i="1"/>
  <c r="W698" i="1"/>
  <c r="V699" i="1"/>
  <c r="W699" i="1"/>
  <c r="V700" i="1"/>
  <c r="W700" i="1"/>
  <c r="V701" i="1"/>
  <c r="W701" i="1"/>
  <c r="V702" i="1"/>
  <c r="W702" i="1"/>
  <c r="V703" i="1"/>
  <c r="W703" i="1"/>
  <c r="V704" i="1"/>
  <c r="W704" i="1"/>
  <c r="V705" i="1"/>
  <c r="W705" i="1"/>
  <c r="V706" i="1"/>
  <c r="W706" i="1"/>
  <c r="V707" i="1"/>
  <c r="W707" i="1"/>
  <c r="V708" i="1"/>
  <c r="W708" i="1"/>
  <c r="V709" i="1"/>
  <c r="W709" i="1"/>
  <c r="V710" i="1"/>
  <c r="W710" i="1"/>
  <c r="V711" i="1"/>
  <c r="W711" i="1"/>
  <c r="V712" i="1"/>
  <c r="W712" i="1"/>
  <c r="V713" i="1"/>
  <c r="W713" i="1"/>
  <c r="V714" i="1"/>
  <c r="W714" i="1"/>
  <c r="V715" i="1"/>
  <c r="W715" i="1"/>
  <c r="V716" i="1"/>
  <c r="W716" i="1"/>
  <c r="V717" i="1"/>
  <c r="W717" i="1"/>
  <c r="V718" i="1"/>
  <c r="W718" i="1"/>
  <c r="V719" i="1"/>
  <c r="W719" i="1"/>
  <c r="V720" i="1"/>
  <c r="W720" i="1"/>
  <c r="V721" i="1"/>
  <c r="W721" i="1"/>
  <c r="V722" i="1"/>
  <c r="W722" i="1"/>
  <c r="V723" i="1"/>
  <c r="W723" i="1"/>
  <c r="V724" i="1"/>
  <c r="W724" i="1"/>
  <c r="V725" i="1"/>
  <c r="W725" i="1"/>
  <c r="V726" i="1"/>
  <c r="W726" i="1"/>
  <c r="V727" i="1"/>
  <c r="W727" i="1"/>
  <c r="V728" i="1"/>
  <c r="W728" i="1"/>
  <c r="V729" i="1"/>
  <c r="W729" i="1"/>
  <c r="V730" i="1"/>
  <c r="W730" i="1"/>
  <c r="V731" i="1"/>
  <c r="W731" i="1"/>
  <c r="V732" i="1"/>
  <c r="W732" i="1"/>
  <c r="V733" i="1"/>
  <c r="W733" i="1"/>
  <c r="V734" i="1"/>
  <c r="W734" i="1"/>
  <c r="V735" i="1"/>
  <c r="W735" i="1"/>
  <c r="V736" i="1"/>
  <c r="W736" i="1"/>
  <c r="V737" i="1"/>
  <c r="W737" i="1"/>
  <c r="V738" i="1"/>
  <c r="W738" i="1"/>
  <c r="V739" i="1"/>
  <c r="W739" i="1"/>
  <c r="V740" i="1"/>
  <c r="W740" i="1"/>
  <c r="V741" i="1"/>
  <c r="W741" i="1"/>
  <c r="V742" i="1"/>
  <c r="W742" i="1"/>
  <c r="V743" i="1"/>
  <c r="W743" i="1"/>
  <c r="V744" i="1"/>
  <c r="W744" i="1"/>
  <c r="V745" i="1"/>
  <c r="W745" i="1"/>
  <c r="V746" i="1"/>
  <c r="W746" i="1"/>
  <c r="V747" i="1"/>
  <c r="W747" i="1"/>
  <c r="V748" i="1"/>
  <c r="W748" i="1"/>
  <c r="V749" i="1"/>
  <c r="W749" i="1"/>
  <c r="V750" i="1"/>
  <c r="W750" i="1"/>
  <c r="V751" i="1"/>
  <c r="W751" i="1"/>
  <c r="V752" i="1"/>
  <c r="W752" i="1"/>
  <c r="V753" i="1"/>
  <c r="W753" i="1"/>
  <c r="V754" i="1"/>
  <c r="W754" i="1"/>
  <c r="V755" i="1"/>
  <c r="W755" i="1"/>
  <c r="V756" i="1"/>
  <c r="W756" i="1"/>
  <c r="V757" i="1"/>
  <c r="W757" i="1"/>
  <c r="V758" i="1"/>
  <c r="W758" i="1"/>
  <c r="V759" i="1"/>
  <c r="W759" i="1"/>
  <c r="V760" i="1"/>
  <c r="W760" i="1"/>
  <c r="V761" i="1"/>
  <c r="W761" i="1"/>
  <c r="V762" i="1"/>
  <c r="W762" i="1"/>
  <c r="V763" i="1"/>
  <c r="W763" i="1"/>
  <c r="V764" i="1"/>
  <c r="W764" i="1"/>
  <c r="V765" i="1"/>
  <c r="W765" i="1"/>
  <c r="V766" i="1"/>
  <c r="W766" i="1"/>
  <c r="V767" i="1"/>
  <c r="W767" i="1"/>
  <c r="V768" i="1"/>
  <c r="W768" i="1"/>
  <c r="V769" i="1"/>
  <c r="W769" i="1"/>
  <c r="V770" i="1"/>
  <c r="W770" i="1"/>
  <c r="V771" i="1"/>
  <c r="W771" i="1"/>
  <c r="V772" i="1"/>
  <c r="W772" i="1"/>
  <c r="V773" i="1"/>
  <c r="W773" i="1"/>
  <c r="V774" i="1"/>
  <c r="W774" i="1"/>
  <c r="V775" i="1"/>
  <c r="W775" i="1"/>
  <c r="V776" i="1"/>
  <c r="W776" i="1"/>
  <c r="V777" i="1"/>
  <c r="W777" i="1"/>
  <c r="V778" i="1"/>
  <c r="W778" i="1"/>
  <c r="V779" i="1"/>
  <c r="W779" i="1"/>
  <c r="V780" i="1"/>
  <c r="W780" i="1"/>
  <c r="V781" i="1"/>
  <c r="W781" i="1"/>
  <c r="V782" i="1"/>
  <c r="W782" i="1"/>
  <c r="V783" i="1"/>
  <c r="W783" i="1"/>
  <c r="V784" i="1"/>
  <c r="W784" i="1"/>
  <c r="V785" i="1"/>
  <c r="W785" i="1"/>
  <c r="V786" i="1"/>
  <c r="W786" i="1"/>
  <c r="V787" i="1"/>
  <c r="W787" i="1"/>
  <c r="V788" i="1"/>
  <c r="W788" i="1"/>
  <c r="V789" i="1"/>
  <c r="W789" i="1"/>
  <c r="V790" i="1"/>
  <c r="W790" i="1"/>
  <c r="V791" i="1"/>
  <c r="W791" i="1"/>
  <c r="V792" i="1"/>
  <c r="W792" i="1"/>
  <c r="V793" i="1"/>
  <c r="W793" i="1"/>
  <c r="V794" i="1"/>
  <c r="W794" i="1"/>
  <c r="V795" i="1"/>
  <c r="W795" i="1"/>
  <c r="V796" i="1"/>
  <c r="W796" i="1"/>
  <c r="V797" i="1"/>
  <c r="W797" i="1"/>
  <c r="V798" i="1"/>
  <c r="W798" i="1"/>
  <c r="V799" i="1"/>
  <c r="W799" i="1"/>
  <c r="V800" i="1"/>
  <c r="W800" i="1"/>
  <c r="V801" i="1"/>
  <c r="W801" i="1"/>
  <c r="V802" i="1"/>
  <c r="W802" i="1"/>
  <c r="V803" i="1"/>
  <c r="W803" i="1"/>
  <c r="V804" i="1"/>
  <c r="W804" i="1"/>
  <c r="V805" i="1"/>
  <c r="W805" i="1"/>
  <c r="V806" i="1"/>
  <c r="W806" i="1"/>
  <c r="V807" i="1"/>
  <c r="W807" i="1"/>
  <c r="V808" i="1"/>
  <c r="W808" i="1"/>
  <c r="V809" i="1"/>
  <c r="W809" i="1"/>
  <c r="V810" i="1"/>
  <c r="W810" i="1"/>
  <c r="V811" i="1"/>
  <c r="W811" i="1"/>
  <c r="V812" i="1"/>
  <c r="W812" i="1"/>
  <c r="V813" i="1"/>
  <c r="W813" i="1"/>
  <c r="V814" i="1"/>
  <c r="W814" i="1"/>
  <c r="V815" i="1"/>
  <c r="W815" i="1"/>
  <c r="V816" i="1"/>
  <c r="W816" i="1"/>
  <c r="V817" i="1"/>
  <c r="W817" i="1"/>
  <c r="V818" i="1"/>
  <c r="W818" i="1"/>
  <c r="V819" i="1"/>
  <c r="W819" i="1"/>
  <c r="V820" i="1"/>
  <c r="W820" i="1"/>
  <c r="V821" i="1"/>
  <c r="W821" i="1"/>
  <c r="V822" i="1"/>
  <c r="W822" i="1"/>
  <c r="V823" i="1"/>
  <c r="W823" i="1"/>
  <c r="V824" i="1"/>
  <c r="W824" i="1"/>
  <c r="V825" i="1"/>
  <c r="W825" i="1"/>
  <c r="V826" i="1"/>
  <c r="W826" i="1"/>
  <c r="V827" i="1"/>
  <c r="W827" i="1"/>
  <c r="V828" i="1"/>
  <c r="W828" i="1"/>
  <c r="V829" i="1"/>
  <c r="W829" i="1"/>
  <c r="V830" i="1"/>
  <c r="W830" i="1"/>
  <c r="V831" i="1"/>
  <c r="W831" i="1"/>
  <c r="V832" i="1"/>
  <c r="W832" i="1"/>
  <c r="V833" i="1"/>
  <c r="W833" i="1"/>
  <c r="V834" i="1"/>
  <c r="W834" i="1"/>
  <c r="V835" i="1"/>
  <c r="W835" i="1"/>
  <c r="V836" i="1"/>
  <c r="W836" i="1"/>
  <c r="V837" i="1"/>
  <c r="W837" i="1"/>
  <c r="V838" i="1"/>
  <c r="W838" i="1"/>
  <c r="V839" i="1"/>
  <c r="W839" i="1"/>
  <c r="V840" i="1"/>
  <c r="W840" i="1"/>
  <c r="V841" i="1"/>
  <c r="W841" i="1"/>
  <c r="V842" i="1"/>
  <c r="W842" i="1"/>
  <c r="V843" i="1"/>
  <c r="W843" i="1"/>
  <c r="V844" i="1"/>
  <c r="W844" i="1"/>
  <c r="V845" i="1"/>
  <c r="W845" i="1"/>
  <c r="V846" i="1"/>
  <c r="W846" i="1"/>
  <c r="V847" i="1"/>
  <c r="W847" i="1"/>
  <c r="V848" i="1"/>
  <c r="W848" i="1"/>
  <c r="V849" i="1"/>
  <c r="W849" i="1"/>
  <c r="V850" i="1"/>
  <c r="W850" i="1"/>
  <c r="V851" i="1"/>
  <c r="W851" i="1"/>
  <c r="V852" i="1"/>
  <c r="W852" i="1"/>
  <c r="V853" i="1"/>
  <c r="W853" i="1"/>
  <c r="V854" i="1"/>
  <c r="W854" i="1"/>
  <c r="V855" i="1"/>
  <c r="W855" i="1"/>
  <c r="V856" i="1"/>
  <c r="W856" i="1"/>
  <c r="V857" i="1"/>
  <c r="W857" i="1"/>
  <c r="V858" i="1"/>
  <c r="W858" i="1"/>
  <c r="V859" i="1"/>
  <c r="W859" i="1"/>
  <c r="V860" i="1"/>
  <c r="W860" i="1"/>
  <c r="V861" i="1"/>
  <c r="W861" i="1"/>
  <c r="V862" i="1"/>
  <c r="W862" i="1"/>
  <c r="V863" i="1"/>
  <c r="W863" i="1"/>
  <c r="V864" i="1"/>
  <c r="W864" i="1"/>
  <c r="V865" i="1"/>
  <c r="W865" i="1"/>
  <c r="V866" i="1"/>
  <c r="W866" i="1"/>
  <c r="V867" i="1"/>
  <c r="W867" i="1"/>
  <c r="V868" i="1"/>
  <c r="W868" i="1"/>
  <c r="V869" i="1"/>
  <c r="W869" i="1"/>
  <c r="V870" i="1"/>
  <c r="W870" i="1"/>
  <c r="V871" i="1"/>
  <c r="W871" i="1"/>
  <c r="V872" i="1"/>
  <c r="W872" i="1"/>
  <c r="V873" i="1"/>
  <c r="W873" i="1"/>
  <c r="V874" i="1"/>
  <c r="W874" i="1"/>
  <c r="V875" i="1"/>
  <c r="W875" i="1"/>
  <c r="V876" i="1"/>
  <c r="W876" i="1"/>
  <c r="V877" i="1"/>
  <c r="W877" i="1"/>
  <c r="V878" i="1"/>
  <c r="W878" i="1"/>
  <c r="V879" i="1"/>
  <c r="W879" i="1"/>
  <c r="V880" i="1"/>
  <c r="W880" i="1"/>
  <c r="V881" i="1"/>
  <c r="W881" i="1"/>
  <c r="V882" i="1"/>
  <c r="W882" i="1"/>
  <c r="V883" i="1"/>
  <c r="W883" i="1"/>
  <c r="V884" i="1"/>
  <c r="W884" i="1"/>
  <c r="V885" i="1"/>
  <c r="W885" i="1"/>
  <c r="V886" i="1"/>
  <c r="W886" i="1"/>
  <c r="V887" i="1"/>
  <c r="W887" i="1"/>
  <c r="V888" i="1"/>
  <c r="W888" i="1"/>
  <c r="V889" i="1"/>
  <c r="W889" i="1"/>
  <c r="V890" i="1"/>
  <c r="W890" i="1"/>
  <c r="V891" i="1"/>
  <c r="W891" i="1"/>
  <c r="V892" i="1"/>
  <c r="W892" i="1"/>
  <c r="V893" i="1"/>
  <c r="W893" i="1"/>
  <c r="V894" i="1"/>
  <c r="W894" i="1"/>
  <c r="V895" i="1"/>
  <c r="W895" i="1"/>
  <c r="V896" i="1"/>
  <c r="W896" i="1"/>
  <c r="V897" i="1"/>
  <c r="W897" i="1"/>
  <c r="V898" i="1"/>
  <c r="W898" i="1"/>
  <c r="V899" i="1"/>
  <c r="W899" i="1"/>
  <c r="V900" i="1"/>
  <c r="W900" i="1"/>
  <c r="V901" i="1"/>
  <c r="W901" i="1"/>
  <c r="V902" i="1"/>
  <c r="W902" i="1"/>
  <c r="V903" i="1"/>
  <c r="W903" i="1"/>
  <c r="V904" i="1"/>
  <c r="W904" i="1"/>
  <c r="V905" i="1"/>
  <c r="W905" i="1"/>
  <c r="V906" i="1"/>
  <c r="W906" i="1"/>
  <c r="V907" i="1"/>
  <c r="W907" i="1"/>
  <c r="V908" i="1"/>
  <c r="W908" i="1"/>
  <c r="V909" i="1"/>
  <c r="W909" i="1"/>
  <c r="V910" i="1"/>
  <c r="W910" i="1"/>
  <c r="V912" i="1"/>
  <c r="W912" i="1"/>
  <c r="V913" i="1"/>
  <c r="W913" i="1"/>
  <c r="V914" i="1"/>
  <c r="W914" i="1"/>
  <c r="V915" i="1"/>
  <c r="W915" i="1"/>
  <c r="V916" i="1"/>
  <c r="W916" i="1"/>
  <c r="V917" i="1"/>
  <c r="W917" i="1"/>
  <c r="V918" i="1"/>
  <c r="W918" i="1"/>
  <c r="V919" i="1"/>
  <c r="W919" i="1"/>
  <c r="V920" i="1"/>
  <c r="W920" i="1"/>
  <c r="V921" i="1"/>
  <c r="W921" i="1"/>
  <c r="V922" i="1"/>
  <c r="W922" i="1"/>
  <c r="V923" i="1"/>
  <c r="W923" i="1"/>
  <c r="V924" i="1"/>
  <c r="W924" i="1"/>
  <c r="V925" i="1"/>
  <c r="W925" i="1"/>
  <c r="V926" i="1"/>
  <c r="W926" i="1"/>
  <c r="V927" i="1"/>
  <c r="W927" i="1"/>
  <c r="V928" i="1"/>
  <c r="W928" i="1"/>
  <c r="V929" i="1"/>
  <c r="W929" i="1"/>
  <c r="V930" i="1"/>
  <c r="W930" i="1"/>
  <c r="V931" i="1"/>
  <c r="W931" i="1"/>
  <c r="V932" i="1"/>
  <c r="W932" i="1"/>
  <c r="V933" i="1"/>
  <c r="W933" i="1"/>
  <c r="V934" i="1"/>
  <c r="W934" i="1"/>
  <c r="V935" i="1"/>
  <c r="W935" i="1"/>
  <c r="V936" i="1"/>
  <c r="W936" i="1"/>
  <c r="V937" i="1"/>
  <c r="W937" i="1"/>
  <c r="V938" i="1"/>
  <c r="W938" i="1"/>
  <c r="V939" i="1"/>
  <c r="W939" i="1"/>
  <c r="V940" i="1"/>
  <c r="W940" i="1"/>
  <c r="V941" i="1"/>
  <c r="W941" i="1"/>
  <c r="V942" i="1"/>
  <c r="W942" i="1"/>
  <c r="V943" i="1"/>
  <c r="W943" i="1"/>
  <c r="V944" i="1"/>
  <c r="W944" i="1"/>
  <c r="V945" i="1"/>
  <c r="W945" i="1"/>
  <c r="V946" i="1"/>
  <c r="W946" i="1"/>
  <c r="V947" i="1"/>
  <c r="W947" i="1"/>
  <c r="V948" i="1"/>
  <c r="W948" i="1"/>
  <c r="V949" i="1"/>
  <c r="W949" i="1"/>
  <c r="V950" i="1"/>
  <c r="W950" i="1"/>
  <c r="V951" i="1"/>
  <c r="W951" i="1"/>
  <c r="V952" i="1"/>
  <c r="W952" i="1"/>
  <c r="V953" i="1"/>
  <c r="W953" i="1"/>
  <c r="V954" i="1"/>
  <c r="W954" i="1"/>
  <c r="V955" i="1"/>
  <c r="W955" i="1"/>
  <c r="V956" i="1"/>
  <c r="W956" i="1"/>
  <c r="V957" i="1"/>
  <c r="W957" i="1"/>
  <c r="V958" i="1"/>
  <c r="W958" i="1"/>
  <c r="V959" i="1"/>
  <c r="W959" i="1"/>
  <c r="V960" i="1"/>
  <c r="W960" i="1"/>
  <c r="V961" i="1"/>
  <c r="W961" i="1"/>
  <c r="V962" i="1"/>
  <c r="W962" i="1"/>
  <c r="V963" i="1"/>
  <c r="W963" i="1"/>
  <c r="V964" i="1"/>
  <c r="W964" i="1"/>
  <c r="V965" i="1"/>
  <c r="W965" i="1"/>
  <c r="V966" i="1"/>
  <c r="W966" i="1"/>
  <c r="V967" i="1"/>
  <c r="W967" i="1"/>
  <c r="V968" i="1"/>
  <c r="W968" i="1"/>
  <c r="V969" i="1"/>
  <c r="W969" i="1"/>
  <c r="V970" i="1"/>
  <c r="W970" i="1"/>
  <c r="V971" i="1"/>
  <c r="W971" i="1"/>
  <c r="V972" i="1"/>
  <c r="W972" i="1"/>
  <c r="V973" i="1"/>
  <c r="W973" i="1"/>
  <c r="V974" i="1"/>
  <c r="W974" i="1"/>
  <c r="V975" i="1"/>
  <c r="W975" i="1"/>
  <c r="V976" i="1"/>
  <c r="W976" i="1"/>
  <c r="V977" i="1"/>
  <c r="W977" i="1"/>
  <c r="V978" i="1"/>
  <c r="W978" i="1"/>
  <c r="V979" i="1"/>
  <c r="W979" i="1"/>
  <c r="V980" i="1"/>
  <c r="W980" i="1"/>
  <c r="V981" i="1"/>
  <c r="W981" i="1"/>
  <c r="V982" i="1"/>
  <c r="W982" i="1"/>
  <c r="V983" i="1"/>
  <c r="W983" i="1"/>
  <c r="V984" i="1"/>
  <c r="W984" i="1"/>
  <c r="V985" i="1"/>
  <c r="W985" i="1"/>
  <c r="V986" i="1"/>
  <c r="W986" i="1"/>
  <c r="V987" i="1"/>
  <c r="W987" i="1"/>
  <c r="V988" i="1"/>
  <c r="W988" i="1"/>
  <c r="V989" i="1"/>
  <c r="W989" i="1"/>
  <c r="V990" i="1"/>
  <c r="W990" i="1"/>
  <c r="V991" i="1"/>
  <c r="W991" i="1"/>
  <c r="V992" i="1"/>
  <c r="W992" i="1"/>
  <c r="V993" i="1"/>
  <c r="W993" i="1"/>
  <c r="V994" i="1"/>
  <c r="W994" i="1"/>
  <c r="V995" i="1"/>
  <c r="W995" i="1"/>
  <c r="V996" i="1"/>
  <c r="W996" i="1"/>
  <c r="V997" i="1"/>
  <c r="W997" i="1"/>
  <c r="V998" i="1"/>
  <c r="W998" i="1"/>
  <c r="V999" i="1"/>
  <c r="W999" i="1"/>
  <c r="V1000" i="1"/>
  <c r="W1000" i="1"/>
  <c r="V1001" i="1"/>
  <c r="W1001" i="1"/>
  <c r="V1002" i="1"/>
  <c r="W1002" i="1"/>
  <c r="V1003" i="1"/>
  <c r="W1003" i="1"/>
  <c r="V1004" i="1"/>
  <c r="W1004" i="1"/>
  <c r="V1005" i="1"/>
  <c r="W1005" i="1"/>
  <c r="V1006" i="1"/>
  <c r="W1006" i="1"/>
  <c r="V1007" i="1"/>
  <c r="W1007" i="1"/>
  <c r="V1008" i="1"/>
  <c r="W1008" i="1"/>
  <c r="V1009" i="1"/>
  <c r="W1009" i="1"/>
  <c r="V1010" i="1"/>
  <c r="W1010" i="1"/>
  <c r="V1011" i="1"/>
  <c r="W1011" i="1"/>
  <c r="V1012" i="1"/>
  <c r="W1012" i="1"/>
  <c r="V1013" i="1"/>
  <c r="W1013" i="1"/>
  <c r="V1014" i="1"/>
  <c r="W1014" i="1"/>
  <c r="V1015" i="1"/>
  <c r="W1015" i="1"/>
  <c r="V1016" i="1"/>
  <c r="W1016" i="1"/>
  <c r="V1017" i="1"/>
  <c r="W1017" i="1"/>
  <c r="V1018" i="1"/>
  <c r="W1018" i="1"/>
  <c r="V1019" i="1"/>
  <c r="W1019" i="1"/>
  <c r="V1020" i="1"/>
  <c r="W1020" i="1"/>
  <c r="V1021" i="1"/>
  <c r="W1021" i="1"/>
  <c r="V1022" i="1"/>
  <c r="W1022" i="1"/>
  <c r="V1023" i="1"/>
  <c r="W1023" i="1"/>
  <c r="V1024" i="1"/>
  <c r="W1024" i="1"/>
  <c r="V1025" i="1"/>
  <c r="W1025" i="1"/>
  <c r="V1026" i="1"/>
  <c r="W1026" i="1"/>
  <c r="V1027" i="1"/>
  <c r="W1027" i="1"/>
  <c r="V1028" i="1"/>
  <c r="W1028" i="1"/>
  <c r="V1029" i="1"/>
  <c r="W1029" i="1"/>
  <c r="V1030" i="1"/>
  <c r="W1030" i="1"/>
  <c r="V1031" i="1"/>
  <c r="W1031" i="1"/>
  <c r="V1032" i="1"/>
  <c r="W1032" i="1"/>
  <c r="V1033" i="1"/>
  <c r="W1033" i="1"/>
  <c r="V1034" i="1"/>
  <c r="W1034" i="1"/>
  <c r="V1035" i="1"/>
  <c r="W1035" i="1"/>
  <c r="V1036" i="1"/>
  <c r="W1036" i="1"/>
  <c r="V1037" i="1"/>
  <c r="W1037" i="1"/>
  <c r="V1038" i="1"/>
  <c r="W1038" i="1"/>
  <c r="V1039" i="1"/>
  <c r="W1039" i="1"/>
  <c r="V1040" i="1"/>
  <c r="W1040" i="1"/>
  <c r="V1041" i="1"/>
  <c r="W1041" i="1"/>
  <c r="V1042" i="1"/>
  <c r="W1042" i="1"/>
  <c r="V1043" i="1"/>
  <c r="W1043" i="1"/>
  <c r="V1044" i="1"/>
  <c r="W1044" i="1"/>
  <c r="V1045" i="1"/>
  <c r="W1045" i="1"/>
  <c r="V1046" i="1"/>
  <c r="W1046" i="1"/>
  <c r="V1047" i="1"/>
  <c r="W1047" i="1"/>
  <c r="V1048" i="1"/>
  <c r="W1048" i="1"/>
  <c r="V1049" i="1"/>
  <c r="W1049" i="1"/>
  <c r="V1050" i="1"/>
  <c r="W1050" i="1"/>
  <c r="V1051" i="1"/>
  <c r="W1051" i="1"/>
  <c r="V1052" i="1"/>
  <c r="W1052" i="1"/>
  <c r="V1053" i="1"/>
  <c r="W1053" i="1"/>
  <c r="V1054" i="1"/>
  <c r="W1054" i="1"/>
  <c r="V1055" i="1"/>
  <c r="W1055" i="1"/>
  <c r="V1056" i="1"/>
  <c r="W1056" i="1"/>
  <c r="V1057" i="1"/>
  <c r="W1057" i="1"/>
  <c r="V1058" i="1"/>
  <c r="W1058" i="1"/>
  <c r="V1059" i="1"/>
  <c r="W1059" i="1"/>
  <c r="V1060" i="1"/>
  <c r="W1060" i="1"/>
  <c r="V1061" i="1"/>
  <c r="W1061" i="1"/>
  <c r="V1062" i="1"/>
  <c r="W1062" i="1"/>
  <c r="V1063" i="1"/>
  <c r="W1063" i="1"/>
  <c r="V1064" i="1"/>
  <c r="W1064" i="1"/>
  <c r="V1065" i="1"/>
  <c r="W1065" i="1"/>
  <c r="V1066" i="1"/>
  <c r="W1066" i="1"/>
  <c r="V1067" i="1"/>
  <c r="W1067" i="1"/>
  <c r="V1068" i="1"/>
  <c r="W1068" i="1"/>
  <c r="V1069" i="1"/>
  <c r="W1069" i="1"/>
  <c r="V1070" i="1"/>
  <c r="W1070" i="1"/>
  <c r="V1071" i="1"/>
  <c r="W1071" i="1"/>
  <c r="V1072" i="1"/>
  <c r="W1072" i="1"/>
  <c r="V1073" i="1"/>
  <c r="W1073" i="1"/>
  <c r="V1074" i="1"/>
  <c r="W1074" i="1"/>
  <c r="V1075" i="1"/>
  <c r="W1075" i="1"/>
  <c r="V1076" i="1"/>
  <c r="W1076" i="1"/>
  <c r="V1077" i="1"/>
  <c r="W1077" i="1"/>
  <c r="V1078" i="1"/>
  <c r="W1078" i="1"/>
  <c r="V1079" i="1"/>
  <c r="W1079" i="1"/>
  <c r="V1080" i="1"/>
  <c r="W1080" i="1"/>
  <c r="V1081" i="1"/>
  <c r="W1081" i="1"/>
  <c r="V1082" i="1"/>
  <c r="W1082" i="1"/>
  <c r="V1083" i="1"/>
  <c r="W1083" i="1"/>
  <c r="V1084" i="1"/>
  <c r="W1084" i="1"/>
  <c r="V1085" i="1"/>
  <c r="W1085" i="1"/>
  <c r="V1086" i="1"/>
  <c r="W1086" i="1"/>
  <c r="V1087" i="1"/>
  <c r="W1087" i="1"/>
  <c r="V1088" i="1"/>
  <c r="W1088" i="1"/>
  <c r="V1089" i="1"/>
  <c r="W1089" i="1"/>
  <c r="V1090" i="1"/>
  <c r="W1090" i="1"/>
  <c r="V1091" i="1"/>
  <c r="W1091" i="1"/>
  <c r="V1092" i="1"/>
  <c r="W1092" i="1"/>
  <c r="V1093" i="1"/>
  <c r="W1093" i="1"/>
  <c r="V1094" i="1"/>
  <c r="W1094" i="1"/>
  <c r="V1095" i="1"/>
  <c r="W1095" i="1"/>
  <c r="M740" i="1"/>
  <c r="N740" i="1"/>
  <c r="M741" i="1"/>
  <c r="N741" i="1"/>
  <c r="M745" i="1"/>
  <c r="N745" i="1"/>
  <c r="B4" i="9"/>
  <c r="C4" i="9"/>
  <c r="D4" i="9"/>
  <c r="B5" i="9"/>
  <c r="C5" i="9"/>
  <c r="D5" i="9"/>
  <c r="B6" i="9"/>
  <c r="C6" i="9"/>
  <c r="D6" i="9"/>
  <c r="B7" i="9"/>
  <c r="C7" i="9"/>
  <c r="D7" i="9"/>
  <c r="B8" i="9"/>
  <c r="C8" i="9"/>
  <c r="D8" i="9"/>
  <c r="B9" i="9"/>
  <c r="C9" i="9"/>
  <c r="D9" i="9"/>
  <c r="B10" i="9"/>
  <c r="C10" i="9"/>
  <c r="D10" i="9"/>
  <c r="B11" i="9"/>
  <c r="C11" i="9"/>
  <c r="D11" i="9"/>
  <c r="B12" i="9"/>
  <c r="C12" i="9"/>
  <c r="D12" i="9"/>
  <c r="B13" i="9"/>
  <c r="C13" i="9"/>
  <c r="D13" i="9"/>
  <c r="B14" i="9"/>
  <c r="C14" i="9"/>
  <c r="D14" i="9"/>
  <c r="B15" i="9"/>
  <c r="C15" i="9"/>
  <c r="D15" i="9"/>
  <c r="B16" i="9"/>
  <c r="C16" i="9"/>
  <c r="D16" i="9"/>
  <c r="B17" i="9"/>
  <c r="C17" i="9"/>
  <c r="D17" i="9"/>
  <c r="B18" i="9"/>
  <c r="C18" i="9"/>
  <c r="D18" i="9"/>
  <c r="B19" i="9"/>
  <c r="C19" i="9"/>
  <c r="D19" i="9"/>
  <c r="B20" i="9"/>
  <c r="C20" i="9"/>
  <c r="D20" i="9"/>
  <c r="B21" i="9"/>
  <c r="C21" i="9"/>
  <c r="D21" i="9"/>
  <c r="B22" i="9"/>
  <c r="C22" i="9"/>
  <c r="D22" i="9"/>
  <c r="B23" i="9"/>
  <c r="C23" i="9"/>
  <c r="D23" i="9"/>
  <c r="B24" i="9"/>
  <c r="C24" i="9"/>
  <c r="D24" i="9"/>
  <c r="B25" i="9"/>
  <c r="C25" i="9"/>
  <c r="D25" i="9"/>
  <c r="B26" i="9"/>
  <c r="C26" i="9"/>
  <c r="D26" i="9"/>
  <c r="B27" i="9"/>
  <c r="C27" i="9"/>
  <c r="D27" i="9"/>
  <c r="B28" i="9"/>
  <c r="C28" i="9"/>
  <c r="D28" i="9"/>
  <c r="B29" i="9"/>
  <c r="C29" i="9"/>
  <c r="D29" i="9"/>
  <c r="B30" i="9"/>
  <c r="C30" i="9"/>
  <c r="D30" i="9"/>
  <c r="B31" i="9"/>
  <c r="C31" i="9"/>
  <c r="D31" i="9"/>
  <c r="B32" i="9"/>
  <c r="C32" i="9"/>
  <c r="D32" i="9"/>
  <c r="B33" i="9"/>
  <c r="C33" i="9"/>
  <c r="D33" i="9"/>
  <c r="B34" i="9"/>
  <c r="C34" i="9"/>
  <c r="D34" i="9"/>
  <c r="B35" i="9"/>
  <c r="C35" i="9"/>
  <c r="D35" i="9"/>
  <c r="B36" i="9"/>
  <c r="C36" i="9"/>
  <c r="D36" i="9"/>
  <c r="B37" i="9"/>
  <c r="C37" i="9"/>
  <c r="D37" i="9"/>
  <c r="B38" i="9"/>
  <c r="C38" i="9"/>
  <c r="D38" i="9"/>
  <c r="B39" i="9"/>
  <c r="C39" i="9"/>
  <c r="D39" i="9"/>
  <c r="B40" i="9"/>
  <c r="C40" i="9"/>
  <c r="D40" i="9"/>
  <c r="B41" i="9"/>
  <c r="C41" i="9"/>
  <c r="D41" i="9"/>
  <c r="B42" i="9"/>
  <c r="C42" i="9"/>
  <c r="D42" i="9"/>
  <c r="B43" i="9"/>
  <c r="C43" i="9"/>
  <c r="D43" i="9"/>
  <c r="B44" i="9"/>
  <c r="C44" i="9"/>
  <c r="D44" i="9"/>
  <c r="B45" i="9"/>
  <c r="C45" i="9"/>
  <c r="D45" i="9"/>
  <c r="B46" i="9"/>
  <c r="C46" i="9"/>
  <c r="D46" i="9"/>
  <c r="B47" i="9"/>
  <c r="C47" i="9"/>
  <c r="D47" i="9"/>
  <c r="B48" i="9"/>
  <c r="C48" i="9"/>
  <c r="D48" i="9"/>
  <c r="B49" i="9"/>
  <c r="C49" i="9"/>
  <c r="D49" i="9"/>
  <c r="B50" i="9"/>
  <c r="C50" i="9"/>
  <c r="D50" i="9"/>
  <c r="B51" i="9"/>
  <c r="C51" i="9"/>
  <c r="D51" i="9"/>
  <c r="B52" i="9"/>
  <c r="C52" i="9"/>
  <c r="D52" i="9"/>
  <c r="B53" i="9"/>
  <c r="C53" i="9"/>
  <c r="D53" i="9"/>
  <c r="B54" i="9"/>
  <c r="C54" i="9"/>
  <c r="D54" i="9"/>
  <c r="B55" i="9"/>
  <c r="C55" i="9"/>
  <c r="D55" i="9"/>
  <c r="B56" i="9"/>
  <c r="C56" i="9"/>
  <c r="D56" i="9"/>
  <c r="B57" i="9"/>
  <c r="C57" i="9"/>
  <c r="D57" i="9"/>
  <c r="B58" i="9"/>
  <c r="C58" i="9"/>
  <c r="D58" i="9"/>
  <c r="B59" i="9"/>
  <c r="C59" i="9"/>
  <c r="D59" i="9"/>
  <c r="B60" i="9"/>
  <c r="C60" i="9"/>
  <c r="D60" i="9"/>
  <c r="B61" i="9"/>
  <c r="C61" i="9"/>
  <c r="D61" i="9"/>
  <c r="B62" i="9"/>
  <c r="C62" i="9"/>
  <c r="D62" i="9"/>
  <c r="B63" i="9"/>
  <c r="C63" i="9"/>
  <c r="D63" i="9"/>
  <c r="B64" i="9"/>
  <c r="C64" i="9"/>
  <c r="D64" i="9"/>
  <c r="B65" i="9"/>
  <c r="C65" i="9"/>
  <c r="D65" i="9"/>
  <c r="B66" i="9"/>
  <c r="C66" i="9"/>
  <c r="D66" i="9"/>
  <c r="B67" i="9"/>
  <c r="C67" i="9"/>
  <c r="D67" i="9"/>
  <c r="B68" i="9"/>
  <c r="C68" i="9"/>
  <c r="D68" i="9"/>
  <c r="B69" i="9"/>
  <c r="C69" i="9"/>
  <c r="D69" i="9"/>
  <c r="B70" i="9"/>
  <c r="C70" i="9"/>
  <c r="D70" i="9"/>
  <c r="B71" i="9"/>
  <c r="C71" i="9"/>
  <c r="D71" i="9"/>
  <c r="B72" i="9"/>
  <c r="C72" i="9"/>
  <c r="D72" i="9"/>
  <c r="B73" i="9"/>
  <c r="C73" i="9"/>
  <c r="D73" i="9"/>
  <c r="B74" i="9"/>
  <c r="C74" i="9"/>
  <c r="D74" i="9"/>
  <c r="B75" i="9"/>
  <c r="C75" i="9"/>
  <c r="D75" i="9"/>
  <c r="B76" i="9"/>
  <c r="C76" i="9"/>
  <c r="D76" i="9"/>
  <c r="B77" i="9"/>
  <c r="C77" i="9"/>
  <c r="D77" i="9"/>
  <c r="B78" i="9"/>
  <c r="C78" i="9"/>
  <c r="D78" i="9"/>
  <c r="B79" i="9"/>
  <c r="C79" i="9"/>
  <c r="D79" i="9"/>
  <c r="B80" i="9"/>
  <c r="C80" i="9"/>
  <c r="D80" i="9"/>
  <c r="B81" i="9"/>
  <c r="C81" i="9"/>
  <c r="D81" i="9"/>
  <c r="B82" i="9"/>
  <c r="C82" i="9"/>
  <c r="D82" i="9"/>
  <c r="B83" i="9"/>
  <c r="C83" i="9"/>
  <c r="D83" i="9"/>
  <c r="B84" i="9"/>
  <c r="C84" i="9"/>
  <c r="D84" i="9"/>
  <c r="B85" i="9"/>
  <c r="C85" i="9"/>
  <c r="D85" i="9"/>
  <c r="B86" i="9"/>
  <c r="C86" i="9"/>
  <c r="D86" i="9"/>
  <c r="B87" i="9"/>
  <c r="C87" i="9"/>
  <c r="D87" i="9"/>
  <c r="B88" i="9"/>
  <c r="C88" i="9"/>
  <c r="D88" i="9"/>
  <c r="B89" i="9"/>
  <c r="C89" i="9"/>
  <c r="D89" i="9"/>
  <c r="B90" i="9"/>
  <c r="C90" i="9"/>
  <c r="D90" i="9"/>
  <c r="B91" i="9"/>
  <c r="C91" i="9"/>
  <c r="D91" i="9"/>
  <c r="B92" i="9"/>
  <c r="C92" i="9"/>
  <c r="D92" i="9"/>
  <c r="B93" i="9"/>
  <c r="C93" i="9"/>
  <c r="D93" i="9"/>
  <c r="B94" i="9"/>
  <c r="C94" i="9"/>
  <c r="D94" i="9"/>
  <c r="B95" i="9"/>
  <c r="C95" i="9"/>
  <c r="D95" i="9"/>
  <c r="B96" i="9"/>
  <c r="C96" i="9"/>
  <c r="D96" i="9"/>
  <c r="B97" i="9"/>
  <c r="C97" i="9"/>
  <c r="D97" i="9"/>
  <c r="B98" i="9"/>
  <c r="C98" i="9"/>
  <c r="D98" i="9"/>
  <c r="B99" i="9"/>
  <c r="C99" i="9"/>
  <c r="D99" i="9"/>
  <c r="B100" i="9"/>
  <c r="C100" i="9"/>
  <c r="D100" i="9"/>
  <c r="B101" i="9"/>
  <c r="C101" i="9"/>
  <c r="D101" i="9"/>
  <c r="B102" i="9"/>
  <c r="C102" i="9"/>
  <c r="D102" i="9"/>
  <c r="B103" i="9"/>
  <c r="C103" i="9"/>
  <c r="D103" i="9"/>
  <c r="B104" i="9"/>
  <c r="C104" i="9"/>
  <c r="D104" i="9"/>
  <c r="B105" i="9"/>
  <c r="C105" i="9"/>
  <c r="D105" i="9"/>
  <c r="B106" i="9"/>
  <c r="C106" i="9"/>
  <c r="D106" i="9"/>
  <c r="B107" i="9"/>
  <c r="C107" i="9"/>
  <c r="D107" i="9"/>
  <c r="B108" i="9"/>
  <c r="C108" i="9"/>
  <c r="D108" i="9"/>
  <c r="B109" i="9"/>
  <c r="C109" i="9"/>
  <c r="D109" i="9"/>
  <c r="B110" i="9"/>
  <c r="C110" i="9"/>
  <c r="D110" i="9"/>
  <c r="B111" i="9"/>
  <c r="C111" i="9"/>
  <c r="D111" i="9"/>
  <c r="B112" i="9"/>
  <c r="C112" i="9"/>
  <c r="D112" i="9"/>
  <c r="B113" i="9"/>
  <c r="C113" i="9"/>
  <c r="D113" i="9"/>
  <c r="B114" i="9"/>
  <c r="C114" i="9"/>
  <c r="D114" i="9"/>
  <c r="B115" i="9"/>
  <c r="C115" i="9"/>
  <c r="D115" i="9"/>
  <c r="B116" i="9"/>
  <c r="C116" i="9"/>
  <c r="D116" i="9"/>
  <c r="B117" i="9"/>
  <c r="C117" i="9"/>
  <c r="D117" i="9"/>
  <c r="B118" i="9"/>
  <c r="C118" i="9"/>
  <c r="D118" i="9"/>
  <c r="B119" i="9"/>
  <c r="C119" i="9"/>
  <c r="D119" i="9"/>
  <c r="B120" i="9"/>
  <c r="C120" i="9"/>
  <c r="D120" i="9"/>
  <c r="B121" i="9"/>
  <c r="C121" i="9"/>
  <c r="D121" i="9"/>
  <c r="B122" i="9"/>
  <c r="C122" i="9"/>
  <c r="D122" i="9"/>
  <c r="B123" i="9"/>
  <c r="C123" i="9"/>
  <c r="D123" i="9"/>
  <c r="B124" i="9"/>
  <c r="C124" i="9"/>
  <c r="D124" i="9"/>
  <c r="B125" i="9"/>
  <c r="C125" i="9"/>
  <c r="D125" i="9"/>
  <c r="B126" i="9"/>
  <c r="C126" i="9"/>
  <c r="D126" i="9"/>
  <c r="B127" i="9"/>
  <c r="C127" i="9"/>
  <c r="D127" i="9"/>
  <c r="B128" i="9"/>
  <c r="C128" i="9"/>
  <c r="D128" i="9"/>
  <c r="B129" i="9"/>
  <c r="C129" i="9"/>
  <c r="D129" i="9"/>
  <c r="B130" i="9"/>
  <c r="C130" i="9"/>
  <c r="D130" i="9"/>
  <c r="B131" i="9"/>
  <c r="C131" i="9"/>
  <c r="D131" i="9"/>
  <c r="B132" i="9"/>
  <c r="C132" i="9"/>
  <c r="D132" i="9"/>
  <c r="B133" i="9"/>
  <c r="C133" i="9"/>
  <c r="D133" i="9"/>
  <c r="B134" i="9"/>
  <c r="C134" i="9"/>
  <c r="D134" i="9"/>
  <c r="B135" i="9"/>
  <c r="C135" i="9"/>
  <c r="D135" i="9"/>
  <c r="B136" i="9"/>
  <c r="C136" i="9"/>
  <c r="D136" i="9"/>
  <c r="B137" i="9"/>
  <c r="C137" i="9"/>
  <c r="D137" i="9"/>
  <c r="B138" i="9"/>
  <c r="C138" i="9"/>
  <c r="D138" i="9"/>
  <c r="B139" i="9"/>
  <c r="C139" i="9"/>
  <c r="D139" i="9"/>
  <c r="B140" i="9"/>
  <c r="C140" i="9"/>
  <c r="D140" i="9"/>
  <c r="B141" i="9"/>
  <c r="C141" i="9"/>
  <c r="D141" i="9"/>
  <c r="B142" i="9"/>
  <c r="C142" i="9"/>
  <c r="D142" i="9"/>
  <c r="B143" i="9"/>
  <c r="C143" i="9"/>
  <c r="D143" i="9"/>
  <c r="B144" i="9"/>
  <c r="C144" i="9"/>
  <c r="D144" i="9"/>
  <c r="B145" i="9"/>
  <c r="C145" i="9"/>
  <c r="D145" i="9"/>
  <c r="B146" i="9"/>
  <c r="C146" i="9"/>
  <c r="D146" i="9"/>
  <c r="B147" i="9"/>
  <c r="C147" i="9"/>
  <c r="D147" i="9"/>
  <c r="B148" i="9"/>
  <c r="C148" i="9"/>
  <c r="D148" i="9"/>
  <c r="B149" i="9"/>
  <c r="C149" i="9"/>
  <c r="D149" i="9"/>
  <c r="B150" i="9"/>
  <c r="C150" i="9"/>
  <c r="D150" i="9"/>
  <c r="B151" i="9"/>
  <c r="C151" i="9"/>
  <c r="D151" i="9"/>
  <c r="B152" i="9"/>
  <c r="C152" i="9"/>
  <c r="D152" i="9"/>
  <c r="B153" i="9"/>
  <c r="C153" i="9"/>
  <c r="D153" i="9"/>
  <c r="B154" i="9"/>
  <c r="C154" i="9"/>
  <c r="D154" i="9"/>
  <c r="B155" i="9"/>
  <c r="C155" i="9"/>
  <c r="D155" i="9"/>
  <c r="B156" i="9"/>
  <c r="C156" i="9"/>
  <c r="D156" i="9"/>
  <c r="B157" i="9"/>
  <c r="C157" i="9"/>
  <c r="D157" i="9"/>
  <c r="B158" i="9"/>
  <c r="C158" i="9"/>
  <c r="D158" i="9"/>
  <c r="B159" i="9"/>
  <c r="C159" i="9"/>
  <c r="D159" i="9"/>
  <c r="B160" i="9"/>
  <c r="C160" i="9"/>
  <c r="D160" i="9"/>
  <c r="B161" i="9"/>
  <c r="C161" i="9"/>
  <c r="D161" i="9"/>
  <c r="B162" i="9"/>
  <c r="C162" i="9"/>
  <c r="D162" i="9"/>
  <c r="B163" i="9"/>
  <c r="C163" i="9"/>
  <c r="D163" i="9"/>
  <c r="B164" i="9"/>
  <c r="C164" i="9"/>
  <c r="D164" i="9"/>
  <c r="B165" i="9"/>
  <c r="C165" i="9"/>
  <c r="D165" i="9"/>
  <c r="B166" i="9"/>
  <c r="C166" i="9"/>
  <c r="D166" i="9"/>
  <c r="B167" i="9"/>
  <c r="C167" i="9"/>
  <c r="D167" i="9"/>
  <c r="B168" i="9"/>
  <c r="C168" i="9"/>
  <c r="D168" i="9"/>
  <c r="B169" i="9"/>
  <c r="C169" i="9"/>
  <c r="D169" i="9"/>
  <c r="B170" i="9"/>
  <c r="C170" i="9"/>
  <c r="D170" i="9"/>
  <c r="B171" i="9"/>
  <c r="C171" i="9"/>
  <c r="D171" i="9"/>
  <c r="B172" i="9"/>
  <c r="C172" i="9"/>
  <c r="D172" i="9"/>
  <c r="B173" i="9"/>
  <c r="C173" i="9"/>
  <c r="D173" i="9"/>
  <c r="B174" i="9"/>
  <c r="C174" i="9"/>
  <c r="D174" i="9"/>
  <c r="B175" i="9"/>
  <c r="C175" i="9"/>
  <c r="D175" i="9"/>
  <c r="B176" i="9"/>
  <c r="C176" i="9"/>
  <c r="D176" i="9"/>
  <c r="B177" i="9"/>
  <c r="C177" i="9"/>
  <c r="D177" i="9"/>
  <c r="B178" i="9"/>
  <c r="C178" i="9"/>
  <c r="D178" i="9"/>
  <c r="B179" i="9"/>
  <c r="C179" i="9"/>
  <c r="D179" i="9"/>
  <c r="B180" i="9"/>
  <c r="C180" i="9"/>
  <c r="D180" i="9"/>
  <c r="B181" i="9"/>
  <c r="C181" i="9"/>
  <c r="D181" i="9"/>
  <c r="B182" i="9"/>
  <c r="C182" i="9"/>
  <c r="D182" i="9"/>
  <c r="B183" i="9"/>
  <c r="C183" i="9"/>
  <c r="D183" i="9"/>
  <c r="B184" i="9"/>
  <c r="C184" i="9"/>
  <c r="D184" i="9"/>
  <c r="B185" i="9"/>
  <c r="C185" i="9"/>
  <c r="D185" i="9"/>
  <c r="B186" i="9"/>
  <c r="C186" i="9"/>
  <c r="D186" i="9"/>
  <c r="B187" i="9"/>
  <c r="C187" i="9"/>
  <c r="D187" i="9"/>
  <c r="B188" i="9"/>
  <c r="C188" i="9"/>
  <c r="D188" i="9"/>
  <c r="B189" i="9"/>
  <c r="C189" i="9"/>
  <c r="D189" i="9"/>
  <c r="B190" i="9"/>
  <c r="C190" i="9"/>
  <c r="D190" i="9"/>
  <c r="B191" i="9"/>
  <c r="C191" i="9"/>
  <c r="D191" i="9"/>
  <c r="B192" i="9"/>
  <c r="C192" i="9"/>
  <c r="D192" i="9"/>
  <c r="B193" i="9"/>
  <c r="C193" i="9"/>
  <c r="D193" i="9"/>
  <c r="B194" i="9"/>
  <c r="C194" i="9"/>
  <c r="D194" i="9"/>
  <c r="B195" i="9"/>
  <c r="C195" i="9"/>
  <c r="D195" i="9"/>
  <c r="B196" i="9"/>
  <c r="C196" i="9"/>
  <c r="D196" i="9"/>
  <c r="B197" i="9"/>
  <c r="C197" i="9"/>
  <c r="D197" i="9"/>
  <c r="B198" i="9"/>
  <c r="C198" i="9"/>
  <c r="D198" i="9"/>
  <c r="B199" i="9"/>
  <c r="C199" i="9"/>
  <c r="D199" i="9"/>
  <c r="B200" i="9"/>
  <c r="C200" i="9"/>
  <c r="D200" i="9"/>
  <c r="B201" i="9"/>
  <c r="C201" i="9"/>
  <c r="D201" i="9"/>
  <c r="B202" i="9"/>
  <c r="C202" i="9"/>
  <c r="D202" i="9"/>
  <c r="B203" i="9"/>
  <c r="C203" i="9"/>
  <c r="D203" i="9"/>
  <c r="B204" i="9"/>
  <c r="C204" i="9"/>
  <c r="D204" i="9"/>
  <c r="B205" i="9"/>
  <c r="C205" i="9"/>
  <c r="D205" i="9"/>
  <c r="B206" i="9"/>
  <c r="C206" i="9"/>
  <c r="D206" i="9"/>
  <c r="B207" i="9"/>
  <c r="C207" i="9"/>
  <c r="D207" i="9"/>
  <c r="B208" i="9"/>
  <c r="C208" i="9"/>
  <c r="D208" i="9"/>
  <c r="B209" i="9"/>
  <c r="C209" i="9"/>
  <c r="D209" i="9"/>
  <c r="B210" i="9"/>
  <c r="C210" i="9"/>
  <c r="D210" i="9"/>
  <c r="B211" i="9"/>
  <c r="C211" i="9"/>
  <c r="D211" i="9"/>
  <c r="B212" i="9"/>
  <c r="C212" i="9"/>
  <c r="D212" i="9"/>
  <c r="B213" i="9"/>
  <c r="C213" i="9"/>
  <c r="D213" i="9"/>
  <c r="B214" i="9"/>
  <c r="C214" i="9"/>
  <c r="D214" i="9"/>
  <c r="B215" i="9"/>
  <c r="C215" i="9"/>
  <c r="D215" i="9"/>
  <c r="B216" i="9"/>
  <c r="C216" i="9"/>
  <c r="D216" i="9"/>
  <c r="B217" i="9"/>
  <c r="C217" i="9"/>
  <c r="D217" i="9"/>
  <c r="B218" i="9"/>
  <c r="C218" i="9"/>
  <c r="D218" i="9"/>
  <c r="B219" i="9"/>
  <c r="C219" i="9"/>
  <c r="D219" i="9"/>
  <c r="B220" i="9"/>
  <c r="C220" i="9"/>
  <c r="D220" i="9"/>
  <c r="B221" i="9"/>
  <c r="C221" i="9"/>
  <c r="D221" i="9"/>
  <c r="B222" i="9"/>
  <c r="C222" i="9"/>
  <c r="D222" i="9"/>
  <c r="B223" i="9"/>
  <c r="C223" i="9"/>
  <c r="D223" i="9"/>
  <c r="B224" i="9"/>
  <c r="C224" i="9"/>
  <c r="D224" i="9"/>
  <c r="B225" i="9"/>
  <c r="C225" i="9"/>
  <c r="D225" i="9"/>
  <c r="B226" i="9"/>
  <c r="C226" i="9"/>
  <c r="D226" i="9"/>
  <c r="B227" i="9"/>
  <c r="C227" i="9"/>
  <c r="D227" i="9"/>
  <c r="B228" i="9"/>
  <c r="C228" i="9"/>
  <c r="D228" i="9"/>
  <c r="B229" i="9"/>
  <c r="C229" i="9"/>
  <c r="D229" i="9"/>
  <c r="B230" i="9"/>
  <c r="C230" i="9"/>
  <c r="D230" i="9"/>
  <c r="B231" i="9"/>
  <c r="C231" i="9"/>
  <c r="D231" i="9"/>
  <c r="B232" i="9"/>
  <c r="C232" i="9"/>
  <c r="D232" i="9"/>
  <c r="B233" i="9"/>
  <c r="C233" i="9"/>
  <c r="D233" i="9"/>
  <c r="B234" i="9"/>
  <c r="C234" i="9"/>
  <c r="D234" i="9"/>
  <c r="B235" i="9"/>
  <c r="C235" i="9"/>
  <c r="D235" i="9"/>
  <c r="B236" i="9"/>
  <c r="C236" i="9"/>
  <c r="D236" i="9"/>
  <c r="B237" i="9"/>
  <c r="C237" i="9"/>
  <c r="D237" i="9"/>
  <c r="B238" i="9"/>
  <c r="C238" i="9"/>
  <c r="D238" i="9"/>
  <c r="B239" i="9"/>
  <c r="C239" i="9"/>
  <c r="D239" i="9"/>
  <c r="B240" i="9"/>
  <c r="C240" i="9"/>
  <c r="D240" i="9"/>
  <c r="B241" i="9"/>
  <c r="C241" i="9"/>
  <c r="D241" i="9"/>
  <c r="B242" i="9"/>
  <c r="C242" i="9"/>
  <c r="D242" i="9"/>
  <c r="B243" i="9"/>
  <c r="C243" i="9"/>
  <c r="D243" i="9"/>
  <c r="B244" i="9"/>
  <c r="C244" i="9"/>
  <c r="D244" i="9"/>
  <c r="B245" i="9"/>
  <c r="C245" i="9"/>
  <c r="D245" i="9"/>
  <c r="B246" i="9"/>
  <c r="C246" i="9"/>
  <c r="D246" i="9"/>
  <c r="B247" i="9"/>
  <c r="C247" i="9"/>
  <c r="D247" i="9"/>
  <c r="B248" i="9"/>
  <c r="C248" i="9"/>
  <c r="D248" i="9"/>
  <c r="B249" i="9"/>
  <c r="C249" i="9"/>
  <c r="D249" i="9"/>
  <c r="B250" i="9"/>
  <c r="C250" i="9"/>
  <c r="D250" i="9"/>
  <c r="B251" i="9"/>
  <c r="C251" i="9"/>
  <c r="D251" i="9"/>
  <c r="B252" i="9"/>
  <c r="C252" i="9"/>
  <c r="D252" i="9"/>
  <c r="B253" i="9"/>
  <c r="C253" i="9"/>
  <c r="D253" i="9"/>
  <c r="B254" i="9"/>
  <c r="C254" i="9"/>
  <c r="D254" i="9"/>
  <c r="B255" i="9"/>
  <c r="C255" i="9"/>
  <c r="D255" i="9"/>
  <c r="B256" i="9"/>
  <c r="C256" i="9"/>
  <c r="D256" i="9"/>
  <c r="B257" i="9"/>
  <c r="C257" i="9"/>
  <c r="D257" i="9"/>
  <c r="B258" i="9"/>
  <c r="C258" i="9"/>
  <c r="D258" i="9"/>
  <c r="B259" i="9"/>
  <c r="C259" i="9"/>
  <c r="D259" i="9"/>
  <c r="B260" i="9"/>
  <c r="C260" i="9"/>
  <c r="D260" i="9"/>
  <c r="B261" i="9"/>
  <c r="C261" i="9"/>
  <c r="D261" i="9"/>
  <c r="B262" i="9"/>
  <c r="C262" i="9"/>
  <c r="D262" i="9"/>
  <c r="B263" i="9"/>
  <c r="C263" i="9"/>
  <c r="D263" i="9"/>
  <c r="B264" i="9"/>
  <c r="C264" i="9"/>
  <c r="D264" i="9"/>
  <c r="B265" i="9"/>
  <c r="C265" i="9"/>
  <c r="D265" i="9"/>
  <c r="B266" i="9"/>
  <c r="C266" i="9"/>
  <c r="D266" i="9"/>
  <c r="B267" i="9"/>
  <c r="C267" i="9"/>
  <c r="D267" i="9"/>
  <c r="B268" i="9"/>
  <c r="C268" i="9"/>
  <c r="D268" i="9"/>
  <c r="B269" i="9"/>
  <c r="C269" i="9"/>
  <c r="D269" i="9"/>
  <c r="B270" i="9"/>
  <c r="C270" i="9"/>
  <c r="D270" i="9"/>
  <c r="B271" i="9"/>
  <c r="C271" i="9"/>
  <c r="D271" i="9"/>
  <c r="B272" i="9"/>
  <c r="C272" i="9"/>
  <c r="D272" i="9"/>
  <c r="B273" i="9"/>
  <c r="C273" i="9"/>
  <c r="D273" i="9"/>
  <c r="B274" i="9"/>
  <c r="C274" i="9"/>
  <c r="D274" i="9"/>
  <c r="B275" i="9"/>
  <c r="C275" i="9"/>
  <c r="D275" i="9"/>
  <c r="B276" i="9"/>
  <c r="C276" i="9"/>
  <c r="D276" i="9"/>
  <c r="B277" i="9"/>
  <c r="C277" i="9"/>
  <c r="D277" i="9"/>
  <c r="B278" i="9"/>
  <c r="C278" i="9"/>
  <c r="D278" i="9"/>
  <c r="B279" i="9"/>
  <c r="C279" i="9"/>
  <c r="D279" i="9"/>
  <c r="B280" i="9"/>
  <c r="C280" i="9"/>
  <c r="D280" i="9"/>
  <c r="B281" i="9"/>
  <c r="C281" i="9"/>
  <c r="D281" i="9"/>
  <c r="B282" i="9"/>
  <c r="C282" i="9"/>
  <c r="D282" i="9"/>
  <c r="B283" i="9"/>
  <c r="C283" i="9"/>
  <c r="D283" i="9"/>
  <c r="B284" i="9"/>
  <c r="C284" i="9"/>
  <c r="D284" i="9"/>
  <c r="B285" i="9"/>
  <c r="C285" i="9"/>
  <c r="D285" i="9"/>
  <c r="B286" i="9"/>
  <c r="C286" i="9"/>
  <c r="D286" i="9"/>
  <c r="B287" i="9"/>
  <c r="C287" i="9"/>
  <c r="D287" i="9"/>
  <c r="B288" i="9"/>
  <c r="C288" i="9"/>
  <c r="D288" i="9"/>
  <c r="B289" i="9"/>
  <c r="C289" i="9"/>
  <c r="D289" i="9"/>
  <c r="B290" i="9"/>
  <c r="C290" i="9"/>
  <c r="D290" i="9"/>
  <c r="B291" i="9"/>
  <c r="C291" i="9"/>
  <c r="D291" i="9"/>
  <c r="B292" i="9"/>
  <c r="C292" i="9"/>
  <c r="D292" i="9"/>
  <c r="B293" i="9"/>
  <c r="C293" i="9"/>
  <c r="D293" i="9"/>
  <c r="B294" i="9"/>
  <c r="C294" i="9"/>
  <c r="D294" i="9"/>
  <c r="B295" i="9"/>
  <c r="C295" i="9"/>
  <c r="D295" i="9"/>
  <c r="B296" i="9"/>
  <c r="C296" i="9"/>
  <c r="D296" i="9"/>
  <c r="B297" i="9"/>
  <c r="C297" i="9"/>
  <c r="D297" i="9"/>
  <c r="B298" i="9"/>
  <c r="C298" i="9"/>
  <c r="D298" i="9"/>
  <c r="B299" i="9"/>
  <c r="C299" i="9"/>
  <c r="D299" i="9"/>
  <c r="B300" i="9"/>
  <c r="C300" i="9"/>
  <c r="D300" i="9"/>
  <c r="B301" i="9"/>
  <c r="C301" i="9"/>
  <c r="D301" i="9"/>
  <c r="B302" i="9"/>
  <c r="C302" i="9"/>
  <c r="D302" i="9"/>
  <c r="B303" i="9"/>
  <c r="C303" i="9"/>
  <c r="D303" i="9"/>
  <c r="B304" i="9"/>
  <c r="C304" i="9"/>
  <c r="D304" i="9"/>
  <c r="B305" i="9"/>
  <c r="C305" i="9"/>
  <c r="D305" i="9"/>
  <c r="B306" i="9"/>
  <c r="C306" i="9"/>
  <c r="D306" i="9"/>
  <c r="B307" i="9"/>
  <c r="C307" i="9"/>
  <c r="D307" i="9"/>
  <c r="B308" i="9"/>
  <c r="C308" i="9"/>
  <c r="D308" i="9"/>
  <c r="B309" i="9"/>
  <c r="C309" i="9"/>
  <c r="D309" i="9"/>
  <c r="B310" i="9"/>
  <c r="C310" i="9"/>
  <c r="D310" i="9"/>
  <c r="B311" i="9"/>
  <c r="C311" i="9"/>
  <c r="D311" i="9"/>
  <c r="B312" i="9"/>
  <c r="C312" i="9"/>
  <c r="D312" i="9"/>
  <c r="B313" i="9"/>
  <c r="C313" i="9"/>
  <c r="D313" i="9"/>
  <c r="B314" i="9"/>
  <c r="C314" i="9"/>
  <c r="D314" i="9"/>
  <c r="B315" i="9"/>
  <c r="C315" i="9"/>
  <c r="D315" i="9"/>
  <c r="B316" i="9"/>
  <c r="C316" i="9"/>
  <c r="D316" i="9"/>
  <c r="B317" i="9"/>
  <c r="C317" i="9"/>
  <c r="D317" i="9"/>
  <c r="B318" i="9"/>
  <c r="C318" i="9"/>
  <c r="D318" i="9"/>
  <c r="B319" i="9"/>
  <c r="C319" i="9"/>
  <c r="D319" i="9"/>
  <c r="B320" i="9"/>
  <c r="C320" i="9"/>
  <c r="D320" i="9"/>
  <c r="B321" i="9"/>
  <c r="C321" i="9"/>
  <c r="D321" i="9"/>
  <c r="B322" i="9"/>
  <c r="C322" i="9"/>
  <c r="D322" i="9"/>
  <c r="B323" i="9"/>
  <c r="C323" i="9"/>
  <c r="D323" i="9"/>
  <c r="B324" i="9"/>
  <c r="C324" i="9"/>
  <c r="D324" i="9"/>
  <c r="B325" i="9"/>
  <c r="C325" i="9"/>
  <c r="D325" i="9"/>
  <c r="B326" i="9"/>
  <c r="C326" i="9"/>
  <c r="D326" i="9"/>
  <c r="B327" i="9"/>
  <c r="C327" i="9"/>
  <c r="D327" i="9"/>
  <c r="B328" i="9"/>
  <c r="C328" i="9"/>
  <c r="D328" i="9"/>
  <c r="B329" i="9"/>
  <c r="C329" i="9"/>
  <c r="D329" i="9"/>
  <c r="B330" i="9"/>
  <c r="C330" i="9"/>
  <c r="D330" i="9"/>
  <c r="B331" i="9"/>
  <c r="C331" i="9"/>
  <c r="D331" i="9"/>
  <c r="B332" i="9"/>
  <c r="C332" i="9"/>
  <c r="D332" i="9"/>
  <c r="B333" i="9"/>
  <c r="C333" i="9"/>
  <c r="D333" i="9"/>
  <c r="B334" i="9"/>
  <c r="C334" i="9"/>
  <c r="D334" i="9"/>
  <c r="B335" i="9"/>
  <c r="C335" i="9"/>
  <c r="D335" i="9"/>
  <c r="B336" i="9"/>
  <c r="C336" i="9"/>
  <c r="D336" i="9"/>
  <c r="B337" i="9"/>
  <c r="C337" i="9"/>
  <c r="D337" i="9"/>
  <c r="B338" i="9"/>
  <c r="C338" i="9"/>
  <c r="D338" i="9"/>
  <c r="B339" i="9"/>
  <c r="C339" i="9"/>
  <c r="D339" i="9"/>
  <c r="B340" i="9"/>
  <c r="C340" i="9"/>
  <c r="D340" i="9"/>
  <c r="B341" i="9"/>
  <c r="C341" i="9"/>
  <c r="D341" i="9"/>
  <c r="B342" i="9"/>
  <c r="C342" i="9"/>
  <c r="D342" i="9"/>
  <c r="B343" i="9"/>
  <c r="C343" i="9"/>
  <c r="D343" i="9"/>
  <c r="B344" i="9"/>
  <c r="C344" i="9"/>
  <c r="D344" i="9"/>
  <c r="B345" i="9"/>
  <c r="C345" i="9"/>
  <c r="D345" i="9"/>
  <c r="B346" i="9"/>
  <c r="C346" i="9"/>
  <c r="D346" i="9"/>
  <c r="B347" i="9"/>
  <c r="C347" i="9"/>
  <c r="D347" i="9"/>
  <c r="B348" i="9"/>
  <c r="C348" i="9"/>
  <c r="D348" i="9"/>
  <c r="B349" i="9"/>
  <c r="C349" i="9"/>
  <c r="D349" i="9"/>
  <c r="B350" i="9"/>
  <c r="C350" i="9"/>
  <c r="D350" i="9"/>
  <c r="B351" i="9"/>
  <c r="C351" i="9"/>
  <c r="D351" i="9"/>
  <c r="B352" i="9"/>
  <c r="C352" i="9"/>
  <c r="D352" i="9"/>
  <c r="B353" i="9"/>
  <c r="C353" i="9"/>
  <c r="D353" i="9"/>
  <c r="B354" i="9"/>
  <c r="C354" i="9"/>
  <c r="D354" i="9"/>
  <c r="B355" i="9"/>
  <c r="C355" i="9"/>
  <c r="D355" i="9"/>
  <c r="B356" i="9"/>
  <c r="C356" i="9"/>
  <c r="D356" i="9"/>
  <c r="B357" i="9"/>
  <c r="C357" i="9"/>
  <c r="D357" i="9"/>
  <c r="B358" i="9"/>
  <c r="C358" i="9"/>
  <c r="D358" i="9"/>
  <c r="B359" i="9"/>
  <c r="C359" i="9"/>
  <c r="D359" i="9"/>
  <c r="B360" i="9"/>
  <c r="C360" i="9"/>
  <c r="D360" i="9"/>
  <c r="B361" i="9"/>
  <c r="C361" i="9"/>
  <c r="D361" i="9"/>
  <c r="B362" i="9"/>
  <c r="C362" i="9"/>
  <c r="D362" i="9"/>
  <c r="B363" i="9"/>
  <c r="C363" i="9"/>
  <c r="D363" i="9"/>
  <c r="B364" i="9"/>
  <c r="C364" i="9"/>
  <c r="D364" i="9"/>
  <c r="B365" i="9"/>
  <c r="C365" i="9"/>
  <c r="D365" i="9"/>
  <c r="B366" i="9"/>
  <c r="C366" i="9"/>
  <c r="D366" i="9"/>
  <c r="B367" i="9"/>
  <c r="C367" i="9"/>
  <c r="D367" i="9"/>
  <c r="B368" i="9"/>
  <c r="C368" i="9"/>
  <c r="D368" i="9"/>
  <c r="B369" i="9"/>
  <c r="C369" i="9"/>
  <c r="D369" i="9"/>
  <c r="B370" i="9"/>
  <c r="C370" i="9"/>
  <c r="D370" i="9"/>
  <c r="B371" i="9"/>
  <c r="C371" i="9"/>
  <c r="D371" i="9"/>
  <c r="B372" i="9"/>
  <c r="C372" i="9"/>
  <c r="D372" i="9"/>
  <c r="B373" i="9"/>
  <c r="C373" i="9"/>
  <c r="D373" i="9"/>
  <c r="B374" i="9"/>
  <c r="C374" i="9"/>
  <c r="D374" i="9"/>
  <c r="B375" i="9"/>
  <c r="C375" i="9"/>
  <c r="D375" i="9"/>
  <c r="B376" i="9"/>
  <c r="C376" i="9"/>
  <c r="D376" i="9"/>
  <c r="B377" i="9"/>
  <c r="C377" i="9"/>
  <c r="D377" i="9"/>
  <c r="B378" i="9"/>
  <c r="C378" i="9"/>
  <c r="D378" i="9"/>
  <c r="B379" i="9"/>
  <c r="C379" i="9"/>
  <c r="D379" i="9"/>
  <c r="B380" i="9"/>
  <c r="C380" i="9"/>
  <c r="D380" i="9"/>
  <c r="B381" i="9"/>
  <c r="C381" i="9"/>
  <c r="D381" i="9"/>
  <c r="B382" i="9"/>
  <c r="C382" i="9"/>
  <c r="D382" i="9"/>
  <c r="B383" i="9"/>
  <c r="C383" i="9"/>
  <c r="D383" i="9"/>
  <c r="B384" i="9"/>
  <c r="C384" i="9"/>
  <c r="D384" i="9"/>
  <c r="B385" i="9"/>
  <c r="C385" i="9"/>
  <c r="D385" i="9"/>
  <c r="B386" i="9"/>
  <c r="C386" i="9"/>
  <c r="D386" i="9"/>
  <c r="B387" i="9"/>
  <c r="C387" i="9"/>
  <c r="D387" i="9"/>
  <c r="B388" i="9"/>
  <c r="C388" i="9"/>
  <c r="D388" i="9"/>
  <c r="B389" i="9"/>
  <c r="C389" i="9"/>
  <c r="D389" i="9"/>
  <c r="B390" i="9"/>
  <c r="C390" i="9"/>
  <c r="D390" i="9"/>
  <c r="B391" i="9"/>
  <c r="C391" i="9"/>
  <c r="D391" i="9"/>
  <c r="B392" i="9"/>
  <c r="C392" i="9"/>
  <c r="D392" i="9"/>
  <c r="B393" i="9"/>
  <c r="C393" i="9"/>
  <c r="D393" i="9"/>
  <c r="B394" i="9"/>
  <c r="C394" i="9"/>
  <c r="D394" i="9"/>
  <c r="B395" i="9"/>
  <c r="C395" i="9"/>
  <c r="D395" i="9"/>
  <c r="B396" i="9"/>
  <c r="C396" i="9"/>
  <c r="D396" i="9"/>
  <c r="B397" i="9"/>
  <c r="C397" i="9"/>
  <c r="D397" i="9"/>
  <c r="B398" i="9"/>
  <c r="C398" i="9"/>
  <c r="D398" i="9"/>
  <c r="B399" i="9"/>
  <c r="C399" i="9"/>
  <c r="D399" i="9"/>
  <c r="B400" i="9"/>
  <c r="C400" i="9"/>
  <c r="D400" i="9"/>
  <c r="B401" i="9"/>
  <c r="C401" i="9"/>
  <c r="D401" i="9"/>
  <c r="B402" i="9"/>
  <c r="C402" i="9"/>
  <c r="D402" i="9"/>
  <c r="B403" i="9"/>
  <c r="C403" i="9"/>
  <c r="D403" i="9"/>
  <c r="B404" i="9"/>
  <c r="C404" i="9"/>
  <c r="D404" i="9"/>
  <c r="B405" i="9"/>
  <c r="C405" i="9"/>
  <c r="D405" i="9"/>
  <c r="B406" i="9"/>
  <c r="C406" i="9"/>
  <c r="D406" i="9"/>
  <c r="B407" i="9"/>
  <c r="C407" i="9"/>
  <c r="D407" i="9"/>
  <c r="B408" i="9"/>
  <c r="C408" i="9"/>
  <c r="D408" i="9"/>
  <c r="B409" i="9"/>
  <c r="C409" i="9"/>
  <c r="D409" i="9"/>
  <c r="B410" i="9"/>
  <c r="C410" i="9"/>
  <c r="D410" i="9"/>
  <c r="B411" i="9"/>
  <c r="C411" i="9"/>
  <c r="D411" i="9"/>
  <c r="B412" i="9"/>
  <c r="C412" i="9"/>
  <c r="D412" i="9"/>
  <c r="B413" i="9"/>
  <c r="C413" i="9"/>
  <c r="D413" i="9"/>
  <c r="B414" i="9"/>
  <c r="C414" i="9"/>
  <c r="D414" i="9"/>
  <c r="B415" i="9"/>
  <c r="C415" i="9"/>
  <c r="D415" i="9"/>
  <c r="B416" i="9"/>
  <c r="C416" i="9"/>
  <c r="D416" i="9"/>
  <c r="B417" i="9"/>
  <c r="C417" i="9"/>
  <c r="D417" i="9"/>
  <c r="B418" i="9"/>
  <c r="C418" i="9"/>
  <c r="D418" i="9"/>
  <c r="B419" i="9"/>
  <c r="C419" i="9"/>
  <c r="D419" i="9"/>
  <c r="B420" i="9"/>
  <c r="C420" i="9"/>
  <c r="D420" i="9"/>
  <c r="B421" i="9"/>
  <c r="C421" i="9"/>
  <c r="D421" i="9"/>
  <c r="B422" i="9"/>
  <c r="C422" i="9"/>
  <c r="D422" i="9"/>
  <c r="B423" i="9"/>
  <c r="C423" i="9"/>
  <c r="D423" i="9"/>
  <c r="B424" i="9"/>
  <c r="C424" i="9"/>
  <c r="D424" i="9"/>
  <c r="B425" i="9"/>
  <c r="C425" i="9"/>
  <c r="D425" i="9"/>
  <c r="B426" i="9"/>
  <c r="C426" i="9"/>
  <c r="D426" i="9"/>
  <c r="B427" i="9"/>
  <c r="C427" i="9"/>
  <c r="D427" i="9"/>
  <c r="B428" i="9"/>
  <c r="C428" i="9"/>
  <c r="D428" i="9"/>
  <c r="B429" i="9"/>
  <c r="C429" i="9"/>
  <c r="D429" i="9"/>
  <c r="B430" i="9"/>
  <c r="C430" i="9"/>
  <c r="D430" i="9"/>
  <c r="B431" i="9"/>
  <c r="C431" i="9"/>
  <c r="D431" i="9"/>
  <c r="B432" i="9"/>
  <c r="C432" i="9"/>
  <c r="D432" i="9"/>
  <c r="B433" i="9"/>
  <c r="C433" i="9"/>
  <c r="D433" i="9"/>
  <c r="B434" i="9"/>
  <c r="C434" i="9"/>
  <c r="D434" i="9"/>
  <c r="B435" i="9"/>
  <c r="C435" i="9"/>
  <c r="D435" i="9"/>
  <c r="B436" i="9"/>
  <c r="C436" i="9"/>
  <c r="D436" i="9"/>
  <c r="B437" i="9"/>
  <c r="C437" i="9"/>
  <c r="D437" i="9"/>
  <c r="B438" i="9"/>
  <c r="C438" i="9"/>
  <c r="D438" i="9"/>
  <c r="B439" i="9"/>
  <c r="C439" i="9"/>
  <c r="D439" i="9"/>
  <c r="B440" i="9"/>
  <c r="C440" i="9"/>
  <c r="D440" i="9"/>
  <c r="B441" i="9"/>
  <c r="C441" i="9"/>
  <c r="D441" i="9"/>
  <c r="B442" i="9"/>
  <c r="C442" i="9"/>
  <c r="D442" i="9"/>
  <c r="B443" i="9"/>
  <c r="C443" i="9"/>
  <c r="D443" i="9"/>
  <c r="B444" i="9"/>
  <c r="C444" i="9"/>
  <c r="D444" i="9"/>
  <c r="B445" i="9"/>
  <c r="C445" i="9"/>
  <c r="D445" i="9"/>
  <c r="B446" i="9"/>
  <c r="C446" i="9"/>
  <c r="D446" i="9"/>
  <c r="B447" i="9"/>
  <c r="C447" i="9"/>
  <c r="D447" i="9"/>
  <c r="B448" i="9"/>
  <c r="C448" i="9"/>
  <c r="D448" i="9"/>
  <c r="B449" i="9"/>
  <c r="C449" i="9"/>
  <c r="D449" i="9"/>
  <c r="B450" i="9"/>
  <c r="C450" i="9"/>
  <c r="D450" i="9"/>
  <c r="B451" i="9"/>
  <c r="C451" i="9"/>
  <c r="D451" i="9"/>
  <c r="B452" i="9"/>
  <c r="C452" i="9"/>
  <c r="D452" i="9"/>
  <c r="B453" i="9"/>
  <c r="C453" i="9"/>
  <c r="D453" i="9"/>
  <c r="B454" i="9"/>
  <c r="C454" i="9"/>
  <c r="D454" i="9"/>
  <c r="B455" i="9"/>
  <c r="C455" i="9"/>
  <c r="D455" i="9"/>
  <c r="B456" i="9"/>
  <c r="C456" i="9"/>
  <c r="D456" i="9"/>
  <c r="B457" i="9"/>
  <c r="C457" i="9"/>
  <c r="D457" i="9"/>
  <c r="B458" i="9"/>
  <c r="C458" i="9"/>
  <c r="D458" i="9"/>
  <c r="B459" i="9"/>
  <c r="C459" i="9"/>
  <c r="D459" i="9"/>
  <c r="B460" i="9"/>
  <c r="C460" i="9"/>
  <c r="D460" i="9"/>
  <c r="B461" i="9"/>
  <c r="C461" i="9"/>
  <c r="D461" i="9"/>
  <c r="B462" i="9"/>
  <c r="C462" i="9"/>
  <c r="D462" i="9"/>
  <c r="B463" i="9"/>
  <c r="C463" i="9"/>
  <c r="D463" i="9"/>
  <c r="B464" i="9"/>
  <c r="C464" i="9"/>
  <c r="D464" i="9"/>
  <c r="B465" i="9"/>
  <c r="C465" i="9"/>
  <c r="D465" i="9"/>
  <c r="B466" i="9"/>
  <c r="C466" i="9"/>
  <c r="D466" i="9"/>
  <c r="B467" i="9"/>
  <c r="C467" i="9"/>
  <c r="D467" i="9"/>
  <c r="B468" i="9"/>
  <c r="C468" i="9"/>
  <c r="D468" i="9"/>
  <c r="B469" i="9"/>
  <c r="C469" i="9"/>
  <c r="D469" i="9"/>
  <c r="B470" i="9"/>
  <c r="C470" i="9"/>
  <c r="D470" i="9"/>
  <c r="B471" i="9"/>
  <c r="C471" i="9"/>
  <c r="D471" i="9"/>
  <c r="B472" i="9"/>
  <c r="C472" i="9"/>
  <c r="D472" i="9"/>
  <c r="B473" i="9"/>
  <c r="C473" i="9"/>
  <c r="D473" i="9"/>
  <c r="B474" i="9"/>
  <c r="C474" i="9"/>
  <c r="D474" i="9"/>
  <c r="B475" i="9"/>
  <c r="C475" i="9"/>
  <c r="D475" i="9"/>
  <c r="B476" i="9"/>
  <c r="C476" i="9"/>
  <c r="D476" i="9"/>
  <c r="B477" i="9"/>
  <c r="C477" i="9"/>
  <c r="D477" i="9"/>
  <c r="B478" i="9"/>
  <c r="C478" i="9"/>
  <c r="D478" i="9"/>
  <c r="B479" i="9"/>
  <c r="C479" i="9"/>
  <c r="D479" i="9"/>
  <c r="B480" i="9"/>
  <c r="C480" i="9"/>
  <c r="D480" i="9"/>
  <c r="B481" i="9"/>
  <c r="C481" i="9"/>
  <c r="D481" i="9"/>
  <c r="B482" i="9"/>
  <c r="C482" i="9"/>
  <c r="D482" i="9"/>
  <c r="B483" i="9"/>
  <c r="C483" i="9"/>
  <c r="D483" i="9"/>
  <c r="B484" i="9"/>
  <c r="C484" i="9"/>
  <c r="D484" i="9"/>
  <c r="B485" i="9"/>
  <c r="C485" i="9"/>
  <c r="D485" i="9"/>
  <c r="B486" i="9"/>
  <c r="C486" i="9"/>
  <c r="D486" i="9"/>
  <c r="B487" i="9"/>
  <c r="C487" i="9"/>
  <c r="D487" i="9"/>
  <c r="B488" i="9"/>
  <c r="C488" i="9"/>
  <c r="D488" i="9"/>
  <c r="B489" i="9"/>
  <c r="C489" i="9"/>
  <c r="D489" i="9"/>
  <c r="B490" i="9"/>
  <c r="C490" i="9"/>
  <c r="D490" i="9"/>
  <c r="B491" i="9"/>
  <c r="C491" i="9"/>
  <c r="D491" i="9"/>
  <c r="B492" i="9"/>
  <c r="C492" i="9"/>
  <c r="D492" i="9"/>
  <c r="B493" i="9"/>
  <c r="C493" i="9"/>
  <c r="D493" i="9"/>
  <c r="B494" i="9"/>
  <c r="C494" i="9"/>
  <c r="D494" i="9"/>
  <c r="B495" i="9"/>
  <c r="C495" i="9"/>
  <c r="D495" i="9"/>
  <c r="B496" i="9"/>
  <c r="C496" i="9"/>
  <c r="D496" i="9"/>
  <c r="B497" i="9"/>
  <c r="C497" i="9"/>
  <c r="D497" i="9"/>
  <c r="B498" i="9"/>
  <c r="C498" i="9"/>
  <c r="D498" i="9"/>
  <c r="B499" i="9"/>
  <c r="C499" i="9"/>
  <c r="D499" i="9"/>
  <c r="B500" i="9"/>
  <c r="C500" i="9"/>
  <c r="D500" i="9"/>
  <c r="B501" i="9"/>
  <c r="C501" i="9"/>
  <c r="D501" i="9"/>
  <c r="B502" i="9"/>
  <c r="C502" i="9"/>
  <c r="D502" i="9"/>
  <c r="B503" i="9"/>
  <c r="C503" i="9"/>
  <c r="D503" i="9"/>
  <c r="B504" i="9"/>
  <c r="C504" i="9"/>
  <c r="D504" i="9"/>
  <c r="B505" i="9"/>
  <c r="C505" i="9"/>
  <c r="D505" i="9"/>
  <c r="B506" i="9"/>
  <c r="C506" i="9"/>
  <c r="D506" i="9"/>
  <c r="B507" i="9"/>
  <c r="C507" i="9"/>
  <c r="D507" i="9"/>
  <c r="B508" i="9"/>
  <c r="C508" i="9"/>
  <c r="D508" i="9"/>
  <c r="B509" i="9"/>
  <c r="C509" i="9"/>
  <c r="D509" i="9"/>
  <c r="B510" i="9"/>
  <c r="C510" i="9"/>
  <c r="D510" i="9"/>
  <c r="B511" i="9"/>
  <c r="C511" i="9"/>
  <c r="D511" i="9"/>
  <c r="B512" i="9"/>
  <c r="C512" i="9"/>
  <c r="D512" i="9"/>
  <c r="B513" i="9"/>
  <c r="C513" i="9"/>
  <c r="D513" i="9"/>
  <c r="B514" i="9"/>
  <c r="C514" i="9"/>
  <c r="D514" i="9"/>
  <c r="B515" i="9"/>
  <c r="C515" i="9"/>
  <c r="D515" i="9"/>
  <c r="B516" i="9"/>
  <c r="C516" i="9"/>
  <c r="D516" i="9"/>
  <c r="B517" i="9"/>
  <c r="C517" i="9"/>
  <c r="D517" i="9"/>
  <c r="B518" i="9"/>
  <c r="C518" i="9"/>
  <c r="D518" i="9"/>
  <c r="B519" i="9"/>
  <c r="C519" i="9"/>
  <c r="D519" i="9"/>
  <c r="B520" i="9"/>
  <c r="C520" i="9"/>
  <c r="D520" i="9"/>
  <c r="B521" i="9"/>
  <c r="C521" i="9"/>
  <c r="D521" i="9"/>
  <c r="B522" i="9"/>
  <c r="C522" i="9"/>
  <c r="D522" i="9"/>
  <c r="B523" i="9"/>
  <c r="C523" i="9"/>
  <c r="D523" i="9"/>
  <c r="B524" i="9"/>
  <c r="C524" i="9"/>
  <c r="D524" i="9"/>
  <c r="B525" i="9"/>
  <c r="C525" i="9"/>
  <c r="D525" i="9"/>
  <c r="B526" i="9"/>
  <c r="C526" i="9"/>
  <c r="D526" i="9"/>
  <c r="B527" i="9"/>
  <c r="C527" i="9"/>
  <c r="D527" i="9"/>
  <c r="B528" i="9"/>
  <c r="C528" i="9"/>
  <c r="D528" i="9"/>
  <c r="B529" i="9"/>
  <c r="C529" i="9"/>
  <c r="D529" i="9"/>
  <c r="B530" i="9"/>
  <c r="C530" i="9"/>
  <c r="D530" i="9"/>
  <c r="B531" i="9"/>
  <c r="C531" i="9"/>
  <c r="D531" i="9"/>
  <c r="B532" i="9"/>
  <c r="C532" i="9"/>
  <c r="D532" i="9"/>
  <c r="B533" i="9"/>
  <c r="C533" i="9"/>
  <c r="D533" i="9"/>
  <c r="B534" i="9"/>
  <c r="C534" i="9"/>
  <c r="D534" i="9"/>
  <c r="B535" i="9"/>
  <c r="C535" i="9"/>
  <c r="D535" i="9"/>
  <c r="B536" i="9"/>
  <c r="C536" i="9"/>
  <c r="D536" i="9"/>
  <c r="B537" i="9"/>
  <c r="C537" i="9"/>
  <c r="D537" i="9"/>
  <c r="B538" i="9"/>
  <c r="C538" i="9"/>
  <c r="D538" i="9"/>
  <c r="B539" i="9"/>
  <c r="C539" i="9"/>
  <c r="D539" i="9"/>
  <c r="B540" i="9"/>
  <c r="C540" i="9"/>
  <c r="D540" i="9"/>
  <c r="B541" i="9"/>
  <c r="C541" i="9"/>
  <c r="D541" i="9"/>
  <c r="B542" i="9"/>
  <c r="C542" i="9"/>
  <c r="D542" i="9"/>
  <c r="B543" i="9"/>
  <c r="C543" i="9"/>
  <c r="D543" i="9"/>
  <c r="B544" i="9"/>
  <c r="C544" i="9"/>
  <c r="D544" i="9"/>
  <c r="B545" i="9"/>
  <c r="C545" i="9"/>
  <c r="D545" i="9"/>
  <c r="B546" i="9"/>
  <c r="C546" i="9"/>
  <c r="D546" i="9"/>
  <c r="B547" i="9"/>
  <c r="C547" i="9"/>
  <c r="D547" i="9"/>
  <c r="B548" i="9"/>
  <c r="C548" i="9"/>
  <c r="D548" i="9"/>
  <c r="B549" i="9"/>
  <c r="C549" i="9"/>
  <c r="D549" i="9"/>
  <c r="B550" i="9"/>
  <c r="C550" i="9"/>
  <c r="D550" i="9"/>
  <c r="B551" i="9"/>
  <c r="C551" i="9"/>
  <c r="D551" i="9"/>
  <c r="B552" i="9"/>
  <c r="C552" i="9"/>
  <c r="D552" i="9"/>
  <c r="B553" i="9"/>
  <c r="C553" i="9"/>
  <c r="D553" i="9"/>
  <c r="B554" i="9"/>
  <c r="C554" i="9"/>
  <c r="D554" i="9"/>
  <c r="B555" i="9"/>
  <c r="C555" i="9"/>
  <c r="D555" i="9"/>
  <c r="B556" i="9"/>
  <c r="C556" i="9"/>
  <c r="D556" i="9"/>
  <c r="B557" i="9"/>
  <c r="C557" i="9"/>
  <c r="D557" i="9"/>
  <c r="B558" i="9"/>
  <c r="C558" i="9"/>
  <c r="D558" i="9"/>
  <c r="B559" i="9"/>
  <c r="C559" i="9"/>
  <c r="D559" i="9"/>
  <c r="B560" i="9"/>
  <c r="C560" i="9"/>
  <c r="D560" i="9"/>
  <c r="B561" i="9"/>
  <c r="C561" i="9"/>
  <c r="D561" i="9"/>
  <c r="B562" i="9"/>
  <c r="C562" i="9"/>
  <c r="D562" i="9"/>
  <c r="B563" i="9"/>
  <c r="C563" i="9"/>
  <c r="D563" i="9"/>
  <c r="B564" i="9"/>
  <c r="C564" i="9"/>
  <c r="D564" i="9"/>
  <c r="B565" i="9"/>
  <c r="C565" i="9"/>
  <c r="D565" i="9"/>
  <c r="B566" i="9"/>
  <c r="C566" i="9"/>
  <c r="D566" i="9"/>
  <c r="B567" i="9"/>
  <c r="C567" i="9"/>
  <c r="D567" i="9"/>
  <c r="B568" i="9"/>
  <c r="C568" i="9"/>
  <c r="D568" i="9"/>
  <c r="B569" i="9"/>
  <c r="C569" i="9"/>
  <c r="D569" i="9"/>
  <c r="B570" i="9"/>
  <c r="C570" i="9"/>
  <c r="D570" i="9"/>
  <c r="B571" i="9"/>
  <c r="C571" i="9"/>
  <c r="D571" i="9"/>
  <c r="B572" i="9"/>
  <c r="C572" i="9"/>
  <c r="D572" i="9"/>
  <c r="B573" i="9"/>
  <c r="C573" i="9"/>
  <c r="D573" i="9"/>
  <c r="B574" i="9"/>
  <c r="C574" i="9"/>
  <c r="D574" i="9"/>
  <c r="B575" i="9"/>
  <c r="C575" i="9"/>
  <c r="D575" i="9"/>
  <c r="B576" i="9"/>
  <c r="C576" i="9"/>
  <c r="D576" i="9"/>
  <c r="B577" i="9"/>
  <c r="C577" i="9"/>
  <c r="D577" i="9"/>
  <c r="B578" i="9"/>
  <c r="C578" i="9"/>
  <c r="D578" i="9"/>
  <c r="B579" i="9"/>
  <c r="C579" i="9"/>
  <c r="D579" i="9"/>
  <c r="B580" i="9"/>
  <c r="C580" i="9"/>
  <c r="D580" i="9"/>
  <c r="B581" i="9"/>
  <c r="C581" i="9"/>
  <c r="D581" i="9"/>
  <c r="B582" i="9"/>
  <c r="C582" i="9"/>
  <c r="D582" i="9"/>
  <c r="B583" i="9"/>
  <c r="C583" i="9"/>
  <c r="B584" i="9"/>
  <c r="C584" i="9"/>
  <c r="D584" i="9"/>
  <c r="C585" i="9"/>
  <c r="D585" i="9"/>
  <c r="B586" i="9"/>
  <c r="C586" i="9"/>
  <c r="D586" i="9"/>
  <c r="B587" i="9"/>
  <c r="C587" i="9"/>
  <c r="D587" i="9"/>
  <c r="B588" i="9"/>
  <c r="C588" i="9"/>
  <c r="D588" i="9"/>
  <c r="B589" i="9"/>
  <c r="C589" i="9"/>
  <c r="D589" i="9"/>
  <c r="B590" i="9"/>
  <c r="C590" i="9"/>
  <c r="D590" i="9"/>
  <c r="B591" i="9"/>
  <c r="C591" i="9"/>
  <c r="D591" i="9"/>
  <c r="B592" i="9"/>
  <c r="C592" i="9"/>
  <c r="D592" i="9"/>
  <c r="B593" i="9"/>
  <c r="C593" i="9"/>
  <c r="D593" i="9"/>
  <c r="B594" i="9"/>
  <c r="C594" i="9"/>
  <c r="D594" i="9"/>
  <c r="B595" i="9"/>
  <c r="C595" i="9"/>
  <c r="D595" i="9"/>
  <c r="B596" i="9"/>
  <c r="C596" i="9"/>
  <c r="D596" i="9"/>
  <c r="B597" i="9"/>
  <c r="C597" i="9"/>
  <c r="D597" i="9"/>
  <c r="B598" i="9"/>
  <c r="C598" i="9"/>
  <c r="D598" i="9"/>
  <c r="B599" i="9"/>
  <c r="C599" i="9"/>
  <c r="D599" i="9"/>
  <c r="B600" i="9"/>
  <c r="C600" i="9"/>
  <c r="D600" i="9"/>
  <c r="B601" i="9"/>
  <c r="C601" i="9"/>
  <c r="D601" i="9"/>
  <c r="B602" i="9"/>
  <c r="C602" i="9"/>
  <c r="D602" i="9"/>
  <c r="C603" i="9"/>
  <c r="D603" i="9"/>
  <c r="B604" i="9"/>
  <c r="C604" i="9"/>
  <c r="D604" i="9"/>
  <c r="B605" i="9"/>
  <c r="C605" i="9"/>
  <c r="D605" i="9"/>
  <c r="B606" i="9"/>
  <c r="C606" i="9"/>
  <c r="D606" i="9"/>
  <c r="B607" i="9"/>
  <c r="C607" i="9"/>
  <c r="D607" i="9"/>
  <c r="B608" i="9"/>
  <c r="C608" i="9"/>
  <c r="D608" i="9"/>
  <c r="B609" i="9"/>
  <c r="C609" i="9"/>
  <c r="D609" i="9"/>
  <c r="B610" i="9"/>
  <c r="C610" i="9"/>
  <c r="D610" i="9"/>
  <c r="B611" i="9"/>
  <c r="C611" i="9"/>
  <c r="D611" i="9"/>
  <c r="B612" i="9"/>
  <c r="C612" i="9"/>
  <c r="D612" i="9"/>
  <c r="B613" i="9"/>
  <c r="C613" i="9"/>
  <c r="D613" i="9"/>
  <c r="B614" i="9"/>
  <c r="C614" i="9"/>
  <c r="D614" i="9"/>
  <c r="B615" i="9"/>
  <c r="C615" i="9"/>
  <c r="D615" i="9"/>
  <c r="B616" i="9"/>
  <c r="C616" i="9"/>
  <c r="D616" i="9"/>
  <c r="B617" i="9"/>
  <c r="C617" i="9"/>
  <c r="D617" i="9"/>
  <c r="B618" i="9"/>
  <c r="C618" i="9"/>
  <c r="D618" i="9"/>
  <c r="B619" i="9"/>
  <c r="C619" i="9"/>
  <c r="D619" i="9"/>
  <c r="B620" i="9"/>
  <c r="C620" i="9"/>
  <c r="D620" i="9"/>
  <c r="B621" i="9"/>
  <c r="C621" i="9"/>
  <c r="D621" i="9"/>
  <c r="B622" i="9"/>
  <c r="C622" i="9"/>
  <c r="D622" i="9"/>
  <c r="B623" i="9"/>
  <c r="C623" i="9"/>
  <c r="D623" i="9"/>
  <c r="B624" i="9"/>
  <c r="C624" i="9"/>
  <c r="D624" i="9"/>
  <c r="B625" i="9"/>
  <c r="C625" i="9"/>
  <c r="D625" i="9"/>
  <c r="B626" i="9"/>
  <c r="C626" i="9"/>
  <c r="D626" i="9"/>
  <c r="B627" i="9"/>
  <c r="C627" i="9"/>
  <c r="D627" i="9"/>
  <c r="B628" i="9"/>
  <c r="C628" i="9"/>
  <c r="D628" i="9"/>
  <c r="B629" i="9"/>
  <c r="C629" i="9"/>
  <c r="D629" i="9"/>
  <c r="B630" i="9"/>
  <c r="C630" i="9"/>
  <c r="D630" i="9"/>
  <c r="B631" i="9"/>
  <c r="C631" i="9"/>
  <c r="D631" i="9"/>
  <c r="B632" i="9"/>
  <c r="C632" i="9"/>
  <c r="D632" i="9"/>
  <c r="B633" i="9"/>
  <c r="C633" i="9"/>
  <c r="D633" i="9"/>
  <c r="B634" i="9"/>
  <c r="C634" i="9"/>
  <c r="D634" i="9"/>
  <c r="B635" i="9"/>
  <c r="C635" i="9"/>
  <c r="D635" i="9"/>
  <c r="B636" i="9"/>
  <c r="C636" i="9"/>
  <c r="D636" i="9"/>
  <c r="B637" i="9"/>
  <c r="C637" i="9"/>
  <c r="D637" i="9"/>
  <c r="B638" i="9"/>
  <c r="C638" i="9"/>
  <c r="D638" i="9"/>
  <c r="B639" i="9"/>
  <c r="C639" i="9"/>
  <c r="D639" i="9"/>
  <c r="B640" i="9"/>
  <c r="C640" i="9"/>
  <c r="D640" i="9"/>
  <c r="B641" i="9"/>
  <c r="C641" i="9"/>
  <c r="D641" i="9"/>
  <c r="B642" i="9"/>
  <c r="C642" i="9"/>
  <c r="D642" i="9"/>
  <c r="B643" i="9"/>
  <c r="C643" i="9"/>
  <c r="D643" i="9"/>
  <c r="B644" i="9"/>
  <c r="C644" i="9"/>
  <c r="D644" i="9"/>
  <c r="B645" i="9"/>
  <c r="C645" i="9"/>
  <c r="D645" i="9"/>
  <c r="B646" i="9"/>
  <c r="C646" i="9"/>
  <c r="D646" i="9"/>
  <c r="B647" i="9"/>
  <c r="C647" i="9"/>
  <c r="D647" i="9"/>
  <c r="B648" i="9"/>
  <c r="C648" i="9"/>
  <c r="D648" i="9"/>
  <c r="B649" i="9"/>
  <c r="C649" i="9"/>
  <c r="D649" i="9"/>
  <c r="B650" i="9"/>
  <c r="C650" i="9"/>
  <c r="D650" i="9"/>
  <c r="B651" i="9"/>
  <c r="C651" i="9"/>
  <c r="D651" i="9"/>
  <c r="B652" i="9"/>
  <c r="C652" i="9"/>
  <c r="D652" i="9"/>
  <c r="B653" i="9"/>
  <c r="C653" i="9"/>
  <c r="D653" i="9"/>
  <c r="B654" i="9"/>
  <c r="C654" i="9"/>
  <c r="D654" i="9"/>
  <c r="B655" i="9"/>
  <c r="C655" i="9"/>
  <c r="D655" i="9"/>
  <c r="B656" i="9"/>
  <c r="C656" i="9"/>
  <c r="D656" i="9"/>
  <c r="B657" i="9"/>
  <c r="C657" i="9"/>
  <c r="D657" i="9"/>
  <c r="B658" i="9"/>
  <c r="C658" i="9"/>
  <c r="D658" i="9"/>
  <c r="B659" i="9"/>
  <c r="C659" i="9"/>
  <c r="D659" i="9"/>
  <c r="B660" i="9"/>
  <c r="C660" i="9"/>
  <c r="D660" i="9"/>
  <c r="B661" i="9"/>
  <c r="C661" i="9"/>
  <c r="D661" i="9"/>
  <c r="B662" i="9"/>
  <c r="C662" i="9"/>
  <c r="D662" i="9"/>
  <c r="B663" i="9"/>
  <c r="C663" i="9"/>
  <c r="D663" i="9"/>
  <c r="B664" i="9"/>
  <c r="C664" i="9"/>
  <c r="D664" i="9"/>
  <c r="B665" i="9"/>
  <c r="C665" i="9"/>
  <c r="D665" i="9"/>
  <c r="B666" i="9"/>
  <c r="C666" i="9"/>
  <c r="D666" i="9"/>
  <c r="B667" i="9"/>
  <c r="C667" i="9"/>
  <c r="D667" i="9"/>
  <c r="B668" i="9"/>
  <c r="C668" i="9"/>
  <c r="D668" i="9"/>
  <c r="B669" i="9"/>
  <c r="C669" i="9"/>
  <c r="D669" i="9"/>
  <c r="B670" i="9"/>
  <c r="C670" i="9"/>
  <c r="D670" i="9"/>
  <c r="B671" i="9"/>
  <c r="C671" i="9"/>
  <c r="D671" i="9"/>
  <c r="B672" i="9"/>
  <c r="C672" i="9"/>
  <c r="D672" i="9"/>
  <c r="B673" i="9"/>
  <c r="C673" i="9"/>
  <c r="D673" i="9"/>
  <c r="B674" i="9"/>
  <c r="C674" i="9"/>
  <c r="D674" i="9"/>
  <c r="B675" i="9"/>
  <c r="C675" i="9"/>
  <c r="D675" i="9"/>
  <c r="B676" i="9"/>
  <c r="C676" i="9"/>
  <c r="D676" i="9"/>
  <c r="B677" i="9"/>
  <c r="C677" i="9"/>
  <c r="D677" i="9"/>
  <c r="B678" i="9"/>
  <c r="C678" i="9"/>
  <c r="D678" i="9"/>
  <c r="B679" i="9"/>
  <c r="C679" i="9"/>
  <c r="D679" i="9"/>
  <c r="B680" i="9"/>
  <c r="C680" i="9"/>
  <c r="D680" i="9"/>
  <c r="B681" i="9"/>
  <c r="C681" i="9"/>
  <c r="D681" i="9"/>
  <c r="B682" i="9"/>
  <c r="C682" i="9"/>
  <c r="D682" i="9"/>
  <c r="B683" i="9"/>
  <c r="C683" i="9"/>
  <c r="D683" i="9"/>
  <c r="B684" i="9"/>
  <c r="C684" i="9"/>
  <c r="D684" i="9"/>
  <c r="B685" i="9"/>
  <c r="C685" i="9"/>
  <c r="D685" i="9"/>
  <c r="B686" i="9"/>
  <c r="C686" i="9"/>
  <c r="D686" i="9"/>
  <c r="B687" i="9"/>
  <c r="C687" i="9"/>
  <c r="D687" i="9"/>
  <c r="B688" i="9"/>
  <c r="C688" i="9"/>
  <c r="D688" i="9"/>
  <c r="B689" i="9"/>
  <c r="C689" i="9"/>
  <c r="D689" i="9"/>
  <c r="B690" i="9"/>
  <c r="C690" i="9"/>
  <c r="D690" i="9"/>
  <c r="B691" i="9"/>
  <c r="C691" i="9"/>
  <c r="D691" i="9"/>
  <c r="B692" i="9"/>
  <c r="C692" i="9"/>
  <c r="D692" i="9"/>
  <c r="B693" i="9"/>
  <c r="C693" i="9"/>
  <c r="D693" i="9"/>
  <c r="B694" i="9"/>
  <c r="C694" i="9"/>
  <c r="D694" i="9"/>
  <c r="B695" i="9"/>
  <c r="C695" i="9"/>
  <c r="D695" i="9"/>
  <c r="B696" i="9"/>
  <c r="C696" i="9"/>
  <c r="D696" i="9"/>
  <c r="B697" i="9"/>
  <c r="C697" i="9"/>
  <c r="D697" i="9"/>
  <c r="B698" i="9"/>
  <c r="C698" i="9"/>
  <c r="D698" i="9"/>
  <c r="B699" i="9"/>
  <c r="C699" i="9"/>
  <c r="D699" i="9"/>
  <c r="B700" i="9"/>
  <c r="C700" i="9"/>
  <c r="D700" i="9"/>
  <c r="B701" i="9"/>
  <c r="C701" i="9"/>
  <c r="D701" i="9"/>
  <c r="B702" i="9"/>
  <c r="C702" i="9"/>
  <c r="D702" i="9"/>
  <c r="B703" i="9"/>
  <c r="C703" i="9"/>
  <c r="D703" i="9"/>
  <c r="B704" i="9"/>
  <c r="C704" i="9"/>
  <c r="D704" i="9"/>
  <c r="B705" i="9"/>
  <c r="C705" i="9"/>
  <c r="D705" i="9"/>
  <c r="B706" i="9"/>
  <c r="C706" i="9"/>
  <c r="D706" i="9"/>
  <c r="B707" i="9"/>
  <c r="C707" i="9"/>
  <c r="D707" i="9"/>
  <c r="B708" i="9"/>
  <c r="C708" i="9"/>
  <c r="D708" i="9"/>
  <c r="B709" i="9"/>
  <c r="C709" i="9"/>
  <c r="D709" i="9"/>
  <c r="B710" i="9"/>
  <c r="C710" i="9"/>
  <c r="D710" i="9"/>
  <c r="B711" i="9"/>
  <c r="C711" i="9"/>
  <c r="D711" i="9"/>
  <c r="B712" i="9"/>
  <c r="C712" i="9"/>
  <c r="D712" i="9"/>
  <c r="B713" i="9"/>
  <c r="C713" i="9"/>
  <c r="D713" i="9"/>
  <c r="B714" i="9"/>
  <c r="C714" i="9"/>
  <c r="D714" i="9"/>
  <c r="B715" i="9"/>
  <c r="C715" i="9"/>
  <c r="D715" i="9"/>
  <c r="B716" i="9"/>
  <c r="C716" i="9"/>
  <c r="D716" i="9"/>
  <c r="B717" i="9"/>
  <c r="C717" i="9"/>
  <c r="D717" i="9"/>
  <c r="B718" i="9"/>
  <c r="C718" i="9"/>
  <c r="D718" i="9"/>
  <c r="B719" i="9"/>
  <c r="C719" i="9"/>
  <c r="D719" i="9"/>
  <c r="B720" i="9"/>
  <c r="C720" i="9"/>
  <c r="D720" i="9"/>
  <c r="B721" i="9"/>
  <c r="C721" i="9"/>
  <c r="D721" i="9"/>
  <c r="B722" i="9"/>
  <c r="C722" i="9"/>
  <c r="D722" i="9"/>
  <c r="B723" i="9"/>
  <c r="C723" i="9"/>
  <c r="D723" i="9"/>
  <c r="B724" i="9"/>
  <c r="C724" i="9"/>
  <c r="D724" i="9"/>
  <c r="B725" i="9"/>
  <c r="C725" i="9"/>
  <c r="D725" i="9"/>
  <c r="B726" i="9"/>
  <c r="C726" i="9"/>
  <c r="D726" i="9"/>
  <c r="B727" i="9"/>
  <c r="C727" i="9"/>
  <c r="D727" i="9"/>
  <c r="B728" i="9"/>
  <c r="C728" i="9"/>
  <c r="D728" i="9"/>
  <c r="B729" i="9"/>
  <c r="C729" i="9"/>
  <c r="D729" i="9"/>
  <c r="B730" i="9"/>
  <c r="C730" i="9"/>
  <c r="D730" i="9"/>
  <c r="B731" i="9"/>
  <c r="C731" i="9"/>
  <c r="D731" i="9"/>
  <c r="B732" i="9"/>
  <c r="C732" i="9"/>
  <c r="D732" i="9"/>
  <c r="B733" i="9"/>
  <c r="C733" i="9"/>
  <c r="D733" i="9"/>
  <c r="B734" i="9"/>
  <c r="C734" i="9"/>
  <c r="D734" i="9"/>
  <c r="B735" i="9"/>
  <c r="C735" i="9"/>
  <c r="D735" i="9"/>
  <c r="B736" i="9"/>
  <c r="C736" i="9"/>
  <c r="D736" i="9"/>
  <c r="B737" i="9"/>
  <c r="C737" i="9"/>
  <c r="D737" i="9"/>
  <c r="B738" i="9"/>
  <c r="C738" i="9"/>
  <c r="D738" i="9"/>
  <c r="B739" i="9"/>
  <c r="C739" i="9"/>
  <c r="D739" i="9"/>
  <c r="B740" i="9"/>
  <c r="C740" i="9"/>
  <c r="D740" i="9"/>
  <c r="B741" i="9"/>
  <c r="C741" i="9"/>
  <c r="D741" i="9"/>
  <c r="B742" i="9"/>
  <c r="C742" i="9"/>
  <c r="D742" i="9"/>
  <c r="B743" i="9"/>
  <c r="C743" i="9"/>
  <c r="D743" i="9"/>
  <c r="B744" i="9"/>
  <c r="C744" i="9"/>
  <c r="D744" i="9"/>
  <c r="B745" i="9"/>
  <c r="C745" i="9"/>
  <c r="D745" i="9"/>
  <c r="B746" i="9"/>
  <c r="C746" i="9"/>
  <c r="D746" i="9"/>
  <c r="B747" i="9"/>
  <c r="C747" i="9"/>
  <c r="D747" i="9"/>
  <c r="B748" i="9"/>
  <c r="C748" i="9"/>
  <c r="D748" i="9"/>
  <c r="B749" i="9"/>
  <c r="C749" i="9"/>
  <c r="D749" i="9"/>
  <c r="B750" i="9"/>
  <c r="C750" i="9"/>
  <c r="D750" i="9"/>
  <c r="B751" i="9"/>
  <c r="C751" i="9"/>
  <c r="D751" i="9"/>
  <c r="B752" i="9"/>
  <c r="C752" i="9"/>
  <c r="D752" i="9"/>
  <c r="B753" i="9"/>
  <c r="C753" i="9"/>
  <c r="D753" i="9"/>
  <c r="B754" i="9"/>
  <c r="C754" i="9"/>
  <c r="D754" i="9"/>
  <c r="B755" i="9"/>
  <c r="C755" i="9"/>
  <c r="D755" i="9"/>
  <c r="B756" i="9"/>
  <c r="C756" i="9"/>
  <c r="D756" i="9"/>
  <c r="B757" i="9"/>
  <c r="C757" i="9"/>
  <c r="D757" i="9"/>
  <c r="B758" i="9"/>
  <c r="C758" i="9"/>
  <c r="D758" i="9"/>
  <c r="B759" i="9"/>
  <c r="C759" i="9"/>
  <c r="D759" i="9"/>
  <c r="B760" i="9"/>
  <c r="C760" i="9"/>
  <c r="D760" i="9"/>
  <c r="B761" i="9"/>
  <c r="C761" i="9"/>
  <c r="D761" i="9"/>
  <c r="B762" i="9"/>
  <c r="C762" i="9"/>
  <c r="D762" i="9"/>
  <c r="B763" i="9"/>
  <c r="C763" i="9"/>
  <c r="D763" i="9"/>
  <c r="B764" i="9"/>
  <c r="C764" i="9"/>
  <c r="D764" i="9"/>
  <c r="B765" i="9"/>
  <c r="C765" i="9"/>
  <c r="D765" i="9"/>
  <c r="B766" i="9"/>
  <c r="C766" i="9"/>
  <c r="D766" i="9"/>
  <c r="B767" i="9"/>
  <c r="C767" i="9"/>
  <c r="D767" i="9"/>
  <c r="B768" i="9"/>
  <c r="C768" i="9"/>
  <c r="D768" i="9"/>
  <c r="B769" i="9"/>
  <c r="C769" i="9"/>
  <c r="D769" i="9"/>
  <c r="B770" i="9"/>
  <c r="C770" i="9"/>
  <c r="D770" i="9"/>
  <c r="B771" i="9"/>
  <c r="C771" i="9"/>
  <c r="D771" i="9"/>
  <c r="B772" i="9"/>
  <c r="C772" i="9"/>
  <c r="D772" i="9"/>
  <c r="B773" i="9"/>
  <c r="C773" i="9"/>
  <c r="D773" i="9"/>
  <c r="B774" i="9"/>
  <c r="C774" i="9"/>
  <c r="D774" i="9"/>
  <c r="B775" i="9"/>
  <c r="C775" i="9"/>
  <c r="D775" i="9"/>
  <c r="B776" i="9"/>
  <c r="C776" i="9"/>
  <c r="D776" i="9"/>
  <c r="B777" i="9"/>
  <c r="C777" i="9"/>
  <c r="D777" i="9"/>
  <c r="B778" i="9"/>
  <c r="C778" i="9"/>
  <c r="D778" i="9"/>
  <c r="B779" i="9"/>
  <c r="C779" i="9"/>
  <c r="D779" i="9"/>
  <c r="B780" i="9"/>
  <c r="C780" i="9"/>
  <c r="D780" i="9"/>
  <c r="B781" i="9"/>
  <c r="C781" i="9"/>
  <c r="D781" i="9"/>
  <c r="B782" i="9"/>
  <c r="C782" i="9"/>
  <c r="D782" i="9"/>
  <c r="B783" i="9"/>
  <c r="C783" i="9"/>
  <c r="D783" i="9"/>
  <c r="B784" i="9"/>
  <c r="C784" i="9"/>
  <c r="D784" i="9"/>
  <c r="B785" i="9"/>
  <c r="C785" i="9"/>
  <c r="D785" i="9"/>
  <c r="B786" i="9"/>
  <c r="C786" i="9"/>
  <c r="D786" i="9"/>
  <c r="B787" i="9"/>
  <c r="C787" i="9"/>
  <c r="D787" i="9"/>
  <c r="B788" i="9"/>
  <c r="C788" i="9"/>
  <c r="D788" i="9"/>
  <c r="B789" i="9"/>
  <c r="C789" i="9"/>
  <c r="D789" i="9"/>
  <c r="B790" i="9"/>
  <c r="C790" i="9"/>
  <c r="D790" i="9"/>
  <c r="B791" i="9"/>
  <c r="C791" i="9"/>
  <c r="D791" i="9"/>
  <c r="B792" i="9"/>
  <c r="C792" i="9"/>
  <c r="D792" i="9"/>
  <c r="B793" i="9"/>
  <c r="C793" i="9"/>
  <c r="D793" i="9"/>
  <c r="B794" i="9"/>
  <c r="C794" i="9"/>
  <c r="D794" i="9"/>
  <c r="B795" i="9"/>
  <c r="C795" i="9"/>
  <c r="D795" i="9"/>
  <c r="B796" i="9"/>
  <c r="C796" i="9"/>
  <c r="D796" i="9"/>
  <c r="B797" i="9"/>
  <c r="C797" i="9"/>
  <c r="D797" i="9"/>
  <c r="B798" i="9"/>
  <c r="C798" i="9"/>
  <c r="D798" i="9"/>
  <c r="B799" i="9"/>
  <c r="C799" i="9"/>
  <c r="D799" i="9"/>
  <c r="B800" i="9"/>
  <c r="C800" i="9"/>
  <c r="D800" i="9"/>
  <c r="B801" i="9"/>
  <c r="C801" i="9"/>
  <c r="D801" i="9"/>
  <c r="B802" i="9"/>
  <c r="C802" i="9"/>
  <c r="D802" i="9"/>
  <c r="B803" i="9"/>
  <c r="C803" i="9"/>
  <c r="D803" i="9"/>
  <c r="B804" i="9"/>
  <c r="C804" i="9"/>
  <c r="D804" i="9"/>
  <c r="B805" i="9"/>
  <c r="C805" i="9"/>
  <c r="D805" i="9"/>
  <c r="B806" i="9"/>
  <c r="C806" i="9"/>
  <c r="D806" i="9"/>
  <c r="B807" i="9"/>
  <c r="C807" i="9"/>
  <c r="D807" i="9"/>
  <c r="B808" i="9"/>
  <c r="C808" i="9"/>
  <c r="D808" i="9"/>
  <c r="B809" i="9"/>
  <c r="C809" i="9"/>
  <c r="D809" i="9"/>
  <c r="B810" i="9"/>
  <c r="C810" i="9"/>
  <c r="D810" i="9"/>
  <c r="B811" i="9"/>
  <c r="C811" i="9"/>
  <c r="D811" i="9"/>
  <c r="B812" i="9"/>
  <c r="C812" i="9"/>
  <c r="D812" i="9"/>
  <c r="B813" i="9"/>
  <c r="C813" i="9"/>
  <c r="D813" i="9"/>
  <c r="B814" i="9"/>
  <c r="C814" i="9"/>
  <c r="D814" i="9"/>
  <c r="B815" i="9"/>
  <c r="C815" i="9"/>
  <c r="D815" i="9"/>
  <c r="B816" i="9"/>
  <c r="C816" i="9"/>
  <c r="D816" i="9"/>
  <c r="B817" i="9"/>
  <c r="C817" i="9"/>
  <c r="D817" i="9"/>
  <c r="B818" i="9"/>
  <c r="C818" i="9"/>
  <c r="D818" i="9"/>
  <c r="B819" i="9"/>
  <c r="C819" i="9"/>
  <c r="D819" i="9"/>
  <c r="B820" i="9"/>
  <c r="C820" i="9"/>
  <c r="D820" i="9"/>
  <c r="B821" i="9"/>
  <c r="C821" i="9"/>
  <c r="D821" i="9"/>
  <c r="B822" i="9"/>
  <c r="C822" i="9"/>
  <c r="D822" i="9"/>
  <c r="B823" i="9"/>
  <c r="C823" i="9"/>
  <c r="D823" i="9"/>
  <c r="B824" i="9"/>
  <c r="C824" i="9"/>
  <c r="D824" i="9"/>
  <c r="B825" i="9"/>
  <c r="C825" i="9"/>
  <c r="D825" i="9"/>
  <c r="B826" i="9"/>
  <c r="C826" i="9"/>
  <c r="D826" i="9"/>
  <c r="B827" i="9"/>
  <c r="C827" i="9"/>
  <c r="D827" i="9"/>
  <c r="B828" i="9"/>
  <c r="C828" i="9"/>
  <c r="D828" i="9"/>
  <c r="B829" i="9"/>
  <c r="C829" i="9"/>
  <c r="D829" i="9"/>
  <c r="B830" i="9"/>
  <c r="C830" i="9"/>
  <c r="D830" i="9"/>
  <c r="B831" i="9"/>
  <c r="C831" i="9"/>
  <c r="D831" i="9"/>
  <c r="B832" i="9"/>
  <c r="C832" i="9"/>
  <c r="D832" i="9"/>
  <c r="B833" i="9"/>
  <c r="C833" i="9"/>
  <c r="D833" i="9"/>
  <c r="B834" i="9"/>
  <c r="C834" i="9"/>
  <c r="D834" i="9"/>
  <c r="B835" i="9"/>
  <c r="C835" i="9"/>
  <c r="D835" i="9"/>
  <c r="B836" i="9"/>
  <c r="C836" i="9"/>
  <c r="D836" i="9"/>
  <c r="B837" i="9"/>
  <c r="C837" i="9"/>
  <c r="D837" i="9"/>
  <c r="B838" i="9"/>
  <c r="C838" i="9"/>
  <c r="D838" i="9"/>
  <c r="B839" i="9"/>
  <c r="C839" i="9"/>
  <c r="D839" i="9"/>
  <c r="B840" i="9"/>
  <c r="C840" i="9"/>
  <c r="D840" i="9"/>
  <c r="B841" i="9"/>
  <c r="C841" i="9"/>
  <c r="D841" i="9"/>
  <c r="B842" i="9"/>
  <c r="C842" i="9"/>
  <c r="D842" i="9"/>
  <c r="B843" i="9"/>
  <c r="C843" i="9"/>
  <c r="D843" i="9"/>
  <c r="B844" i="9"/>
  <c r="C844" i="9"/>
  <c r="D844" i="9"/>
  <c r="B845" i="9"/>
  <c r="C845" i="9"/>
  <c r="D845" i="9"/>
  <c r="B846" i="9"/>
  <c r="C846" i="9"/>
  <c r="D846" i="9"/>
  <c r="B847" i="9"/>
  <c r="C847" i="9"/>
  <c r="D847" i="9"/>
  <c r="B848" i="9"/>
  <c r="C848" i="9"/>
  <c r="D848" i="9"/>
  <c r="B849" i="9"/>
  <c r="C849" i="9"/>
  <c r="D849" i="9"/>
  <c r="B850" i="9"/>
  <c r="C850" i="9"/>
  <c r="D850" i="9"/>
  <c r="B851" i="9"/>
  <c r="C851" i="9"/>
  <c r="D851" i="9"/>
  <c r="B852" i="9"/>
  <c r="C852" i="9"/>
  <c r="D852" i="9"/>
  <c r="B853" i="9"/>
  <c r="C853" i="9"/>
  <c r="D853" i="9"/>
  <c r="B854" i="9"/>
  <c r="C854" i="9"/>
  <c r="D854" i="9"/>
  <c r="B855" i="9"/>
  <c r="C855" i="9"/>
  <c r="D855" i="9"/>
  <c r="B856" i="9"/>
  <c r="C856" i="9"/>
  <c r="D856" i="9"/>
  <c r="B857" i="9"/>
  <c r="C857" i="9"/>
  <c r="D857" i="9"/>
  <c r="B858" i="9"/>
  <c r="C858" i="9"/>
  <c r="D858" i="9"/>
  <c r="B859" i="9"/>
  <c r="C859" i="9"/>
  <c r="D859" i="9"/>
  <c r="B860" i="9"/>
  <c r="C860" i="9"/>
  <c r="D860" i="9"/>
  <c r="B861" i="9"/>
  <c r="C861" i="9"/>
  <c r="D861" i="9"/>
  <c r="B862" i="9"/>
  <c r="C862" i="9"/>
  <c r="D862" i="9"/>
  <c r="B863" i="9"/>
  <c r="C863" i="9"/>
  <c r="D863" i="9"/>
  <c r="B864" i="9"/>
  <c r="C864" i="9"/>
  <c r="D864" i="9"/>
  <c r="B865" i="9"/>
  <c r="C865" i="9"/>
  <c r="D865" i="9"/>
  <c r="B866" i="9"/>
  <c r="C866" i="9"/>
  <c r="D866" i="9"/>
  <c r="B867" i="9"/>
  <c r="C867" i="9"/>
  <c r="D867" i="9"/>
  <c r="B868" i="9"/>
  <c r="C868" i="9"/>
  <c r="D868" i="9"/>
  <c r="B869" i="9"/>
  <c r="C869" i="9"/>
  <c r="D869" i="9"/>
  <c r="B870" i="9"/>
  <c r="C870" i="9"/>
  <c r="D870" i="9"/>
  <c r="B871" i="9"/>
  <c r="C871" i="9"/>
  <c r="D871" i="9"/>
  <c r="B872" i="9"/>
  <c r="C872" i="9"/>
  <c r="D872" i="9"/>
  <c r="B873" i="9"/>
  <c r="C873" i="9"/>
  <c r="D873" i="9"/>
  <c r="B874" i="9"/>
  <c r="C874" i="9"/>
  <c r="D874" i="9"/>
  <c r="B875" i="9"/>
  <c r="C875" i="9"/>
  <c r="D875" i="9"/>
  <c r="B876" i="9"/>
  <c r="C876" i="9"/>
  <c r="D876" i="9"/>
  <c r="B877" i="9"/>
  <c r="C877" i="9"/>
  <c r="D877" i="9"/>
  <c r="B878" i="9"/>
  <c r="C878" i="9"/>
  <c r="D878" i="9"/>
  <c r="B879" i="9"/>
  <c r="C879" i="9"/>
  <c r="D879" i="9"/>
  <c r="B880" i="9"/>
  <c r="C880" i="9"/>
  <c r="D880" i="9"/>
  <c r="B881" i="9"/>
  <c r="C881" i="9"/>
  <c r="D881" i="9"/>
  <c r="B882" i="9"/>
  <c r="C882" i="9"/>
  <c r="D882" i="9"/>
  <c r="B883" i="9"/>
  <c r="C883" i="9"/>
  <c r="D883" i="9"/>
  <c r="B884" i="9"/>
  <c r="C884" i="9"/>
  <c r="D884" i="9"/>
  <c r="B885" i="9"/>
  <c r="C885" i="9"/>
  <c r="D885" i="9"/>
  <c r="B886" i="9"/>
  <c r="C886" i="9"/>
  <c r="D886" i="9"/>
  <c r="B887" i="9"/>
  <c r="C887" i="9"/>
  <c r="D887" i="9"/>
  <c r="B888" i="9"/>
  <c r="C888" i="9"/>
  <c r="D888" i="9"/>
  <c r="B889" i="9"/>
  <c r="C889" i="9"/>
  <c r="D889" i="9"/>
  <c r="B890" i="9"/>
  <c r="C890" i="9"/>
  <c r="D890" i="9"/>
  <c r="B891" i="9"/>
  <c r="C891" i="9"/>
  <c r="D891" i="9"/>
  <c r="B892" i="9"/>
  <c r="C892" i="9"/>
  <c r="D892" i="9"/>
  <c r="B893" i="9"/>
  <c r="C893" i="9"/>
  <c r="D893" i="9"/>
  <c r="B894" i="9"/>
  <c r="C894" i="9"/>
  <c r="D894" i="9"/>
  <c r="B895" i="9"/>
  <c r="C895" i="9"/>
  <c r="D895" i="9"/>
  <c r="B896" i="9"/>
  <c r="C896" i="9"/>
  <c r="D896" i="9"/>
  <c r="B897" i="9"/>
  <c r="C897" i="9"/>
  <c r="D897" i="9"/>
  <c r="B898" i="9"/>
  <c r="C898" i="9"/>
  <c r="D898" i="9"/>
  <c r="B899" i="9"/>
  <c r="C899" i="9"/>
  <c r="D899" i="9"/>
  <c r="B900" i="9"/>
  <c r="C900" i="9"/>
  <c r="D900" i="9"/>
  <c r="B901" i="9"/>
  <c r="C901" i="9"/>
  <c r="D901" i="9"/>
  <c r="B902" i="9"/>
  <c r="C902" i="9"/>
  <c r="D902" i="9"/>
  <c r="B903" i="9"/>
  <c r="C903" i="9"/>
  <c r="D903" i="9"/>
  <c r="B904" i="9"/>
  <c r="C904" i="9"/>
  <c r="D904" i="9"/>
  <c r="B905" i="9"/>
  <c r="C905" i="9"/>
  <c r="D905" i="9"/>
  <c r="B906" i="9"/>
  <c r="C906" i="9"/>
  <c r="D906" i="9"/>
  <c r="B907" i="9"/>
  <c r="C907" i="9"/>
  <c r="D907" i="9"/>
  <c r="B908" i="9"/>
  <c r="C908" i="9"/>
  <c r="D908" i="9"/>
  <c r="B909" i="9"/>
  <c r="C909" i="9"/>
  <c r="D909" i="9"/>
  <c r="B910" i="9"/>
  <c r="C910" i="9"/>
  <c r="D910" i="9"/>
  <c r="B911" i="9"/>
  <c r="C911" i="9"/>
  <c r="D911" i="9"/>
  <c r="B912" i="9"/>
  <c r="C912" i="9"/>
  <c r="D912" i="9"/>
  <c r="B913" i="9"/>
  <c r="C913" i="9"/>
  <c r="D913" i="9"/>
  <c r="B914" i="9"/>
  <c r="C914" i="9"/>
  <c r="D914" i="9"/>
  <c r="B915" i="9"/>
  <c r="C915" i="9"/>
  <c r="D915" i="9"/>
  <c r="B916" i="9"/>
  <c r="C916" i="9"/>
  <c r="D916" i="9"/>
  <c r="B917" i="9"/>
  <c r="C917" i="9"/>
  <c r="D917" i="9"/>
  <c r="B918" i="9"/>
  <c r="C918" i="9"/>
  <c r="D918" i="9"/>
  <c r="B919" i="9"/>
  <c r="C919" i="9"/>
  <c r="D919" i="9"/>
  <c r="B920" i="9"/>
  <c r="C920" i="9"/>
  <c r="D920" i="9"/>
  <c r="B921" i="9"/>
  <c r="C921" i="9"/>
  <c r="D921" i="9"/>
  <c r="B922" i="9"/>
  <c r="C922" i="9"/>
  <c r="D922" i="9"/>
  <c r="B923" i="9"/>
  <c r="C923" i="9"/>
  <c r="D923" i="9"/>
  <c r="B924" i="9"/>
  <c r="C924" i="9"/>
  <c r="D924" i="9"/>
  <c r="B925" i="9"/>
  <c r="C925" i="9"/>
  <c r="D925" i="9"/>
  <c r="B926" i="9"/>
  <c r="C926" i="9"/>
  <c r="D926" i="9"/>
  <c r="B927" i="9"/>
  <c r="C927" i="9"/>
  <c r="D927" i="9"/>
  <c r="B928" i="9"/>
  <c r="C928" i="9"/>
  <c r="D928" i="9"/>
  <c r="B929" i="9"/>
  <c r="C929" i="9"/>
  <c r="D929" i="9"/>
  <c r="B930" i="9"/>
  <c r="C930" i="9"/>
  <c r="D930" i="9"/>
  <c r="B931" i="9"/>
  <c r="C931" i="9"/>
  <c r="D931" i="9"/>
  <c r="B932" i="9"/>
  <c r="C932" i="9"/>
  <c r="D932" i="9"/>
  <c r="B933" i="9"/>
  <c r="C933" i="9"/>
  <c r="D933" i="9"/>
  <c r="B934" i="9"/>
  <c r="C934" i="9"/>
  <c r="D934" i="9"/>
  <c r="B935" i="9"/>
  <c r="C935" i="9"/>
  <c r="D935" i="9"/>
  <c r="B936" i="9"/>
  <c r="C936" i="9"/>
  <c r="D936" i="9"/>
  <c r="B937" i="9"/>
  <c r="C937" i="9"/>
  <c r="D937" i="9"/>
  <c r="B938" i="9"/>
  <c r="C938" i="9"/>
  <c r="D938" i="9"/>
  <c r="B939" i="9"/>
  <c r="C939" i="9"/>
  <c r="D939" i="9"/>
  <c r="B940" i="9"/>
  <c r="C940" i="9"/>
  <c r="D940" i="9"/>
  <c r="B941" i="9"/>
  <c r="C941" i="9"/>
  <c r="D941" i="9"/>
  <c r="B942" i="9"/>
  <c r="C942" i="9"/>
  <c r="D942" i="9"/>
  <c r="B943" i="9"/>
  <c r="C943" i="9"/>
  <c r="D943" i="9"/>
  <c r="B944" i="9"/>
  <c r="C944" i="9"/>
  <c r="D944" i="9"/>
  <c r="B945" i="9"/>
  <c r="C945" i="9"/>
  <c r="D945" i="9"/>
  <c r="B946" i="9"/>
  <c r="C946" i="9"/>
  <c r="D946" i="9"/>
  <c r="B947" i="9"/>
  <c r="C947" i="9"/>
  <c r="D947" i="9"/>
  <c r="B948" i="9"/>
  <c r="C948" i="9"/>
  <c r="D948" i="9"/>
  <c r="B949" i="9"/>
  <c r="C949" i="9"/>
  <c r="D949" i="9"/>
  <c r="B950" i="9"/>
  <c r="C950" i="9"/>
  <c r="D950" i="9"/>
  <c r="B951" i="9"/>
  <c r="C951" i="9"/>
  <c r="D951" i="9"/>
  <c r="B952" i="9"/>
  <c r="C952" i="9"/>
  <c r="D952" i="9"/>
  <c r="B953" i="9"/>
  <c r="C953" i="9"/>
  <c r="D953" i="9"/>
  <c r="B954" i="9"/>
  <c r="C954" i="9"/>
  <c r="D954" i="9"/>
  <c r="B955" i="9"/>
  <c r="C955" i="9"/>
  <c r="D955" i="9"/>
  <c r="B956" i="9"/>
  <c r="C956" i="9"/>
  <c r="D956" i="9"/>
  <c r="B957" i="9"/>
  <c r="C957" i="9"/>
  <c r="D957" i="9"/>
  <c r="B958" i="9"/>
  <c r="C958" i="9"/>
  <c r="D958" i="9"/>
  <c r="B959" i="9"/>
  <c r="C959" i="9"/>
  <c r="D959" i="9"/>
  <c r="B960" i="9"/>
  <c r="C960" i="9"/>
  <c r="D960" i="9"/>
  <c r="B961" i="9"/>
  <c r="C961" i="9"/>
  <c r="D961" i="9"/>
  <c r="B962" i="9"/>
  <c r="C962" i="9"/>
  <c r="D962" i="9"/>
  <c r="B963" i="9"/>
  <c r="C963" i="9"/>
  <c r="D963" i="9"/>
  <c r="B964" i="9"/>
  <c r="C964" i="9"/>
  <c r="D964" i="9"/>
  <c r="B965" i="9"/>
  <c r="C965" i="9"/>
  <c r="D965" i="9"/>
  <c r="B966" i="9"/>
  <c r="C966" i="9"/>
  <c r="D966" i="9"/>
  <c r="B967" i="9"/>
  <c r="C967" i="9"/>
  <c r="D967" i="9"/>
  <c r="B968" i="9"/>
  <c r="C968" i="9"/>
  <c r="D968" i="9"/>
  <c r="B969" i="9"/>
  <c r="C969" i="9"/>
  <c r="D969" i="9"/>
  <c r="B970" i="9"/>
  <c r="C970" i="9"/>
  <c r="D970" i="9"/>
  <c r="B971" i="9"/>
  <c r="C971" i="9"/>
  <c r="D971" i="9"/>
  <c r="B972" i="9"/>
  <c r="C972" i="9"/>
  <c r="D972" i="9"/>
  <c r="B973" i="9"/>
  <c r="C973" i="9"/>
  <c r="D973" i="9"/>
  <c r="B974" i="9"/>
  <c r="C974" i="9"/>
  <c r="D974" i="9"/>
  <c r="B975" i="9"/>
  <c r="C975" i="9"/>
  <c r="D975" i="9"/>
  <c r="B976" i="9"/>
  <c r="C976" i="9"/>
  <c r="D976" i="9"/>
  <c r="B977" i="9"/>
  <c r="C977" i="9"/>
  <c r="D977" i="9"/>
  <c r="B978" i="9"/>
  <c r="C978" i="9"/>
  <c r="D978" i="9"/>
  <c r="B979" i="9"/>
  <c r="C979" i="9"/>
  <c r="D979" i="9"/>
  <c r="B980" i="9"/>
  <c r="C980" i="9"/>
  <c r="D980" i="9"/>
  <c r="B981" i="9"/>
  <c r="C981" i="9"/>
  <c r="D981" i="9"/>
  <c r="B982" i="9"/>
  <c r="C982" i="9"/>
  <c r="D982" i="9"/>
  <c r="B983" i="9"/>
  <c r="C983" i="9"/>
  <c r="D983" i="9"/>
  <c r="B984" i="9"/>
  <c r="C984" i="9"/>
  <c r="D984" i="9"/>
  <c r="B985" i="9"/>
  <c r="C985" i="9"/>
  <c r="D985" i="9"/>
  <c r="B986" i="9"/>
  <c r="C986" i="9"/>
  <c r="D986" i="9"/>
  <c r="B987" i="9"/>
  <c r="C987" i="9"/>
  <c r="D987" i="9"/>
  <c r="B988" i="9"/>
  <c r="C988" i="9"/>
  <c r="D988" i="9"/>
  <c r="B989" i="9"/>
  <c r="C989" i="9"/>
  <c r="D989" i="9"/>
  <c r="B990" i="9"/>
  <c r="C990" i="9"/>
  <c r="D990" i="9"/>
  <c r="B991" i="9"/>
  <c r="C991" i="9"/>
  <c r="D991" i="9"/>
  <c r="B992" i="9"/>
  <c r="C992" i="9"/>
  <c r="D992" i="9"/>
  <c r="B993" i="9"/>
  <c r="C993" i="9"/>
  <c r="D993" i="9"/>
  <c r="B994" i="9"/>
  <c r="C994" i="9"/>
  <c r="D994" i="9"/>
  <c r="B995" i="9"/>
  <c r="C995" i="9"/>
  <c r="D995" i="9"/>
  <c r="B996" i="9"/>
  <c r="C996" i="9"/>
  <c r="D996" i="9"/>
  <c r="B997" i="9"/>
  <c r="C997" i="9"/>
  <c r="D997" i="9"/>
  <c r="B998" i="9"/>
  <c r="C998" i="9"/>
  <c r="D998" i="9"/>
  <c r="B999" i="9"/>
  <c r="C999" i="9"/>
  <c r="D999" i="9"/>
  <c r="B1000" i="9"/>
  <c r="C1000" i="9"/>
  <c r="D1000" i="9"/>
  <c r="B1001" i="9"/>
  <c r="C1001" i="9"/>
  <c r="D1001" i="9"/>
  <c r="B1002" i="9"/>
  <c r="C1002" i="9"/>
  <c r="D1002" i="9"/>
  <c r="B1003" i="9"/>
  <c r="C1003" i="9"/>
  <c r="D1003" i="9"/>
  <c r="B1004" i="9"/>
  <c r="C1004" i="9"/>
  <c r="D1004" i="9"/>
  <c r="B1005" i="9"/>
  <c r="C1005" i="9"/>
  <c r="D1005" i="9"/>
  <c r="B1006" i="9"/>
  <c r="C1006" i="9"/>
  <c r="D1006" i="9"/>
  <c r="B1007" i="9"/>
  <c r="C1007" i="9"/>
  <c r="D1007" i="9"/>
  <c r="B1008" i="9"/>
  <c r="C1008" i="9"/>
  <c r="D1008" i="9"/>
  <c r="B1009" i="9"/>
  <c r="C1009" i="9"/>
  <c r="D1009" i="9"/>
  <c r="B1010" i="9"/>
  <c r="C1010" i="9"/>
  <c r="D1010" i="9"/>
  <c r="B1011" i="9"/>
  <c r="C1011" i="9"/>
  <c r="D1011" i="9"/>
  <c r="B1012" i="9"/>
  <c r="C1012" i="9"/>
  <c r="D1012" i="9"/>
  <c r="B1013" i="9"/>
  <c r="C1013" i="9"/>
  <c r="D1013" i="9"/>
  <c r="B1014" i="9"/>
  <c r="C1014" i="9"/>
  <c r="D1014" i="9"/>
  <c r="B1015" i="9"/>
  <c r="C1015" i="9"/>
  <c r="D1015" i="9"/>
  <c r="B1016" i="9"/>
  <c r="C1016" i="9"/>
  <c r="D1016" i="9"/>
  <c r="B1017" i="9"/>
  <c r="C1017" i="9"/>
  <c r="D1017" i="9"/>
  <c r="B1018" i="9"/>
  <c r="C1018" i="9"/>
  <c r="D1018" i="9"/>
  <c r="B1019" i="9"/>
  <c r="C1019" i="9"/>
  <c r="D1019" i="9"/>
  <c r="B1020" i="9"/>
  <c r="C1020" i="9"/>
  <c r="D1020" i="9"/>
  <c r="B1021" i="9"/>
  <c r="C1021" i="9"/>
  <c r="D1021" i="9"/>
  <c r="B1022" i="9"/>
  <c r="C1022" i="9"/>
  <c r="D1022" i="9"/>
  <c r="B1023" i="9"/>
  <c r="C1023" i="9"/>
  <c r="D1023" i="9"/>
  <c r="B1024" i="9"/>
  <c r="C1024" i="9"/>
  <c r="D1024" i="9"/>
  <c r="B1025" i="9"/>
  <c r="C1025" i="9"/>
  <c r="D1025" i="9"/>
  <c r="B1026" i="9"/>
  <c r="C1026" i="9"/>
  <c r="D1026" i="9"/>
  <c r="B1027" i="9"/>
  <c r="C1027" i="9"/>
  <c r="D1027" i="9"/>
  <c r="B1028" i="9"/>
  <c r="C1028" i="9"/>
  <c r="D1028" i="9"/>
  <c r="B1029" i="9"/>
  <c r="C1029" i="9"/>
  <c r="D1029" i="9"/>
  <c r="B1030" i="9"/>
  <c r="C1030" i="9"/>
  <c r="D1030" i="9"/>
  <c r="B1031" i="9"/>
  <c r="C1031" i="9"/>
  <c r="D1031" i="9"/>
  <c r="B1032" i="9"/>
  <c r="C1032" i="9"/>
  <c r="D1032" i="9"/>
  <c r="B1033" i="9"/>
  <c r="C1033" i="9"/>
  <c r="D1033" i="9"/>
  <c r="B1034" i="9"/>
  <c r="C1034" i="9"/>
  <c r="D1034" i="9"/>
  <c r="B1035" i="9"/>
  <c r="C1035" i="9"/>
  <c r="D1035" i="9"/>
  <c r="B1036" i="9"/>
  <c r="C1036" i="9"/>
  <c r="D1036" i="9"/>
  <c r="B1037" i="9"/>
  <c r="C1037" i="9"/>
  <c r="D1037" i="9"/>
  <c r="B1038" i="9"/>
  <c r="C1038" i="9"/>
  <c r="D1038" i="9"/>
  <c r="B1039" i="9"/>
  <c r="C1039" i="9"/>
  <c r="D1039" i="9"/>
  <c r="B1040" i="9"/>
  <c r="C1040" i="9"/>
  <c r="D1040" i="9"/>
  <c r="B1041" i="9"/>
  <c r="C1041" i="9"/>
  <c r="D1041" i="9"/>
  <c r="B1042" i="9"/>
  <c r="C1042" i="9"/>
  <c r="D1042" i="9"/>
  <c r="B1043" i="9"/>
  <c r="C1043" i="9"/>
  <c r="D1043" i="9"/>
  <c r="B1044" i="9"/>
  <c r="C1044" i="9"/>
  <c r="D1044" i="9"/>
  <c r="B1045" i="9"/>
  <c r="C1045" i="9"/>
  <c r="D1045" i="9"/>
  <c r="B1046" i="9"/>
  <c r="C1046" i="9"/>
  <c r="D1046" i="9"/>
  <c r="B1047" i="9"/>
  <c r="C1047" i="9"/>
  <c r="D1047" i="9"/>
  <c r="B1048" i="9"/>
  <c r="C1048" i="9"/>
  <c r="D1048" i="9"/>
  <c r="B1049" i="9"/>
  <c r="C1049" i="9"/>
  <c r="D1049" i="9"/>
  <c r="B1050" i="9"/>
  <c r="C1050" i="9"/>
  <c r="D1050" i="9"/>
  <c r="B1051" i="9"/>
  <c r="C1051" i="9"/>
  <c r="D1051" i="9"/>
  <c r="B1052" i="9"/>
  <c r="C1052" i="9"/>
  <c r="D1052" i="9"/>
  <c r="B1053" i="9"/>
  <c r="C1053" i="9"/>
  <c r="D1053" i="9"/>
  <c r="B1054" i="9"/>
  <c r="C1054" i="9"/>
  <c r="D1054" i="9"/>
  <c r="B1055" i="9"/>
  <c r="C1055" i="9"/>
  <c r="D1055" i="9"/>
  <c r="B1056" i="9"/>
  <c r="C1056" i="9"/>
  <c r="D1056" i="9"/>
  <c r="B1057" i="9"/>
  <c r="C1057" i="9"/>
  <c r="D1057" i="9"/>
  <c r="B1058" i="9"/>
  <c r="C1058" i="9"/>
  <c r="D1058" i="9"/>
  <c r="B1059" i="9"/>
  <c r="C1059" i="9"/>
  <c r="D1059" i="9"/>
  <c r="B1060" i="9"/>
  <c r="C1060" i="9"/>
  <c r="D1060" i="9"/>
  <c r="B1061" i="9"/>
  <c r="C1061" i="9"/>
  <c r="D1061" i="9"/>
  <c r="B1062" i="9"/>
  <c r="C1062" i="9"/>
  <c r="D1062" i="9"/>
  <c r="B1063" i="9"/>
  <c r="C1063" i="9"/>
  <c r="D1063" i="9"/>
  <c r="B1064" i="9"/>
  <c r="C1064" i="9"/>
  <c r="D1064" i="9"/>
  <c r="B1065" i="9"/>
  <c r="C1065" i="9"/>
  <c r="D1065" i="9"/>
  <c r="B1066" i="9"/>
  <c r="C1066" i="9"/>
  <c r="D1066" i="9"/>
  <c r="B1067" i="9"/>
  <c r="C1067" i="9"/>
  <c r="D1067" i="9"/>
  <c r="B1068" i="9"/>
  <c r="C1068" i="9"/>
  <c r="D1068" i="9"/>
  <c r="B1069" i="9"/>
  <c r="C1069" i="9"/>
  <c r="D1069" i="9"/>
  <c r="B1070" i="9"/>
  <c r="C1070" i="9"/>
  <c r="D1070" i="9"/>
  <c r="B1071" i="9"/>
  <c r="C1071" i="9"/>
  <c r="D1071" i="9"/>
  <c r="B1072" i="9"/>
  <c r="C1072" i="9"/>
  <c r="D1072" i="9"/>
  <c r="B1073" i="9"/>
  <c r="C1073" i="9"/>
  <c r="D1073" i="9"/>
  <c r="B1074" i="9"/>
  <c r="C1074" i="9"/>
  <c r="D1074" i="9"/>
  <c r="B1075" i="9"/>
  <c r="C1075" i="9"/>
  <c r="D1075" i="9"/>
  <c r="B1076" i="9"/>
  <c r="C1076" i="9"/>
  <c r="D1076" i="9"/>
  <c r="B1077" i="9"/>
  <c r="C1077" i="9"/>
  <c r="D1077" i="9"/>
  <c r="B1078" i="9"/>
  <c r="C1078" i="9"/>
  <c r="D1078" i="9"/>
  <c r="B1079" i="9"/>
  <c r="C1079" i="9"/>
  <c r="D1079" i="9"/>
  <c r="B1080" i="9"/>
  <c r="C1080" i="9"/>
  <c r="D1080" i="9"/>
  <c r="B1081" i="9"/>
  <c r="C1081" i="9"/>
  <c r="D1081" i="9"/>
  <c r="B1082" i="9"/>
  <c r="C1082" i="9"/>
  <c r="D1082" i="9"/>
  <c r="B1083" i="9"/>
  <c r="C1083" i="9"/>
  <c r="D1083" i="9"/>
  <c r="B1084" i="9"/>
  <c r="C1084" i="9"/>
  <c r="D1084" i="9"/>
  <c r="B1085" i="9"/>
  <c r="C1085" i="9"/>
  <c r="D1085" i="9"/>
  <c r="B1086" i="9"/>
  <c r="C1086" i="9"/>
  <c r="D1086" i="9"/>
  <c r="B1087" i="9"/>
  <c r="C1087" i="9"/>
  <c r="D1087" i="9"/>
  <c r="B1088" i="9"/>
  <c r="C1088" i="9"/>
  <c r="D1088" i="9"/>
  <c r="B1089" i="9"/>
  <c r="C1089" i="9"/>
  <c r="D1089" i="9"/>
  <c r="B1090" i="9"/>
  <c r="C1090" i="9"/>
  <c r="D1090" i="9"/>
  <c r="B1091" i="9"/>
  <c r="C1091" i="9"/>
  <c r="D1091" i="9"/>
  <c r="B1092" i="9"/>
  <c r="C1092" i="9"/>
  <c r="D1092" i="9"/>
  <c r="B1093" i="9"/>
  <c r="C1093" i="9"/>
  <c r="D1093" i="9"/>
  <c r="B1094" i="9"/>
  <c r="C1094" i="9"/>
  <c r="D1094" i="9"/>
  <c r="B1095" i="9"/>
  <c r="C1095" i="9"/>
  <c r="D1095" i="9"/>
  <c r="B1096" i="9"/>
  <c r="C1096" i="9"/>
  <c r="D1096" i="9"/>
  <c r="B1097" i="9"/>
  <c r="C1097" i="9"/>
  <c r="D1097" i="9"/>
  <c r="B1098" i="9"/>
  <c r="C1098" i="9"/>
  <c r="D1098" i="9"/>
  <c r="B1099" i="9"/>
  <c r="C1099" i="9"/>
  <c r="D1099" i="9"/>
  <c r="B1100" i="9"/>
  <c r="C1100" i="9"/>
  <c r="D1100" i="9"/>
  <c r="B1101" i="9"/>
  <c r="C1101" i="9"/>
  <c r="D1101" i="9"/>
  <c r="B1102" i="9"/>
  <c r="C1102" i="9"/>
  <c r="D1102" i="9"/>
  <c r="B1103" i="9"/>
  <c r="C1103" i="9"/>
  <c r="D1103" i="9"/>
  <c r="B1104" i="9"/>
  <c r="C1104" i="9"/>
  <c r="D1104" i="9"/>
  <c r="B1105" i="9"/>
  <c r="C1105" i="9"/>
  <c r="D1105" i="9"/>
  <c r="B1106" i="9"/>
  <c r="C1106" i="9"/>
  <c r="D1106" i="9"/>
  <c r="B1107" i="9"/>
  <c r="C1107" i="9"/>
  <c r="D1107" i="9"/>
  <c r="B1108" i="9"/>
  <c r="C1108" i="9"/>
  <c r="D1108" i="9"/>
  <c r="B1109" i="9"/>
  <c r="C1109" i="9"/>
  <c r="D1109" i="9"/>
  <c r="B1110" i="9"/>
  <c r="C1110" i="9"/>
  <c r="D1110" i="9"/>
  <c r="B1111" i="9"/>
  <c r="C1111" i="9"/>
  <c r="D1111" i="9"/>
  <c r="B1112" i="9"/>
  <c r="C1112" i="9"/>
  <c r="D1112" i="9"/>
  <c r="B1113" i="9"/>
  <c r="C1113" i="9"/>
  <c r="D1113" i="9"/>
  <c r="B1114" i="9"/>
  <c r="C1114" i="9"/>
  <c r="D1114" i="9"/>
  <c r="B1115" i="9"/>
  <c r="C1115" i="9"/>
  <c r="D1115" i="9"/>
  <c r="B1116" i="9"/>
  <c r="C1116" i="9"/>
  <c r="D1116" i="9"/>
  <c r="B1117" i="9"/>
  <c r="C1117" i="9"/>
  <c r="D1117" i="9"/>
  <c r="B1118" i="9"/>
  <c r="C1118" i="9"/>
  <c r="D1118" i="9"/>
  <c r="B1119" i="9"/>
  <c r="C1119" i="9"/>
  <c r="D1119" i="9"/>
  <c r="B1120" i="9"/>
  <c r="C1120" i="9"/>
  <c r="D1120" i="9"/>
  <c r="B1121" i="9"/>
  <c r="C1121" i="9"/>
  <c r="D1121" i="9"/>
  <c r="B1122" i="9"/>
  <c r="C1122" i="9"/>
  <c r="D1122" i="9"/>
  <c r="B1123" i="9"/>
  <c r="C1123" i="9"/>
  <c r="D1123" i="9"/>
  <c r="B1124" i="9"/>
  <c r="C1124" i="9"/>
  <c r="D1124" i="9"/>
  <c r="B1125" i="9"/>
  <c r="C1125" i="9"/>
  <c r="D1125" i="9"/>
  <c r="B1126" i="9"/>
  <c r="C1126" i="9"/>
  <c r="D1126" i="9"/>
  <c r="B1127" i="9"/>
  <c r="C1127" i="9"/>
  <c r="D1127" i="9"/>
  <c r="B1128" i="9"/>
  <c r="C1128" i="9"/>
  <c r="D1128" i="9"/>
  <c r="B1129" i="9"/>
  <c r="C1129" i="9"/>
  <c r="D1129" i="9"/>
  <c r="B1130" i="9"/>
  <c r="C1130" i="9"/>
  <c r="D1130" i="9"/>
  <c r="B1131" i="9"/>
  <c r="C1131" i="9"/>
  <c r="D1131" i="9"/>
  <c r="B1132" i="9"/>
  <c r="C1132" i="9"/>
  <c r="D1132" i="9"/>
  <c r="B1133" i="9"/>
  <c r="C1133" i="9"/>
  <c r="D1133" i="9"/>
  <c r="B1134" i="9"/>
  <c r="C1134" i="9"/>
  <c r="D1134" i="9"/>
  <c r="B1135" i="9"/>
  <c r="C1135" i="9"/>
  <c r="D1135" i="9"/>
  <c r="B1136" i="9"/>
  <c r="C1136" i="9"/>
  <c r="D1136" i="9"/>
  <c r="B1137" i="9"/>
  <c r="C1137" i="9"/>
  <c r="D1137" i="9"/>
  <c r="B1138" i="9"/>
  <c r="C1138" i="9"/>
  <c r="D1138" i="9"/>
  <c r="B1139" i="9"/>
  <c r="C1139" i="9"/>
  <c r="D1139" i="9"/>
  <c r="B1140" i="9"/>
  <c r="C1140" i="9"/>
  <c r="D1140" i="9"/>
  <c r="B1141" i="9"/>
  <c r="C1141" i="9"/>
  <c r="D1141" i="9"/>
  <c r="B1142" i="9"/>
  <c r="C1142" i="9"/>
  <c r="D1142" i="9"/>
  <c r="B1143" i="9"/>
  <c r="C1143" i="9"/>
  <c r="D1143" i="9"/>
  <c r="B1144" i="9"/>
  <c r="C1144" i="9"/>
  <c r="D1144" i="9"/>
  <c r="B1145" i="9"/>
  <c r="C1145" i="9"/>
  <c r="D1145" i="9"/>
  <c r="B1146" i="9"/>
  <c r="C1146" i="9"/>
  <c r="D1146" i="9"/>
  <c r="B1147" i="9"/>
  <c r="C1147" i="9"/>
  <c r="D1147" i="9"/>
  <c r="B1148" i="9"/>
  <c r="C1148" i="9"/>
  <c r="D1148" i="9"/>
  <c r="B1149" i="9"/>
  <c r="C1149" i="9"/>
  <c r="D1149" i="9"/>
  <c r="B1150" i="9"/>
  <c r="C1150" i="9"/>
  <c r="D1150" i="9"/>
  <c r="B1151" i="9"/>
  <c r="C1151" i="9"/>
  <c r="D1151" i="9"/>
  <c r="B1152" i="9"/>
  <c r="C1152" i="9"/>
  <c r="D1152" i="9"/>
  <c r="B1153" i="9"/>
  <c r="C1153" i="9"/>
  <c r="D1153" i="9"/>
  <c r="B1154" i="9"/>
  <c r="C1154" i="9"/>
  <c r="D1154" i="9"/>
  <c r="B1155" i="9"/>
  <c r="C1155" i="9"/>
  <c r="D1155" i="9"/>
  <c r="B1156" i="9"/>
  <c r="C1156" i="9"/>
  <c r="D1156" i="9"/>
  <c r="B1157" i="9"/>
  <c r="C1157" i="9"/>
  <c r="D1157" i="9"/>
  <c r="B1158" i="9"/>
  <c r="C1158" i="9"/>
  <c r="D1158" i="9"/>
  <c r="B1159" i="9"/>
  <c r="C1159" i="9"/>
  <c r="D1159" i="9"/>
  <c r="B1160" i="9"/>
  <c r="C1160" i="9"/>
  <c r="D1160" i="9"/>
  <c r="B1161" i="9"/>
  <c r="C1161" i="9"/>
  <c r="D1161" i="9"/>
  <c r="B1162" i="9"/>
  <c r="C1162" i="9"/>
  <c r="D1162" i="9"/>
  <c r="B1163" i="9"/>
  <c r="C1163" i="9"/>
  <c r="D1163" i="9"/>
  <c r="B1164" i="9"/>
  <c r="C1164" i="9"/>
  <c r="D1164" i="9"/>
  <c r="B1165" i="9"/>
  <c r="C1165" i="9"/>
  <c r="D1165" i="9"/>
  <c r="B1166" i="9"/>
  <c r="C1166" i="9"/>
  <c r="D1166" i="9"/>
  <c r="B1167" i="9"/>
  <c r="C1167" i="9"/>
  <c r="D1167" i="9"/>
  <c r="B1168" i="9"/>
  <c r="C1168" i="9"/>
  <c r="D1168" i="9"/>
  <c r="B1169" i="9"/>
  <c r="C1169" i="9"/>
  <c r="D1169" i="9"/>
  <c r="B1170" i="9"/>
  <c r="C1170" i="9"/>
  <c r="D1170" i="9"/>
  <c r="B1171" i="9"/>
  <c r="C1171" i="9"/>
  <c r="D1171" i="9"/>
  <c r="B1172" i="9"/>
  <c r="C1172" i="9"/>
  <c r="D1172" i="9"/>
  <c r="B1173" i="9"/>
  <c r="C1173" i="9"/>
  <c r="D1173" i="9"/>
  <c r="B1174" i="9"/>
  <c r="C1174" i="9"/>
  <c r="D1174" i="9"/>
  <c r="B1175" i="9"/>
  <c r="C1175" i="9"/>
  <c r="D1175" i="9"/>
  <c r="B1176" i="9"/>
  <c r="C1176" i="9"/>
  <c r="D1176" i="9"/>
  <c r="B1177" i="9"/>
  <c r="C1177" i="9"/>
  <c r="D1177" i="9"/>
  <c r="B1178" i="9"/>
  <c r="C1178" i="9"/>
  <c r="D1178" i="9"/>
  <c r="B1179" i="9"/>
  <c r="C1179" i="9"/>
  <c r="D1179" i="9"/>
  <c r="B1180" i="9"/>
  <c r="C1180" i="9"/>
  <c r="D1180" i="9"/>
  <c r="B1181" i="9"/>
  <c r="C1181" i="9"/>
  <c r="D1181" i="9"/>
  <c r="B1182" i="9"/>
  <c r="C1182" i="9"/>
  <c r="D1182" i="9"/>
  <c r="B1183" i="9"/>
  <c r="C1183" i="9"/>
  <c r="D1183" i="9"/>
  <c r="B1184" i="9"/>
  <c r="C1184" i="9"/>
  <c r="D1184" i="9"/>
  <c r="B1185" i="9"/>
  <c r="C1185" i="9"/>
  <c r="D1185" i="9"/>
  <c r="B1186" i="9"/>
  <c r="C1186" i="9"/>
  <c r="D1186" i="9"/>
  <c r="B1187" i="9"/>
  <c r="C1187" i="9"/>
  <c r="D1187" i="9"/>
  <c r="B1188" i="9"/>
  <c r="C1188" i="9"/>
  <c r="D1188" i="9"/>
  <c r="B1189" i="9"/>
  <c r="C1189" i="9"/>
  <c r="D1189" i="9"/>
  <c r="B1190" i="9"/>
  <c r="C1190" i="9"/>
  <c r="D1190" i="9"/>
  <c r="B1191" i="9"/>
  <c r="C1191" i="9"/>
  <c r="D1191" i="9"/>
  <c r="B1192" i="9"/>
  <c r="C1192" i="9"/>
  <c r="D1192" i="9"/>
  <c r="B1193" i="9"/>
  <c r="C1193" i="9"/>
  <c r="D1193" i="9"/>
  <c r="B1194" i="9"/>
  <c r="C1194" i="9"/>
  <c r="D1194" i="9"/>
  <c r="B1195" i="9"/>
  <c r="C1195" i="9"/>
  <c r="D1195" i="9"/>
  <c r="B1196" i="9"/>
  <c r="C1196" i="9"/>
  <c r="D1196" i="9"/>
  <c r="B1197" i="9"/>
  <c r="C1197" i="9"/>
  <c r="D1197" i="9"/>
  <c r="B1198" i="9"/>
  <c r="C1198" i="9"/>
  <c r="D1198" i="9"/>
  <c r="B1199" i="9"/>
  <c r="C1199" i="9"/>
  <c r="D1199" i="9"/>
  <c r="B1200" i="9"/>
  <c r="C1200" i="9"/>
  <c r="D1200" i="9"/>
  <c r="B1201" i="9"/>
  <c r="C1201" i="9"/>
  <c r="D1201" i="9"/>
  <c r="B1202" i="9"/>
  <c r="C1202" i="9"/>
  <c r="D1202" i="9"/>
  <c r="B1203" i="9"/>
  <c r="C1203" i="9"/>
  <c r="D1203" i="9"/>
  <c r="B1204" i="9"/>
  <c r="C1204" i="9"/>
  <c r="D1204" i="9"/>
  <c r="B1205" i="9"/>
  <c r="C1205" i="9"/>
  <c r="D1205" i="9"/>
  <c r="B1206" i="9"/>
  <c r="C1206" i="9"/>
  <c r="D1206" i="9"/>
  <c r="B1207" i="9"/>
  <c r="C1207" i="9"/>
  <c r="D1207" i="9"/>
  <c r="B1208" i="9"/>
  <c r="C1208" i="9"/>
  <c r="D1208" i="9"/>
  <c r="B1209" i="9"/>
  <c r="C1209" i="9"/>
  <c r="D1209" i="9"/>
  <c r="B1210" i="9"/>
  <c r="C1210" i="9"/>
  <c r="D1210" i="9"/>
  <c r="B1211" i="9"/>
  <c r="C1211" i="9"/>
  <c r="D1211" i="9"/>
  <c r="B1212" i="9"/>
  <c r="C1212" i="9"/>
  <c r="D1212" i="9"/>
  <c r="B1213" i="9"/>
  <c r="C1213" i="9"/>
  <c r="D1213" i="9"/>
  <c r="B1214" i="9"/>
  <c r="C1214" i="9"/>
  <c r="D1214" i="9"/>
  <c r="B1215" i="9"/>
  <c r="C1215" i="9"/>
  <c r="D1215" i="9"/>
  <c r="B1216" i="9"/>
  <c r="C1216" i="9"/>
  <c r="D1216" i="9"/>
  <c r="B1217" i="9"/>
  <c r="C1217" i="9"/>
  <c r="D1217" i="9"/>
  <c r="B1218" i="9"/>
  <c r="C1218" i="9"/>
  <c r="D1218" i="9"/>
  <c r="B1219" i="9"/>
  <c r="C1219" i="9"/>
  <c r="D1219" i="9"/>
  <c r="B1220" i="9"/>
  <c r="C1220" i="9"/>
  <c r="D1220" i="9"/>
  <c r="B1221" i="9"/>
  <c r="C1221" i="9"/>
  <c r="D1221" i="9"/>
  <c r="B1222" i="9"/>
  <c r="C1222" i="9"/>
  <c r="D1222" i="9"/>
  <c r="B1223" i="9"/>
  <c r="C1223" i="9"/>
  <c r="D1223" i="9"/>
  <c r="B1224" i="9"/>
  <c r="C1224" i="9"/>
  <c r="D1224" i="9"/>
  <c r="B1225" i="9"/>
  <c r="C1225" i="9"/>
  <c r="D1225" i="9"/>
  <c r="B1226" i="9"/>
  <c r="C1226" i="9"/>
  <c r="D1226" i="9"/>
  <c r="B1227" i="9"/>
  <c r="C1227" i="9"/>
  <c r="D1227" i="9"/>
  <c r="B1228" i="9"/>
  <c r="C1228" i="9"/>
  <c r="D1228" i="9"/>
  <c r="B1229" i="9"/>
  <c r="C1229" i="9"/>
  <c r="D1229" i="9"/>
  <c r="B1230" i="9"/>
  <c r="C1230" i="9"/>
  <c r="D1230" i="9"/>
  <c r="B1231" i="9"/>
  <c r="C1231" i="9"/>
  <c r="D1231" i="9"/>
  <c r="B1232" i="9"/>
  <c r="C1232" i="9"/>
  <c r="D1232" i="9"/>
  <c r="B1233" i="9"/>
  <c r="C1233" i="9"/>
  <c r="D1233" i="9"/>
  <c r="B1234" i="9"/>
  <c r="C1234" i="9"/>
  <c r="D1234" i="9"/>
  <c r="B1235" i="9"/>
  <c r="C1235" i="9"/>
  <c r="D1235" i="9"/>
  <c r="B1236" i="9"/>
  <c r="C1236" i="9"/>
  <c r="D1236" i="9"/>
  <c r="B1237" i="9"/>
  <c r="C1237" i="9"/>
  <c r="D1237" i="9"/>
  <c r="B1238" i="9"/>
  <c r="C1238" i="9"/>
  <c r="D1238" i="9"/>
  <c r="B1239" i="9"/>
  <c r="C1239" i="9"/>
  <c r="D1239" i="9"/>
  <c r="B1240" i="9"/>
  <c r="C1240" i="9"/>
  <c r="D1240" i="9"/>
  <c r="B1241" i="9"/>
  <c r="C1241" i="9"/>
  <c r="D1241" i="9"/>
  <c r="B1242" i="9"/>
  <c r="C1242" i="9"/>
  <c r="D1242" i="9"/>
  <c r="B1243" i="9"/>
  <c r="C1243" i="9"/>
  <c r="D1243" i="9"/>
  <c r="B1244" i="9"/>
  <c r="C1244" i="9"/>
  <c r="D1244" i="9"/>
  <c r="B1245" i="9"/>
  <c r="C1245" i="9"/>
  <c r="D1245" i="9"/>
  <c r="B1246" i="9"/>
  <c r="C1246" i="9"/>
  <c r="D1246" i="9"/>
  <c r="B1247" i="9"/>
  <c r="C1247" i="9"/>
  <c r="D1247" i="9"/>
  <c r="B1248" i="9"/>
  <c r="C1248" i="9"/>
  <c r="D1248" i="9"/>
  <c r="B1249" i="9"/>
  <c r="C1249" i="9"/>
  <c r="D1249" i="9"/>
  <c r="B1250" i="9"/>
  <c r="C1250" i="9"/>
  <c r="D1250" i="9"/>
  <c r="B1251" i="9"/>
  <c r="C1251" i="9"/>
  <c r="D1251" i="9"/>
  <c r="B1252" i="9"/>
  <c r="C1252" i="9"/>
  <c r="D1252" i="9"/>
  <c r="B1253" i="9"/>
  <c r="C1253" i="9"/>
  <c r="D1253" i="9"/>
  <c r="B1254" i="9"/>
  <c r="C1254" i="9"/>
  <c r="D1254" i="9"/>
  <c r="B1255" i="9"/>
  <c r="C1255" i="9"/>
  <c r="D1255" i="9"/>
  <c r="B1256" i="9"/>
  <c r="C1256" i="9"/>
  <c r="D1256" i="9"/>
  <c r="B1257" i="9"/>
  <c r="C1257" i="9"/>
  <c r="D1257" i="9"/>
  <c r="B1258" i="9"/>
  <c r="C1258" i="9"/>
  <c r="D1258" i="9"/>
  <c r="B1259" i="9"/>
  <c r="C1259" i="9"/>
  <c r="D1259" i="9"/>
  <c r="B1260" i="9"/>
  <c r="C1260" i="9"/>
  <c r="D1260" i="9"/>
  <c r="B1261" i="9"/>
  <c r="C1261" i="9"/>
  <c r="D1261" i="9"/>
  <c r="B1262" i="9"/>
  <c r="C1262" i="9"/>
  <c r="D1262" i="9"/>
  <c r="B1263" i="9"/>
  <c r="C1263" i="9"/>
  <c r="D1263" i="9"/>
  <c r="B1264" i="9"/>
  <c r="C1264" i="9"/>
  <c r="D1264" i="9"/>
  <c r="B1265" i="9"/>
  <c r="C1265" i="9"/>
  <c r="D1265" i="9"/>
  <c r="B1266" i="9"/>
  <c r="C1266" i="9"/>
  <c r="D1266" i="9"/>
  <c r="B1267" i="9"/>
  <c r="C1267" i="9"/>
  <c r="D1267" i="9"/>
  <c r="B1268" i="9"/>
  <c r="C1268" i="9"/>
  <c r="D1268" i="9"/>
  <c r="B1269" i="9"/>
  <c r="C1269" i="9"/>
  <c r="D1269" i="9"/>
  <c r="B1270" i="9"/>
  <c r="C1270" i="9"/>
  <c r="D1270" i="9"/>
  <c r="B1271" i="9"/>
  <c r="C1271" i="9"/>
  <c r="D1271" i="9"/>
  <c r="B1272" i="9"/>
  <c r="C1272" i="9"/>
  <c r="D1272" i="9"/>
  <c r="B1273" i="9"/>
  <c r="C1273" i="9"/>
  <c r="D1273" i="9"/>
  <c r="B1274" i="9"/>
  <c r="C1274" i="9"/>
  <c r="D1274" i="9"/>
  <c r="B1275" i="9"/>
  <c r="C1275" i="9"/>
  <c r="D1275" i="9"/>
  <c r="B1276" i="9"/>
  <c r="C1276" i="9"/>
  <c r="D1276" i="9"/>
  <c r="B1277" i="9"/>
  <c r="C1277" i="9"/>
  <c r="D1277" i="9"/>
  <c r="B1278" i="9"/>
  <c r="C1278" i="9"/>
  <c r="D1278" i="9"/>
  <c r="B1279" i="9"/>
  <c r="C1279" i="9"/>
  <c r="D1279" i="9"/>
  <c r="B1280" i="9"/>
  <c r="C1280" i="9"/>
  <c r="D1280" i="9"/>
  <c r="B1281" i="9"/>
  <c r="C1281" i="9"/>
  <c r="D1281" i="9"/>
  <c r="B1282" i="9"/>
  <c r="C1282" i="9"/>
  <c r="D1282" i="9"/>
  <c r="B1283" i="9"/>
  <c r="C1283" i="9"/>
  <c r="D1283" i="9"/>
  <c r="B1284" i="9"/>
  <c r="C1284" i="9"/>
  <c r="D1284" i="9"/>
  <c r="B1285" i="9"/>
  <c r="C1285" i="9"/>
  <c r="D1285" i="9"/>
  <c r="B1286" i="9"/>
  <c r="C1286" i="9"/>
  <c r="D1286" i="9"/>
  <c r="B1287" i="9"/>
  <c r="C1287" i="9"/>
  <c r="D1287" i="9"/>
  <c r="B1288" i="9"/>
  <c r="C1288" i="9"/>
  <c r="D1288" i="9"/>
  <c r="B1289" i="9"/>
  <c r="C1289" i="9"/>
  <c r="D1289" i="9"/>
  <c r="B1290" i="9"/>
  <c r="C1290" i="9"/>
  <c r="D1290" i="9"/>
  <c r="B1291" i="9"/>
  <c r="C1291" i="9"/>
  <c r="D1291" i="9"/>
  <c r="B1292" i="9"/>
  <c r="C1292" i="9"/>
  <c r="D1292" i="9"/>
  <c r="B1293" i="9"/>
  <c r="C1293" i="9"/>
  <c r="D1293" i="9"/>
  <c r="B1294" i="9"/>
  <c r="C1294" i="9"/>
  <c r="D1294" i="9"/>
  <c r="B1295" i="9"/>
  <c r="C1295" i="9"/>
  <c r="D1295" i="9"/>
  <c r="B1296" i="9"/>
  <c r="C1296" i="9"/>
  <c r="D1296" i="9"/>
  <c r="B1297" i="9"/>
  <c r="C1297" i="9"/>
  <c r="D1297" i="9"/>
  <c r="B1298" i="9"/>
  <c r="C1298" i="9"/>
  <c r="D1298" i="9"/>
  <c r="B1299" i="9"/>
  <c r="C1299" i="9"/>
  <c r="D1299" i="9"/>
  <c r="B1300" i="9"/>
  <c r="C1300" i="9"/>
  <c r="D1300" i="9"/>
  <c r="B1301" i="9"/>
  <c r="C1301" i="9"/>
  <c r="D1301" i="9"/>
  <c r="B1302" i="9"/>
  <c r="C1302" i="9"/>
  <c r="D1302" i="9"/>
  <c r="B1303" i="9"/>
  <c r="C1303" i="9"/>
  <c r="D1303" i="9"/>
  <c r="B1304" i="9"/>
  <c r="C1304" i="9"/>
  <c r="D1304" i="9"/>
  <c r="B1305" i="9"/>
  <c r="C1305" i="9"/>
  <c r="D1305" i="9"/>
  <c r="B1306" i="9"/>
  <c r="C1306" i="9"/>
  <c r="D1306" i="9"/>
  <c r="B1307" i="9"/>
  <c r="C1307" i="9"/>
  <c r="D1307" i="9"/>
  <c r="B1308" i="9"/>
  <c r="C1308" i="9"/>
  <c r="D1308" i="9"/>
  <c r="B1309" i="9"/>
  <c r="C1309" i="9"/>
  <c r="D1309" i="9"/>
  <c r="B1310" i="9"/>
  <c r="C1310" i="9"/>
  <c r="D1310" i="9"/>
  <c r="B1311" i="9"/>
  <c r="C1311" i="9"/>
  <c r="D1311" i="9"/>
  <c r="B1312" i="9"/>
  <c r="C1312" i="9"/>
  <c r="D1312" i="9"/>
  <c r="B1313" i="9"/>
  <c r="C1313" i="9"/>
  <c r="D1313" i="9"/>
  <c r="B1314" i="9"/>
  <c r="C1314" i="9"/>
  <c r="D1314" i="9"/>
  <c r="B1315" i="9"/>
  <c r="C1315" i="9"/>
  <c r="D1315" i="9"/>
  <c r="B1316" i="9"/>
  <c r="C1316" i="9"/>
  <c r="D1316" i="9"/>
  <c r="B1317" i="9"/>
  <c r="C1317" i="9"/>
  <c r="D1317" i="9"/>
  <c r="B1318" i="9"/>
  <c r="C1318" i="9"/>
  <c r="D1318" i="9"/>
  <c r="B1319" i="9"/>
  <c r="C1319" i="9"/>
  <c r="D1319" i="9"/>
  <c r="B1320" i="9"/>
  <c r="C1320" i="9"/>
  <c r="D1320" i="9"/>
  <c r="B1321" i="9"/>
  <c r="C1321" i="9"/>
  <c r="D1321" i="9"/>
  <c r="B1322" i="9"/>
  <c r="C1322" i="9"/>
  <c r="D1322" i="9"/>
  <c r="B1323" i="9"/>
  <c r="C1323" i="9"/>
  <c r="D1323" i="9"/>
  <c r="B1324" i="9"/>
  <c r="C1324" i="9"/>
  <c r="D1324" i="9"/>
  <c r="B1325" i="9"/>
  <c r="C1325" i="9"/>
  <c r="D1325" i="9"/>
  <c r="B1326" i="9"/>
  <c r="C1326" i="9"/>
  <c r="D1326" i="9"/>
  <c r="B1327" i="9"/>
  <c r="C1327" i="9"/>
  <c r="D1327" i="9"/>
  <c r="B1328" i="9"/>
  <c r="C1328" i="9"/>
  <c r="D1328" i="9"/>
  <c r="B1329" i="9"/>
  <c r="C1329" i="9"/>
  <c r="D1329" i="9"/>
  <c r="B1330" i="9"/>
  <c r="C1330" i="9"/>
  <c r="D1330" i="9"/>
  <c r="B1331" i="9"/>
  <c r="C1331" i="9"/>
  <c r="D1331" i="9"/>
  <c r="B1332" i="9"/>
  <c r="C1332" i="9"/>
  <c r="D1332" i="9"/>
  <c r="B1333" i="9"/>
  <c r="C1333" i="9"/>
  <c r="D1333" i="9"/>
  <c r="B1334" i="9"/>
  <c r="C1334" i="9"/>
  <c r="D1334" i="9"/>
  <c r="B1335" i="9"/>
  <c r="C1335" i="9"/>
  <c r="D1335" i="9"/>
  <c r="B1336" i="9"/>
  <c r="C1336" i="9"/>
  <c r="D1336" i="9"/>
  <c r="B1337" i="9"/>
  <c r="C1337" i="9"/>
  <c r="D1337" i="9"/>
  <c r="B1338" i="9"/>
  <c r="C1338" i="9"/>
  <c r="D1338" i="9"/>
  <c r="B1339" i="9"/>
  <c r="C1339" i="9"/>
  <c r="D1339" i="9"/>
  <c r="B1340" i="9"/>
  <c r="C1340" i="9"/>
  <c r="D1340" i="9"/>
  <c r="B1341" i="9"/>
  <c r="C1341" i="9"/>
  <c r="D1341" i="9"/>
  <c r="B1342" i="9"/>
  <c r="C1342" i="9"/>
  <c r="D1342" i="9"/>
  <c r="B1343" i="9"/>
  <c r="C1343" i="9"/>
  <c r="D1343" i="9"/>
  <c r="B1344" i="9"/>
  <c r="C1344" i="9"/>
  <c r="D1344" i="9"/>
  <c r="B1345" i="9"/>
  <c r="C1345" i="9"/>
  <c r="D1345" i="9"/>
  <c r="B1346" i="9"/>
  <c r="C1346" i="9"/>
  <c r="D1346" i="9"/>
  <c r="B1347" i="9"/>
  <c r="C1347" i="9"/>
  <c r="D1347" i="9"/>
  <c r="B1348" i="9"/>
  <c r="C1348" i="9"/>
  <c r="D1348" i="9"/>
  <c r="B1349" i="9"/>
  <c r="C1349" i="9"/>
  <c r="D1349" i="9"/>
  <c r="B1350" i="9"/>
  <c r="C1350" i="9"/>
  <c r="D1350" i="9"/>
  <c r="B1351" i="9"/>
  <c r="C1351" i="9"/>
  <c r="D1351" i="9"/>
  <c r="B1352" i="9"/>
  <c r="C1352" i="9"/>
  <c r="D1352" i="9"/>
  <c r="B1353" i="9"/>
  <c r="C1353" i="9"/>
  <c r="D1353" i="9"/>
  <c r="B1354" i="9"/>
  <c r="C1354" i="9"/>
  <c r="D1354" i="9"/>
  <c r="B1355" i="9"/>
  <c r="C1355" i="9"/>
  <c r="D1355" i="9"/>
  <c r="B1356" i="9"/>
  <c r="C1356" i="9"/>
  <c r="D1356" i="9"/>
  <c r="B1357" i="9"/>
  <c r="C1357" i="9"/>
  <c r="D1357" i="9"/>
  <c r="B1358" i="9"/>
  <c r="C1358" i="9"/>
  <c r="D1358" i="9"/>
  <c r="B1359" i="9"/>
  <c r="C1359" i="9"/>
  <c r="D1359" i="9"/>
  <c r="B1360" i="9"/>
  <c r="C1360" i="9"/>
  <c r="D1360" i="9"/>
  <c r="B1361" i="9"/>
  <c r="C1361" i="9"/>
  <c r="D1361" i="9"/>
  <c r="B1362" i="9"/>
  <c r="C1362" i="9"/>
  <c r="D1362" i="9"/>
  <c r="B1363" i="9"/>
  <c r="C1363" i="9"/>
  <c r="D1363" i="9"/>
  <c r="B1364" i="9"/>
  <c r="C1364" i="9"/>
  <c r="D1364" i="9"/>
  <c r="B1365" i="9"/>
  <c r="C1365" i="9"/>
  <c r="D1365" i="9"/>
  <c r="B1366" i="9"/>
  <c r="C1366" i="9"/>
  <c r="D1366" i="9"/>
  <c r="B1367" i="9"/>
  <c r="C1367" i="9"/>
  <c r="D1367" i="9"/>
  <c r="B1368" i="9"/>
  <c r="C1368" i="9"/>
  <c r="D1368" i="9"/>
  <c r="B1369" i="9"/>
  <c r="C1369" i="9"/>
  <c r="D1369" i="9"/>
  <c r="B1370" i="9"/>
  <c r="C1370" i="9"/>
  <c r="D1370" i="9"/>
  <c r="B1371" i="9"/>
  <c r="C1371" i="9"/>
  <c r="D1371" i="9"/>
  <c r="B1372" i="9"/>
  <c r="C1372" i="9"/>
  <c r="D1372" i="9"/>
  <c r="B1373" i="9"/>
  <c r="C1373" i="9"/>
  <c r="D1373" i="9"/>
  <c r="B1374" i="9"/>
  <c r="C1374" i="9"/>
  <c r="D1374" i="9"/>
  <c r="B1375" i="9"/>
  <c r="C1375" i="9"/>
  <c r="D1375" i="9"/>
  <c r="B1376" i="9"/>
  <c r="C1376" i="9"/>
  <c r="D1376" i="9"/>
  <c r="B1377" i="9"/>
  <c r="C1377" i="9"/>
  <c r="D1377" i="9"/>
  <c r="B1378" i="9"/>
  <c r="C1378" i="9"/>
  <c r="D1378" i="9"/>
  <c r="B1379" i="9"/>
  <c r="C1379" i="9"/>
  <c r="D1379" i="9"/>
  <c r="B1380" i="9"/>
  <c r="C1380" i="9"/>
  <c r="D1380" i="9"/>
  <c r="B1381" i="9"/>
  <c r="C1381" i="9"/>
  <c r="D1381" i="9"/>
  <c r="B1382" i="9"/>
  <c r="C1382" i="9"/>
  <c r="D1382" i="9"/>
  <c r="B1383" i="9"/>
  <c r="C1383" i="9"/>
  <c r="D1383" i="9"/>
  <c r="B1384" i="9"/>
  <c r="C1384" i="9"/>
  <c r="D1384" i="9"/>
  <c r="B1385" i="9"/>
  <c r="C1385" i="9"/>
  <c r="D1385" i="9"/>
  <c r="B1386" i="9"/>
  <c r="C1386" i="9"/>
  <c r="D1386" i="9"/>
  <c r="B1387" i="9"/>
  <c r="C1387" i="9"/>
  <c r="D1387" i="9"/>
  <c r="B1388" i="9"/>
  <c r="C1388" i="9"/>
  <c r="D1388" i="9"/>
  <c r="B1389" i="9"/>
  <c r="C1389" i="9"/>
  <c r="D1389" i="9"/>
  <c r="B1390" i="9"/>
  <c r="C1390" i="9"/>
  <c r="D1390" i="9"/>
  <c r="B1391" i="9"/>
  <c r="C1391" i="9"/>
  <c r="D1391" i="9"/>
  <c r="B1392" i="9"/>
  <c r="C1392" i="9"/>
  <c r="D1392" i="9"/>
  <c r="B1393" i="9"/>
  <c r="C1393" i="9"/>
  <c r="D1393" i="9"/>
  <c r="B1394" i="9"/>
  <c r="C1394" i="9"/>
  <c r="D1394" i="9"/>
  <c r="B1395" i="9"/>
  <c r="C1395" i="9"/>
  <c r="D1395" i="9"/>
  <c r="B1396" i="9"/>
  <c r="C1396" i="9"/>
  <c r="D1396" i="9"/>
  <c r="B1397" i="9"/>
  <c r="C1397" i="9"/>
  <c r="D1397" i="9"/>
  <c r="B1398" i="9"/>
  <c r="C1398" i="9"/>
  <c r="D1398" i="9"/>
  <c r="B1399" i="9"/>
  <c r="C1399" i="9"/>
  <c r="D1399" i="9"/>
  <c r="B1400" i="9"/>
  <c r="C1400" i="9"/>
  <c r="D1400" i="9"/>
  <c r="B1401" i="9"/>
  <c r="C1401" i="9"/>
  <c r="D1401" i="9"/>
  <c r="B1402" i="9"/>
  <c r="C1402" i="9"/>
  <c r="D1402" i="9"/>
  <c r="B1403" i="9"/>
  <c r="C1403" i="9"/>
  <c r="D1403" i="9"/>
  <c r="B1404" i="9"/>
  <c r="C1404" i="9"/>
  <c r="D1404" i="9"/>
  <c r="B1405" i="9"/>
  <c r="C1405" i="9"/>
  <c r="D1405" i="9"/>
  <c r="B1406" i="9"/>
  <c r="C1406" i="9"/>
  <c r="D1406" i="9"/>
  <c r="B1407" i="9"/>
  <c r="C1407" i="9"/>
  <c r="D1407" i="9"/>
  <c r="B1408" i="9"/>
  <c r="C1408" i="9"/>
  <c r="D1408" i="9"/>
  <c r="B1409" i="9"/>
  <c r="C1409" i="9"/>
  <c r="D1409" i="9"/>
  <c r="B1410" i="9"/>
  <c r="C1410" i="9"/>
  <c r="D1410" i="9"/>
  <c r="B1411" i="9"/>
  <c r="C1411" i="9"/>
  <c r="D1411" i="9"/>
  <c r="B1412" i="9"/>
  <c r="C1412" i="9"/>
  <c r="D1412" i="9"/>
  <c r="B1413" i="9"/>
  <c r="C1413" i="9"/>
  <c r="D1413" i="9"/>
  <c r="B1414" i="9"/>
  <c r="C1414" i="9"/>
  <c r="D1414" i="9"/>
  <c r="B1415" i="9"/>
  <c r="C1415" i="9"/>
  <c r="D1415" i="9"/>
  <c r="B1416" i="9"/>
  <c r="C1416" i="9"/>
  <c r="D1416" i="9"/>
  <c r="B1417" i="9"/>
  <c r="C1417" i="9"/>
  <c r="D1417" i="9"/>
  <c r="B1418" i="9"/>
  <c r="C1418" i="9"/>
  <c r="D1418" i="9"/>
  <c r="B1419" i="9"/>
  <c r="C1419" i="9"/>
  <c r="D1419" i="9"/>
  <c r="B1420" i="9"/>
  <c r="C1420" i="9"/>
  <c r="D1420" i="9"/>
  <c r="B1421" i="9"/>
  <c r="C1421" i="9"/>
  <c r="D1421" i="9"/>
  <c r="B1422" i="9"/>
  <c r="C1422" i="9"/>
  <c r="D1422" i="9"/>
  <c r="B1423" i="9"/>
  <c r="C1423" i="9"/>
  <c r="D1423" i="9"/>
  <c r="B1424" i="9"/>
  <c r="C1424" i="9"/>
  <c r="D1424" i="9"/>
  <c r="B1425" i="9"/>
  <c r="C1425" i="9"/>
  <c r="D1425" i="9"/>
  <c r="B1426" i="9"/>
  <c r="C1426" i="9"/>
  <c r="D1426" i="9"/>
  <c r="B1427" i="9"/>
  <c r="C1427" i="9"/>
  <c r="D1427" i="9"/>
  <c r="B1428" i="9"/>
  <c r="C1428" i="9"/>
  <c r="D1428" i="9"/>
  <c r="B1429" i="9"/>
  <c r="C1429" i="9"/>
  <c r="D1429" i="9"/>
  <c r="B1430" i="9"/>
  <c r="C1430" i="9"/>
  <c r="D1430" i="9"/>
  <c r="B1431" i="9"/>
  <c r="C1431" i="9"/>
  <c r="D1431" i="9"/>
  <c r="B1432" i="9"/>
  <c r="C1432" i="9"/>
  <c r="D1432" i="9"/>
  <c r="B1433" i="9"/>
  <c r="C1433" i="9"/>
  <c r="D1433" i="9"/>
  <c r="B1434" i="9"/>
  <c r="C1434" i="9"/>
  <c r="D1434" i="9"/>
  <c r="B1435" i="9"/>
  <c r="C1435" i="9"/>
  <c r="D1435" i="9"/>
  <c r="B1436" i="9"/>
  <c r="C1436" i="9"/>
  <c r="D1436" i="9"/>
  <c r="B1437" i="9"/>
  <c r="C1437" i="9"/>
  <c r="D1437" i="9"/>
  <c r="B1438" i="9"/>
  <c r="C1438" i="9"/>
  <c r="D1438" i="9"/>
  <c r="B1439" i="9"/>
  <c r="C1439" i="9"/>
  <c r="D1439" i="9"/>
  <c r="B1440" i="9"/>
  <c r="C1440" i="9"/>
  <c r="D1440" i="9"/>
  <c r="B1441" i="9"/>
  <c r="C1441" i="9"/>
  <c r="D1441" i="9"/>
  <c r="B1442" i="9"/>
  <c r="C1442" i="9"/>
  <c r="D1442" i="9"/>
  <c r="B1443" i="9"/>
  <c r="C1443" i="9"/>
  <c r="D1443" i="9"/>
  <c r="B1444" i="9"/>
  <c r="C1444" i="9"/>
  <c r="D1444" i="9"/>
  <c r="B1445" i="9"/>
  <c r="C1445" i="9"/>
  <c r="D1445" i="9"/>
  <c r="B1446" i="9"/>
  <c r="C1446" i="9"/>
  <c r="D1446" i="9"/>
  <c r="B1447" i="9"/>
  <c r="C1447" i="9"/>
  <c r="D1447" i="9"/>
  <c r="B1448" i="9"/>
  <c r="C1448" i="9"/>
  <c r="D1448" i="9"/>
  <c r="B1449" i="9"/>
  <c r="C1449" i="9"/>
  <c r="D1449" i="9"/>
  <c r="B1450" i="9"/>
  <c r="C1450" i="9"/>
  <c r="D1450" i="9"/>
  <c r="B1451" i="9"/>
  <c r="C1451" i="9"/>
  <c r="D1451" i="9"/>
  <c r="B1452" i="9"/>
  <c r="C1452" i="9"/>
  <c r="D1452" i="9"/>
  <c r="B1453" i="9"/>
  <c r="C1453" i="9"/>
  <c r="D1453" i="9"/>
  <c r="B1454" i="9"/>
  <c r="C1454" i="9"/>
  <c r="D1454" i="9"/>
  <c r="B1455" i="9"/>
  <c r="C1455" i="9"/>
  <c r="D1455" i="9"/>
  <c r="B1456" i="9"/>
  <c r="C1456" i="9"/>
  <c r="D1456" i="9"/>
  <c r="B1457" i="9"/>
  <c r="C1457" i="9"/>
  <c r="D1457" i="9"/>
  <c r="B1458" i="9"/>
  <c r="C1458" i="9"/>
  <c r="D1458" i="9"/>
  <c r="B1459" i="9"/>
  <c r="C1459" i="9"/>
  <c r="D1459" i="9"/>
  <c r="B1460" i="9"/>
  <c r="C1460" i="9"/>
  <c r="D1460" i="9"/>
  <c r="B1461" i="9"/>
  <c r="C1461" i="9"/>
  <c r="D1461" i="9"/>
  <c r="B1462" i="9"/>
  <c r="C1462" i="9"/>
  <c r="D1462" i="9"/>
  <c r="B1463" i="9"/>
  <c r="C1463" i="9"/>
  <c r="D1463" i="9"/>
  <c r="B1464" i="9"/>
  <c r="C1464" i="9"/>
  <c r="D1464" i="9"/>
  <c r="B1465" i="9"/>
  <c r="C1465" i="9"/>
  <c r="D1465" i="9"/>
  <c r="B1466" i="9"/>
  <c r="C1466" i="9"/>
  <c r="D1466" i="9"/>
  <c r="B1467" i="9"/>
  <c r="C1467" i="9"/>
  <c r="D1467" i="9"/>
  <c r="B1468" i="9"/>
  <c r="C1468" i="9"/>
  <c r="D1468" i="9"/>
  <c r="B1469" i="9"/>
  <c r="C1469" i="9"/>
  <c r="D1469" i="9"/>
  <c r="B1470" i="9"/>
  <c r="C1470" i="9"/>
  <c r="D1470" i="9"/>
  <c r="B1471" i="9"/>
  <c r="C1471" i="9"/>
  <c r="D1471" i="9"/>
  <c r="B1472" i="9"/>
  <c r="C1472" i="9"/>
  <c r="D1472" i="9"/>
  <c r="B1473" i="9"/>
  <c r="C1473" i="9"/>
  <c r="D1473" i="9"/>
  <c r="B1474" i="9"/>
  <c r="C1474" i="9"/>
  <c r="D1474" i="9"/>
  <c r="B1475" i="9"/>
  <c r="C1475" i="9"/>
  <c r="D1475" i="9"/>
  <c r="B1476" i="9"/>
  <c r="C1476" i="9"/>
  <c r="D1476" i="9"/>
  <c r="B1477" i="9"/>
  <c r="C1477" i="9"/>
  <c r="D1477" i="9"/>
  <c r="B1478" i="9"/>
  <c r="C1478" i="9"/>
  <c r="D1478" i="9"/>
  <c r="B1479" i="9"/>
  <c r="C1479" i="9"/>
  <c r="D1479" i="9"/>
  <c r="B1480" i="9"/>
  <c r="C1480" i="9"/>
  <c r="D1480" i="9"/>
  <c r="B1481" i="9"/>
  <c r="C1481" i="9"/>
  <c r="D1481" i="9"/>
  <c r="B1482" i="9"/>
  <c r="C1482" i="9"/>
  <c r="D1482" i="9"/>
  <c r="B1483" i="9"/>
  <c r="C1483" i="9"/>
  <c r="D1483" i="9"/>
  <c r="B1484" i="9"/>
  <c r="C1484" i="9"/>
  <c r="D1484" i="9"/>
  <c r="B1485" i="9"/>
  <c r="C1485" i="9"/>
  <c r="D1485" i="9"/>
  <c r="B1486" i="9"/>
  <c r="C1486" i="9"/>
  <c r="D1486" i="9"/>
  <c r="B1487" i="9"/>
  <c r="C1487" i="9"/>
  <c r="D1487" i="9"/>
  <c r="B1488" i="9"/>
  <c r="C1488" i="9"/>
  <c r="D1488" i="9"/>
  <c r="B1489" i="9"/>
  <c r="C1489" i="9"/>
  <c r="D1489" i="9"/>
  <c r="B1490" i="9"/>
  <c r="C1490" i="9"/>
  <c r="D1490" i="9"/>
  <c r="B1491" i="9"/>
  <c r="C1491" i="9"/>
  <c r="D1491" i="9"/>
  <c r="B1492" i="9"/>
  <c r="C1492" i="9"/>
  <c r="D1492" i="9"/>
  <c r="B1493" i="9"/>
  <c r="C1493" i="9"/>
  <c r="D1493" i="9"/>
  <c r="B1494" i="9"/>
  <c r="C1494" i="9"/>
  <c r="D1494" i="9"/>
  <c r="B1495" i="9"/>
  <c r="C1495" i="9"/>
  <c r="D1495" i="9"/>
  <c r="B1496" i="9"/>
  <c r="C1496" i="9"/>
  <c r="D1496" i="9"/>
  <c r="B1497" i="9"/>
  <c r="C1497" i="9"/>
  <c r="D1497" i="9"/>
  <c r="B1498" i="9"/>
  <c r="C1498" i="9"/>
  <c r="D1498" i="9"/>
  <c r="B1499" i="9"/>
  <c r="C1499" i="9"/>
  <c r="D1499" i="9"/>
  <c r="B1500" i="9"/>
  <c r="C1500" i="9"/>
  <c r="D1500" i="9"/>
  <c r="B1501" i="9"/>
  <c r="C1501" i="9"/>
  <c r="D1501" i="9"/>
  <c r="B1502" i="9"/>
  <c r="C1502" i="9"/>
  <c r="D1502" i="9"/>
  <c r="B1503" i="9"/>
  <c r="C1503" i="9"/>
  <c r="D1503" i="9"/>
  <c r="B1504" i="9"/>
  <c r="C1504" i="9"/>
  <c r="D1504" i="9"/>
  <c r="B1505" i="9"/>
  <c r="C1505" i="9"/>
  <c r="D1505" i="9"/>
  <c r="B1506" i="9"/>
  <c r="C1506" i="9"/>
  <c r="D1506" i="9"/>
  <c r="B1507" i="9"/>
  <c r="C1507" i="9"/>
  <c r="D1507" i="9"/>
  <c r="B1508" i="9"/>
  <c r="C1508" i="9"/>
  <c r="D1508" i="9"/>
  <c r="B1509" i="9"/>
  <c r="C1509" i="9"/>
  <c r="D1509" i="9"/>
  <c r="B1510" i="9"/>
  <c r="C1510" i="9"/>
  <c r="D1510" i="9"/>
  <c r="B1511" i="9"/>
  <c r="C1511" i="9"/>
  <c r="D1511" i="9"/>
  <c r="B1512" i="9"/>
  <c r="C1512" i="9"/>
  <c r="D1512" i="9"/>
  <c r="B1513" i="9"/>
  <c r="C1513" i="9"/>
  <c r="D1513" i="9"/>
  <c r="B1514" i="9"/>
  <c r="C1514" i="9"/>
  <c r="D1514" i="9"/>
  <c r="B1515" i="9"/>
  <c r="C1515" i="9"/>
  <c r="D1515" i="9"/>
  <c r="B1516" i="9"/>
  <c r="C1516" i="9"/>
  <c r="D1516" i="9"/>
  <c r="B1517" i="9"/>
  <c r="C1517" i="9"/>
  <c r="D1517" i="9"/>
  <c r="B1518" i="9"/>
  <c r="C1518" i="9"/>
  <c r="D1518" i="9"/>
  <c r="B1519" i="9"/>
  <c r="C1519" i="9"/>
  <c r="D1519" i="9"/>
  <c r="B1520" i="9"/>
  <c r="C1520" i="9"/>
  <c r="D1520" i="9"/>
  <c r="B1521" i="9"/>
  <c r="C1521" i="9"/>
  <c r="D1521" i="9"/>
  <c r="B1522" i="9"/>
  <c r="C1522" i="9"/>
  <c r="D1522" i="9"/>
  <c r="B1523" i="9"/>
  <c r="C1523" i="9"/>
  <c r="D1523" i="9"/>
  <c r="B1524" i="9"/>
  <c r="C1524" i="9"/>
  <c r="D1524" i="9"/>
  <c r="B1525" i="9"/>
  <c r="C1525" i="9"/>
  <c r="D1525" i="9"/>
  <c r="B1526" i="9"/>
  <c r="C1526" i="9"/>
  <c r="D1526" i="9"/>
  <c r="B1527" i="9"/>
  <c r="C1527" i="9"/>
  <c r="D1527" i="9"/>
  <c r="B1528" i="9"/>
  <c r="C1528" i="9"/>
  <c r="D1528" i="9"/>
  <c r="B1529" i="9"/>
  <c r="C1529" i="9"/>
  <c r="D1529" i="9"/>
  <c r="B1530" i="9"/>
  <c r="C1530" i="9"/>
  <c r="D1530" i="9"/>
  <c r="B1531" i="9"/>
  <c r="C1531" i="9"/>
  <c r="D1531" i="9"/>
  <c r="B1532" i="9"/>
  <c r="C1532" i="9"/>
  <c r="D1532" i="9"/>
  <c r="B1533" i="9"/>
  <c r="C1533" i="9"/>
  <c r="D1533" i="9"/>
  <c r="B1534" i="9"/>
  <c r="C1534" i="9"/>
  <c r="D1534" i="9"/>
  <c r="B1535" i="9"/>
  <c r="C1535" i="9"/>
  <c r="D1535" i="9"/>
  <c r="B1536" i="9"/>
  <c r="C1536" i="9"/>
  <c r="D1536" i="9"/>
  <c r="B1537" i="9"/>
  <c r="C1537" i="9"/>
  <c r="D1537" i="9"/>
  <c r="B1538" i="9"/>
  <c r="C1538" i="9"/>
  <c r="D1538" i="9"/>
  <c r="B1539" i="9"/>
  <c r="C1539" i="9"/>
  <c r="D1539" i="9"/>
  <c r="B1540" i="9"/>
  <c r="C1540" i="9"/>
  <c r="D1540" i="9"/>
  <c r="B1541" i="9"/>
  <c r="C1541" i="9"/>
  <c r="D1541" i="9"/>
  <c r="B1542" i="9"/>
  <c r="C1542" i="9"/>
  <c r="D1542" i="9"/>
  <c r="B1543" i="9"/>
  <c r="C1543" i="9"/>
  <c r="D1543" i="9"/>
  <c r="B1544" i="9"/>
  <c r="C1544" i="9"/>
  <c r="D1544" i="9"/>
  <c r="B1545" i="9"/>
  <c r="C1545" i="9"/>
  <c r="D1545" i="9"/>
  <c r="B1546" i="9"/>
  <c r="C1546" i="9"/>
  <c r="D1546" i="9"/>
  <c r="B1547" i="9"/>
  <c r="C1547" i="9"/>
  <c r="D1547" i="9"/>
  <c r="B1548" i="9"/>
  <c r="C1548" i="9"/>
  <c r="D1548" i="9"/>
  <c r="B1549" i="9"/>
  <c r="C1549" i="9"/>
  <c r="D1549" i="9"/>
  <c r="B1550" i="9"/>
  <c r="C1550" i="9"/>
  <c r="D1550" i="9"/>
  <c r="B1551" i="9"/>
  <c r="C1551" i="9"/>
  <c r="D1551" i="9"/>
  <c r="B1552" i="9"/>
  <c r="C1552" i="9"/>
  <c r="D1552" i="9"/>
  <c r="B1553" i="9"/>
  <c r="C1553" i="9"/>
  <c r="D1553" i="9"/>
  <c r="B1554" i="9"/>
  <c r="C1554" i="9"/>
  <c r="D1554" i="9"/>
  <c r="B1555" i="9"/>
  <c r="C1555" i="9"/>
  <c r="D1555" i="9"/>
  <c r="K4" i="9"/>
  <c r="L4" i="9"/>
  <c r="K5" i="9"/>
  <c r="L5" i="9"/>
  <c r="K6" i="9"/>
  <c r="L6" i="9"/>
  <c r="K7" i="9"/>
  <c r="L7" i="9"/>
  <c r="K8" i="9"/>
  <c r="L8" i="9"/>
  <c r="K9" i="9"/>
  <c r="L9" i="9"/>
  <c r="K10" i="9"/>
  <c r="L10" i="9"/>
  <c r="K11" i="9"/>
  <c r="L11" i="9"/>
  <c r="K12" i="9"/>
  <c r="L12" i="9"/>
  <c r="K13" i="9"/>
  <c r="L13" i="9"/>
  <c r="K14" i="9"/>
  <c r="L14" i="9"/>
  <c r="K15" i="9"/>
  <c r="L15" i="9"/>
  <c r="K16" i="9"/>
  <c r="L16" i="9"/>
  <c r="K17" i="9"/>
  <c r="L17" i="9"/>
  <c r="K18" i="9"/>
  <c r="L18" i="9"/>
  <c r="K19" i="9"/>
  <c r="L19" i="9"/>
  <c r="K20" i="9"/>
  <c r="L20" i="9"/>
  <c r="K21" i="9"/>
  <c r="L21" i="9"/>
  <c r="K22" i="9"/>
  <c r="L22" i="9"/>
  <c r="K23" i="9"/>
  <c r="L23" i="9"/>
  <c r="K24" i="9"/>
  <c r="L24" i="9"/>
  <c r="K25" i="9"/>
  <c r="L25" i="9"/>
  <c r="K26" i="9"/>
  <c r="L26" i="9"/>
  <c r="K27" i="9"/>
  <c r="L27" i="9"/>
  <c r="K28" i="9"/>
  <c r="L28" i="9"/>
  <c r="K29" i="9"/>
  <c r="L29" i="9"/>
  <c r="K30" i="9"/>
  <c r="L30" i="9"/>
  <c r="K31" i="9"/>
  <c r="L31" i="9"/>
  <c r="K32" i="9"/>
  <c r="L32" i="9"/>
  <c r="K33" i="9"/>
  <c r="L33" i="9"/>
  <c r="K34" i="9"/>
  <c r="L34" i="9"/>
  <c r="K35" i="9"/>
  <c r="L35" i="9"/>
  <c r="K36" i="9"/>
  <c r="L36" i="9"/>
  <c r="K37" i="9"/>
  <c r="L37" i="9"/>
  <c r="K38" i="9"/>
  <c r="L38" i="9"/>
  <c r="K39" i="9"/>
  <c r="L39" i="9"/>
  <c r="K40" i="9"/>
  <c r="L40" i="9"/>
  <c r="K41" i="9"/>
  <c r="L41" i="9"/>
  <c r="K42" i="9"/>
  <c r="L42" i="9"/>
  <c r="K43" i="9"/>
  <c r="L43" i="9"/>
  <c r="K44" i="9"/>
  <c r="L44" i="9"/>
  <c r="K45" i="9"/>
  <c r="L45" i="9"/>
  <c r="K46" i="9"/>
  <c r="L46" i="9"/>
  <c r="K47" i="9"/>
  <c r="L47" i="9"/>
  <c r="K48" i="9"/>
  <c r="L48" i="9"/>
  <c r="K49" i="9"/>
  <c r="L49" i="9"/>
  <c r="K50" i="9"/>
  <c r="L50" i="9"/>
  <c r="K51" i="9"/>
  <c r="L51" i="9"/>
  <c r="K52" i="9"/>
  <c r="L52" i="9"/>
  <c r="K53" i="9"/>
  <c r="L53" i="9"/>
  <c r="K54" i="9"/>
  <c r="L54" i="9"/>
  <c r="K55" i="9"/>
  <c r="L55" i="9"/>
  <c r="K56" i="9"/>
  <c r="L56" i="9"/>
  <c r="K57" i="9"/>
  <c r="L57" i="9"/>
  <c r="K58" i="9"/>
  <c r="L58" i="9"/>
  <c r="K59" i="9"/>
  <c r="L59" i="9"/>
  <c r="K60" i="9"/>
  <c r="L60" i="9"/>
  <c r="K61" i="9"/>
  <c r="L61" i="9"/>
  <c r="K62" i="9"/>
  <c r="L62" i="9"/>
  <c r="K63" i="9"/>
  <c r="L63" i="9"/>
  <c r="K64" i="9"/>
  <c r="L64" i="9"/>
  <c r="K65" i="9"/>
  <c r="L65" i="9"/>
  <c r="K66" i="9"/>
  <c r="L66" i="9"/>
  <c r="K67" i="9"/>
  <c r="L67" i="9"/>
  <c r="K68" i="9"/>
  <c r="L68" i="9"/>
  <c r="K69" i="9"/>
  <c r="L69" i="9"/>
  <c r="K70" i="9"/>
  <c r="L70" i="9"/>
  <c r="K71" i="9"/>
  <c r="L71" i="9"/>
  <c r="K72" i="9"/>
  <c r="L72" i="9"/>
  <c r="K73" i="9"/>
  <c r="L73" i="9"/>
  <c r="K74" i="9"/>
  <c r="L74" i="9"/>
  <c r="K75" i="9"/>
  <c r="L75" i="9"/>
  <c r="K76" i="9"/>
  <c r="L76" i="9"/>
  <c r="K77" i="9"/>
  <c r="L77" i="9"/>
  <c r="K78" i="9"/>
  <c r="L78" i="9"/>
  <c r="K79" i="9"/>
  <c r="L79" i="9"/>
  <c r="K80" i="9"/>
  <c r="L80" i="9"/>
  <c r="K81" i="9"/>
  <c r="L81" i="9"/>
  <c r="K82" i="9"/>
  <c r="L82" i="9"/>
  <c r="K83" i="9"/>
  <c r="L83" i="9"/>
  <c r="K84" i="9"/>
  <c r="L84" i="9"/>
  <c r="K85" i="9"/>
  <c r="L85" i="9"/>
  <c r="K86" i="9"/>
  <c r="L86" i="9"/>
  <c r="K87" i="9"/>
  <c r="L87" i="9"/>
  <c r="K88" i="9"/>
  <c r="L88" i="9"/>
  <c r="K89" i="9"/>
  <c r="L89" i="9"/>
  <c r="K90" i="9"/>
  <c r="L90" i="9"/>
  <c r="K91" i="9"/>
  <c r="L91" i="9"/>
  <c r="K92" i="9"/>
  <c r="L92" i="9"/>
  <c r="K93" i="9"/>
  <c r="L93" i="9"/>
  <c r="K94" i="9"/>
  <c r="L94" i="9"/>
  <c r="K95" i="9"/>
  <c r="L95" i="9"/>
  <c r="K96" i="9"/>
  <c r="L96" i="9"/>
  <c r="K97" i="9"/>
  <c r="L97" i="9"/>
  <c r="K98" i="9"/>
  <c r="L98" i="9"/>
  <c r="K99" i="9"/>
  <c r="L99" i="9"/>
  <c r="K100" i="9"/>
  <c r="L100" i="9"/>
  <c r="K101" i="9"/>
  <c r="L101" i="9"/>
  <c r="K102" i="9"/>
  <c r="L102" i="9"/>
  <c r="K103" i="9"/>
  <c r="L103" i="9"/>
  <c r="K104" i="9"/>
  <c r="L104" i="9"/>
  <c r="K105" i="9"/>
  <c r="L105" i="9"/>
  <c r="K106" i="9"/>
  <c r="L106" i="9"/>
  <c r="K107" i="9"/>
  <c r="L107" i="9"/>
  <c r="K108" i="9"/>
  <c r="L108" i="9"/>
  <c r="K109" i="9"/>
  <c r="L109" i="9"/>
  <c r="K110" i="9"/>
  <c r="L110" i="9"/>
  <c r="K111" i="9"/>
  <c r="L111" i="9"/>
  <c r="K112" i="9"/>
  <c r="L112" i="9"/>
  <c r="K113" i="9"/>
  <c r="L113" i="9"/>
  <c r="K114" i="9"/>
  <c r="L114" i="9"/>
  <c r="K115" i="9"/>
  <c r="L115" i="9"/>
  <c r="K116" i="9"/>
  <c r="L116" i="9"/>
  <c r="K117" i="9"/>
  <c r="L117" i="9"/>
  <c r="K118" i="9"/>
  <c r="L118" i="9"/>
  <c r="K119" i="9"/>
  <c r="L119" i="9"/>
  <c r="K120" i="9"/>
  <c r="L120" i="9"/>
  <c r="K121" i="9"/>
  <c r="L121" i="9"/>
  <c r="K122" i="9"/>
  <c r="L122" i="9"/>
  <c r="K123" i="9"/>
  <c r="L123" i="9"/>
  <c r="K124" i="9"/>
  <c r="L124" i="9"/>
  <c r="K125" i="9"/>
  <c r="L125" i="9"/>
  <c r="K126" i="9"/>
  <c r="L126" i="9"/>
  <c r="K127" i="9"/>
  <c r="L127" i="9"/>
  <c r="K128" i="9"/>
  <c r="L128" i="9"/>
  <c r="K129" i="9"/>
  <c r="L129" i="9"/>
  <c r="K130" i="9"/>
  <c r="L130" i="9"/>
  <c r="K131" i="9"/>
  <c r="L131" i="9"/>
  <c r="K132" i="9"/>
  <c r="L132" i="9"/>
  <c r="K133" i="9"/>
  <c r="L133" i="9"/>
  <c r="K134" i="9"/>
  <c r="L134" i="9"/>
  <c r="K135" i="9"/>
  <c r="L135" i="9"/>
  <c r="K136" i="9"/>
  <c r="L136" i="9"/>
  <c r="K137" i="9"/>
  <c r="L137" i="9"/>
  <c r="K138" i="9"/>
  <c r="L138" i="9"/>
  <c r="K139" i="9"/>
  <c r="L139" i="9"/>
  <c r="K140" i="9"/>
  <c r="L140" i="9"/>
  <c r="K141" i="9"/>
  <c r="L141" i="9"/>
  <c r="K142" i="9"/>
  <c r="L142" i="9"/>
  <c r="K143" i="9"/>
  <c r="L143" i="9"/>
  <c r="K144" i="9"/>
  <c r="L144" i="9"/>
  <c r="K145" i="9"/>
  <c r="L145" i="9"/>
  <c r="K146" i="9"/>
  <c r="L146" i="9"/>
  <c r="K147" i="9"/>
  <c r="L147" i="9"/>
  <c r="K148" i="9"/>
  <c r="L148" i="9"/>
  <c r="K149" i="9"/>
  <c r="L149" i="9"/>
  <c r="K150" i="9"/>
  <c r="L150" i="9"/>
  <c r="K151" i="9"/>
  <c r="L151" i="9"/>
  <c r="K152" i="9"/>
  <c r="L152" i="9"/>
  <c r="K153" i="9"/>
  <c r="L153" i="9"/>
  <c r="K154" i="9"/>
  <c r="L154" i="9"/>
  <c r="K155" i="9"/>
  <c r="L155" i="9"/>
  <c r="K156" i="9"/>
  <c r="L156" i="9"/>
  <c r="K157" i="9"/>
  <c r="L157" i="9"/>
  <c r="K158" i="9"/>
  <c r="L158" i="9"/>
  <c r="K159" i="9"/>
  <c r="L159" i="9"/>
  <c r="K160" i="9"/>
  <c r="L160" i="9"/>
  <c r="K161" i="9"/>
  <c r="L161" i="9"/>
  <c r="K162" i="9"/>
  <c r="L162" i="9"/>
  <c r="K163" i="9"/>
  <c r="L163" i="9"/>
  <c r="K164" i="9"/>
  <c r="L164" i="9"/>
  <c r="K165" i="9"/>
  <c r="L165" i="9"/>
  <c r="K166" i="9"/>
  <c r="L166" i="9"/>
  <c r="K167" i="9"/>
  <c r="L167" i="9"/>
  <c r="K168" i="9"/>
  <c r="L168" i="9"/>
  <c r="K169" i="9"/>
  <c r="L169" i="9"/>
  <c r="K170" i="9"/>
  <c r="L170" i="9"/>
  <c r="K171" i="9"/>
  <c r="L171" i="9"/>
  <c r="K172" i="9"/>
  <c r="L172" i="9"/>
  <c r="K173" i="9"/>
  <c r="L173" i="9"/>
  <c r="K174" i="9"/>
  <c r="L174" i="9"/>
  <c r="K175" i="9"/>
  <c r="L175" i="9"/>
  <c r="K176" i="9"/>
  <c r="L176" i="9"/>
  <c r="K177" i="9"/>
  <c r="L177" i="9"/>
  <c r="K178" i="9"/>
  <c r="L178" i="9"/>
  <c r="K179" i="9"/>
  <c r="L179" i="9"/>
  <c r="K180" i="9"/>
  <c r="L180" i="9"/>
  <c r="K181" i="9"/>
  <c r="L181" i="9"/>
  <c r="K182" i="9"/>
  <c r="L182" i="9"/>
  <c r="K183" i="9"/>
  <c r="L183" i="9"/>
  <c r="K184" i="9"/>
  <c r="L184" i="9"/>
  <c r="K185" i="9"/>
  <c r="L185" i="9"/>
  <c r="K186" i="9"/>
  <c r="L186" i="9"/>
  <c r="K187" i="9"/>
  <c r="L187" i="9"/>
  <c r="K188" i="9"/>
  <c r="L188" i="9"/>
  <c r="K189" i="9"/>
  <c r="L189" i="9"/>
  <c r="K190" i="9"/>
  <c r="L190" i="9"/>
  <c r="K191" i="9"/>
  <c r="L191" i="9"/>
  <c r="K192" i="9"/>
  <c r="L192" i="9"/>
  <c r="K193" i="9"/>
  <c r="L193" i="9"/>
  <c r="K194" i="9"/>
  <c r="L194" i="9"/>
  <c r="K195" i="9"/>
  <c r="L195" i="9"/>
  <c r="K196" i="9"/>
  <c r="L196" i="9"/>
  <c r="K197" i="9"/>
  <c r="L197" i="9"/>
  <c r="K198" i="9"/>
  <c r="L198" i="9"/>
  <c r="K199" i="9"/>
  <c r="L199" i="9"/>
  <c r="K200" i="9"/>
  <c r="L200" i="9"/>
  <c r="K201" i="9"/>
  <c r="L201" i="9"/>
  <c r="K202" i="9"/>
  <c r="L202" i="9"/>
  <c r="K203" i="9"/>
  <c r="L203" i="9"/>
  <c r="K204" i="9"/>
  <c r="L204" i="9"/>
  <c r="K205" i="9"/>
  <c r="L205" i="9"/>
  <c r="K206" i="9"/>
  <c r="L206" i="9"/>
  <c r="K207" i="9"/>
  <c r="L207" i="9"/>
  <c r="K208" i="9"/>
  <c r="L208" i="9"/>
  <c r="K209" i="9"/>
  <c r="L209" i="9"/>
  <c r="K210" i="9"/>
  <c r="L210" i="9"/>
  <c r="K211" i="9"/>
  <c r="L211" i="9"/>
  <c r="K212" i="9"/>
  <c r="L212" i="9"/>
  <c r="K213" i="9"/>
  <c r="L213" i="9"/>
  <c r="K214" i="9"/>
  <c r="L214" i="9"/>
  <c r="K215" i="9"/>
  <c r="L215" i="9"/>
  <c r="K216" i="9"/>
  <c r="L216" i="9"/>
  <c r="K217" i="9"/>
  <c r="L217" i="9"/>
  <c r="K218" i="9"/>
  <c r="L218" i="9"/>
  <c r="K219" i="9"/>
  <c r="L219" i="9"/>
  <c r="K220" i="9"/>
  <c r="L220" i="9"/>
  <c r="K221" i="9"/>
  <c r="L221" i="9"/>
  <c r="K222" i="9"/>
  <c r="L222" i="9"/>
  <c r="K223" i="9"/>
  <c r="L223" i="9"/>
  <c r="K224" i="9"/>
  <c r="L224" i="9"/>
  <c r="K225" i="9"/>
  <c r="L225" i="9"/>
  <c r="K226" i="9"/>
  <c r="L226" i="9"/>
  <c r="K227" i="9"/>
  <c r="L227" i="9"/>
  <c r="K228" i="9"/>
  <c r="L228" i="9"/>
  <c r="K229" i="9"/>
  <c r="L229" i="9"/>
  <c r="K230" i="9"/>
  <c r="L230" i="9"/>
  <c r="K231" i="9"/>
  <c r="L231" i="9"/>
  <c r="K232" i="9"/>
  <c r="L232" i="9"/>
  <c r="K233" i="9"/>
  <c r="L233" i="9"/>
  <c r="K234" i="9"/>
  <c r="L234" i="9"/>
  <c r="K235" i="9"/>
  <c r="L235" i="9"/>
  <c r="K236" i="9"/>
  <c r="L236" i="9"/>
  <c r="K237" i="9"/>
  <c r="L237" i="9"/>
  <c r="K238" i="9"/>
  <c r="L238" i="9"/>
  <c r="K239" i="9"/>
  <c r="L239" i="9"/>
  <c r="K240" i="9"/>
  <c r="L240" i="9"/>
  <c r="K241" i="9"/>
  <c r="L241" i="9"/>
  <c r="K242" i="9"/>
  <c r="L242" i="9"/>
  <c r="K243" i="9"/>
  <c r="L243" i="9"/>
  <c r="K244" i="9"/>
  <c r="L244" i="9"/>
  <c r="K245" i="9"/>
  <c r="L245" i="9"/>
  <c r="K246" i="9"/>
  <c r="L246" i="9"/>
  <c r="K247" i="9"/>
  <c r="L247" i="9"/>
  <c r="K248" i="9"/>
  <c r="L248" i="9"/>
  <c r="K249" i="9"/>
  <c r="L249" i="9"/>
  <c r="K250" i="9"/>
  <c r="L250" i="9"/>
  <c r="K251" i="9"/>
  <c r="L251" i="9"/>
  <c r="K252" i="9"/>
  <c r="L252" i="9"/>
  <c r="K253" i="9"/>
  <c r="L253" i="9"/>
  <c r="K254" i="9"/>
  <c r="L254" i="9"/>
  <c r="K255" i="9"/>
  <c r="L255" i="9"/>
  <c r="K256" i="9"/>
  <c r="L256" i="9"/>
  <c r="K257" i="9"/>
  <c r="L257" i="9"/>
  <c r="K258" i="9"/>
  <c r="L258" i="9"/>
  <c r="K259" i="9"/>
  <c r="L259" i="9"/>
  <c r="K260" i="9"/>
  <c r="L260" i="9"/>
  <c r="K261" i="9"/>
  <c r="L261" i="9"/>
  <c r="K262" i="9"/>
  <c r="L262" i="9"/>
  <c r="K263" i="9"/>
  <c r="L263" i="9"/>
  <c r="K264" i="9"/>
  <c r="L264" i="9"/>
  <c r="K265" i="9"/>
  <c r="L265" i="9"/>
  <c r="K266" i="9"/>
  <c r="L266" i="9"/>
  <c r="K267" i="9"/>
  <c r="L267" i="9"/>
  <c r="K268" i="9"/>
  <c r="L268" i="9"/>
  <c r="K269" i="9"/>
  <c r="L269" i="9"/>
  <c r="K270" i="9"/>
  <c r="L270" i="9"/>
  <c r="K271" i="9"/>
  <c r="L271" i="9"/>
  <c r="K272" i="9"/>
  <c r="L272" i="9"/>
  <c r="K273" i="9"/>
  <c r="L273" i="9"/>
  <c r="K274" i="9"/>
  <c r="L274" i="9"/>
  <c r="K275" i="9"/>
  <c r="L275" i="9"/>
  <c r="K276" i="9"/>
  <c r="L276" i="9"/>
  <c r="K277" i="9"/>
  <c r="L277" i="9"/>
  <c r="K278" i="9"/>
  <c r="L278" i="9"/>
  <c r="K279" i="9"/>
  <c r="L279" i="9"/>
  <c r="K280" i="9"/>
  <c r="L280" i="9"/>
  <c r="K281" i="9"/>
  <c r="L281" i="9"/>
  <c r="K282" i="9"/>
  <c r="L282" i="9"/>
  <c r="K283" i="9"/>
  <c r="L283" i="9"/>
  <c r="K284" i="9"/>
  <c r="L284" i="9"/>
  <c r="K285" i="9"/>
  <c r="L285" i="9"/>
  <c r="K286" i="9"/>
  <c r="L286" i="9"/>
  <c r="K287" i="9"/>
  <c r="L287" i="9"/>
  <c r="K288" i="9"/>
  <c r="L288" i="9"/>
  <c r="K289" i="9"/>
  <c r="L289" i="9"/>
  <c r="K290" i="9"/>
  <c r="L290" i="9"/>
  <c r="K291" i="9"/>
  <c r="L291" i="9"/>
  <c r="K292" i="9"/>
  <c r="L292" i="9"/>
  <c r="K293" i="9"/>
  <c r="L293" i="9"/>
  <c r="K294" i="9"/>
  <c r="L294" i="9"/>
  <c r="K295" i="9"/>
  <c r="L295" i="9"/>
  <c r="K296" i="9"/>
  <c r="L296" i="9"/>
  <c r="K297" i="9"/>
  <c r="L297" i="9"/>
  <c r="K298" i="9"/>
  <c r="L298" i="9"/>
  <c r="K299" i="9"/>
  <c r="L299" i="9"/>
  <c r="K300" i="9"/>
  <c r="L300" i="9"/>
  <c r="K301" i="9"/>
  <c r="L301" i="9"/>
  <c r="K302" i="9"/>
  <c r="L302" i="9"/>
  <c r="K303" i="9"/>
  <c r="L303" i="9"/>
  <c r="K304" i="9"/>
  <c r="L304" i="9"/>
  <c r="K305" i="9"/>
  <c r="L305" i="9"/>
  <c r="K306" i="9"/>
  <c r="L306" i="9"/>
  <c r="K307" i="9"/>
  <c r="L307" i="9"/>
  <c r="K308" i="9"/>
  <c r="L308" i="9"/>
  <c r="K309" i="9"/>
  <c r="L309" i="9"/>
  <c r="K310" i="9"/>
  <c r="L310" i="9"/>
  <c r="K311" i="9"/>
  <c r="L311" i="9"/>
  <c r="K312" i="9"/>
  <c r="L312" i="9"/>
  <c r="K313" i="9"/>
  <c r="L313" i="9"/>
  <c r="K314" i="9"/>
  <c r="L314" i="9"/>
  <c r="K315" i="9"/>
  <c r="L315" i="9"/>
  <c r="K316" i="9"/>
  <c r="L316" i="9"/>
  <c r="K317" i="9"/>
  <c r="L317" i="9"/>
  <c r="K318" i="9"/>
  <c r="L318" i="9"/>
  <c r="K319" i="9"/>
  <c r="L319" i="9"/>
  <c r="K320" i="9"/>
  <c r="L320" i="9"/>
  <c r="K321" i="9"/>
  <c r="L321" i="9"/>
  <c r="K322" i="9"/>
  <c r="L322" i="9"/>
  <c r="K323" i="9"/>
  <c r="L323" i="9"/>
  <c r="K324" i="9"/>
  <c r="L324" i="9"/>
  <c r="K325" i="9"/>
  <c r="L325" i="9"/>
  <c r="K326" i="9"/>
  <c r="L326" i="9"/>
  <c r="K327" i="9"/>
  <c r="L327" i="9"/>
  <c r="K328" i="9"/>
  <c r="L328" i="9"/>
  <c r="K329" i="9"/>
  <c r="L329" i="9"/>
  <c r="K330" i="9"/>
  <c r="L330" i="9"/>
  <c r="K331" i="9"/>
  <c r="L331" i="9"/>
  <c r="K332" i="9"/>
  <c r="L332" i="9"/>
  <c r="K333" i="9"/>
  <c r="L333" i="9"/>
  <c r="K334" i="9"/>
  <c r="L334" i="9"/>
  <c r="K335" i="9"/>
  <c r="L335" i="9"/>
  <c r="K336" i="9"/>
  <c r="L336" i="9"/>
  <c r="K337" i="9"/>
  <c r="L337" i="9"/>
  <c r="K338" i="9"/>
  <c r="L338" i="9"/>
  <c r="K339" i="9"/>
  <c r="L339" i="9"/>
  <c r="K340" i="9"/>
  <c r="L340" i="9"/>
  <c r="K341" i="9"/>
  <c r="L341" i="9"/>
  <c r="K342" i="9"/>
  <c r="L342" i="9"/>
  <c r="K343" i="9"/>
  <c r="L343" i="9"/>
  <c r="K344" i="9"/>
  <c r="L344" i="9"/>
  <c r="K345" i="9"/>
  <c r="L345" i="9"/>
  <c r="K346" i="9"/>
  <c r="L346" i="9"/>
  <c r="K347" i="9"/>
  <c r="L347" i="9"/>
  <c r="K348" i="9"/>
  <c r="L348" i="9"/>
  <c r="K349" i="9"/>
  <c r="L349" i="9"/>
  <c r="K350" i="9"/>
  <c r="L350" i="9"/>
  <c r="K351" i="9"/>
  <c r="L351" i="9"/>
  <c r="K352" i="9"/>
  <c r="L352" i="9"/>
  <c r="K353" i="9"/>
  <c r="L353" i="9"/>
  <c r="K354" i="9"/>
  <c r="L354" i="9"/>
  <c r="K355" i="9"/>
  <c r="L355" i="9"/>
  <c r="K356" i="9"/>
  <c r="L356" i="9"/>
  <c r="K357" i="9"/>
  <c r="L357" i="9"/>
  <c r="K358" i="9"/>
  <c r="L358" i="9"/>
  <c r="K359" i="9"/>
  <c r="L359" i="9"/>
  <c r="K360" i="9"/>
  <c r="L360" i="9"/>
  <c r="K361" i="9"/>
  <c r="L361" i="9"/>
  <c r="K362" i="9"/>
  <c r="L362" i="9"/>
  <c r="K363" i="9"/>
  <c r="L363" i="9"/>
  <c r="K364" i="9"/>
  <c r="L364" i="9"/>
  <c r="K365" i="9"/>
  <c r="L365" i="9"/>
  <c r="K366" i="9"/>
  <c r="L366" i="9"/>
  <c r="K367" i="9"/>
  <c r="L367" i="9"/>
  <c r="K368" i="9"/>
  <c r="L368" i="9"/>
  <c r="K369" i="9"/>
  <c r="L369" i="9"/>
  <c r="K370" i="9"/>
  <c r="L370" i="9"/>
  <c r="K371" i="9"/>
  <c r="L371" i="9"/>
  <c r="K372" i="9"/>
  <c r="L372" i="9"/>
  <c r="K373" i="9"/>
  <c r="L373" i="9"/>
  <c r="K374" i="9"/>
  <c r="L374" i="9"/>
  <c r="K375" i="9"/>
  <c r="L375" i="9"/>
  <c r="K376" i="9"/>
  <c r="L376" i="9"/>
  <c r="K377" i="9"/>
  <c r="L377" i="9"/>
  <c r="K378" i="9"/>
  <c r="L378" i="9"/>
  <c r="K379" i="9"/>
  <c r="L379" i="9"/>
  <c r="K380" i="9"/>
  <c r="L380" i="9"/>
  <c r="K381" i="9"/>
  <c r="L381" i="9"/>
  <c r="K382" i="9"/>
  <c r="L382" i="9"/>
  <c r="K383" i="9"/>
  <c r="L383" i="9"/>
  <c r="K384" i="9"/>
  <c r="L384" i="9"/>
  <c r="K385" i="9"/>
  <c r="L385" i="9"/>
  <c r="K386" i="9"/>
  <c r="L386" i="9"/>
  <c r="K387" i="9"/>
  <c r="L387" i="9"/>
  <c r="K388" i="9"/>
  <c r="L388" i="9"/>
  <c r="K389" i="9"/>
  <c r="L389" i="9"/>
  <c r="K390" i="9"/>
  <c r="L390" i="9"/>
  <c r="K391" i="9"/>
  <c r="L391" i="9"/>
  <c r="K392" i="9"/>
  <c r="L392" i="9"/>
  <c r="K393" i="9"/>
  <c r="L393" i="9"/>
  <c r="K394" i="9"/>
  <c r="L394" i="9"/>
  <c r="K395" i="9"/>
  <c r="L395" i="9"/>
  <c r="K396" i="9"/>
  <c r="L396" i="9"/>
  <c r="K397" i="9"/>
  <c r="L397" i="9"/>
  <c r="K398" i="9"/>
  <c r="L398" i="9"/>
  <c r="K399" i="9"/>
  <c r="L399" i="9"/>
  <c r="K400" i="9"/>
  <c r="L400" i="9"/>
  <c r="K401" i="9"/>
  <c r="L401" i="9"/>
  <c r="K402" i="9"/>
  <c r="L402" i="9"/>
  <c r="K403" i="9"/>
  <c r="L403" i="9"/>
  <c r="K404" i="9"/>
  <c r="L404" i="9"/>
  <c r="K405" i="9"/>
  <c r="L405" i="9"/>
  <c r="K406" i="9"/>
  <c r="L406" i="9"/>
  <c r="K407" i="9"/>
  <c r="L407" i="9"/>
  <c r="K408" i="9"/>
  <c r="L408" i="9"/>
  <c r="K409" i="9"/>
  <c r="L409" i="9"/>
  <c r="K410" i="9"/>
  <c r="L410" i="9"/>
  <c r="K411" i="9"/>
  <c r="L411" i="9"/>
  <c r="K412" i="9"/>
  <c r="L412" i="9"/>
  <c r="K413" i="9"/>
  <c r="L413" i="9"/>
  <c r="K414" i="9"/>
  <c r="L414" i="9"/>
  <c r="K415" i="9"/>
  <c r="L415" i="9"/>
  <c r="K416" i="9"/>
  <c r="L416" i="9"/>
  <c r="K417" i="9"/>
  <c r="L417" i="9"/>
  <c r="K418" i="9"/>
  <c r="L418" i="9"/>
  <c r="K419" i="9"/>
  <c r="L419" i="9"/>
  <c r="K420" i="9"/>
  <c r="L420" i="9"/>
  <c r="K421" i="9"/>
  <c r="L421" i="9"/>
  <c r="K422" i="9"/>
  <c r="L422" i="9"/>
  <c r="K423" i="9"/>
  <c r="L423" i="9"/>
  <c r="K424" i="9"/>
  <c r="L424" i="9"/>
  <c r="K425" i="9"/>
  <c r="L425" i="9"/>
  <c r="K426" i="9"/>
  <c r="L426" i="9"/>
  <c r="K427" i="9"/>
  <c r="L427" i="9"/>
  <c r="K428" i="9"/>
  <c r="L428" i="9"/>
  <c r="K429" i="9"/>
  <c r="L429" i="9"/>
  <c r="K430" i="9"/>
  <c r="L430" i="9"/>
  <c r="K431" i="9"/>
  <c r="L431" i="9"/>
  <c r="K432" i="9"/>
  <c r="L432" i="9"/>
  <c r="K433" i="9"/>
  <c r="L433" i="9"/>
  <c r="K434" i="9"/>
  <c r="L434" i="9"/>
  <c r="K435" i="9"/>
  <c r="L435" i="9"/>
  <c r="K436" i="9"/>
  <c r="L436" i="9"/>
  <c r="K437" i="9"/>
  <c r="L437" i="9"/>
  <c r="K438" i="9"/>
  <c r="L438" i="9"/>
  <c r="K439" i="9"/>
  <c r="L439" i="9"/>
  <c r="K440" i="9"/>
  <c r="L440" i="9"/>
  <c r="K441" i="9"/>
  <c r="L441" i="9"/>
  <c r="K442" i="9"/>
  <c r="L442" i="9"/>
  <c r="K443" i="9"/>
  <c r="L443" i="9"/>
  <c r="K444" i="9"/>
  <c r="L444" i="9"/>
  <c r="K445" i="9"/>
  <c r="L445" i="9"/>
  <c r="K446" i="9"/>
  <c r="L446" i="9"/>
  <c r="K447" i="9"/>
  <c r="L447" i="9"/>
  <c r="K448" i="9"/>
  <c r="L448" i="9"/>
  <c r="K449" i="9"/>
  <c r="L449" i="9"/>
  <c r="K450" i="9"/>
  <c r="L450" i="9"/>
  <c r="K451" i="9"/>
  <c r="L451" i="9"/>
  <c r="K452" i="9"/>
  <c r="L452" i="9"/>
  <c r="K453" i="9"/>
  <c r="L453" i="9"/>
  <c r="K454" i="9"/>
  <c r="L454" i="9"/>
  <c r="K455" i="9"/>
  <c r="L455" i="9"/>
  <c r="K456" i="9"/>
  <c r="L456" i="9"/>
  <c r="K457" i="9"/>
  <c r="L457" i="9"/>
  <c r="K458" i="9"/>
  <c r="L458" i="9"/>
  <c r="K459" i="9"/>
  <c r="L459" i="9"/>
  <c r="K460" i="9"/>
  <c r="L460" i="9"/>
  <c r="K461" i="9"/>
  <c r="L461" i="9"/>
  <c r="K462" i="9"/>
  <c r="L462" i="9"/>
  <c r="K463" i="9"/>
  <c r="L463" i="9"/>
  <c r="K464" i="9"/>
  <c r="L464" i="9"/>
  <c r="K465" i="9"/>
  <c r="L465" i="9"/>
  <c r="K466" i="9"/>
  <c r="L466" i="9"/>
  <c r="K467" i="9"/>
  <c r="L467" i="9"/>
  <c r="K468" i="9"/>
  <c r="L468" i="9"/>
  <c r="K469" i="9"/>
  <c r="L469" i="9"/>
  <c r="K470" i="9"/>
  <c r="L470" i="9"/>
  <c r="K471" i="9"/>
  <c r="L471" i="9"/>
  <c r="K472" i="9"/>
  <c r="L472" i="9"/>
  <c r="K473" i="9"/>
  <c r="L473" i="9"/>
  <c r="K474" i="9"/>
  <c r="L474" i="9"/>
  <c r="K475" i="9"/>
  <c r="L475" i="9"/>
  <c r="K476" i="9"/>
  <c r="L476" i="9"/>
  <c r="K477" i="9"/>
  <c r="L477" i="9"/>
  <c r="K478" i="9"/>
  <c r="L478" i="9"/>
  <c r="K479" i="9"/>
  <c r="L479" i="9"/>
  <c r="K480" i="9"/>
  <c r="L480" i="9"/>
  <c r="K481" i="9"/>
  <c r="L481" i="9"/>
  <c r="K482" i="9"/>
  <c r="L482" i="9"/>
  <c r="K483" i="9"/>
  <c r="L483" i="9"/>
  <c r="K484" i="9"/>
  <c r="L484" i="9"/>
  <c r="K485" i="9"/>
  <c r="L485" i="9"/>
  <c r="K486" i="9"/>
  <c r="L486" i="9"/>
  <c r="K487" i="9"/>
  <c r="L487" i="9"/>
  <c r="K488" i="9"/>
  <c r="L488" i="9"/>
  <c r="K489" i="9"/>
  <c r="L489" i="9"/>
  <c r="K490" i="9"/>
  <c r="L490" i="9"/>
  <c r="K491" i="9"/>
  <c r="L491" i="9"/>
  <c r="K492" i="9"/>
  <c r="L492" i="9"/>
  <c r="K493" i="9"/>
  <c r="L493" i="9"/>
  <c r="K494" i="9"/>
  <c r="L494" i="9"/>
  <c r="K495" i="9"/>
  <c r="L495" i="9"/>
  <c r="K496" i="9"/>
  <c r="L496" i="9"/>
  <c r="K497" i="9"/>
  <c r="L497" i="9"/>
  <c r="K498" i="9"/>
  <c r="L498" i="9"/>
  <c r="K499" i="9"/>
  <c r="L499" i="9"/>
  <c r="K500" i="9"/>
  <c r="L500" i="9"/>
  <c r="K501" i="9"/>
  <c r="L501" i="9"/>
  <c r="K502" i="9"/>
  <c r="L502" i="9"/>
  <c r="K503" i="9"/>
  <c r="L503" i="9"/>
  <c r="K504" i="9"/>
  <c r="L504" i="9"/>
  <c r="K505" i="9"/>
  <c r="L505" i="9"/>
  <c r="K506" i="9"/>
  <c r="L506" i="9"/>
  <c r="K507" i="9"/>
  <c r="L507" i="9"/>
  <c r="K508" i="9"/>
  <c r="L508" i="9"/>
  <c r="K509" i="9"/>
  <c r="L509" i="9"/>
  <c r="K510" i="9"/>
  <c r="L510" i="9"/>
  <c r="K511" i="9"/>
  <c r="L511" i="9"/>
  <c r="K512" i="9"/>
  <c r="L512" i="9"/>
  <c r="K513" i="9"/>
  <c r="L513" i="9"/>
  <c r="K514" i="9"/>
  <c r="L514" i="9"/>
  <c r="K515" i="9"/>
  <c r="L515" i="9"/>
  <c r="K516" i="9"/>
  <c r="L516" i="9"/>
  <c r="K517" i="9"/>
  <c r="L517" i="9"/>
  <c r="K518" i="9"/>
  <c r="L518" i="9"/>
  <c r="K519" i="9"/>
  <c r="L519" i="9"/>
  <c r="K520" i="9"/>
  <c r="L520" i="9"/>
  <c r="K521" i="9"/>
  <c r="L521" i="9"/>
  <c r="K522" i="9"/>
  <c r="L522" i="9"/>
  <c r="K523" i="9"/>
  <c r="L523" i="9"/>
  <c r="K524" i="9"/>
  <c r="L524" i="9"/>
  <c r="K525" i="9"/>
  <c r="L525" i="9"/>
  <c r="K526" i="9"/>
  <c r="L526" i="9"/>
  <c r="K527" i="9"/>
  <c r="L527" i="9"/>
  <c r="K528" i="9"/>
  <c r="L528" i="9"/>
  <c r="K529" i="9"/>
  <c r="L529" i="9"/>
  <c r="K530" i="9"/>
  <c r="L530" i="9"/>
  <c r="K531" i="9"/>
  <c r="L531" i="9"/>
  <c r="K532" i="9"/>
  <c r="L532" i="9"/>
  <c r="K533" i="9"/>
  <c r="L533" i="9"/>
  <c r="K534" i="9"/>
  <c r="L534" i="9"/>
  <c r="K535" i="9"/>
  <c r="L535" i="9"/>
  <c r="K536" i="9"/>
  <c r="L536" i="9"/>
  <c r="K537" i="9"/>
  <c r="L537" i="9"/>
  <c r="K538" i="9"/>
  <c r="L538" i="9"/>
  <c r="K539" i="9"/>
  <c r="L539" i="9"/>
  <c r="K540" i="9"/>
  <c r="L540" i="9"/>
  <c r="K541" i="9"/>
  <c r="L541" i="9"/>
  <c r="K542" i="9"/>
  <c r="L542" i="9"/>
  <c r="K543" i="9"/>
  <c r="L543" i="9"/>
  <c r="K544" i="9"/>
  <c r="L544" i="9"/>
  <c r="K545" i="9"/>
  <c r="L545" i="9"/>
  <c r="K546" i="9"/>
  <c r="L546" i="9"/>
  <c r="K547" i="9"/>
  <c r="L547" i="9"/>
  <c r="K548" i="9"/>
  <c r="L548" i="9"/>
  <c r="K549" i="9"/>
  <c r="L549" i="9"/>
  <c r="K550" i="9"/>
  <c r="L550" i="9"/>
  <c r="K551" i="9"/>
  <c r="L551" i="9"/>
  <c r="K552" i="9"/>
  <c r="L552" i="9"/>
  <c r="K553" i="9"/>
  <c r="L553" i="9"/>
  <c r="K554" i="9"/>
  <c r="L554" i="9"/>
  <c r="K555" i="9"/>
  <c r="L555" i="9"/>
  <c r="K556" i="9"/>
  <c r="L556" i="9"/>
  <c r="K557" i="9"/>
  <c r="L557" i="9"/>
  <c r="K558" i="9"/>
  <c r="L558" i="9"/>
  <c r="K559" i="9"/>
  <c r="L559" i="9"/>
  <c r="K560" i="9"/>
  <c r="L560" i="9"/>
  <c r="K561" i="9"/>
  <c r="L561" i="9"/>
  <c r="K562" i="9"/>
  <c r="L562" i="9"/>
  <c r="K563" i="9"/>
  <c r="L563" i="9"/>
  <c r="K564" i="9"/>
  <c r="L564" i="9"/>
  <c r="K565" i="9"/>
  <c r="L565" i="9"/>
  <c r="K566" i="9"/>
  <c r="L566" i="9"/>
  <c r="K567" i="9"/>
  <c r="L567" i="9"/>
  <c r="K568" i="9"/>
  <c r="L568" i="9"/>
  <c r="K569" i="9"/>
  <c r="L569" i="9"/>
  <c r="K570" i="9"/>
  <c r="L570" i="9"/>
  <c r="K571" i="9"/>
  <c r="L571" i="9"/>
  <c r="K572" i="9"/>
  <c r="L572" i="9"/>
  <c r="K573" i="9"/>
  <c r="L573" i="9"/>
  <c r="K574" i="9"/>
  <c r="L574" i="9"/>
  <c r="K575" i="9"/>
  <c r="L575" i="9"/>
  <c r="K576" i="9"/>
  <c r="L576" i="9"/>
  <c r="K577" i="9"/>
  <c r="L577" i="9"/>
  <c r="K578" i="9"/>
  <c r="L578" i="9"/>
  <c r="K579" i="9"/>
  <c r="L579" i="9"/>
  <c r="K580" i="9"/>
  <c r="L580" i="9"/>
  <c r="K581" i="9"/>
  <c r="L581" i="9"/>
  <c r="K582" i="9"/>
  <c r="L582" i="9"/>
  <c r="K583" i="9"/>
  <c r="L583" i="9"/>
  <c r="K584" i="9"/>
  <c r="L584" i="9"/>
  <c r="K585" i="9"/>
  <c r="L585" i="9"/>
  <c r="K586" i="9"/>
  <c r="L586" i="9"/>
  <c r="K587" i="9"/>
  <c r="L587" i="9"/>
  <c r="K588" i="9"/>
  <c r="L588" i="9"/>
  <c r="K589" i="9"/>
  <c r="L589" i="9"/>
  <c r="K590" i="9"/>
  <c r="L590" i="9"/>
  <c r="K591" i="9"/>
  <c r="L591" i="9"/>
  <c r="K592" i="9"/>
  <c r="L592" i="9"/>
  <c r="K593" i="9"/>
  <c r="L593" i="9"/>
  <c r="K594" i="9"/>
  <c r="L594" i="9"/>
  <c r="K595" i="9"/>
  <c r="L595" i="9"/>
  <c r="K596" i="9"/>
  <c r="L596" i="9"/>
  <c r="K597" i="9"/>
  <c r="L597" i="9"/>
  <c r="K598" i="9"/>
  <c r="L598" i="9"/>
  <c r="K599" i="9"/>
  <c r="L599" i="9"/>
  <c r="K600" i="9"/>
  <c r="L600" i="9"/>
  <c r="K601" i="9"/>
  <c r="L601" i="9"/>
  <c r="K602" i="9"/>
  <c r="L602" i="9"/>
  <c r="K603" i="9"/>
  <c r="L603" i="9"/>
  <c r="K604" i="9"/>
  <c r="L604" i="9"/>
  <c r="K605" i="9"/>
  <c r="L605" i="9"/>
  <c r="K606" i="9"/>
  <c r="L606" i="9"/>
  <c r="K607" i="9"/>
  <c r="L607" i="9"/>
  <c r="K608" i="9"/>
  <c r="L608" i="9"/>
  <c r="K609" i="9"/>
  <c r="L609" i="9"/>
  <c r="K610" i="9"/>
  <c r="L610" i="9"/>
  <c r="K611" i="9"/>
  <c r="L611" i="9"/>
  <c r="K612" i="9"/>
  <c r="L612" i="9"/>
  <c r="K613" i="9"/>
  <c r="L613" i="9"/>
  <c r="K614" i="9"/>
  <c r="L614" i="9"/>
  <c r="K615" i="9"/>
  <c r="L615" i="9"/>
  <c r="K616" i="9"/>
  <c r="L616" i="9"/>
  <c r="K617" i="9"/>
  <c r="L617" i="9"/>
  <c r="K618" i="9"/>
  <c r="L618" i="9"/>
  <c r="K619" i="9"/>
  <c r="L619" i="9"/>
  <c r="K620" i="9"/>
  <c r="L620" i="9"/>
  <c r="K621" i="9"/>
  <c r="L621" i="9"/>
  <c r="K622" i="9"/>
  <c r="L622" i="9"/>
  <c r="K623" i="9"/>
  <c r="L623" i="9"/>
  <c r="K624" i="9"/>
  <c r="L624" i="9"/>
  <c r="K625" i="9"/>
  <c r="L625" i="9"/>
  <c r="K626" i="9"/>
  <c r="L626" i="9"/>
  <c r="K627" i="9"/>
  <c r="L627" i="9"/>
  <c r="K628" i="9"/>
  <c r="L628" i="9"/>
  <c r="K629" i="9"/>
  <c r="L629" i="9"/>
  <c r="K630" i="9"/>
  <c r="L630" i="9"/>
  <c r="K631" i="9"/>
  <c r="L631" i="9"/>
  <c r="K632" i="9"/>
  <c r="L632" i="9"/>
  <c r="K633" i="9"/>
  <c r="L633" i="9"/>
  <c r="K634" i="9"/>
  <c r="L634" i="9"/>
  <c r="K635" i="9"/>
  <c r="L635" i="9"/>
  <c r="K636" i="9"/>
  <c r="L636" i="9"/>
  <c r="K637" i="9"/>
  <c r="L637" i="9"/>
  <c r="K638" i="9"/>
  <c r="L638" i="9"/>
  <c r="K639" i="9"/>
  <c r="L639" i="9"/>
  <c r="K640" i="9"/>
  <c r="L640" i="9"/>
  <c r="K641" i="9"/>
  <c r="L641" i="9"/>
  <c r="K642" i="9"/>
  <c r="L642" i="9"/>
  <c r="K643" i="9"/>
  <c r="L643" i="9"/>
  <c r="K644" i="9"/>
  <c r="L644" i="9"/>
  <c r="K645" i="9"/>
  <c r="L645" i="9"/>
  <c r="K646" i="9"/>
  <c r="L646" i="9"/>
  <c r="K647" i="9"/>
  <c r="L647" i="9"/>
  <c r="K648" i="9"/>
  <c r="L648" i="9"/>
  <c r="K649" i="9"/>
  <c r="L649" i="9"/>
  <c r="K650" i="9"/>
  <c r="L650" i="9"/>
  <c r="K651" i="9"/>
  <c r="L651" i="9"/>
  <c r="K652" i="9"/>
  <c r="L652" i="9"/>
  <c r="K653" i="9"/>
  <c r="L653" i="9"/>
  <c r="K654" i="9"/>
  <c r="L654" i="9"/>
  <c r="K655" i="9"/>
  <c r="L655" i="9"/>
  <c r="K656" i="9"/>
  <c r="L656" i="9"/>
  <c r="K657" i="9"/>
  <c r="L657" i="9"/>
  <c r="K658" i="9"/>
  <c r="L658" i="9"/>
  <c r="K659" i="9"/>
  <c r="L659" i="9"/>
  <c r="K660" i="9"/>
  <c r="L660" i="9"/>
  <c r="K661" i="9"/>
  <c r="L661" i="9"/>
  <c r="K662" i="9"/>
  <c r="L662" i="9"/>
  <c r="K663" i="9"/>
  <c r="L663" i="9"/>
  <c r="K664" i="9"/>
  <c r="L664" i="9"/>
  <c r="K665" i="9"/>
  <c r="L665" i="9"/>
  <c r="K666" i="9"/>
  <c r="L666" i="9"/>
  <c r="K667" i="9"/>
  <c r="L667" i="9"/>
  <c r="K668" i="9"/>
  <c r="L668" i="9"/>
  <c r="K669" i="9"/>
  <c r="L669" i="9"/>
  <c r="K670" i="9"/>
  <c r="L670" i="9"/>
  <c r="K671" i="9"/>
  <c r="L671" i="9"/>
  <c r="K672" i="9"/>
  <c r="L672" i="9"/>
  <c r="K673" i="9"/>
  <c r="L673" i="9"/>
  <c r="K674" i="9"/>
  <c r="L674" i="9"/>
  <c r="K675" i="9"/>
  <c r="L675" i="9"/>
  <c r="K676" i="9"/>
  <c r="L676" i="9"/>
  <c r="K677" i="9"/>
  <c r="L677" i="9"/>
  <c r="K678" i="9"/>
  <c r="L678" i="9"/>
  <c r="K679" i="9"/>
  <c r="L679" i="9"/>
  <c r="K680" i="9"/>
  <c r="L680" i="9"/>
  <c r="K681" i="9"/>
  <c r="L681" i="9"/>
  <c r="K682" i="9"/>
  <c r="L682" i="9"/>
  <c r="K683" i="9"/>
  <c r="L683" i="9"/>
  <c r="K684" i="9"/>
  <c r="L684" i="9"/>
  <c r="K685" i="9"/>
  <c r="L685" i="9"/>
  <c r="K686" i="9"/>
  <c r="L686" i="9"/>
  <c r="K687" i="9"/>
  <c r="L687" i="9"/>
  <c r="K688" i="9"/>
  <c r="L688" i="9"/>
  <c r="K689" i="9"/>
  <c r="L689" i="9"/>
  <c r="K690" i="9"/>
  <c r="L690" i="9"/>
  <c r="K691" i="9"/>
  <c r="L691" i="9"/>
  <c r="K692" i="9"/>
  <c r="L692" i="9"/>
  <c r="K693" i="9"/>
  <c r="L693" i="9"/>
  <c r="K694" i="9"/>
  <c r="L694" i="9"/>
  <c r="K695" i="9"/>
  <c r="L695" i="9"/>
  <c r="K696" i="9"/>
  <c r="L696" i="9"/>
  <c r="K697" i="9"/>
  <c r="L697" i="9"/>
  <c r="K698" i="9"/>
  <c r="L698" i="9"/>
  <c r="K699" i="9"/>
  <c r="L699" i="9"/>
  <c r="K700" i="9"/>
  <c r="L700" i="9"/>
  <c r="K701" i="9"/>
  <c r="L701" i="9"/>
  <c r="K702" i="9"/>
  <c r="L702" i="9"/>
  <c r="K703" i="9"/>
  <c r="L703" i="9"/>
  <c r="K704" i="9"/>
  <c r="L704" i="9"/>
  <c r="K705" i="9"/>
  <c r="L705" i="9"/>
  <c r="K706" i="9"/>
  <c r="L706" i="9"/>
  <c r="K707" i="9"/>
  <c r="L707" i="9"/>
  <c r="K708" i="9"/>
  <c r="L708" i="9"/>
  <c r="K709" i="9"/>
  <c r="L709" i="9"/>
  <c r="K710" i="9"/>
  <c r="L710" i="9"/>
  <c r="K711" i="9"/>
  <c r="L711" i="9"/>
  <c r="K712" i="9"/>
  <c r="L712" i="9"/>
  <c r="K713" i="9"/>
  <c r="L713" i="9"/>
  <c r="K714" i="9"/>
  <c r="L714" i="9"/>
  <c r="K715" i="9"/>
  <c r="L715" i="9"/>
  <c r="K716" i="9"/>
  <c r="L716" i="9"/>
  <c r="K717" i="9"/>
  <c r="L717" i="9"/>
  <c r="K718" i="9"/>
  <c r="L718" i="9"/>
  <c r="K719" i="9"/>
  <c r="L719" i="9"/>
  <c r="K720" i="9"/>
  <c r="L720" i="9"/>
  <c r="K721" i="9"/>
  <c r="L721" i="9"/>
  <c r="K722" i="9"/>
  <c r="L722" i="9"/>
  <c r="K723" i="9"/>
  <c r="L723" i="9"/>
  <c r="K724" i="9"/>
  <c r="L724" i="9"/>
  <c r="K725" i="9"/>
  <c r="L725" i="9"/>
  <c r="K726" i="9"/>
  <c r="L726" i="9"/>
  <c r="K727" i="9"/>
  <c r="L727" i="9"/>
  <c r="K728" i="9"/>
  <c r="L728" i="9"/>
  <c r="K729" i="9"/>
  <c r="L729" i="9"/>
  <c r="K730" i="9"/>
  <c r="L730" i="9"/>
  <c r="K731" i="9"/>
  <c r="L731" i="9"/>
  <c r="K732" i="9"/>
  <c r="L732" i="9"/>
  <c r="K733" i="9"/>
  <c r="L733" i="9"/>
  <c r="K734" i="9"/>
  <c r="L734" i="9"/>
  <c r="K735" i="9"/>
  <c r="L735" i="9"/>
  <c r="K736" i="9"/>
  <c r="L736" i="9"/>
  <c r="K737" i="9"/>
  <c r="L737" i="9"/>
  <c r="K738" i="9"/>
  <c r="L738" i="9"/>
  <c r="K739" i="9"/>
  <c r="L739" i="9"/>
  <c r="K740" i="9"/>
  <c r="L740" i="9"/>
  <c r="K741" i="9"/>
  <c r="L741" i="9"/>
  <c r="K742" i="9"/>
  <c r="L742" i="9"/>
  <c r="K743" i="9"/>
  <c r="L743" i="9"/>
  <c r="K744" i="9"/>
  <c r="L744" i="9"/>
  <c r="K745" i="9"/>
  <c r="L745" i="9"/>
  <c r="K746" i="9"/>
  <c r="L746" i="9"/>
  <c r="K747" i="9"/>
  <c r="L747" i="9"/>
  <c r="K748" i="9"/>
  <c r="L748" i="9"/>
  <c r="K749" i="9"/>
  <c r="L749" i="9"/>
  <c r="K750" i="9"/>
  <c r="L750" i="9"/>
  <c r="K751" i="9"/>
  <c r="L751" i="9"/>
  <c r="K752" i="9"/>
  <c r="L752" i="9"/>
  <c r="K753" i="9"/>
  <c r="L753" i="9"/>
  <c r="K754" i="9"/>
  <c r="L754" i="9"/>
  <c r="K755" i="9"/>
  <c r="L755" i="9"/>
  <c r="K756" i="9"/>
  <c r="L756" i="9"/>
  <c r="K757" i="9"/>
  <c r="L757" i="9"/>
  <c r="K758" i="9"/>
  <c r="L758" i="9"/>
  <c r="K759" i="9"/>
  <c r="L759" i="9"/>
  <c r="K760" i="9"/>
  <c r="L760" i="9"/>
  <c r="K761" i="9"/>
  <c r="L761" i="9"/>
  <c r="K762" i="9"/>
  <c r="L762" i="9"/>
  <c r="K763" i="9"/>
  <c r="L763" i="9"/>
  <c r="K764" i="9"/>
  <c r="L764" i="9"/>
  <c r="K765" i="9"/>
  <c r="L765" i="9"/>
  <c r="K766" i="9"/>
  <c r="L766" i="9"/>
  <c r="K767" i="9"/>
  <c r="L767" i="9"/>
  <c r="K768" i="9"/>
  <c r="L768" i="9"/>
  <c r="K769" i="9"/>
  <c r="L769" i="9"/>
  <c r="K770" i="9"/>
  <c r="L770" i="9"/>
  <c r="K771" i="9"/>
  <c r="L771" i="9"/>
  <c r="K772" i="9"/>
  <c r="L772" i="9"/>
  <c r="K773" i="9"/>
  <c r="L773" i="9"/>
  <c r="K774" i="9"/>
  <c r="L774" i="9"/>
  <c r="K775" i="9"/>
  <c r="L775" i="9"/>
  <c r="K776" i="9"/>
  <c r="L776" i="9"/>
  <c r="K777" i="9"/>
  <c r="L777" i="9"/>
  <c r="K778" i="9"/>
  <c r="L778" i="9"/>
  <c r="K779" i="9"/>
  <c r="L779" i="9"/>
  <c r="K780" i="9"/>
  <c r="L780" i="9"/>
  <c r="K781" i="9"/>
  <c r="L781" i="9"/>
  <c r="K782" i="9"/>
  <c r="L782" i="9"/>
  <c r="K783" i="9"/>
  <c r="L783" i="9"/>
  <c r="K784" i="9"/>
  <c r="L784" i="9"/>
  <c r="K785" i="9"/>
  <c r="L785" i="9"/>
  <c r="K786" i="9"/>
  <c r="L786" i="9"/>
  <c r="K787" i="9"/>
  <c r="L787" i="9"/>
  <c r="K788" i="9"/>
  <c r="L788" i="9"/>
  <c r="K789" i="9"/>
  <c r="L789" i="9"/>
  <c r="K790" i="9"/>
  <c r="L790" i="9"/>
  <c r="K791" i="9"/>
  <c r="L791" i="9"/>
  <c r="K792" i="9"/>
  <c r="L792" i="9"/>
  <c r="K793" i="9"/>
  <c r="L793" i="9"/>
  <c r="K794" i="9"/>
  <c r="L794" i="9"/>
  <c r="K795" i="9"/>
  <c r="L795" i="9"/>
  <c r="K796" i="9"/>
  <c r="L796" i="9"/>
  <c r="K797" i="9"/>
  <c r="L797" i="9"/>
  <c r="K798" i="9"/>
  <c r="L798" i="9"/>
  <c r="K799" i="9"/>
  <c r="L799" i="9"/>
  <c r="K800" i="9"/>
  <c r="L800" i="9"/>
  <c r="K801" i="9"/>
  <c r="L801" i="9"/>
  <c r="K802" i="9"/>
  <c r="L802" i="9"/>
  <c r="K803" i="9"/>
  <c r="L803" i="9"/>
  <c r="K804" i="9"/>
  <c r="L804" i="9"/>
  <c r="K805" i="9"/>
  <c r="L805" i="9"/>
  <c r="K806" i="9"/>
  <c r="L806" i="9"/>
  <c r="K807" i="9"/>
  <c r="L807" i="9"/>
  <c r="K808" i="9"/>
  <c r="L808" i="9"/>
  <c r="K809" i="9"/>
  <c r="L809" i="9"/>
  <c r="K810" i="9"/>
  <c r="L810" i="9"/>
  <c r="K811" i="9"/>
  <c r="L811" i="9"/>
  <c r="K812" i="9"/>
  <c r="L812" i="9"/>
  <c r="K813" i="9"/>
  <c r="L813" i="9"/>
  <c r="K814" i="9"/>
  <c r="L814" i="9"/>
  <c r="K815" i="9"/>
  <c r="L815" i="9"/>
  <c r="K816" i="9"/>
  <c r="L816" i="9"/>
  <c r="K817" i="9"/>
  <c r="L817" i="9"/>
  <c r="K818" i="9"/>
  <c r="L818" i="9"/>
  <c r="K819" i="9"/>
  <c r="L819" i="9"/>
  <c r="K820" i="9"/>
  <c r="L820" i="9"/>
  <c r="K821" i="9"/>
  <c r="L821" i="9"/>
  <c r="K822" i="9"/>
  <c r="L822" i="9"/>
  <c r="K823" i="9"/>
  <c r="L823" i="9"/>
  <c r="K824" i="9"/>
  <c r="L824" i="9"/>
  <c r="K825" i="9"/>
  <c r="L825" i="9"/>
  <c r="K826" i="9"/>
  <c r="L826" i="9"/>
  <c r="K827" i="9"/>
  <c r="L827" i="9"/>
  <c r="K828" i="9"/>
  <c r="L828" i="9"/>
  <c r="K829" i="9"/>
  <c r="L829" i="9"/>
  <c r="K830" i="9"/>
  <c r="L830" i="9"/>
  <c r="K831" i="9"/>
  <c r="L831" i="9"/>
  <c r="K832" i="9"/>
  <c r="L832" i="9"/>
  <c r="K833" i="9"/>
  <c r="L833" i="9"/>
  <c r="K834" i="9"/>
  <c r="L834" i="9"/>
  <c r="K835" i="9"/>
  <c r="L835" i="9"/>
  <c r="K836" i="9"/>
  <c r="L836" i="9"/>
  <c r="K837" i="9"/>
  <c r="L837" i="9"/>
  <c r="K838" i="9"/>
  <c r="L838" i="9"/>
  <c r="K839" i="9"/>
  <c r="L839" i="9"/>
  <c r="K840" i="9"/>
  <c r="L840" i="9"/>
  <c r="K841" i="9"/>
  <c r="L841" i="9"/>
  <c r="K842" i="9"/>
  <c r="L842" i="9"/>
  <c r="K843" i="9"/>
  <c r="L843" i="9"/>
  <c r="K844" i="9"/>
  <c r="L844" i="9"/>
  <c r="K845" i="9"/>
  <c r="L845" i="9"/>
  <c r="K846" i="9"/>
  <c r="L846" i="9"/>
  <c r="K847" i="9"/>
  <c r="L847" i="9"/>
  <c r="K848" i="9"/>
  <c r="L848" i="9"/>
  <c r="K849" i="9"/>
  <c r="L849" i="9"/>
  <c r="K850" i="9"/>
  <c r="L850" i="9"/>
  <c r="K851" i="9"/>
  <c r="L851" i="9"/>
  <c r="K852" i="9"/>
  <c r="L852" i="9"/>
  <c r="K853" i="9"/>
  <c r="L853" i="9"/>
  <c r="K854" i="9"/>
  <c r="L854" i="9"/>
  <c r="K855" i="9"/>
  <c r="L855" i="9"/>
  <c r="K856" i="9"/>
  <c r="L856" i="9"/>
  <c r="K857" i="9"/>
  <c r="L857" i="9"/>
  <c r="K858" i="9"/>
  <c r="L858" i="9"/>
  <c r="K859" i="9"/>
  <c r="L859" i="9"/>
  <c r="K860" i="9"/>
  <c r="L860" i="9"/>
  <c r="K861" i="9"/>
  <c r="L861" i="9"/>
  <c r="K862" i="9"/>
  <c r="L862" i="9"/>
  <c r="K863" i="9"/>
  <c r="L863" i="9"/>
  <c r="K864" i="9"/>
  <c r="L864" i="9"/>
  <c r="K865" i="9"/>
  <c r="L865" i="9"/>
  <c r="K866" i="9"/>
  <c r="L866" i="9"/>
  <c r="K867" i="9"/>
  <c r="L867" i="9"/>
  <c r="K868" i="9"/>
  <c r="L868" i="9"/>
  <c r="K869" i="9"/>
  <c r="L869" i="9"/>
  <c r="K870" i="9"/>
  <c r="L870" i="9"/>
  <c r="K871" i="9"/>
  <c r="L871" i="9"/>
  <c r="K872" i="9"/>
  <c r="L872" i="9"/>
  <c r="K873" i="9"/>
  <c r="L873" i="9"/>
  <c r="K874" i="9"/>
  <c r="L874" i="9"/>
  <c r="K875" i="9"/>
  <c r="L875" i="9"/>
  <c r="K876" i="9"/>
  <c r="L876" i="9"/>
  <c r="K877" i="9"/>
  <c r="L877" i="9"/>
  <c r="K878" i="9"/>
  <c r="L878" i="9"/>
  <c r="K879" i="9"/>
  <c r="L879" i="9"/>
  <c r="K880" i="9"/>
  <c r="L880" i="9"/>
  <c r="K881" i="9"/>
  <c r="L881" i="9"/>
  <c r="K882" i="9"/>
  <c r="L882" i="9"/>
  <c r="K883" i="9"/>
  <c r="L883" i="9"/>
  <c r="K884" i="9"/>
  <c r="L884" i="9"/>
  <c r="K885" i="9"/>
  <c r="L885" i="9"/>
  <c r="K886" i="9"/>
  <c r="L886" i="9"/>
  <c r="K887" i="9"/>
  <c r="L887" i="9"/>
  <c r="K888" i="9"/>
  <c r="L888" i="9"/>
  <c r="K889" i="9"/>
  <c r="L889" i="9"/>
  <c r="K890" i="9"/>
  <c r="L890" i="9"/>
  <c r="K891" i="9"/>
  <c r="L891" i="9"/>
  <c r="K892" i="9"/>
  <c r="L892" i="9"/>
  <c r="K893" i="9"/>
  <c r="L893" i="9"/>
  <c r="K894" i="9"/>
  <c r="L894" i="9"/>
  <c r="K895" i="9"/>
  <c r="L895" i="9"/>
  <c r="K896" i="9"/>
  <c r="L896" i="9"/>
  <c r="K897" i="9"/>
  <c r="L897" i="9"/>
  <c r="K898" i="9"/>
  <c r="L898" i="9"/>
  <c r="K899" i="9"/>
  <c r="L899" i="9"/>
  <c r="K900" i="9"/>
  <c r="L900" i="9"/>
  <c r="K901" i="9"/>
  <c r="L901" i="9"/>
  <c r="K902" i="9"/>
  <c r="L902" i="9"/>
  <c r="K903" i="9"/>
  <c r="L903" i="9"/>
  <c r="K904" i="9"/>
  <c r="L904" i="9"/>
  <c r="K905" i="9"/>
  <c r="L905" i="9"/>
  <c r="K906" i="9"/>
  <c r="L906" i="9"/>
  <c r="K907" i="9"/>
  <c r="L907" i="9"/>
  <c r="K908" i="9"/>
  <c r="L908" i="9"/>
  <c r="K909" i="9"/>
  <c r="L909" i="9"/>
  <c r="K910" i="9"/>
  <c r="L910" i="9"/>
  <c r="K911" i="9"/>
  <c r="L911" i="9"/>
  <c r="K912" i="9"/>
  <c r="L912" i="9"/>
  <c r="K913" i="9"/>
  <c r="L913" i="9"/>
  <c r="K914" i="9"/>
  <c r="L914" i="9"/>
  <c r="K915" i="9"/>
  <c r="L915" i="9"/>
  <c r="K916" i="9"/>
  <c r="L916" i="9"/>
  <c r="K917" i="9"/>
  <c r="L917" i="9"/>
  <c r="K918" i="9"/>
  <c r="L918" i="9"/>
  <c r="K919" i="9"/>
  <c r="L919" i="9"/>
  <c r="K920" i="9"/>
  <c r="L920" i="9"/>
  <c r="K921" i="9"/>
  <c r="L921" i="9"/>
  <c r="K922" i="9"/>
  <c r="L922" i="9"/>
  <c r="K923" i="9"/>
  <c r="L923" i="9"/>
  <c r="K924" i="9"/>
  <c r="L924" i="9"/>
  <c r="K925" i="9"/>
  <c r="L925" i="9"/>
  <c r="K926" i="9"/>
  <c r="L926" i="9"/>
  <c r="K927" i="9"/>
  <c r="L927" i="9"/>
  <c r="K928" i="9"/>
  <c r="L928" i="9"/>
  <c r="K929" i="9"/>
  <c r="L929" i="9"/>
  <c r="K930" i="9"/>
  <c r="L930" i="9"/>
  <c r="K931" i="9"/>
  <c r="L931" i="9"/>
  <c r="K932" i="9"/>
  <c r="L932" i="9"/>
  <c r="K933" i="9"/>
  <c r="L933" i="9"/>
  <c r="K934" i="9"/>
  <c r="L934" i="9"/>
  <c r="K935" i="9"/>
  <c r="L935" i="9"/>
  <c r="K936" i="9"/>
  <c r="L936" i="9"/>
  <c r="K937" i="9"/>
  <c r="L937" i="9"/>
  <c r="K938" i="9"/>
  <c r="L938" i="9"/>
  <c r="K939" i="9"/>
  <c r="L939" i="9"/>
  <c r="K940" i="9"/>
  <c r="L940" i="9"/>
  <c r="K941" i="9"/>
  <c r="L941" i="9"/>
  <c r="K942" i="9"/>
  <c r="L942" i="9"/>
  <c r="K943" i="9"/>
  <c r="L943" i="9"/>
  <c r="K944" i="9"/>
  <c r="L944" i="9"/>
  <c r="K945" i="9"/>
  <c r="L945" i="9"/>
  <c r="K946" i="9"/>
  <c r="L946" i="9"/>
  <c r="K947" i="9"/>
  <c r="L947" i="9"/>
  <c r="K948" i="9"/>
  <c r="L948" i="9"/>
  <c r="K949" i="9"/>
  <c r="L949" i="9"/>
  <c r="K950" i="9"/>
  <c r="L950" i="9"/>
  <c r="K951" i="9"/>
  <c r="L951" i="9"/>
  <c r="K952" i="9"/>
  <c r="L952" i="9"/>
  <c r="K953" i="9"/>
  <c r="L953" i="9"/>
  <c r="K954" i="9"/>
  <c r="L954" i="9"/>
  <c r="K955" i="9"/>
  <c r="L955" i="9"/>
  <c r="K956" i="9"/>
  <c r="L956" i="9"/>
  <c r="K957" i="9"/>
  <c r="L957" i="9"/>
  <c r="K958" i="9"/>
  <c r="L958" i="9"/>
  <c r="K959" i="9"/>
  <c r="L959" i="9"/>
  <c r="K960" i="9"/>
  <c r="L960" i="9"/>
  <c r="K961" i="9"/>
  <c r="L961" i="9"/>
  <c r="K962" i="9"/>
  <c r="L962" i="9"/>
  <c r="K963" i="9"/>
  <c r="L963" i="9"/>
  <c r="K964" i="9"/>
  <c r="L964" i="9"/>
  <c r="K965" i="9"/>
  <c r="L965" i="9"/>
  <c r="K966" i="9"/>
  <c r="L966" i="9"/>
  <c r="K967" i="9"/>
  <c r="L967" i="9"/>
  <c r="K968" i="9"/>
  <c r="L968" i="9"/>
  <c r="K969" i="9"/>
  <c r="L969" i="9"/>
  <c r="K970" i="9"/>
  <c r="L970" i="9"/>
  <c r="K971" i="9"/>
  <c r="L971" i="9"/>
  <c r="K972" i="9"/>
  <c r="L972" i="9"/>
  <c r="K973" i="9"/>
  <c r="L973" i="9"/>
  <c r="K974" i="9"/>
  <c r="L974" i="9"/>
  <c r="K975" i="9"/>
  <c r="L975" i="9"/>
  <c r="K976" i="9"/>
  <c r="L976" i="9"/>
  <c r="K977" i="9"/>
  <c r="L977" i="9"/>
  <c r="K978" i="9"/>
  <c r="L978" i="9"/>
  <c r="K979" i="9"/>
  <c r="L979" i="9"/>
  <c r="K980" i="9"/>
  <c r="L980" i="9"/>
  <c r="K981" i="9"/>
  <c r="L981" i="9"/>
  <c r="K982" i="9"/>
  <c r="L982" i="9"/>
  <c r="K983" i="9"/>
  <c r="L983" i="9"/>
  <c r="K984" i="9"/>
  <c r="L984" i="9"/>
  <c r="K985" i="9"/>
  <c r="L985" i="9"/>
  <c r="K986" i="9"/>
  <c r="L986" i="9"/>
  <c r="K987" i="9"/>
  <c r="L987" i="9"/>
  <c r="K988" i="9"/>
  <c r="L988" i="9"/>
  <c r="K989" i="9"/>
  <c r="L989" i="9"/>
  <c r="K990" i="9"/>
  <c r="L990" i="9"/>
  <c r="K991" i="9"/>
  <c r="L991" i="9"/>
  <c r="K992" i="9"/>
  <c r="L992" i="9"/>
  <c r="K993" i="9"/>
  <c r="L993" i="9"/>
  <c r="K994" i="9"/>
  <c r="L994" i="9"/>
  <c r="K995" i="9"/>
  <c r="L995" i="9"/>
  <c r="K996" i="9"/>
  <c r="L996" i="9"/>
  <c r="K997" i="9"/>
  <c r="L997" i="9"/>
  <c r="K998" i="9"/>
  <c r="L998" i="9"/>
  <c r="K999" i="9"/>
  <c r="L999" i="9"/>
  <c r="K1000" i="9"/>
  <c r="L1000" i="9"/>
  <c r="K1001" i="9"/>
  <c r="L1001" i="9"/>
  <c r="K1002" i="9"/>
  <c r="L1002" i="9"/>
  <c r="K1003" i="9"/>
  <c r="L1003" i="9"/>
  <c r="K1004" i="9"/>
  <c r="L1004" i="9"/>
  <c r="K1005" i="9"/>
  <c r="L1005" i="9"/>
  <c r="K1006" i="9"/>
  <c r="L1006" i="9"/>
  <c r="K1007" i="9"/>
  <c r="L1007" i="9"/>
  <c r="K1008" i="9"/>
  <c r="L1008" i="9"/>
  <c r="K1009" i="9"/>
  <c r="L1009" i="9"/>
  <c r="K1010" i="9"/>
  <c r="L1010" i="9"/>
  <c r="K1011" i="9"/>
  <c r="L1011" i="9"/>
  <c r="K1012" i="9"/>
  <c r="L1012" i="9"/>
  <c r="K1013" i="9"/>
  <c r="L1013" i="9"/>
  <c r="K1014" i="9"/>
  <c r="L1014" i="9"/>
  <c r="K1015" i="9"/>
  <c r="L1015" i="9"/>
  <c r="K1016" i="9"/>
  <c r="L1016" i="9"/>
  <c r="K1017" i="9"/>
  <c r="L1017" i="9"/>
  <c r="K1018" i="9"/>
  <c r="L1018" i="9"/>
  <c r="K1019" i="9"/>
  <c r="L1019" i="9"/>
  <c r="K1020" i="9"/>
  <c r="L1020" i="9"/>
  <c r="K1021" i="9"/>
  <c r="L1021" i="9"/>
  <c r="K1022" i="9"/>
  <c r="L1022" i="9"/>
  <c r="K1023" i="9"/>
  <c r="L1023" i="9"/>
  <c r="K1024" i="9"/>
  <c r="L1024" i="9"/>
  <c r="K1025" i="9"/>
  <c r="L1025" i="9"/>
  <c r="K1026" i="9"/>
  <c r="L1026" i="9"/>
  <c r="K1027" i="9"/>
  <c r="L1027" i="9"/>
  <c r="K1028" i="9"/>
  <c r="L1028" i="9"/>
  <c r="K1029" i="9"/>
  <c r="L1029" i="9"/>
  <c r="K1030" i="9"/>
  <c r="L1030" i="9"/>
  <c r="K1031" i="9"/>
  <c r="L1031" i="9"/>
  <c r="K1032" i="9"/>
  <c r="L1032" i="9"/>
  <c r="K1033" i="9"/>
  <c r="L1033" i="9"/>
  <c r="K1034" i="9"/>
  <c r="L1034" i="9"/>
  <c r="K1035" i="9"/>
  <c r="L1035" i="9"/>
  <c r="K1036" i="9"/>
  <c r="L1036" i="9"/>
  <c r="K1037" i="9"/>
  <c r="L1037" i="9"/>
  <c r="K1038" i="9"/>
  <c r="L1038" i="9"/>
  <c r="K1039" i="9"/>
  <c r="L1039" i="9"/>
  <c r="K1040" i="9"/>
  <c r="L1040" i="9"/>
  <c r="K1041" i="9"/>
  <c r="L1041" i="9"/>
  <c r="K1042" i="9"/>
  <c r="L1042" i="9"/>
  <c r="K1043" i="9"/>
  <c r="L1043" i="9"/>
  <c r="K1044" i="9"/>
  <c r="L1044" i="9"/>
  <c r="K1045" i="9"/>
  <c r="L1045" i="9"/>
  <c r="K1046" i="9"/>
  <c r="L1046" i="9"/>
  <c r="K1047" i="9"/>
  <c r="L1047" i="9"/>
  <c r="K1048" i="9"/>
  <c r="L1048" i="9"/>
  <c r="K1049" i="9"/>
  <c r="L1049" i="9"/>
  <c r="K1050" i="9"/>
  <c r="L1050" i="9"/>
  <c r="K1051" i="9"/>
  <c r="L1051" i="9"/>
  <c r="K1052" i="9"/>
  <c r="L1052" i="9"/>
  <c r="K1053" i="9"/>
  <c r="L1053" i="9"/>
  <c r="K1054" i="9"/>
  <c r="L1054" i="9"/>
  <c r="K1055" i="9"/>
  <c r="L1055" i="9"/>
  <c r="K1056" i="9"/>
  <c r="L1056" i="9"/>
  <c r="K1057" i="9"/>
  <c r="L1057" i="9"/>
  <c r="K1058" i="9"/>
  <c r="L1058" i="9"/>
  <c r="K1059" i="9"/>
  <c r="L1059" i="9"/>
  <c r="K1060" i="9"/>
  <c r="L1060" i="9"/>
  <c r="K1061" i="9"/>
  <c r="L1061" i="9"/>
  <c r="K1062" i="9"/>
  <c r="L1062" i="9"/>
  <c r="K1063" i="9"/>
  <c r="L1063" i="9"/>
  <c r="K1064" i="9"/>
  <c r="L1064" i="9"/>
  <c r="K1065" i="9"/>
  <c r="L1065" i="9"/>
  <c r="K1066" i="9"/>
  <c r="L1066" i="9"/>
  <c r="K1067" i="9"/>
  <c r="L1067" i="9"/>
  <c r="K1068" i="9"/>
  <c r="L1068" i="9"/>
  <c r="K1069" i="9"/>
  <c r="L1069" i="9"/>
  <c r="K1070" i="9"/>
  <c r="L1070" i="9"/>
  <c r="K1071" i="9"/>
  <c r="L1071" i="9"/>
  <c r="K1072" i="9"/>
  <c r="L1072" i="9"/>
  <c r="K1073" i="9"/>
  <c r="L1073" i="9"/>
  <c r="K1074" i="9"/>
  <c r="L1074" i="9"/>
  <c r="K1075" i="9"/>
  <c r="L1075" i="9"/>
  <c r="K1076" i="9"/>
  <c r="L1076" i="9"/>
  <c r="K1077" i="9"/>
  <c r="L1077" i="9"/>
  <c r="K1078" i="9"/>
  <c r="L1078" i="9"/>
  <c r="K1079" i="9"/>
  <c r="L1079" i="9"/>
  <c r="K1080" i="9"/>
  <c r="L1080" i="9"/>
  <c r="K1081" i="9"/>
  <c r="L1081" i="9"/>
  <c r="K1082" i="9"/>
  <c r="L1082" i="9"/>
  <c r="K1083" i="9"/>
  <c r="L1083" i="9"/>
  <c r="K1084" i="9"/>
  <c r="L1084" i="9"/>
  <c r="K1085" i="9"/>
  <c r="L1085" i="9"/>
  <c r="K1086" i="9"/>
  <c r="L1086" i="9"/>
  <c r="K1087" i="9"/>
  <c r="L1087" i="9"/>
  <c r="K1088" i="9"/>
  <c r="L1088" i="9"/>
  <c r="K1089" i="9"/>
  <c r="L1089" i="9"/>
  <c r="K1090" i="9"/>
  <c r="L1090" i="9"/>
  <c r="K1091" i="9"/>
  <c r="L1091" i="9"/>
  <c r="K1092" i="9"/>
  <c r="L1092" i="9"/>
  <c r="K1093" i="9"/>
  <c r="L1093" i="9"/>
  <c r="K1094" i="9"/>
  <c r="L1094" i="9"/>
  <c r="K1095" i="9"/>
  <c r="L1095" i="9"/>
  <c r="K1096" i="9"/>
  <c r="L1096" i="9"/>
  <c r="K1097" i="9"/>
  <c r="L1097" i="9"/>
  <c r="K1098" i="9"/>
  <c r="L1098" i="9"/>
  <c r="K1099" i="9"/>
  <c r="L1099" i="9"/>
  <c r="K1100" i="9"/>
  <c r="L1100" i="9"/>
  <c r="K1101" i="9"/>
  <c r="L1101" i="9"/>
  <c r="K1102" i="9"/>
  <c r="L1102" i="9"/>
  <c r="K1103" i="9"/>
  <c r="L1103" i="9"/>
  <c r="K1104" i="9"/>
  <c r="L1104" i="9"/>
  <c r="K1105" i="9"/>
  <c r="L1105" i="9"/>
  <c r="K1106" i="9"/>
  <c r="L1106" i="9"/>
  <c r="K1107" i="9"/>
  <c r="L1107" i="9"/>
  <c r="K1108" i="9"/>
  <c r="L1108" i="9"/>
  <c r="K1109" i="9"/>
  <c r="L1109" i="9"/>
  <c r="K1110" i="9"/>
  <c r="L1110" i="9"/>
  <c r="K1111" i="9"/>
  <c r="L1111" i="9"/>
  <c r="K1112" i="9"/>
  <c r="L1112" i="9"/>
  <c r="K1113" i="9"/>
  <c r="L1113" i="9"/>
  <c r="K1114" i="9"/>
  <c r="L1114" i="9"/>
  <c r="K1115" i="9"/>
  <c r="L1115" i="9"/>
  <c r="K1116" i="9"/>
  <c r="L1116" i="9"/>
  <c r="K1117" i="9"/>
  <c r="L1117" i="9"/>
  <c r="K1118" i="9"/>
  <c r="L1118" i="9"/>
  <c r="K1119" i="9"/>
  <c r="L1119" i="9"/>
  <c r="K1120" i="9"/>
  <c r="L1120" i="9"/>
  <c r="K1121" i="9"/>
  <c r="L1121" i="9"/>
  <c r="K1122" i="9"/>
  <c r="L1122" i="9"/>
  <c r="K1123" i="9"/>
  <c r="L1123" i="9"/>
  <c r="K1124" i="9"/>
  <c r="L1124" i="9"/>
  <c r="K1125" i="9"/>
  <c r="L1125" i="9"/>
  <c r="K1126" i="9"/>
  <c r="L1126" i="9"/>
  <c r="K1127" i="9"/>
  <c r="L1127" i="9"/>
  <c r="K1128" i="9"/>
  <c r="L1128" i="9"/>
  <c r="K1129" i="9"/>
  <c r="L1129" i="9"/>
  <c r="K1130" i="9"/>
  <c r="L1130" i="9"/>
  <c r="K1131" i="9"/>
  <c r="L1131" i="9"/>
  <c r="K1132" i="9"/>
  <c r="L1132" i="9"/>
  <c r="K1133" i="9"/>
  <c r="L1133" i="9"/>
  <c r="K1134" i="9"/>
  <c r="L1134" i="9"/>
  <c r="K1135" i="9"/>
  <c r="L1135" i="9"/>
  <c r="K1136" i="9"/>
  <c r="L1136" i="9"/>
  <c r="K1137" i="9"/>
  <c r="L1137" i="9"/>
  <c r="K1138" i="9"/>
  <c r="L1138" i="9"/>
  <c r="K1139" i="9"/>
  <c r="L1139" i="9"/>
  <c r="K1140" i="9"/>
  <c r="L1140" i="9"/>
  <c r="K1141" i="9"/>
  <c r="L1141" i="9"/>
  <c r="K1142" i="9"/>
  <c r="L1142" i="9"/>
  <c r="K1143" i="9"/>
  <c r="L1143" i="9"/>
  <c r="K1144" i="9"/>
  <c r="L1144" i="9"/>
  <c r="K1145" i="9"/>
  <c r="L1145" i="9"/>
  <c r="K1146" i="9"/>
  <c r="L1146" i="9"/>
  <c r="K1147" i="9"/>
  <c r="L1147" i="9"/>
  <c r="K1148" i="9"/>
  <c r="L1148" i="9"/>
  <c r="K1149" i="9"/>
  <c r="L1149" i="9"/>
  <c r="K1150" i="9"/>
  <c r="L1150" i="9"/>
  <c r="K1151" i="9"/>
  <c r="L1151" i="9"/>
  <c r="K1152" i="9"/>
  <c r="L1152" i="9"/>
  <c r="K1153" i="9"/>
  <c r="L1153" i="9"/>
  <c r="K1154" i="9"/>
  <c r="L1154" i="9"/>
  <c r="K1155" i="9"/>
  <c r="L1155" i="9"/>
  <c r="K1156" i="9"/>
  <c r="L1156" i="9"/>
  <c r="K1157" i="9"/>
  <c r="L1157" i="9"/>
  <c r="K1158" i="9"/>
  <c r="L1158" i="9"/>
  <c r="K1159" i="9"/>
  <c r="L1159" i="9"/>
  <c r="K1160" i="9"/>
  <c r="L1160" i="9"/>
  <c r="K1161" i="9"/>
  <c r="L1161" i="9"/>
  <c r="K1162" i="9"/>
  <c r="L1162" i="9"/>
  <c r="K1163" i="9"/>
  <c r="L1163" i="9"/>
  <c r="K1164" i="9"/>
  <c r="L1164" i="9"/>
  <c r="K1165" i="9"/>
  <c r="L1165" i="9"/>
  <c r="K1166" i="9"/>
  <c r="L1166" i="9"/>
  <c r="K1167" i="9"/>
  <c r="L1167" i="9"/>
  <c r="K1168" i="9"/>
  <c r="L1168" i="9"/>
  <c r="K1169" i="9"/>
  <c r="L1169" i="9"/>
  <c r="K1170" i="9"/>
  <c r="L1170" i="9"/>
  <c r="K1171" i="9"/>
  <c r="L1171" i="9"/>
  <c r="K1172" i="9"/>
  <c r="L1172" i="9"/>
  <c r="K1173" i="9"/>
  <c r="L1173" i="9"/>
  <c r="K1174" i="9"/>
  <c r="L1174" i="9"/>
  <c r="K1175" i="9"/>
  <c r="L1175" i="9"/>
  <c r="K1176" i="9"/>
  <c r="L1176" i="9"/>
  <c r="K1177" i="9"/>
  <c r="L1177" i="9"/>
  <c r="K1178" i="9"/>
  <c r="L1178" i="9"/>
  <c r="K1179" i="9"/>
  <c r="L1179" i="9"/>
  <c r="K1180" i="9"/>
  <c r="L1180" i="9"/>
  <c r="K1181" i="9"/>
  <c r="L1181" i="9"/>
  <c r="K1182" i="9"/>
  <c r="L1182" i="9"/>
  <c r="K1183" i="9"/>
  <c r="L1183" i="9"/>
  <c r="K1184" i="9"/>
  <c r="L1184" i="9"/>
  <c r="K1185" i="9"/>
  <c r="L1185" i="9"/>
  <c r="K1186" i="9"/>
  <c r="L1186" i="9"/>
  <c r="K1187" i="9"/>
  <c r="L1187" i="9"/>
  <c r="K1188" i="9"/>
  <c r="L1188" i="9"/>
  <c r="K1189" i="9"/>
  <c r="L1189" i="9"/>
  <c r="K1190" i="9"/>
  <c r="L1190" i="9"/>
  <c r="K1191" i="9"/>
  <c r="L1191" i="9"/>
  <c r="K1192" i="9"/>
  <c r="L1192" i="9"/>
  <c r="K1193" i="9"/>
  <c r="L1193" i="9"/>
  <c r="K1194" i="9"/>
  <c r="L1194" i="9"/>
  <c r="K1195" i="9"/>
  <c r="L1195" i="9"/>
  <c r="K1196" i="9"/>
  <c r="L1196" i="9"/>
  <c r="K1197" i="9"/>
  <c r="L1197" i="9"/>
  <c r="K1198" i="9"/>
  <c r="L1198" i="9"/>
  <c r="K1199" i="9"/>
  <c r="L1199" i="9"/>
  <c r="K1200" i="9"/>
  <c r="L1200" i="9"/>
  <c r="K1201" i="9"/>
  <c r="L1201" i="9"/>
  <c r="K1202" i="9"/>
  <c r="L1202" i="9"/>
  <c r="K1203" i="9"/>
  <c r="L1203" i="9"/>
  <c r="K1204" i="9"/>
  <c r="L1204" i="9"/>
  <c r="K1205" i="9"/>
  <c r="L1205" i="9"/>
  <c r="K1206" i="9"/>
  <c r="L1206" i="9"/>
  <c r="K1207" i="9"/>
  <c r="L1207" i="9"/>
  <c r="K1208" i="9"/>
  <c r="L1208" i="9"/>
  <c r="K1209" i="9"/>
  <c r="L1209" i="9"/>
  <c r="K1210" i="9"/>
  <c r="L1210" i="9"/>
  <c r="K1211" i="9"/>
  <c r="L1211" i="9"/>
  <c r="K1212" i="9"/>
  <c r="L1212" i="9"/>
  <c r="K1213" i="9"/>
  <c r="L1213" i="9"/>
  <c r="K1214" i="9"/>
  <c r="L1214" i="9"/>
  <c r="K1215" i="9"/>
  <c r="L1215" i="9"/>
  <c r="K1216" i="9"/>
  <c r="L1216" i="9"/>
  <c r="K1217" i="9"/>
  <c r="L1217" i="9"/>
  <c r="K1218" i="9"/>
  <c r="L1218" i="9"/>
  <c r="K1219" i="9"/>
  <c r="L1219" i="9"/>
  <c r="K1220" i="9"/>
  <c r="L1220" i="9"/>
  <c r="K1221" i="9"/>
  <c r="L1221" i="9"/>
  <c r="K1222" i="9"/>
  <c r="L1222" i="9"/>
  <c r="K1223" i="9"/>
  <c r="L1223" i="9"/>
  <c r="K1224" i="9"/>
  <c r="L1224" i="9"/>
  <c r="K1225" i="9"/>
  <c r="L1225" i="9"/>
  <c r="K1226" i="9"/>
  <c r="L1226" i="9"/>
  <c r="K1227" i="9"/>
  <c r="L1227" i="9"/>
  <c r="K1228" i="9"/>
  <c r="L1228" i="9"/>
  <c r="K1229" i="9"/>
  <c r="L1229" i="9"/>
  <c r="K1230" i="9"/>
  <c r="L1230" i="9"/>
  <c r="K1231" i="9"/>
  <c r="L1231" i="9"/>
  <c r="K1232" i="9"/>
  <c r="L1232" i="9"/>
  <c r="K1233" i="9"/>
  <c r="L1233" i="9"/>
  <c r="K1234" i="9"/>
  <c r="L1234" i="9"/>
  <c r="K1235" i="9"/>
  <c r="L1235" i="9"/>
  <c r="K1236" i="9"/>
  <c r="L1236" i="9"/>
  <c r="K1237" i="9"/>
  <c r="L1237" i="9"/>
  <c r="K1238" i="9"/>
  <c r="L1238" i="9"/>
  <c r="K1239" i="9"/>
  <c r="L1239" i="9"/>
  <c r="K1240" i="9"/>
  <c r="L1240" i="9"/>
  <c r="K1241" i="9"/>
  <c r="L1241" i="9"/>
  <c r="K1242" i="9"/>
  <c r="L1242" i="9"/>
  <c r="K1243" i="9"/>
  <c r="L1243" i="9"/>
  <c r="K1244" i="9"/>
  <c r="L1244" i="9"/>
  <c r="K1245" i="9"/>
  <c r="L1245" i="9"/>
  <c r="K1246" i="9"/>
  <c r="L1246" i="9"/>
  <c r="K1247" i="9"/>
  <c r="L1247" i="9"/>
  <c r="K1248" i="9"/>
  <c r="L1248" i="9"/>
  <c r="K1249" i="9"/>
  <c r="L1249" i="9"/>
  <c r="K1250" i="9"/>
  <c r="L1250" i="9"/>
  <c r="K1251" i="9"/>
  <c r="L1251" i="9"/>
  <c r="K1252" i="9"/>
  <c r="L1252" i="9"/>
  <c r="K1253" i="9"/>
  <c r="L1253" i="9"/>
  <c r="K1254" i="9"/>
  <c r="L1254" i="9"/>
  <c r="K1255" i="9"/>
  <c r="L1255" i="9"/>
  <c r="K1256" i="9"/>
  <c r="L1256" i="9"/>
  <c r="K1257" i="9"/>
  <c r="L1257" i="9"/>
  <c r="K1258" i="9"/>
  <c r="L1258" i="9"/>
  <c r="K1259" i="9"/>
  <c r="L1259" i="9"/>
  <c r="K1260" i="9"/>
  <c r="L1260" i="9"/>
  <c r="K1261" i="9"/>
  <c r="L1261" i="9"/>
  <c r="K1262" i="9"/>
  <c r="L1262" i="9"/>
  <c r="K1263" i="9"/>
  <c r="L1263" i="9"/>
  <c r="K1264" i="9"/>
  <c r="L1264" i="9"/>
  <c r="K1265" i="9"/>
  <c r="L1265" i="9"/>
  <c r="K1266" i="9"/>
  <c r="L1266" i="9"/>
  <c r="K1267" i="9"/>
  <c r="L1267" i="9"/>
  <c r="K1268" i="9"/>
  <c r="L1268" i="9"/>
  <c r="K1269" i="9"/>
  <c r="L1269" i="9"/>
  <c r="K1270" i="9"/>
  <c r="L1270" i="9"/>
  <c r="K1271" i="9"/>
  <c r="L1271" i="9"/>
  <c r="K1272" i="9"/>
  <c r="L1272" i="9"/>
  <c r="K1273" i="9"/>
  <c r="L1273" i="9"/>
  <c r="K1274" i="9"/>
  <c r="L1274" i="9"/>
  <c r="K1275" i="9"/>
  <c r="L1275" i="9"/>
  <c r="K1276" i="9"/>
  <c r="L1276" i="9"/>
  <c r="K1277" i="9"/>
  <c r="L1277" i="9"/>
  <c r="K1278" i="9"/>
  <c r="L1278" i="9"/>
  <c r="K1279" i="9"/>
  <c r="L1279" i="9"/>
  <c r="K1280" i="9"/>
  <c r="L1280" i="9"/>
  <c r="K1281" i="9"/>
  <c r="L1281" i="9"/>
  <c r="K1282" i="9"/>
  <c r="L1282" i="9"/>
  <c r="K1283" i="9"/>
  <c r="L1283" i="9"/>
  <c r="K1284" i="9"/>
  <c r="L1284" i="9"/>
  <c r="K1285" i="9"/>
  <c r="L1285" i="9"/>
  <c r="K1286" i="9"/>
  <c r="L1286" i="9"/>
  <c r="K1287" i="9"/>
  <c r="L1287" i="9"/>
  <c r="K1288" i="9"/>
  <c r="L1288" i="9"/>
  <c r="K1289" i="9"/>
  <c r="L1289" i="9"/>
  <c r="K1290" i="9"/>
  <c r="L1290" i="9"/>
  <c r="K1291" i="9"/>
  <c r="L1291" i="9"/>
  <c r="K1292" i="9"/>
  <c r="L1292" i="9"/>
  <c r="K1293" i="9"/>
  <c r="L1293" i="9"/>
  <c r="K1294" i="9"/>
  <c r="L1294" i="9"/>
  <c r="K1295" i="9"/>
  <c r="L1295" i="9"/>
  <c r="K1296" i="9"/>
  <c r="L1296" i="9"/>
  <c r="K1297" i="9"/>
  <c r="L1297" i="9"/>
  <c r="K1298" i="9"/>
  <c r="L1298" i="9"/>
  <c r="K1299" i="9"/>
  <c r="L1299" i="9"/>
  <c r="K1300" i="9"/>
  <c r="L1300" i="9"/>
  <c r="K1301" i="9"/>
  <c r="L1301" i="9"/>
  <c r="K1302" i="9"/>
  <c r="L1302" i="9"/>
  <c r="K1303" i="9"/>
  <c r="L1303" i="9"/>
  <c r="K1304" i="9"/>
  <c r="L1304" i="9"/>
  <c r="K1305" i="9"/>
  <c r="L1305" i="9"/>
  <c r="K1306" i="9"/>
  <c r="L1306" i="9"/>
  <c r="K1307" i="9"/>
  <c r="L1307" i="9"/>
  <c r="K1308" i="9"/>
  <c r="L1308" i="9"/>
  <c r="K1309" i="9"/>
  <c r="L1309" i="9"/>
  <c r="K1310" i="9"/>
  <c r="L1310" i="9"/>
  <c r="K1311" i="9"/>
  <c r="L1311" i="9"/>
  <c r="K1312" i="9"/>
  <c r="L1312" i="9"/>
  <c r="K1313" i="9"/>
  <c r="L1313" i="9"/>
  <c r="K1314" i="9"/>
  <c r="L1314" i="9"/>
  <c r="K1315" i="9"/>
  <c r="L1315" i="9"/>
  <c r="K1316" i="9"/>
  <c r="L1316" i="9"/>
  <c r="K1317" i="9"/>
  <c r="L1317" i="9"/>
  <c r="K1318" i="9"/>
  <c r="L1318" i="9"/>
  <c r="K1319" i="9"/>
  <c r="L1319" i="9"/>
  <c r="K1320" i="9"/>
  <c r="L1320" i="9"/>
  <c r="K1321" i="9"/>
  <c r="L1321" i="9"/>
  <c r="K1322" i="9"/>
  <c r="L1322" i="9"/>
  <c r="K1323" i="9"/>
  <c r="L1323" i="9"/>
  <c r="K1324" i="9"/>
  <c r="L1324" i="9"/>
  <c r="K1325" i="9"/>
  <c r="L1325" i="9"/>
  <c r="K1326" i="9"/>
  <c r="L1326" i="9"/>
  <c r="K1327" i="9"/>
  <c r="L1327" i="9"/>
  <c r="K1328" i="9"/>
  <c r="L1328" i="9"/>
  <c r="K1329" i="9"/>
  <c r="L1329" i="9"/>
  <c r="K1330" i="9"/>
  <c r="L1330" i="9"/>
  <c r="K1331" i="9"/>
  <c r="L1331" i="9"/>
  <c r="K1332" i="9"/>
  <c r="L1332" i="9"/>
  <c r="K1333" i="9"/>
  <c r="L1333" i="9"/>
  <c r="K1334" i="9"/>
  <c r="L1334" i="9"/>
  <c r="K1335" i="9"/>
  <c r="L1335" i="9"/>
  <c r="K1336" i="9"/>
  <c r="L1336" i="9"/>
  <c r="K1337" i="9"/>
  <c r="L1337" i="9"/>
  <c r="K1338" i="9"/>
  <c r="L1338" i="9"/>
  <c r="K1339" i="9"/>
  <c r="L1339" i="9"/>
  <c r="K1340" i="9"/>
  <c r="L1340" i="9"/>
  <c r="K1341" i="9"/>
  <c r="L1341" i="9"/>
  <c r="K1342" i="9"/>
  <c r="L1342" i="9"/>
  <c r="K1343" i="9"/>
  <c r="L1343" i="9"/>
  <c r="K1344" i="9"/>
  <c r="L1344" i="9"/>
  <c r="K1345" i="9"/>
  <c r="L1345" i="9"/>
  <c r="K1346" i="9"/>
  <c r="L1346" i="9"/>
  <c r="K1347" i="9"/>
  <c r="L1347" i="9"/>
  <c r="K1348" i="9"/>
  <c r="L1348" i="9"/>
  <c r="K1349" i="9"/>
  <c r="L1349" i="9"/>
  <c r="K1350" i="9"/>
  <c r="L1350" i="9"/>
  <c r="K1351" i="9"/>
  <c r="L1351" i="9"/>
  <c r="K1352" i="9"/>
  <c r="L1352" i="9"/>
  <c r="K1353" i="9"/>
  <c r="L1353" i="9"/>
  <c r="K1354" i="9"/>
  <c r="L1354" i="9"/>
  <c r="K1355" i="9"/>
  <c r="L1355" i="9"/>
  <c r="K1356" i="9"/>
  <c r="L1356" i="9"/>
  <c r="K1357" i="9"/>
  <c r="L1357" i="9"/>
  <c r="K1358" i="9"/>
  <c r="L1358" i="9"/>
  <c r="K1359" i="9"/>
  <c r="L1359" i="9"/>
  <c r="K1360" i="9"/>
  <c r="L1360" i="9"/>
  <c r="K1361" i="9"/>
  <c r="L1361" i="9"/>
  <c r="K1362" i="9"/>
  <c r="L1362" i="9"/>
  <c r="K1363" i="9"/>
  <c r="L1363" i="9"/>
  <c r="K1364" i="9"/>
  <c r="L1364" i="9"/>
  <c r="K1365" i="9"/>
  <c r="L1365" i="9"/>
  <c r="K1366" i="9"/>
  <c r="L1366" i="9"/>
  <c r="K1367" i="9"/>
  <c r="L1367" i="9"/>
  <c r="K1368" i="9"/>
  <c r="L1368" i="9"/>
  <c r="K1369" i="9"/>
  <c r="L1369" i="9"/>
  <c r="K1370" i="9"/>
  <c r="L1370" i="9"/>
  <c r="K1371" i="9"/>
  <c r="L1371" i="9"/>
  <c r="K1372" i="9"/>
  <c r="L1372" i="9"/>
  <c r="K1373" i="9"/>
  <c r="L1373" i="9"/>
  <c r="K1374" i="9"/>
  <c r="L1374" i="9"/>
  <c r="K1375" i="9"/>
  <c r="L1375" i="9"/>
  <c r="K1376" i="9"/>
  <c r="L1376" i="9"/>
  <c r="K1377" i="9"/>
  <c r="L1377" i="9"/>
  <c r="K1378" i="9"/>
  <c r="L1378" i="9"/>
  <c r="K1379" i="9"/>
  <c r="L1379" i="9"/>
  <c r="K1380" i="9"/>
  <c r="L1380" i="9"/>
  <c r="K1381" i="9"/>
  <c r="L1381" i="9"/>
  <c r="K1382" i="9"/>
  <c r="L1382" i="9"/>
  <c r="K1383" i="9"/>
  <c r="L1383" i="9"/>
  <c r="K1384" i="9"/>
  <c r="L1384" i="9"/>
  <c r="K1385" i="9"/>
  <c r="L1385" i="9"/>
  <c r="K1386" i="9"/>
  <c r="L1386" i="9"/>
  <c r="K1387" i="9"/>
  <c r="L1387" i="9"/>
  <c r="K1388" i="9"/>
  <c r="L1388" i="9"/>
  <c r="K1389" i="9"/>
  <c r="L1389" i="9"/>
  <c r="K1390" i="9"/>
  <c r="L1390" i="9"/>
  <c r="K1391" i="9"/>
  <c r="L1391" i="9"/>
  <c r="K1392" i="9"/>
  <c r="L1392" i="9"/>
  <c r="K1393" i="9"/>
  <c r="L1393" i="9"/>
  <c r="K1394" i="9"/>
  <c r="L1394" i="9"/>
  <c r="K1395" i="9"/>
  <c r="L1395" i="9"/>
  <c r="K1396" i="9"/>
  <c r="L1396" i="9"/>
  <c r="K1397" i="9"/>
  <c r="L1397" i="9"/>
  <c r="K1398" i="9"/>
  <c r="L1398" i="9"/>
  <c r="K1399" i="9"/>
  <c r="L1399" i="9"/>
  <c r="K1400" i="9"/>
  <c r="L1400" i="9"/>
  <c r="K1401" i="9"/>
  <c r="L1401" i="9"/>
  <c r="K1402" i="9"/>
  <c r="L1402" i="9"/>
  <c r="K1403" i="9"/>
  <c r="L1403" i="9"/>
  <c r="K1404" i="9"/>
  <c r="L1404" i="9"/>
  <c r="K1405" i="9"/>
  <c r="L1405" i="9"/>
  <c r="K1406" i="9"/>
  <c r="L1406" i="9"/>
  <c r="K1407" i="9"/>
  <c r="L1407" i="9"/>
  <c r="K1408" i="9"/>
  <c r="L1408" i="9"/>
  <c r="K1409" i="9"/>
  <c r="L1409" i="9"/>
  <c r="K1410" i="9"/>
  <c r="L1410" i="9"/>
  <c r="K1411" i="9"/>
  <c r="L1411" i="9"/>
  <c r="K1412" i="9"/>
  <c r="L1412" i="9"/>
  <c r="K1413" i="9"/>
  <c r="L1413" i="9"/>
  <c r="K1414" i="9"/>
  <c r="L1414" i="9"/>
  <c r="K1415" i="9"/>
  <c r="L1415" i="9"/>
  <c r="K1416" i="9"/>
  <c r="L1416" i="9"/>
  <c r="K1417" i="9"/>
  <c r="L1417" i="9"/>
  <c r="K1418" i="9"/>
  <c r="L1418" i="9"/>
  <c r="K1419" i="9"/>
  <c r="L1419" i="9"/>
  <c r="K1420" i="9"/>
  <c r="L1420" i="9"/>
  <c r="K1421" i="9"/>
  <c r="L1421" i="9"/>
  <c r="K1422" i="9"/>
  <c r="L1422" i="9"/>
  <c r="K1423" i="9"/>
  <c r="L1423" i="9"/>
  <c r="K1424" i="9"/>
  <c r="L1424" i="9"/>
  <c r="K1425" i="9"/>
  <c r="L1425" i="9"/>
  <c r="K1426" i="9"/>
  <c r="L1426" i="9"/>
  <c r="K1427" i="9"/>
  <c r="L1427" i="9"/>
  <c r="K1428" i="9"/>
  <c r="L1428" i="9"/>
  <c r="K1429" i="9"/>
  <c r="L1429" i="9"/>
  <c r="K1430" i="9"/>
  <c r="L1430" i="9"/>
  <c r="K1431" i="9"/>
  <c r="L1431" i="9"/>
  <c r="K1432" i="9"/>
  <c r="L1432" i="9"/>
  <c r="K1433" i="9"/>
  <c r="L1433" i="9"/>
  <c r="K1434" i="9"/>
  <c r="L1434" i="9"/>
  <c r="K1435" i="9"/>
  <c r="L1435" i="9"/>
  <c r="K1436" i="9"/>
  <c r="L1436" i="9"/>
  <c r="K1437" i="9"/>
  <c r="L1437" i="9"/>
  <c r="K1438" i="9"/>
  <c r="L1438" i="9"/>
  <c r="K1439" i="9"/>
  <c r="L1439" i="9"/>
  <c r="K1440" i="9"/>
  <c r="L1440" i="9"/>
  <c r="K1441" i="9"/>
  <c r="L1441" i="9"/>
  <c r="K1442" i="9"/>
  <c r="L1442" i="9"/>
  <c r="K1443" i="9"/>
  <c r="L1443" i="9"/>
  <c r="K1444" i="9"/>
  <c r="L1444" i="9"/>
  <c r="K1445" i="9"/>
  <c r="L1445" i="9"/>
  <c r="K1446" i="9"/>
  <c r="L1446" i="9"/>
  <c r="K1447" i="9"/>
  <c r="L1447" i="9"/>
  <c r="K1448" i="9"/>
  <c r="L1448" i="9"/>
  <c r="K1449" i="9"/>
  <c r="L1449" i="9"/>
  <c r="K1450" i="9"/>
  <c r="L1450" i="9"/>
  <c r="K1451" i="9"/>
  <c r="L1451" i="9"/>
  <c r="K1452" i="9"/>
  <c r="L1452" i="9"/>
  <c r="K1453" i="9"/>
  <c r="L1453" i="9"/>
  <c r="K1454" i="9"/>
  <c r="L1454" i="9"/>
  <c r="K1455" i="9"/>
  <c r="L1455" i="9"/>
  <c r="K1456" i="9"/>
  <c r="L1456" i="9"/>
  <c r="K1457" i="9"/>
  <c r="L1457" i="9"/>
  <c r="K1458" i="9"/>
  <c r="L1458" i="9"/>
  <c r="K1459" i="9"/>
  <c r="L1459" i="9"/>
  <c r="K1460" i="9"/>
  <c r="L1460" i="9"/>
  <c r="K1461" i="9"/>
  <c r="L1461" i="9"/>
  <c r="K1462" i="9"/>
  <c r="L1462" i="9"/>
  <c r="K1463" i="9"/>
  <c r="L1463" i="9"/>
  <c r="K1464" i="9"/>
  <c r="L1464" i="9"/>
  <c r="K1465" i="9"/>
  <c r="L1465" i="9"/>
  <c r="K1466" i="9"/>
  <c r="L1466" i="9"/>
  <c r="K1467" i="9"/>
  <c r="L1467" i="9"/>
  <c r="K1468" i="9"/>
  <c r="L1468" i="9"/>
  <c r="K1469" i="9"/>
  <c r="L1469" i="9"/>
  <c r="K1470" i="9"/>
  <c r="L1470" i="9"/>
  <c r="K1471" i="9"/>
  <c r="L1471" i="9"/>
  <c r="K1472" i="9"/>
  <c r="L1472" i="9"/>
  <c r="K1473" i="9"/>
  <c r="L1473" i="9"/>
  <c r="K1474" i="9"/>
  <c r="L1474" i="9"/>
  <c r="K1475" i="9"/>
  <c r="L1475" i="9"/>
  <c r="K1476" i="9"/>
  <c r="L1476" i="9"/>
  <c r="K1477" i="9"/>
  <c r="L1477" i="9"/>
  <c r="K1478" i="9"/>
  <c r="L1478" i="9"/>
  <c r="K1479" i="9"/>
  <c r="L1479" i="9"/>
  <c r="K1480" i="9"/>
  <c r="L1480" i="9"/>
  <c r="K1481" i="9"/>
  <c r="L1481" i="9"/>
  <c r="K1482" i="9"/>
  <c r="L1482" i="9"/>
  <c r="K1483" i="9"/>
  <c r="L1483" i="9"/>
  <c r="K1484" i="9"/>
  <c r="L1484" i="9"/>
  <c r="K1485" i="9"/>
  <c r="L1485" i="9"/>
  <c r="K1486" i="9"/>
  <c r="L1486" i="9"/>
  <c r="K1487" i="9"/>
  <c r="L1487" i="9"/>
  <c r="K1488" i="9"/>
  <c r="L1488" i="9"/>
  <c r="K1489" i="9"/>
  <c r="L1489" i="9"/>
  <c r="K1490" i="9"/>
  <c r="L1490" i="9"/>
  <c r="K1491" i="9"/>
  <c r="L1491" i="9"/>
  <c r="K1492" i="9"/>
  <c r="L1492" i="9"/>
  <c r="K1493" i="9"/>
  <c r="L1493" i="9"/>
  <c r="K1494" i="9"/>
  <c r="L1494" i="9"/>
  <c r="K1495" i="9"/>
  <c r="L1495" i="9"/>
  <c r="K1496" i="9"/>
  <c r="L1496" i="9"/>
  <c r="K1497" i="9"/>
  <c r="L1497" i="9"/>
  <c r="K1498" i="9"/>
  <c r="L1498" i="9"/>
  <c r="K1499" i="9"/>
  <c r="L1499" i="9"/>
  <c r="K1500" i="9"/>
  <c r="L1500" i="9"/>
  <c r="K1501" i="9"/>
  <c r="L1501" i="9"/>
  <c r="K1502" i="9"/>
  <c r="L1502" i="9"/>
  <c r="K1503" i="9"/>
  <c r="L1503" i="9"/>
  <c r="K1504" i="9"/>
  <c r="L1504" i="9"/>
  <c r="K1505" i="9"/>
  <c r="L1505" i="9"/>
  <c r="K1506" i="9"/>
  <c r="L1506" i="9"/>
  <c r="K1507" i="9"/>
  <c r="L1507" i="9"/>
  <c r="K1508" i="9"/>
  <c r="L1508" i="9"/>
  <c r="K1509" i="9"/>
  <c r="L1509" i="9"/>
  <c r="K1510" i="9"/>
  <c r="L1510" i="9"/>
  <c r="K1511" i="9"/>
  <c r="L1511" i="9"/>
  <c r="K1512" i="9"/>
  <c r="L1512" i="9"/>
  <c r="K1513" i="9"/>
  <c r="L1513" i="9"/>
  <c r="K1514" i="9"/>
  <c r="L1514" i="9"/>
  <c r="K1515" i="9"/>
  <c r="L1515" i="9"/>
  <c r="K1516" i="9"/>
  <c r="L1516" i="9"/>
  <c r="K1517" i="9"/>
  <c r="L1517" i="9"/>
  <c r="K1518" i="9"/>
  <c r="L1518" i="9"/>
  <c r="K1519" i="9"/>
  <c r="L1519" i="9"/>
  <c r="K1520" i="9"/>
  <c r="L1520" i="9"/>
  <c r="K1521" i="9"/>
  <c r="L1521" i="9"/>
  <c r="K1522" i="9"/>
  <c r="L1522" i="9"/>
  <c r="K1523" i="9"/>
  <c r="L1523" i="9"/>
  <c r="K1524" i="9"/>
  <c r="L1524" i="9"/>
  <c r="K1525" i="9"/>
  <c r="L1525" i="9"/>
  <c r="K1526" i="9"/>
  <c r="L1526" i="9"/>
  <c r="K1527" i="9"/>
  <c r="L1527" i="9"/>
  <c r="K1528" i="9"/>
  <c r="L1528" i="9"/>
  <c r="K1529" i="9"/>
  <c r="L1529" i="9"/>
  <c r="K1530" i="9"/>
  <c r="L1530" i="9"/>
  <c r="K1531" i="9"/>
  <c r="L1531" i="9"/>
  <c r="K1532" i="9"/>
  <c r="L1532" i="9"/>
  <c r="K1533" i="9"/>
  <c r="L1533" i="9"/>
  <c r="K1534" i="9"/>
  <c r="L1534" i="9"/>
  <c r="K1535" i="9"/>
  <c r="L1535" i="9"/>
  <c r="K1536" i="9"/>
  <c r="L1536" i="9"/>
  <c r="K1537" i="9"/>
  <c r="L1537" i="9"/>
  <c r="K1538" i="9"/>
  <c r="L1538" i="9"/>
  <c r="K1539" i="9"/>
  <c r="L1539" i="9"/>
  <c r="K1540" i="9"/>
  <c r="L1540" i="9"/>
  <c r="K1541" i="9"/>
  <c r="L1541" i="9"/>
  <c r="K1542" i="9"/>
  <c r="L1542" i="9"/>
  <c r="K1543" i="9"/>
  <c r="L1543" i="9"/>
  <c r="K1544" i="9"/>
  <c r="L1544" i="9"/>
  <c r="K1545" i="9"/>
  <c r="L1545" i="9"/>
  <c r="K1546" i="9"/>
  <c r="L1546" i="9"/>
  <c r="K1547" i="9"/>
  <c r="L1547" i="9"/>
  <c r="K1548" i="9"/>
  <c r="L1548" i="9"/>
  <c r="K1549" i="9"/>
  <c r="L1549" i="9"/>
  <c r="K1550" i="9"/>
  <c r="L1550" i="9"/>
  <c r="K1551" i="9"/>
  <c r="L1551" i="9"/>
  <c r="K1552" i="9"/>
  <c r="L1552" i="9"/>
  <c r="K1553" i="9"/>
  <c r="L1553" i="9"/>
  <c r="K1554" i="9"/>
  <c r="L1554" i="9"/>
  <c r="K1555" i="9"/>
  <c r="L1555" i="9"/>
  <c r="M742" i="1" l="1"/>
  <c r="N742" i="1"/>
  <c r="M743" i="1"/>
  <c r="N743" i="1"/>
  <c r="M744" i="1"/>
  <c r="N744" i="1"/>
  <c r="M746" i="1"/>
  <c r="N746" i="1"/>
  <c r="M747" i="1"/>
  <c r="N747" i="1"/>
  <c r="M748" i="1"/>
  <c r="N748" i="1"/>
  <c r="M749" i="1"/>
  <c r="N749" i="1"/>
  <c r="M750" i="1"/>
  <c r="N750" i="1"/>
  <c r="M751" i="1"/>
  <c r="N751" i="1"/>
  <c r="M752" i="1"/>
  <c r="N752" i="1"/>
  <c r="M753" i="1"/>
  <c r="N753" i="1"/>
  <c r="M754" i="1"/>
  <c r="N754" i="1"/>
  <c r="M755" i="1"/>
  <c r="N755" i="1"/>
  <c r="M756" i="1"/>
  <c r="N756" i="1"/>
  <c r="M757" i="1"/>
  <c r="N757" i="1"/>
  <c r="M758" i="1"/>
  <c r="N758" i="1"/>
  <c r="M759" i="1"/>
  <c r="N759" i="1"/>
  <c r="M760" i="1"/>
  <c r="N760" i="1"/>
  <c r="M761" i="1"/>
  <c r="N761" i="1"/>
  <c r="M762" i="1"/>
  <c r="N762" i="1"/>
  <c r="M763" i="1"/>
  <c r="N763" i="1"/>
  <c r="M764" i="1"/>
  <c r="N764" i="1"/>
  <c r="M765" i="1"/>
  <c r="N765" i="1"/>
  <c r="M766" i="1"/>
  <c r="N766" i="1"/>
  <c r="M767" i="1"/>
  <c r="N767" i="1"/>
  <c r="M768" i="1"/>
  <c r="N768" i="1"/>
  <c r="M769" i="1"/>
  <c r="N769" i="1"/>
  <c r="M770" i="1"/>
  <c r="N770" i="1"/>
  <c r="M771" i="1"/>
  <c r="N771" i="1"/>
  <c r="M772" i="1"/>
  <c r="N772" i="1"/>
  <c r="M773" i="1"/>
  <c r="N773" i="1"/>
  <c r="M774" i="1"/>
  <c r="N774" i="1"/>
  <c r="M775" i="1"/>
  <c r="N775" i="1"/>
  <c r="M776" i="1"/>
  <c r="N776" i="1"/>
  <c r="M777" i="1"/>
  <c r="N777" i="1"/>
  <c r="M778" i="1"/>
  <c r="N778" i="1"/>
  <c r="M779" i="1"/>
  <c r="N779" i="1"/>
  <c r="M780" i="1"/>
  <c r="N780" i="1"/>
  <c r="M781" i="1"/>
  <c r="N781" i="1"/>
  <c r="M782" i="1"/>
  <c r="N782" i="1"/>
  <c r="M783" i="1"/>
  <c r="N783" i="1"/>
  <c r="M784" i="1"/>
  <c r="N784" i="1"/>
  <c r="M785" i="1"/>
  <c r="N785" i="1"/>
  <c r="M786" i="1"/>
  <c r="N786" i="1"/>
  <c r="M787" i="1"/>
  <c r="N787" i="1"/>
  <c r="M788" i="1"/>
  <c r="N788" i="1"/>
  <c r="M789" i="1"/>
  <c r="N789" i="1"/>
  <c r="M790" i="1"/>
  <c r="N790" i="1"/>
  <c r="M791" i="1"/>
  <c r="N791" i="1"/>
  <c r="M792" i="1"/>
  <c r="N792" i="1"/>
  <c r="M793" i="1"/>
  <c r="N793" i="1"/>
  <c r="M794" i="1"/>
  <c r="N794" i="1"/>
  <c r="M795" i="1"/>
  <c r="N795" i="1"/>
  <c r="M796" i="1"/>
  <c r="N796" i="1"/>
  <c r="M797" i="1"/>
  <c r="N797" i="1"/>
  <c r="M798" i="1"/>
  <c r="N798" i="1"/>
  <c r="M799" i="1"/>
  <c r="N799" i="1"/>
  <c r="M800" i="1"/>
  <c r="N800" i="1"/>
  <c r="M801" i="1"/>
  <c r="N801" i="1"/>
  <c r="M802" i="1"/>
  <c r="N802" i="1"/>
  <c r="M803" i="1"/>
  <c r="N803" i="1"/>
  <c r="M804" i="1"/>
  <c r="N804" i="1"/>
  <c r="M805" i="1"/>
  <c r="N805" i="1"/>
  <c r="M806" i="1"/>
  <c r="N806" i="1"/>
  <c r="M807" i="1"/>
  <c r="N807" i="1"/>
  <c r="M808" i="1"/>
  <c r="N808" i="1"/>
  <c r="M809" i="1"/>
  <c r="N809" i="1"/>
  <c r="M810" i="1"/>
  <c r="N810" i="1"/>
  <c r="M811" i="1"/>
  <c r="N811" i="1"/>
  <c r="M812" i="1"/>
  <c r="N812" i="1"/>
  <c r="M813" i="1"/>
  <c r="N813" i="1"/>
  <c r="M814" i="1"/>
  <c r="N814" i="1"/>
  <c r="M815" i="1"/>
  <c r="N815" i="1"/>
  <c r="M816" i="1"/>
  <c r="N816" i="1"/>
  <c r="M817" i="1"/>
  <c r="N817" i="1"/>
  <c r="M818" i="1"/>
  <c r="N818" i="1"/>
  <c r="M819" i="1"/>
  <c r="N819" i="1"/>
  <c r="M820" i="1"/>
  <c r="N820" i="1"/>
  <c r="M821" i="1"/>
  <c r="N821" i="1"/>
  <c r="M822" i="1"/>
  <c r="N822" i="1"/>
  <c r="M823" i="1"/>
  <c r="N823" i="1"/>
  <c r="M824" i="1"/>
  <c r="N824" i="1"/>
  <c r="M825" i="1"/>
  <c r="N825" i="1"/>
  <c r="M826" i="1"/>
  <c r="N826" i="1"/>
  <c r="M827" i="1"/>
  <c r="N827" i="1"/>
  <c r="M828" i="1"/>
  <c r="N828" i="1"/>
  <c r="M829" i="1"/>
  <c r="N829" i="1"/>
  <c r="M830" i="1"/>
  <c r="N830" i="1"/>
  <c r="M831" i="1"/>
  <c r="N831" i="1"/>
  <c r="M832" i="1"/>
  <c r="N832" i="1"/>
  <c r="M833" i="1"/>
  <c r="N833" i="1"/>
  <c r="M834" i="1"/>
  <c r="N834" i="1"/>
  <c r="M835" i="1"/>
  <c r="N835" i="1"/>
  <c r="M836" i="1"/>
  <c r="N836" i="1"/>
  <c r="M837" i="1"/>
  <c r="N837" i="1"/>
  <c r="M838" i="1"/>
  <c r="N838" i="1"/>
  <c r="M839" i="1"/>
  <c r="N839" i="1"/>
  <c r="M840" i="1"/>
  <c r="N840" i="1"/>
  <c r="M841" i="1"/>
  <c r="N841" i="1"/>
  <c r="M842" i="1"/>
  <c r="N842" i="1"/>
  <c r="M843" i="1"/>
  <c r="N843" i="1"/>
  <c r="M844" i="1"/>
  <c r="N844" i="1"/>
  <c r="M845" i="1"/>
  <c r="N845" i="1"/>
  <c r="M846" i="1"/>
  <c r="N846" i="1"/>
  <c r="M847" i="1"/>
  <c r="N847" i="1"/>
  <c r="M848" i="1"/>
  <c r="N848" i="1"/>
  <c r="M849" i="1"/>
  <c r="N849" i="1"/>
  <c r="M850" i="1"/>
  <c r="N850" i="1"/>
  <c r="M851" i="1"/>
  <c r="N851" i="1"/>
  <c r="M852" i="1"/>
  <c r="N852" i="1"/>
  <c r="M853" i="1"/>
  <c r="N853" i="1"/>
  <c r="M854" i="1"/>
  <c r="N854" i="1"/>
  <c r="M855" i="1"/>
  <c r="N855" i="1"/>
  <c r="M856" i="1"/>
  <c r="N856" i="1"/>
  <c r="M857" i="1"/>
  <c r="N857" i="1"/>
  <c r="M858" i="1"/>
  <c r="N858" i="1"/>
  <c r="M859" i="1"/>
  <c r="N859" i="1"/>
  <c r="M863" i="1"/>
  <c r="N863" i="1"/>
  <c r="M864" i="1"/>
  <c r="N864" i="1"/>
  <c r="M865" i="1"/>
  <c r="N865" i="1"/>
  <c r="M866" i="1"/>
  <c r="N866" i="1"/>
  <c r="M867" i="1"/>
  <c r="N867" i="1"/>
  <c r="M868" i="1"/>
  <c r="N868" i="1"/>
  <c r="M869" i="1"/>
  <c r="N869" i="1"/>
  <c r="M870" i="1"/>
  <c r="N870" i="1"/>
  <c r="M871" i="1"/>
  <c r="N871" i="1"/>
  <c r="M872" i="1"/>
  <c r="N872" i="1"/>
  <c r="M873" i="1"/>
  <c r="N873" i="1"/>
  <c r="M874" i="1"/>
  <c r="N874" i="1"/>
  <c r="M875" i="1"/>
  <c r="N875" i="1"/>
  <c r="M876" i="1"/>
  <c r="N876" i="1"/>
  <c r="M877" i="1"/>
  <c r="N877" i="1"/>
  <c r="M878" i="1"/>
  <c r="N878" i="1"/>
  <c r="M885" i="1"/>
  <c r="N885" i="1"/>
  <c r="M886" i="1"/>
  <c r="N886" i="1"/>
  <c r="M887" i="1"/>
  <c r="N887" i="1"/>
  <c r="M888" i="1"/>
  <c r="N888" i="1"/>
  <c r="M889" i="1"/>
  <c r="N889" i="1"/>
  <c r="M890" i="1"/>
  <c r="N890" i="1"/>
  <c r="M891" i="1"/>
  <c r="N891" i="1"/>
  <c r="M892" i="1"/>
  <c r="N892" i="1"/>
  <c r="M893" i="1"/>
  <c r="N893" i="1"/>
  <c r="M894" i="1"/>
  <c r="N894" i="1"/>
  <c r="M895" i="1"/>
  <c r="N895" i="1"/>
  <c r="M896" i="1"/>
  <c r="N896" i="1"/>
  <c r="M897" i="1"/>
  <c r="N897" i="1"/>
  <c r="M898" i="1"/>
  <c r="N898" i="1"/>
  <c r="M899" i="1"/>
  <c r="N899" i="1"/>
  <c r="M900" i="1"/>
  <c r="N900" i="1"/>
  <c r="M901" i="1"/>
  <c r="N901" i="1"/>
  <c r="M902" i="1"/>
  <c r="N902" i="1"/>
  <c r="M903" i="1"/>
  <c r="N903" i="1"/>
  <c r="M904" i="1"/>
  <c r="N904" i="1"/>
  <c r="M905" i="1"/>
  <c r="N905" i="1"/>
  <c r="M906" i="1"/>
  <c r="N906" i="1"/>
  <c r="M907" i="1"/>
  <c r="N907" i="1"/>
  <c r="M908" i="1"/>
  <c r="N908" i="1"/>
  <c r="M909" i="1"/>
  <c r="N909" i="1"/>
  <c r="M910" i="1"/>
  <c r="N910" i="1"/>
  <c r="M912" i="1"/>
  <c r="N912" i="1"/>
  <c r="M913" i="1"/>
  <c r="N913" i="1"/>
  <c r="M914" i="1"/>
  <c r="N914" i="1"/>
  <c r="M915" i="1"/>
  <c r="N915" i="1"/>
  <c r="M916" i="1"/>
  <c r="N916" i="1"/>
  <c r="M917" i="1"/>
  <c r="N917" i="1"/>
  <c r="M918" i="1"/>
  <c r="N918" i="1"/>
  <c r="M919" i="1"/>
  <c r="N919" i="1"/>
  <c r="M920" i="1"/>
  <c r="N920" i="1"/>
  <c r="M921" i="1"/>
  <c r="N921" i="1"/>
  <c r="M922" i="1"/>
  <c r="N922" i="1"/>
  <c r="M923" i="1"/>
  <c r="N923" i="1"/>
  <c r="M924" i="1"/>
  <c r="N924" i="1"/>
  <c r="M925" i="1"/>
  <c r="N925" i="1"/>
  <c r="M926" i="1"/>
  <c r="N926" i="1"/>
  <c r="M927" i="1"/>
  <c r="N927" i="1"/>
  <c r="M928" i="1"/>
  <c r="N928" i="1"/>
  <c r="M929" i="1"/>
  <c r="N929" i="1"/>
  <c r="M930" i="1"/>
  <c r="N930" i="1"/>
  <c r="M931" i="1"/>
  <c r="N931" i="1"/>
  <c r="M932" i="1"/>
  <c r="N932" i="1"/>
  <c r="M933" i="1"/>
  <c r="N933" i="1"/>
  <c r="M934" i="1"/>
  <c r="N934" i="1"/>
  <c r="M935" i="1"/>
  <c r="N935" i="1"/>
  <c r="M936" i="1"/>
  <c r="N936" i="1"/>
  <c r="M937" i="1"/>
  <c r="N937" i="1"/>
  <c r="M938" i="1"/>
  <c r="N938" i="1"/>
  <c r="M939" i="1"/>
  <c r="N939" i="1"/>
  <c r="M940" i="1"/>
  <c r="N940" i="1"/>
  <c r="M941" i="1"/>
  <c r="N941" i="1"/>
  <c r="M942" i="1"/>
  <c r="N942" i="1"/>
  <c r="M943" i="1"/>
  <c r="N943" i="1"/>
  <c r="M944" i="1"/>
  <c r="N944" i="1"/>
  <c r="M945" i="1"/>
  <c r="N945" i="1"/>
  <c r="M946" i="1"/>
  <c r="N946" i="1"/>
  <c r="M947" i="1"/>
  <c r="N947" i="1"/>
  <c r="M948" i="1"/>
  <c r="N948" i="1"/>
  <c r="M949" i="1"/>
  <c r="N949" i="1"/>
  <c r="M950" i="1"/>
  <c r="N950" i="1"/>
  <c r="M951" i="1"/>
  <c r="N951" i="1"/>
  <c r="M952" i="1"/>
  <c r="N952" i="1"/>
  <c r="M953" i="1"/>
  <c r="N953" i="1"/>
  <c r="M954" i="1"/>
  <c r="N954" i="1"/>
  <c r="M955" i="1"/>
  <c r="N955" i="1"/>
  <c r="M956" i="1"/>
  <c r="N956" i="1"/>
  <c r="M957" i="1"/>
  <c r="N957" i="1"/>
  <c r="M958" i="1"/>
  <c r="N958" i="1"/>
  <c r="M959" i="1"/>
  <c r="N959" i="1"/>
  <c r="M960" i="1"/>
  <c r="N960" i="1"/>
  <c r="M961" i="1"/>
  <c r="N961" i="1"/>
  <c r="M962" i="1"/>
  <c r="N962" i="1"/>
  <c r="M963" i="1"/>
  <c r="N963" i="1"/>
  <c r="M964" i="1"/>
  <c r="N964" i="1"/>
  <c r="M965" i="1"/>
  <c r="N965" i="1"/>
  <c r="M966" i="1"/>
  <c r="N966" i="1"/>
  <c r="M967" i="1"/>
  <c r="N967" i="1"/>
  <c r="M968" i="1"/>
  <c r="N968" i="1"/>
  <c r="M969" i="1"/>
  <c r="N969" i="1"/>
  <c r="M970" i="1"/>
  <c r="N970" i="1"/>
  <c r="M971" i="1"/>
  <c r="N971" i="1"/>
  <c r="M972" i="1"/>
  <c r="N972" i="1"/>
  <c r="M973" i="1"/>
  <c r="N973" i="1"/>
  <c r="M974" i="1"/>
  <c r="N974" i="1"/>
  <c r="M975" i="1"/>
  <c r="N975" i="1"/>
  <c r="M976" i="1"/>
  <c r="N976" i="1"/>
  <c r="M977" i="1"/>
  <c r="N977" i="1"/>
  <c r="M978" i="1"/>
  <c r="N978" i="1"/>
  <c r="M979" i="1"/>
  <c r="N979" i="1"/>
  <c r="M980" i="1"/>
  <c r="N980" i="1"/>
  <c r="M981" i="1"/>
  <c r="N981" i="1"/>
  <c r="M982" i="1"/>
  <c r="N982" i="1"/>
  <c r="M983" i="1"/>
  <c r="N983" i="1"/>
  <c r="M984" i="1"/>
  <c r="N984" i="1"/>
  <c r="M985" i="1"/>
  <c r="N985" i="1"/>
  <c r="M986" i="1"/>
  <c r="N986" i="1"/>
  <c r="M987" i="1"/>
  <c r="N987" i="1"/>
  <c r="M988" i="1"/>
  <c r="N988" i="1"/>
  <c r="M989" i="1"/>
  <c r="N989" i="1"/>
  <c r="M990" i="1"/>
  <c r="N990" i="1"/>
  <c r="M991" i="1"/>
  <c r="N991" i="1"/>
  <c r="M992" i="1"/>
  <c r="N992" i="1"/>
  <c r="M993" i="1"/>
  <c r="N993" i="1"/>
  <c r="M994" i="1"/>
  <c r="N994" i="1"/>
  <c r="M995" i="1"/>
  <c r="N995" i="1"/>
  <c r="M996" i="1"/>
  <c r="N996" i="1"/>
  <c r="M997" i="1"/>
  <c r="N997" i="1"/>
  <c r="M998" i="1"/>
  <c r="N998" i="1"/>
  <c r="M999" i="1"/>
  <c r="N999" i="1"/>
  <c r="M1000" i="1"/>
  <c r="N1000" i="1"/>
  <c r="M1001" i="1"/>
  <c r="N1001" i="1"/>
  <c r="M1002" i="1"/>
  <c r="N1002" i="1"/>
  <c r="M1003" i="1"/>
  <c r="N1003" i="1"/>
  <c r="M1004" i="1"/>
  <c r="N1004" i="1"/>
  <c r="M1005" i="1"/>
  <c r="N1005" i="1"/>
  <c r="M1006" i="1"/>
  <c r="N1006" i="1"/>
  <c r="M1007" i="1"/>
  <c r="N1007" i="1"/>
  <c r="M1008" i="1"/>
  <c r="N1008" i="1"/>
  <c r="M1009" i="1"/>
  <c r="N1009" i="1"/>
  <c r="M1010" i="1"/>
  <c r="N1010" i="1"/>
  <c r="M1011" i="1"/>
  <c r="N1011" i="1"/>
  <c r="M1012" i="1"/>
  <c r="N1012" i="1"/>
  <c r="M1013" i="1"/>
  <c r="N1013" i="1"/>
  <c r="M1014" i="1"/>
  <c r="N1014" i="1"/>
  <c r="M1015" i="1"/>
  <c r="N1015" i="1"/>
  <c r="M1016" i="1"/>
  <c r="N1016" i="1"/>
  <c r="M1017" i="1"/>
  <c r="N1017" i="1"/>
  <c r="M1018" i="1"/>
  <c r="N1018" i="1"/>
  <c r="M1019" i="1"/>
  <c r="N1019" i="1"/>
  <c r="M1020" i="1"/>
  <c r="N1020" i="1"/>
  <c r="M1021" i="1"/>
  <c r="N1021" i="1"/>
  <c r="M1022" i="1"/>
  <c r="N1022" i="1"/>
  <c r="M1023" i="1"/>
  <c r="N1023" i="1"/>
  <c r="M1024" i="1"/>
  <c r="N1024" i="1"/>
  <c r="M1025" i="1"/>
  <c r="N1025" i="1"/>
  <c r="M1026" i="1"/>
  <c r="N1026" i="1"/>
  <c r="M1027" i="1"/>
  <c r="N1027" i="1"/>
  <c r="M1028" i="1"/>
  <c r="N1028" i="1"/>
  <c r="M1029" i="1"/>
  <c r="N1029" i="1"/>
  <c r="M1030" i="1"/>
  <c r="N1030" i="1"/>
  <c r="M1031" i="1"/>
  <c r="N1031" i="1"/>
  <c r="M1032" i="1"/>
  <c r="N1032" i="1"/>
  <c r="M1033" i="1"/>
  <c r="N1033" i="1"/>
  <c r="M1034" i="1"/>
  <c r="N1034" i="1"/>
  <c r="M1035" i="1"/>
  <c r="N1035" i="1"/>
  <c r="M1036" i="1"/>
  <c r="N1036" i="1"/>
  <c r="M1037" i="1"/>
  <c r="N1037" i="1"/>
  <c r="M1038" i="1"/>
  <c r="N1038" i="1"/>
  <c r="M1039" i="1"/>
  <c r="N1039" i="1"/>
  <c r="M1040" i="1"/>
  <c r="N1040" i="1"/>
  <c r="M1041" i="1"/>
  <c r="N1041" i="1"/>
  <c r="M1042" i="1"/>
  <c r="N1042" i="1"/>
  <c r="M1043" i="1"/>
  <c r="N1043" i="1"/>
  <c r="M1044" i="1"/>
  <c r="N1044" i="1"/>
  <c r="M1045" i="1"/>
  <c r="N1045" i="1"/>
  <c r="M1046" i="1"/>
  <c r="N1046" i="1"/>
  <c r="M1047" i="1"/>
  <c r="N1047" i="1"/>
  <c r="M1048" i="1"/>
  <c r="N1048" i="1"/>
  <c r="M1049" i="1"/>
  <c r="N1049" i="1"/>
  <c r="M1050" i="1"/>
  <c r="N1050" i="1"/>
  <c r="M1051" i="1"/>
  <c r="N1051" i="1"/>
  <c r="M1052" i="1"/>
  <c r="N1052" i="1"/>
  <c r="M1053" i="1"/>
  <c r="N1053" i="1"/>
  <c r="M1054" i="1"/>
  <c r="N1054" i="1"/>
  <c r="M1055" i="1"/>
  <c r="N1055" i="1"/>
  <c r="M1056" i="1"/>
  <c r="N1056" i="1"/>
  <c r="M1057" i="1"/>
  <c r="N1057" i="1"/>
  <c r="M1058" i="1"/>
  <c r="N1058" i="1"/>
  <c r="M1059" i="1"/>
  <c r="N1059" i="1"/>
  <c r="M1060" i="1"/>
  <c r="N1060" i="1"/>
  <c r="M1061" i="1"/>
  <c r="N1061" i="1"/>
  <c r="M1062" i="1"/>
  <c r="N1062" i="1"/>
  <c r="M1063" i="1"/>
  <c r="N1063" i="1"/>
  <c r="M1064" i="1"/>
  <c r="N1064" i="1"/>
  <c r="M1065" i="1"/>
  <c r="N1065" i="1"/>
  <c r="M1066" i="1"/>
  <c r="N1066" i="1"/>
  <c r="M1067" i="1"/>
  <c r="N1067" i="1"/>
  <c r="M1068" i="1"/>
  <c r="N1068" i="1"/>
  <c r="M1069" i="1"/>
  <c r="N1069" i="1"/>
  <c r="M1070" i="1"/>
  <c r="N1070" i="1"/>
  <c r="M1071" i="1"/>
  <c r="N1071" i="1"/>
  <c r="M1072" i="1"/>
  <c r="N1072" i="1"/>
  <c r="M1073" i="1"/>
  <c r="N1073" i="1"/>
  <c r="M1074" i="1"/>
  <c r="N1074" i="1"/>
  <c r="M1075" i="1"/>
  <c r="N1075" i="1"/>
  <c r="M1076" i="1"/>
  <c r="N1076" i="1"/>
  <c r="M1077" i="1"/>
  <c r="N1077" i="1"/>
  <c r="M1078" i="1"/>
  <c r="N1078" i="1"/>
  <c r="M1079" i="1"/>
  <c r="N1079" i="1"/>
  <c r="M1080" i="1"/>
  <c r="N1080" i="1"/>
  <c r="M1081" i="1"/>
  <c r="N1081" i="1"/>
  <c r="M1082" i="1"/>
  <c r="N1082" i="1"/>
  <c r="M1083" i="1"/>
  <c r="N1083" i="1"/>
  <c r="M1084" i="1"/>
  <c r="N1084" i="1"/>
  <c r="M1085" i="1"/>
  <c r="N1085" i="1"/>
  <c r="M1086" i="1"/>
  <c r="N1086" i="1"/>
  <c r="M1087" i="1"/>
  <c r="N1087" i="1"/>
  <c r="M1088" i="1"/>
  <c r="N1088" i="1"/>
  <c r="M1089" i="1"/>
  <c r="N1089" i="1"/>
  <c r="M1090" i="1"/>
  <c r="N1090" i="1"/>
  <c r="M1091" i="1"/>
  <c r="N1091" i="1"/>
  <c r="M1092" i="1"/>
  <c r="N1092" i="1"/>
  <c r="M1093" i="1"/>
  <c r="N1093" i="1"/>
  <c r="M1094" i="1"/>
  <c r="N1094" i="1"/>
  <c r="M1095" i="1"/>
  <c r="N1095" i="1"/>
  <c r="M739" i="1"/>
  <c r="N739" i="1"/>
  <c r="M5" i="1"/>
  <c r="N5" i="1"/>
  <c r="M6" i="1"/>
  <c r="N6" i="1"/>
  <c r="M7" i="1"/>
  <c r="N7" i="1"/>
  <c r="M8" i="1"/>
  <c r="N8" i="1"/>
  <c r="M9" i="1"/>
  <c r="N9" i="1"/>
  <c r="M10" i="1"/>
  <c r="N10" i="1"/>
  <c r="M11" i="1"/>
  <c r="N11" i="1"/>
  <c r="M12" i="1"/>
  <c r="N12" i="1"/>
  <c r="M13" i="1"/>
  <c r="N13" i="1"/>
  <c r="M14" i="1"/>
  <c r="N14" i="1"/>
  <c r="M15" i="1"/>
  <c r="N15" i="1"/>
  <c r="M16" i="1"/>
  <c r="N16" i="1"/>
  <c r="M17" i="1"/>
  <c r="N17" i="1"/>
  <c r="M18" i="1"/>
  <c r="N18" i="1"/>
  <c r="M19" i="1"/>
  <c r="N19" i="1"/>
  <c r="M20" i="1"/>
  <c r="N20" i="1"/>
  <c r="M21" i="1"/>
  <c r="N21" i="1"/>
  <c r="M22" i="1"/>
  <c r="N22" i="1"/>
  <c r="M23" i="1"/>
  <c r="N23" i="1"/>
  <c r="M24" i="1"/>
  <c r="N24" i="1"/>
  <c r="M25" i="1"/>
  <c r="N25" i="1"/>
  <c r="M26" i="1"/>
  <c r="N26" i="1"/>
  <c r="M27" i="1"/>
  <c r="N27" i="1"/>
  <c r="M28" i="1"/>
  <c r="N28" i="1"/>
  <c r="M29" i="1"/>
  <c r="N29" i="1"/>
  <c r="M30" i="1"/>
  <c r="N30" i="1"/>
  <c r="M31" i="1"/>
  <c r="N31" i="1"/>
  <c r="M32" i="1"/>
  <c r="N32" i="1"/>
  <c r="M33" i="1"/>
  <c r="N33" i="1"/>
  <c r="M34" i="1"/>
  <c r="N34" i="1"/>
  <c r="M35" i="1"/>
  <c r="N35" i="1"/>
  <c r="M36" i="1"/>
  <c r="N36" i="1"/>
  <c r="M37" i="1"/>
  <c r="N37" i="1"/>
  <c r="M38" i="1"/>
  <c r="N38" i="1"/>
  <c r="M39" i="1"/>
  <c r="N39" i="1"/>
  <c r="M40" i="1"/>
  <c r="N40" i="1"/>
  <c r="M41" i="1"/>
  <c r="N41" i="1"/>
  <c r="M42" i="1"/>
  <c r="N42" i="1"/>
  <c r="M43" i="1"/>
  <c r="N43" i="1"/>
  <c r="M44" i="1"/>
  <c r="N44" i="1"/>
  <c r="M45" i="1"/>
  <c r="N45" i="1"/>
  <c r="M46" i="1"/>
  <c r="N46" i="1"/>
  <c r="M47" i="1"/>
  <c r="N47" i="1"/>
  <c r="M48" i="1"/>
  <c r="N48" i="1"/>
  <c r="M49" i="1"/>
  <c r="N49" i="1"/>
  <c r="M50" i="1"/>
  <c r="N50" i="1"/>
  <c r="M51" i="1"/>
  <c r="N51" i="1"/>
  <c r="M52" i="1"/>
  <c r="N52" i="1"/>
  <c r="M53" i="1"/>
  <c r="N53" i="1"/>
  <c r="M54" i="1"/>
  <c r="N54" i="1"/>
  <c r="M55" i="1"/>
  <c r="N55" i="1"/>
  <c r="M56" i="1"/>
  <c r="N56" i="1"/>
  <c r="M57" i="1"/>
  <c r="N57" i="1"/>
  <c r="M58" i="1"/>
  <c r="N58" i="1"/>
  <c r="M59" i="1"/>
  <c r="N59" i="1"/>
  <c r="M60" i="1"/>
  <c r="N60" i="1"/>
  <c r="M61" i="1"/>
  <c r="N61" i="1"/>
  <c r="M62" i="1"/>
  <c r="N62" i="1"/>
  <c r="M63" i="1"/>
  <c r="N63" i="1"/>
  <c r="M64" i="1"/>
  <c r="N64" i="1"/>
  <c r="M65" i="1"/>
  <c r="N65" i="1"/>
  <c r="M66" i="1"/>
  <c r="N66" i="1"/>
  <c r="M67" i="1"/>
  <c r="N67" i="1"/>
  <c r="M68" i="1"/>
  <c r="N68" i="1"/>
  <c r="M69" i="1"/>
  <c r="N69" i="1"/>
  <c r="M70" i="1"/>
  <c r="N70" i="1"/>
  <c r="M71" i="1"/>
  <c r="N71" i="1"/>
  <c r="M72" i="1"/>
  <c r="N72" i="1"/>
  <c r="M73" i="1"/>
  <c r="N73" i="1"/>
  <c r="M74" i="1"/>
  <c r="N74" i="1"/>
  <c r="M75" i="1"/>
  <c r="N75" i="1"/>
  <c r="M76" i="1"/>
  <c r="N76" i="1"/>
  <c r="M77" i="1"/>
  <c r="N77" i="1"/>
  <c r="M78" i="1"/>
  <c r="N78" i="1"/>
  <c r="M79" i="1"/>
  <c r="N79" i="1"/>
  <c r="M80" i="1"/>
  <c r="N80" i="1"/>
  <c r="M81" i="1"/>
  <c r="N81" i="1"/>
  <c r="M82" i="1"/>
  <c r="N82" i="1"/>
  <c r="M83" i="1"/>
  <c r="N83" i="1"/>
  <c r="M84" i="1"/>
  <c r="N84" i="1"/>
  <c r="M85" i="1"/>
  <c r="N85" i="1"/>
  <c r="M86" i="1"/>
  <c r="N86" i="1"/>
  <c r="M87" i="1"/>
  <c r="N87" i="1"/>
  <c r="M88" i="1"/>
  <c r="N88" i="1"/>
  <c r="M89" i="1"/>
  <c r="N89" i="1"/>
  <c r="M90" i="1"/>
  <c r="N90" i="1"/>
  <c r="M91" i="1"/>
  <c r="N91" i="1"/>
  <c r="M92" i="1"/>
  <c r="N92" i="1"/>
  <c r="M93" i="1"/>
  <c r="N93" i="1"/>
  <c r="M94" i="1"/>
  <c r="N94" i="1"/>
  <c r="M95" i="1"/>
  <c r="N95" i="1"/>
  <c r="M96" i="1"/>
  <c r="N96" i="1"/>
  <c r="M97" i="1"/>
  <c r="N97" i="1"/>
  <c r="M98" i="1"/>
  <c r="N98" i="1"/>
  <c r="M99" i="1"/>
  <c r="N99" i="1"/>
  <c r="M100" i="1"/>
  <c r="N100" i="1"/>
  <c r="M101" i="1"/>
  <c r="N101" i="1"/>
  <c r="M102" i="1"/>
  <c r="N102" i="1"/>
  <c r="M103" i="1"/>
  <c r="N103" i="1"/>
  <c r="M104" i="1"/>
  <c r="N104" i="1"/>
  <c r="M105" i="1"/>
  <c r="N105" i="1"/>
  <c r="M106" i="1"/>
  <c r="N106" i="1"/>
  <c r="M107" i="1"/>
  <c r="N107" i="1"/>
  <c r="M108" i="1"/>
  <c r="N108" i="1"/>
  <c r="M109" i="1"/>
  <c r="N109" i="1"/>
  <c r="M110" i="1"/>
  <c r="N110" i="1"/>
  <c r="M111" i="1"/>
  <c r="N111" i="1"/>
  <c r="M112" i="1"/>
  <c r="N112" i="1"/>
  <c r="M113" i="1"/>
  <c r="N113" i="1"/>
  <c r="M114" i="1"/>
  <c r="N114" i="1"/>
  <c r="M115" i="1"/>
  <c r="N115" i="1"/>
  <c r="M116" i="1"/>
  <c r="N116" i="1"/>
  <c r="M117" i="1"/>
  <c r="N117" i="1"/>
  <c r="M118" i="1"/>
  <c r="N118" i="1"/>
  <c r="M119" i="1"/>
  <c r="N119" i="1"/>
  <c r="M120" i="1"/>
  <c r="N120" i="1"/>
  <c r="M121" i="1"/>
  <c r="N121" i="1"/>
  <c r="M122" i="1"/>
  <c r="N122" i="1"/>
  <c r="M123" i="1"/>
  <c r="N123" i="1"/>
  <c r="M124" i="1"/>
  <c r="N124" i="1"/>
  <c r="M125" i="1"/>
  <c r="N125" i="1"/>
  <c r="M126" i="1"/>
  <c r="N126" i="1"/>
  <c r="M127" i="1"/>
  <c r="N127" i="1"/>
  <c r="M128" i="1"/>
  <c r="N128" i="1"/>
  <c r="M129" i="1"/>
  <c r="N129" i="1"/>
  <c r="M130" i="1"/>
  <c r="N130" i="1"/>
  <c r="M131" i="1"/>
  <c r="N131" i="1"/>
  <c r="M132" i="1"/>
  <c r="N132" i="1"/>
  <c r="M133" i="1"/>
  <c r="N133" i="1"/>
  <c r="M134" i="1"/>
  <c r="N134" i="1"/>
  <c r="M135" i="1"/>
  <c r="N135" i="1"/>
  <c r="M136" i="1"/>
  <c r="N136" i="1"/>
  <c r="M137" i="1"/>
  <c r="N137" i="1"/>
  <c r="M138" i="1"/>
  <c r="N138" i="1"/>
  <c r="M139" i="1"/>
  <c r="N139" i="1"/>
  <c r="M140" i="1"/>
  <c r="N140" i="1"/>
  <c r="M141" i="1"/>
  <c r="N141" i="1"/>
  <c r="M142" i="1"/>
  <c r="N142" i="1"/>
  <c r="M143" i="1"/>
  <c r="N143" i="1"/>
  <c r="M144" i="1"/>
  <c r="N144" i="1"/>
  <c r="M145" i="1"/>
  <c r="N145" i="1"/>
  <c r="M146" i="1"/>
  <c r="N146" i="1"/>
  <c r="M147" i="1"/>
  <c r="N147" i="1"/>
  <c r="M148" i="1"/>
  <c r="N148" i="1"/>
  <c r="M149" i="1"/>
  <c r="N149" i="1"/>
  <c r="M150" i="1"/>
  <c r="N150" i="1"/>
  <c r="M151" i="1"/>
  <c r="N151" i="1"/>
  <c r="M152" i="1"/>
  <c r="N152" i="1"/>
  <c r="M153" i="1"/>
  <c r="N153" i="1"/>
  <c r="M154" i="1"/>
  <c r="N154" i="1"/>
  <c r="M155" i="1"/>
  <c r="N155" i="1"/>
  <c r="M156" i="1"/>
  <c r="N156" i="1"/>
  <c r="M157" i="1"/>
  <c r="N157" i="1"/>
  <c r="M158" i="1"/>
  <c r="N158" i="1"/>
  <c r="M159" i="1"/>
  <c r="N159" i="1"/>
  <c r="M160" i="1"/>
  <c r="N160" i="1"/>
  <c r="M161" i="1"/>
  <c r="N161" i="1"/>
  <c r="M162" i="1"/>
  <c r="N162" i="1"/>
  <c r="M163" i="1"/>
  <c r="N163" i="1"/>
  <c r="M164" i="1"/>
  <c r="N164" i="1"/>
  <c r="M165" i="1"/>
  <c r="N165" i="1"/>
  <c r="M166" i="1"/>
  <c r="N166" i="1"/>
  <c r="M167" i="1"/>
  <c r="N167" i="1"/>
  <c r="M168" i="1"/>
  <c r="N168" i="1"/>
  <c r="M169" i="1"/>
  <c r="N169" i="1"/>
  <c r="M170" i="1"/>
  <c r="N170" i="1"/>
  <c r="M171" i="1"/>
  <c r="N171" i="1"/>
  <c r="M172" i="1"/>
  <c r="N172" i="1"/>
  <c r="M173" i="1"/>
  <c r="N173" i="1"/>
  <c r="M174" i="1"/>
  <c r="N174" i="1"/>
  <c r="M175" i="1"/>
  <c r="N175" i="1"/>
  <c r="M176" i="1"/>
  <c r="N176" i="1"/>
  <c r="M177" i="1"/>
  <c r="N177" i="1"/>
  <c r="M178" i="1"/>
  <c r="N178" i="1"/>
  <c r="M179" i="1"/>
  <c r="N179" i="1"/>
  <c r="M180" i="1"/>
  <c r="N180" i="1"/>
  <c r="M181" i="1"/>
  <c r="N181" i="1"/>
  <c r="M182" i="1"/>
  <c r="N182" i="1"/>
  <c r="M183" i="1"/>
  <c r="N183" i="1"/>
  <c r="M184" i="1"/>
  <c r="N184" i="1"/>
  <c r="M185" i="1"/>
  <c r="N185" i="1"/>
  <c r="M186" i="1"/>
  <c r="N186" i="1"/>
  <c r="M187" i="1"/>
  <c r="N187" i="1"/>
  <c r="M188" i="1"/>
  <c r="N188" i="1"/>
  <c r="M189" i="1"/>
  <c r="N189" i="1"/>
  <c r="M190" i="1"/>
  <c r="N190" i="1"/>
  <c r="M191" i="1"/>
  <c r="N191" i="1"/>
  <c r="M192" i="1"/>
  <c r="N192" i="1"/>
  <c r="M193" i="1"/>
  <c r="N193" i="1"/>
  <c r="M194" i="1"/>
  <c r="N194" i="1"/>
  <c r="M195" i="1"/>
  <c r="N195" i="1"/>
  <c r="M196" i="1"/>
  <c r="N196" i="1"/>
  <c r="M197" i="1"/>
  <c r="N197" i="1"/>
  <c r="M198" i="1"/>
  <c r="N198" i="1"/>
  <c r="M199" i="1"/>
  <c r="N199" i="1"/>
  <c r="M200" i="1"/>
  <c r="N200" i="1"/>
  <c r="M201" i="1"/>
  <c r="N201" i="1"/>
  <c r="M202" i="1"/>
  <c r="N202" i="1"/>
  <c r="M203" i="1"/>
  <c r="N203" i="1"/>
  <c r="M204" i="1"/>
  <c r="N204" i="1"/>
  <c r="M205" i="1"/>
  <c r="N205" i="1"/>
  <c r="M206" i="1"/>
  <c r="N206" i="1"/>
  <c r="M207" i="1"/>
  <c r="N207" i="1"/>
  <c r="M208" i="1"/>
  <c r="N208" i="1"/>
  <c r="M209" i="1"/>
  <c r="N209" i="1"/>
  <c r="M210" i="1"/>
  <c r="N210" i="1"/>
  <c r="M211" i="1"/>
  <c r="N211" i="1"/>
  <c r="M212" i="1"/>
  <c r="N212" i="1"/>
  <c r="M213" i="1"/>
  <c r="N213" i="1"/>
  <c r="M214" i="1"/>
  <c r="N214" i="1"/>
  <c r="M215" i="1"/>
  <c r="N215" i="1"/>
  <c r="M216" i="1"/>
  <c r="N216" i="1"/>
  <c r="M217" i="1"/>
  <c r="N217" i="1"/>
  <c r="M218" i="1"/>
  <c r="N218" i="1"/>
  <c r="M219" i="1"/>
  <c r="N219" i="1"/>
  <c r="M220" i="1"/>
  <c r="N220" i="1"/>
  <c r="M221" i="1"/>
  <c r="N221" i="1"/>
  <c r="M222" i="1"/>
  <c r="N222" i="1"/>
  <c r="M223" i="1"/>
  <c r="N223" i="1"/>
  <c r="M224" i="1"/>
  <c r="N224" i="1"/>
  <c r="M225" i="1"/>
  <c r="N225" i="1"/>
  <c r="M226" i="1"/>
  <c r="N226" i="1"/>
  <c r="M227" i="1"/>
  <c r="N227" i="1"/>
  <c r="M228" i="1"/>
  <c r="N228" i="1"/>
  <c r="M229" i="1"/>
  <c r="N229" i="1"/>
  <c r="M230" i="1"/>
  <c r="N230" i="1"/>
  <c r="M231" i="1"/>
  <c r="N231" i="1"/>
  <c r="M232" i="1"/>
  <c r="N232" i="1"/>
  <c r="M233" i="1"/>
  <c r="N233" i="1"/>
  <c r="M234" i="1"/>
  <c r="N234" i="1"/>
  <c r="M235" i="1"/>
  <c r="N235" i="1"/>
  <c r="M236" i="1"/>
  <c r="N236" i="1"/>
  <c r="M237" i="1"/>
  <c r="N237" i="1"/>
  <c r="M238" i="1"/>
  <c r="N238" i="1"/>
  <c r="M239" i="1"/>
  <c r="N239" i="1"/>
  <c r="M240" i="1"/>
  <c r="N240" i="1"/>
  <c r="M241" i="1"/>
  <c r="N241" i="1"/>
  <c r="M242" i="1"/>
  <c r="N242" i="1"/>
  <c r="M243" i="1"/>
  <c r="N243" i="1"/>
  <c r="M244" i="1"/>
  <c r="N244" i="1"/>
  <c r="M245" i="1"/>
  <c r="N245" i="1"/>
  <c r="M246" i="1"/>
  <c r="N246" i="1"/>
  <c r="M247" i="1"/>
  <c r="N247" i="1"/>
  <c r="M248" i="1"/>
  <c r="N248" i="1"/>
  <c r="M249" i="1"/>
  <c r="N249" i="1"/>
  <c r="M250" i="1"/>
  <c r="N250" i="1"/>
  <c r="M251" i="1"/>
  <c r="N251" i="1"/>
  <c r="M252" i="1"/>
  <c r="N252" i="1"/>
  <c r="M253" i="1"/>
  <c r="N253" i="1"/>
  <c r="M254" i="1"/>
  <c r="N254" i="1"/>
  <c r="M255" i="1"/>
  <c r="N255" i="1"/>
  <c r="M256" i="1"/>
  <c r="N256" i="1"/>
  <c r="M257" i="1"/>
  <c r="N257" i="1"/>
  <c r="M258" i="1"/>
  <c r="N258" i="1"/>
  <c r="M259" i="1"/>
  <c r="N259" i="1"/>
  <c r="M260" i="1"/>
  <c r="N260" i="1"/>
  <c r="M261" i="1"/>
  <c r="N261" i="1"/>
  <c r="M262" i="1"/>
  <c r="N262" i="1"/>
  <c r="M263" i="1"/>
  <c r="N263" i="1"/>
  <c r="M264" i="1"/>
  <c r="N264" i="1"/>
  <c r="M265" i="1"/>
  <c r="N265" i="1"/>
  <c r="M266" i="1"/>
  <c r="N266" i="1"/>
  <c r="M267" i="1"/>
  <c r="N267" i="1"/>
  <c r="M268" i="1"/>
  <c r="N268" i="1"/>
  <c r="M269" i="1"/>
  <c r="N269" i="1"/>
  <c r="M270" i="1"/>
  <c r="N270" i="1"/>
  <c r="M271" i="1"/>
  <c r="N271" i="1"/>
  <c r="M272" i="1"/>
  <c r="N272" i="1"/>
  <c r="M273" i="1"/>
  <c r="N273" i="1"/>
  <c r="M274" i="1"/>
  <c r="N274" i="1"/>
  <c r="M275" i="1"/>
  <c r="N275" i="1"/>
  <c r="M276" i="1"/>
  <c r="N276" i="1"/>
  <c r="M277" i="1"/>
  <c r="N277" i="1"/>
  <c r="M278" i="1"/>
  <c r="N278" i="1"/>
  <c r="M279" i="1"/>
  <c r="N279" i="1"/>
  <c r="M280" i="1"/>
  <c r="N280" i="1"/>
  <c r="M281" i="1"/>
  <c r="N281" i="1"/>
  <c r="M282" i="1"/>
  <c r="N282" i="1"/>
  <c r="M283" i="1"/>
  <c r="N283" i="1"/>
  <c r="M284" i="1"/>
  <c r="N284" i="1"/>
  <c r="M285" i="1"/>
  <c r="N285" i="1"/>
  <c r="M286" i="1"/>
  <c r="N286" i="1"/>
  <c r="M287" i="1"/>
  <c r="N287" i="1"/>
  <c r="M288" i="1"/>
  <c r="N288" i="1"/>
  <c r="M289" i="1"/>
  <c r="N289" i="1"/>
  <c r="M290" i="1"/>
  <c r="N290" i="1"/>
  <c r="M291" i="1"/>
  <c r="N291" i="1"/>
  <c r="M292" i="1"/>
  <c r="N292" i="1"/>
  <c r="M293" i="1"/>
  <c r="N293" i="1"/>
  <c r="M294" i="1"/>
  <c r="N294" i="1"/>
  <c r="M295" i="1"/>
  <c r="N295" i="1"/>
  <c r="M296" i="1"/>
  <c r="N296" i="1"/>
  <c r="M297" i="1"/>
  <c r="N297" i="1"/>
  <c r="M298" i="1"/>
  <c r="N298" i="1"/>
  <c r="M299" i="1"/>
  <c r="N299" i="1"/>
  <c r="M300" i="1"/>
  <c r="N300" i="1"/>
  <c r="M301" i="1"/>
  <c r="N301" i="1"/>
  <c r="M302" i="1"/>
  <c r="N302" i="1"/>
  <c r="M303" i="1"/>
  <c r="N303" i="1"/>
  <c r="M304" i="1"/>
  <c r="N304" i="1"/>
  <c r="M305" i="1"/>
  <c r="N305" i="1"/>
  <c r="M306" i="1"/>
  <c r="N306" i="1"/>
  <c r="M307" i="1"/>
  <c r="N307" i="1"/>
  <c r="M308" i="1"/>
  <c r="N308" i="1"/>
  <c r="M309" i="1"/>
  <c r="N309" i="1"/>
  <c r="M310" i="1"/>
  <c r="N310" i="1"/>
  <c r="M311" i="1"/>
  <c r="N311" i="1"/>
  <c r="M312" i="1"/>
  <c r="N312" i="1"/>
  <c r="M313" i="1"/>
  <c r="N313" i="1"/>
  <c r="M314" i="1"/>
  <c r="N314" i="1"/>
  <c r="M315" i="1"/>
  <c r="N315" i="1"/>
  <c r="M316" i="1"/>
  <c r="N316" i="1"/>
  <c r="M317" i="1"/>
  <c r="N317" i="1"/>
  <c r="M318" i="1"/>
  <c r="N318" i="1"/>
  <c r="M319" i="1"/>
  <c r="N319" i="1"/>
  <c r="M320" i="1"/>
  <c r="N320" i="1"/>
  <c r="M321" i="1"/>
  <c r="N321" i="1"/>
  <c r="M322" i="1"/>
  <c r="N322" i="1"/>
  <c r="M323" i="1"/>
  <c r="N323" i="1"/>
  <c r="M324" i="1"/>
  <c r="N324" i="1"/>
  <c r="M325" i="1"/>
  <c r="N325" i="1"/>
  <c r="M326" i="1"/>
  <c r="N326" i="1"/>
  <c r="M327" i="1"/>
  <c r="N327" i="1"/>
  <c r="M328" i="1"/>
  <c r="N328" i="1"/>
  <c r="M329" i="1"/>
  <c r="N329" i="1"/>
  <c r="M330" i="1"/>
  <c r="N330" i="1"/>
  <c r="M331" i="1"/>
  <c r="N331" i="1"/>
  <c r="M332" i="1"/>
  <c r="N332" i="1"/>
  <c r="M333" i="1"/>
  <c r="N333" i="1"/>
  <c r="M334" i="1"/>
  <c r="N334" i="1"/>
  <c r="M335" i="1"/>
  <c r="N335" i="1"/>
  <c r="M336" i="1"/>
  <c r="N336" i="1"/>
  <c r="M337" i="1"/>
  <c r="N337" i="1"/>
  <c r="M338" i="1"/>
  <c r="N338" i="1"/>
  <c r="M339" i="1"/>
  <c r="N339" i="1"/>
  <c r="M340" i="1"/>
  <c r="N340" i="1"/>
  <c r="M341" i="1"/>
  <c r="N341" i="1"/>
  <c r="M342" i="1"/>
  <c r="N342" i="1"/>
  <c r="M343" i="1"/>
  <c r="N343" i="1"/>
  <c r="M344" i="1"/>
  <c r="N344" i="1"/>
  <c r="M345" i="1"/>
  <c r="N345" i="1"/>
  <c r="M346" i="1"/>
  <c r="N346" i="1"/>
  <c r="M347" i="1"/>
  <c r="N347" i="1"/>
  <c r="M348" i="1"/>
  <c r="N348" i="1"/>
  <c r="M349" i="1"/>
  <c r="N349" i="1"/>
  <c r="M350" i="1"/>
  <c r="N350" i="1"/>
  <c r="M351" i="1"/>
  <c r="N351" i="1"/>
  <c r="M352" i="1"/>
  <c r="N352" i="1"/>
  <c r="M353" i="1"/>
  <c r="N353" i="1"/>
  <c r="M354" i="1"/>
  <c r="N354" i="1"/>
  <c r="M355" i="1"/>
  <c r="N355" i="1"/>
  <c r="M356" i="1"/>
  <c r="N356" i="1"/>
  <c r="M357" i="1"/>
  <c r="N357" i="1"/>
  <c r="M358" i="1"/>
  <c r="N358" i="1"/>
  <c r="M359" i="1"/>
  <c r="N359" i="1"/>
  <c r="M360" i="1"/>
  <c r="N360" i="1"/>
  <c r="M361" i="1"/>
  <c r="N361" i="1"/>
  <c r="M362" i="1"/>
  <c r="N362" i="1"/>
  <c r="M363" i="1"/>
  <c r="N363" i="1"/>
  <c r="M364" i="1"/>
  <c r="N364" i="1"/>
  <c r="M365" i="1"/>
  <c r="N365" i="1"/>
  <c r="M366" i="1"/>
  <c r="N366" i="1"/>
  <c r="M367" i="1"/>
  <c r="N367" i="1"/>
  <c r="M368" i="1"/>
  <c r="N368" i="1"/>
  <c r="M369" i="1"/>
  <c r="N369" i="1"/>
  <c r="M370" i="1"/>
  <c r="N370" i="1"/>
  <c r="M371" i="1"/>
  <c r="N371" i="1"/>
  <c r="M372" i="1"/>
  <c r="N372" i="1"/>
  <c r="M373" i="1"/>
  <c r="N373" i="1"/>
  <c r="M374" i="1"/>
  <c r="N374" i="1"/>
  <c r="M375" i="1"/>
  <c r="N375" i="1"/>
  <c r="M376" i="1"/>
  <c r="N376" i="1"/>
  <c r="M377" i="1"/>
  <c r="N377" i="1"/>
  <c r="M378" i="1"/>
  <c r="N378" i="1"/>
  <c r="M379" i="1"/>
  <c r="N379" i="1"/>
  <c r="M380" i="1"/>
  <c r="N380" i="1"/>
  <c r="M381" i="1"/>
  <c r="N381" i="1"/>
  <c r="M382" i="1"/>
  <c r="N382" i="1"/>
  <c r="M383" i="1"/>
  <c r="N383" i="1"/>
  <c r="M384" i="1"/>
  <c r="N384" i="1"/>
  <c r="M385" i="1"/>
  <c r="N385" i="1"/>
  <c r="M386" i="1"/>
  <c r="N386" i="1"/>
  <c r="M387" i="1"/>
  <c r="N387" i="1"/>
  <c r="M388" i="1"/>
  <c r="N388" i="1"/>
  <c r="M389" i="1"/>
  <c r="N389" i="1"/>
  <c r="M390" i="1"/>
  <c r="N390" i="1"/>
  <c r="M391" i="1"/>
  <c r="N391" i="1"/>
  <c r="M392" i="1"/>
  <c r="N392" i="1"/>
  <c r="M393" i="1"/>
  <c r="N393" i="1"/>
  <c r="M394" i="1"/>
  <c r="N394" i="1"/>
  <c r="M395" i="1"/>
  <c r="N395" i="1"/>
  <c r="M396" i="1"/>
  <c r="N396" i="1"/>
  <c r="M397" i="1"/>
  <c r="N397" i="1"/>
  <c r="M398" i="1"/>
  <c r="N398" i="1"/>
  <c r="M399" i="1"/>
  <c r="N399" i="1"/>
  <c r="M400" i="1"/>
  <c r="N400" i="1"/>
  <c r="M401" i="1"/>
  <c r="N401" i="1"/>
  <c r="M402" i="1"/>
  <c r="N402" i="1"/>
  <c r="M403" i="1"/>
  <c r="N403" i="1"/>
  <c r="M404" i="1"/>
  <c r="N404" i="1"/>
  <c r="M405" i="1"/>
  <c r="N405" i="1"/>
  <c r="M406" i="1"/>
  <c r="N406" i="1"/>
  <c r="M407" i="1"/>
  <c r="N407" i="1"/>
  <c r="M408" i="1"/>
  <c r="N408" i="1"/>
  <c r="M409" i="1"/>
  <c r="N409" i="1"/>
  <c r="M410" i="1"/>
  <c r="N410" i="1"/>
  <c r="M411" i="1"/>
  <c r="N411" i="1"/>
  <c r="M412" i="1"/>
  <c r="N412" i="1"/>
  <c r="M413" i="1"/>
  <c r="N413" i="1"/>
  <c r="M414" i="1"/>
  <c r="N414" i="1"/>
  <c r="M415" i="1"/>
  <c r="N415" i="1"/>
  <c r="M416" i="1"/>
  <c r="N416" i="1"/>
  <c r="M417" i="1"/>
  <c r="N417" i="1"/>
  <c r="M418" i="1"/>
  <c r="N418" i="1"/>
  <c r="M419" i="1"/>
  <c r="N419" i="1"/>
  <c r="M420" i="1"/>
  <c r="N420" i="1"/>
  <c r="M421" i="1"/>
  <c r="N421" i="1"/>
  <c r="M422" i="1"/>
  <c r="N422" i="1"/>
  <c r="M423" i="1"/>
  <c r="N423" i="1"/>
  <c r="M424" i="1"/>
  <c r="N424" i="1"/>
  <c r="M425" i="1"/>
  <c r="N425" i="1"/>
  <c r="M426" i="1"/>
  <c r="N426" i="1"/>
  <c r="M427" i="1"/>
  <c r="N427" i="1"/>
  <c r="M428" i="1"/>
  <c r="N428" i="1"/>
  <c r="M429" i="1"/>
  <c r="N429" i="1"/>
  <c r="M430" i="1"/>
  <c r="N430" i="1"/>
  <c r="M431" i="1"/>
  <c r="N431" i="1"/>
  <c r="M432" i="1"/>
  <c r="N432" i="1"/>
  <c r="M433" i="1"/>
  <c r="N433" i="1"/>
  <c r="M434" i="1"/>
  <c r="N434" i="1"/>
  <c r="M435" i="1"/>
  <c r="N435" i="1"/>
  <c r="M436" i="1"/>
  <c r="N436" i="1"/>
  <c r="M437" i="1"/>
  <c r="N437" i="1"/>
  <c r="M438" i="1"/>
  <c r="N438" i="1"/>
  <c r="M439" i="1"/>
  <c r="N439" i="1"/>
  <c r="M440" i="1"/>
  <c r="N440" i="1"/>
  <c r="M441" i="1"/>
  <c r="N441" i="1"/>
  <c r="M442" i="1"/>
  <c r="N442" i="1"/>
  <c r="M443" i="1"/>
  <c r="N443" i="1"/>
  <c r="M444" i="1"/>
  <c r="N444" i="1"/>
  <c r="M445" i="1"/>
  <c r="N445" i="1"/>
  <c r="M446" i="1"/>
  <c r="N446" i="1"/>
  <c r="M447" i="1"/>
  <c r="N447" i="1"/>
  <c r="M448" i="1"/>
  <c r="N448" i="1"/>
  <c r="M449" i="1"/>
  <c r="N449" i="1"/>
  <c r="M450" i="1"/>
  <c r="N450" i="1"/>
  <c r="M451" i="1"/>
  <c r="N451" i="1"/>
  <c r="M452" i="1"/>
  <c r="N452" i="1"/>
  <c r="M453" i="1"/>
  <c r="N453" i="1"/>
  <c r="M454" i="1"/>
  <c r="N454" i="1"/>
  <c r="M455" i="1"/>
  <c r="N455" i="1"/>
  <c r="M456" i="1"/>
  <c r="N456" i="1"/>
  <c r="M457" i="1"/>
  <c r="N457" i="1"/>
  <c r="M458" i="1"/>
  <c r="N458" i="1"/>
  <c r="M459" i="1"/>
  <c r="N459" i="1"/>
  <c r="M460" i="1"/>
  <c r="N460" i="1"/>
  <c r="M461" i="1"/>
  <c r="N461" i="1"/>
  <c r="M462" i="1"/>
  <c r="N462" i="1"/>
  <c r="M463" i="1"/>
  <c r="N463" i="1"/>
  <c r="M464" i="1"/>
  <c r="N464" i="1"/>
  <c r="M465" i="1"/>
  <c r="N465" i="1"/>
  <c r="M466" i="1"/>
  <c r="N466" i="1"/>
  <c r="M467" i="1"/>
  <c r="N467" i="1"/>
  <c r="M468" i="1"/>
  <c r="N468" i="1"/>
  <c r="M469" i="1"/>
  <c r="N469" i="1"/>
  <c r="M470" i="1"/>
  <c r="N470" i="1"/>
  <c r="M471" i="1"/>
  <c r="N471" i="1"/>
  <c r="M472" i="1"/>
  <c r="N472" i="1"/>
  <c r="M473" i="1"/>
  <c r="N473" i="1"/>
  <c r="M474" i="1"/>
  <c r="N474" i="1"/>
  <c r="M475" i="1"/>
  <c r="N475" i="1"/>
  <c r="M476" i="1"/>
  <c r="N476" i="1"/>
  <c r="M477" i="1"/>
  <c r="N477" i="1"/>
  <c r="M478" i="1"/>
  <c r="N478" i="1"/>
  <c r="M479" i="1"/>
  <c r="N479" i="1"/>
  <c r="M480" i="1"/>
  <c r="N480" i="1"/>
  <c r="M481" i="1"/>
  <c r="N481" i="1"/>
  <c r="M482" i="1"/>
  <c r="N482" i="1"/>
  <c r="M483" i="1"/>
  <c r="N483" i="1"/>
  <c r="M484" i="1"/>
  <c r="N484" i="1"/>
  <c r="M485" i="1"/>
  <c r="N485" i="1"/>
  <c r="M486" i="1"/>
  <c r="N486" i="1"/>
  <c r="M487" i="1"/>
  <c r="N487" i="1"/>
  <c r="M488" i="1"/>
  <c r="N488" i="1"/>
  <c r="M489" i="1"/>
  <c r="N489" i="1"/>
  <c r="M490" i="1"/>
  <c r="N490" i="1"/>
  <c r="M491" i="1"/>
  <c r="N491" i="1"/>
  <c r="M492" i="1"/>
  <c r="N492" i="1"/>
  <c r="M493" i="1"/>
  <c r="N493" i="1"/>
  <c r="M494" i="1"/>
  <c r="N494" i="1"/>
  <c r="M495" i="1"/>
  <c r="N495" i="1"/>
  <c r="M496" i="1"/>
  <c r="N496" i="1"/>
  <c r="M497" i="1"/>
  <c r="N497" i="1"/>
  <c r="M498" i="1"/>
  <c r="N498" i="1"/>
  <c r="M499" i="1"/>
  <c r="N499" i="1"/>
  <c r="M500" i="1"/>
  <c r="N500" i="1"/>
  <c r="M501" i="1"/>
  <c r="N501" i="1"/>
  <c r="M502" i="1"/>
  <c r="N502" i="1"/>
  <c r="M503" i="1"/>
  <c r="N503" i="1"/>
  <c r="M504" i="1"/>
  <c r="N504" i="1"/>
  <c r="M505" i="1"/>
  <c r="N505" i="1"/>
  <c r="M506" i="1"/>
  <c r="N506" i="1"/>
  <c r="M507" i="1"/>
  <c r="N507" i="1"/>
  <c r="M508" i="1"/>
  <c r="N508" i="1"/>
  <c r="M509" i="1"/>
  <c r="N509" i="1"/>
  <c r="M510" i="1"/>
  <c r="N510" i="1"/>
  <c r="M511" i="1"/>
  <c r="N511" i="1"/>
  <c r="M512" i="1"/>
  <c r="N512" i="1"/>
  <c r="M513" i="1"/>
  <c r="N513" i="1"/>
  <c r="M514" i="1"/>
  <c r="N514" i="1"/>
  <c r="M515" i="1"/>
  <c r="N515" i="1"/>
  <c r="M516" i="1"/>
  <c r="N516" i="1"/>
  <c r="M517" i="1"/>
  <c r="N517" i="1"/>
  <c r="M518" i="1"/>
  <c r="N518" i="1"/>
  <c r="M519" i="1"/>
  <c r="N519" i="1"/>
  <c r="M520" i="1"/>
  <c r="N520" i="1"/>
  <c r="M521" i="1"/>
  <c r="N521" i="1"/>
  <c r="M522" i="1"/>
  <c r="N522" i="1"/>
  <c r="M523" i="1"/>
  <c r="N523" i="1"/>
  <c r="M524" i="1"/>
  <c r="N524" i="1"/>
  <c r="M525" i="1"/>
  <c r="N525" i="1"/>
  <c r="M526" i="1"/>
  <c r="N526" i="1"/>
  <c r="M527" i="1"/>
  <c r="N527" i="1"/>
  <c r="M528" i="1"/>
  <c r="N528" i="1"/>
  <c r="M529" i="1"/>
  <c r="N529" i="1"/>
  <c r="M530" i="1"/>
  <c r="N530" i="1"/>
  <c r="M531" i="1"/>
  <c r="N531" i="1"/>
  <c r="M532" i="1"/>
  <c r="N532" i="1"/>
  <c r="M533" i="1"/>
  <c r="N533" i="1"/>
  <c r="M534" i="1"/>
  <c r="N534" i="1"/>
  <c r="M535" i="1"/>
  <c r="N535" i="1"/>
  <c r="M536" i="1"/>
  <c r="N536" i="1"/>
  <c r="M537" i="1"/>
  <c r="N537" i="1"/>
  <c r="M538" i="1"/>
  <c r="N538" i="1"/>
  <c r="M539" i="1"/>
  <c r="N539" i="1"/>
  <c r="M540" i="1"/>
  <c r="N540" i="1"/>
  <c r="M541" i="1"/>
  <c r="N541" i="1"/>
  <c r="M542" i="1"/>
  <c r="N542" i="1"/>
  <c r="M543" i="1"/>
  <c r="N543" i="1"/>
  <c r="M544" i="1"/>
  <c r="N544" i="1"/>
  <c r="M545" i="1"/>
  <c r="N545" i="1"/>
  <c r="M546" i="1"/>
  <c r="N546" i="1"/>
  <c r="M547" i="1"/>
  <c r="N547" i="1"/>
  <c r="M548" i="1"/>
  <c r="N548" i="1"/>
  <c r="M549" i="1"/>
  <c r="N549" i="1"/>
  <c r="M550" i="1"/>
  <c r="N550" i="1"/>
  <c r="M551" i="1"/>
  <c r="N551" i="1"/>
  <c r="M552" i="1"/>
  <c r="N552" i="1"/>
  <c r="M553" i="1"/>
  <c r="N553" i="1"/>
  <c r="M554" i="1"/>
  <c r="N554" i="1"/>
  <c r="M555" i="1"/>
  <c r="N555" i="1"/>
  <c r="M556" i="1"/>
  <c r="N556" i="1"/>
  <c r="M557" i="1"/>
  <c r="N557" i="1"/>
  <c r="M558" i="1"/>
  <c r="N558" i="1"/>
  <c r="M559" i="1"/>
  <c r="N559" i="1"/>
  <c r="M560" i="1"/>
  <c r="N560" i="1"/>
  <c r="M561" i="1"/>
  <c r="N561" i="1"/>
  <c r="M562" i="1"/>
  <c r="N562" i="1"/>
  <c r="M563" i="1"/>
  <c r="N563" i="1"/>
  <c r="M564" i="1"/>
  <c r="N564" i="1"/>
  <c r="M565" i="1"/>
  <c r="N565" i="1"/>
  <c r="M566" i="1"/>
  <c r="N566" i="1"/>
  <c r="M567" i="1"/>
  <c r="N567" i="1"/>
  <c r="M568" i="1"/>
  <c r="N568" i="1"/>
  <c r="M569" i="1"/>
  <c r="N569" i="1"/>
  <c r="M570" i="1"/>
  <c r="N570" i="1"/>
  <c r="M571" i="1"/>
  <c r="N571" i="1"/>
  <c r="M572" i="1"/>
  <c r="N572" i="1"/>
  <c r="M573" i="1"/>
  <c r="N573" i="1"/>
  <c r="M574" i="1"/>
  <c r="N574" i="1"/>
  <c r="M575" i="1"/>
  <c r="N575" i="1"/>
  <c r="M576" i="1"/>
  <c r="N576" i="1"/>
  <c r="M577" i="1"/>
  <c r="N577" i="1"/>
  <c r="M578" i="1"/>
  <c r="N578" i="1"/>
  <c r="M579" i="1"/>
  <c r="N579" i="1"/>
  <c r="M580" i="1"/>
  <c r="N580" i="1"/>
  <c r="M581" i="1"/>
  <c r="N581" i="1"/>
  <c r="M582" i="1"/>
  <c r="N582" i="1"/>
  <c r="M583" i="1"/>
  <c r="N583" i="1"/>
  <c r="M584" i="1"/>
  <c r="N584" i="1"/>
  <c r="M585" i="1"/>
  <c r="N585" i="1"/>
  <c r="M586" i="1"/>
  <c r="N586" i="1"/>
  <c r="M587" i="1"/>
  <c r="N587" i="1"/>
  <c r="M588" i="1"/>
  <c r="N588" i="1"/>
  <c r="M589" i="1"/>
  <c r="N589" i="1"/>
  <c r="M590" i="1"/>
  <c r="N590" i="1"/>
  <c r="M591" i="1"/>
  <c r="N591" i="1"/>
  <c r="M592" i="1"/>
  <c r="N592" i="1"/>
  <c r="M593" i="1"/>
  <c r="N593" i="1"/>
  <c r="M594" i="1"/>
  <c r="N594" i="1"/>
  <c r="M595" i="1"/>
  <c r="N595" i="1"/>
  <c r="M596" i="1"/>
  <c r="N596" i="1"/>
  <c r="M597" i="1"/>
  <c r="N597" i="1"/>
  <c r="M598" i="1"/>
  <c r="N598" i="1"/>
  <c r="M599" i="1"/>
  <c r="N599" i="1"/>
  <c r="M600" i="1"/>
  <c r="N600" i="1"/>
  <c r="M601" i="1"/>
  <c r="N601" i="1"/>
  <c r="M602" i="1"/>
  <c r="N602" i="1"/>
  <c r="M603" i="1"/>
  <c r="N603" i="1"/>
  <c r="M604" i="1"/>
  <c r="N604" i="1"/>
  <c r="M605" i="1"/>
  <c r="N605" i="1"/>
  <c r="M606" i="1"/>
  <c r="N606" i="1"/>
  <c r="M607" i="1"/>
  <c r="N607" i="1"/>
  <c r="M608" i="1"/>
  <c r="N608" i="1"/>
  <c r="M609" i="1"/>
  <c r="N609" i="1"/>
  <c r="M610" i="1"/>
  <c r="N610" i="1"/>
  <c r="M611" i="1"/>
  <c r="N611" i="1"/>
  <c r="M612" i="1"/>
  <c r="N612" i="1"/>
  <c r="M613" i="1"/>
  <c r="N613" i="1"/>
  <c r="M614" i="1"/>
  <c r="N614" i="1"/>
  <c r="M615" i="1"/>
  <c r="N615" i="1"/>
  <c r="M616" i="1"/>
  <c r="N616" i="1"/>
  <c r="M617" i="1"/>
  <c r="N617" i="1"/>
  <c r="M618" i="1"/>
  <c r="N618" i="1"/>
  <c r="M619" i="1"/>
  <c r="N619" i="1"/>
  <c r="M620" i="1"/>
  <c r="N620" i="1"/>
  <c r="M621" i="1"/>
  <c r="N621" i="1"/>
  <c r="M622" i="1"/>
  <c r="N622" i="1"/>
  <c r="M623" i="1"/>
  <c r="N623" i="1"/>
  <c r="M624" i="1"/>
  <c r="N624" i="1"/>
  <c r="M625" i="1"/>
  <c r="N625" i="1"/>
  <c r="M626" i="1"/>
  <c r="N626" i="1"/>
  <c r="M627" i="1"/>
  <c r="N627" i="1"/>
  <c r="M628" i="1"/>
  <c r="N628" i="1"/>
  <c r="M629" i="1"/>
  <c r="N629" i="1"/>
  <c r="M630" i="1"/>
  <c r="N630" i="1"/>
  <c r="M631" i="1"/>
  <c r="N631" i="1"/>
  <c r="M632" i="1"/>
  <c r="N632" i="1"/>
  <c r="M633" i="1"/>
  <c r="N633" i="1"/>
  <c r="M634" i="1"/>
  <c r="N634" i="1"/>
  <c r="M635" i="1"/>
  <c r="N635" i="1"/>
  <c r="M636" i="1"/>
  <c r="N636" i="1"/>
  <c r="M637" i="1"/>
  <c r="N637" i="1"/>
  <c r="M638" i="1"/>
  <c r="N638" i="1"/>
  <c r="M639" i="1"/>
  <c r="N639" i="1"/>
  <c r="M640" i="1"/>
  <c r="N640" i="1"/>
  <c r="M641" i="1"/>
  <c r="N641" i="1"/>
  <c r="M642" i="1"/>
  <c r="N642" i="1"/>
  <c r="M643" i="1"/>
  <c r="N643" i="1"/>
  <c r="M644" i="1"/>
  <c r="N644" i="1"/>
  <c r="M645" i="1"/>
  <c r="N645" i="1"/>
  <c r="M646" i="1"/>
  <c r="N646" i="1"/>
  <c r="M647" i="1"/>
  <c r="N647" i="1"/>
  <c r="M648" i="1"/>
  <c r="N648" i="1"/>
  <c r="M649" i="1"/>
  <c r="N649" i="1"/>
  <c r="M650" i="1"/>
  <c r="N650" i="1"/>
  <c r="M651" i="1"/>
  <c r="N651" i="1"/>
  <c r="M652" i="1"/>
  <c r="N652" i="1"/>
  <c r="M653" i="1"/>
  <c r="N653" i="1"/>
  <c r="M654" i="1"/>
  <c r="N654" i="1"/>
  <c r="M655" i="1"/>
  <c r="N655" i="1"/>
  <c r="M656" i="1"/>
  <c r="N656" i="1"/>
  <c r="M657" i="1"/>
  <c r="N657" i="1"/>
  <c r="M658" i="1"/>
  <c r="N658" i="1"/>
  <c r="M659" i="1"/>
  <c r="N659" i="1"/>
  <c r="M660" i="1"/>
  <c r="N660" i="1"/>
  <c r="M661" i="1"/>
  <c r="N661" i="1"/>
  <c r="M662" i="1"/>
  <c r="N662" i="1"/>
  <c r="M663" i="1"/>
  <c r="N663" i="1"/>
  <c r="M664" i="1"/>
  <c r="N664" i="1"/>
  <c r="M665" i="1"/>
  <c r="N665" i="1"/>
  <c r="M666" i="1"/>
  <c r="N666" i="1"/>
  <c r="M667" i="1"/>
  <c r="N667" i="1"/>
  <c r="M668" i="1"/>
  <c r="N668" i="1"/>
  <c r="M669" i="1"/>
  <c r="N669" i="1"/>
  <c r="M670" i="1"/>
  <c r="N670" i="1"/>
  <c r="M671" i="1"/>
  <c r="N671" i="1"/>
  <c r="M672" i="1"/>
  <c r="N672" i="1"/>
  <c r="M673" i="1"/>
  <c r="N673" i="1"/>
  <c r="M674" i="1"/>
  <c r="N674" i="1"/>
  <c r="M675" i="1"/>
  <c r="N675" i="1"/>
  <c r="M676" i="1"/>
  <c r="N676" i="1"/>
  <c r="M677" i="1"/>
  <c r="N677" i="1"/>
  <c r="M678" i="1"/>
  <c r="N678" i="1"/>
  <c r="M679" i="1"/>
  <c r="N679" i="1"/>
  <c r="M680" i="1"/>
  <c r="N680" i="1"/>
  <c r="M681" i="1"/>
  <c r="N681" i="1"/>
  <c r="M682" i="1"/>
  <c r="N682" i="1"/>
  <c r="M683" i="1"/>
  <c r="N683" i="1"/>
  <c r="M684" i="1"/>
  <c r="N684" i="1"/>
  <c r="M685" i="1"/>
  <c r="N685" i="1"/>
  <c r="M686" i="1"/>
  <c r="N686" i="1"/>
  <c r="M687" i="1"/>
  <c r="N687" i="1"/>
  <c r="M688" i="1"/>
  <c r="N688" i="1"/>
  <c r="M689" i="1"/>
  <c r="N689" i="1"/>
  <c r="M690" i="1"/>
  <c r="N690" i="1"/>
  <c r="M691" i="1"/>
  <c r="N691" i="1"/>
  <c r="M692" i="1"/>
  <c r="N692" i="1"/>
  <c r="M693" i="1"/>
  <c r="N693" i="1"/>
  <c r="M694" i="1"/>
  <c r="N694" i="1"/>
  <c r="M695" i="1"/>
  <c r="N695" i="1"/>
  <c r="M696" i="1"/>
  <c r="N696" i="1"/>
  <c r="M697" i="1"/>
  <c r="N697" i="1"/>
  <c r="M698" i="1"/>
  <c r="N698" i="1"/>
  <c r="M699" i="1"/>
  <c r="N699" i="1"/>
  <c r="M700" i="1"/>
  <c r="N700" i="1"/>
  <c r="M701" i="1"/>
  <c r="N701" i="1"/>
  <c r="M702" i="1"/>
  <c r="N702" i="1"/>
  <c r="M703" i="1"/>
  <c r="N703" i="1"/>
  <c r="M704" i="1"/>
  <c r="N704" i="1"/>
  <c r="M705" i="1"/>
  <c r="N705" i="1"/>
  <c r="M706" i="1"/>
  <c r="N706" i="1"/>
  <c r="M707" i="1"/>
  <c r="N707" i="1"/>
  <c r="M708" i="1"/>
  <c r="N708" i="1"/>
  <c r="M709" i="1"/>
  <c r="N709" i="1"/>
  <c r="M710" i="1"/>
  <c r="N710" i="1"/>
  <c r="M711" i="1"/>
  <c r="N711" i="1"/>
  <c r="M712" i="1"/>
  <c r="N712" i="1"/>
  <c r="M713" i="1"/>
  <c r="N713" i="1"/>
  <c r="M714" i="1"/>
  <c r="N714" i="1"/>
  <c r="M715" i="1"/>
  <c r="N715" i="1"/>
  <c r="M716" i="1"/>
  <c r="N716" i="1"/>
  <c r="M717" i="1"/>
  <c r="N717" i="1"/>
  <c r="M718" i="1"/>
  <c r="N718" i="1"/>
  <c r="M719" i="1"/>
  <c r="N719" i="1"/>
  <c r="M720" i="1"/>
  <c r="N720" i="1"/>
  <c r="M721" i="1"/>
  <c r="N721" i="1"/>
  <c r="M722" i="1"/>
  <c r="N722" i="1"/>
  <c r="M723" i="1"/>
  <c r="N723" i="1"/>
  <c r="M724" i="1"/>
  <c r="N724" i="1"/>
  <c r="M725" i="1"/>
  <c r="N725" i="1"/>
  <c r="M726" i="1"/>
  <c r="N726" i="1"/>
  <c r="M727" i="1"/>
  <c r="N727" i="1"/>
  <c r="M728" i="1"/>
  <c r="N728" i="1"/>
  <c r="M729" i="1"/>
  <c r="N729" i="1"/>
  <c r="M730" i="1"/>
  <c r="N730" i="1"/>
  <c r="M731" i="1"/>
  <c r="N731" i="1"/>
  <c r="M732" i="1"/>
  <c r="N732" i="1"/>
  <c r="M733" i="1"/>
  <c r="N733" i="1"/>
  <c r="M734" i="1"/>
  <c r="N734" i="1"/>
  <c r="M735" i="1"/>
  <c r="N735" i="1"/>
  <c r="M736" i="1"/>
  <c r="N736" i="1"/>
  <c r="M737" i="1"/>
  <c r="N737" i="1"/>
  <c r="M738" i="1"/>
  <c r="N738" i="1"/>
  <c r="V4" i="1"/>
  <c r="W4" i="1"/>
  <c r="M4" i="1"/>
  <c r="N4" i="1"/>
  <c r="L3" i="9" l="1"/>
  <c r="K3" i="9"/>
  <c r="F166" i="8" l="1"/>
  <c r="F164" i="8"/>
  <c r="F162" i="8"/>
  <c r="F170" i="8"/>
  <c r="F169" i="8"/>
  <c r="F167" i="8"/>
  <c r="F174" i="8"/>
  <c r="F175" i="8"/>
  <c r="F178" i="8"/>
  <c r="F76" i="8"/>
  <c r="F171" i="8"/>
  <c r="F172" i="8"/>
  <c r="F115" i="8"/>
  <c r="F117" i="8"/>
  <c r="F103" i="8"/>
  <c r="F118" i="8"/>
  <c r="F173" i="8"/>
  <c r="F15" i="8"/>
  <c r="F137" i="8"/>
  <c r="F135" i="8"/>
  <c r="F136" i="8"/>
  <c r="F177" i="8"/>
  <c r="F176" i="8"/>
  <c r="F120" i="8"/>
  <c r="F119" i="8"/>
  <c r="F139" i="8"/>
  <c r="F116" i="8"/>
  <c r="M3" i="1"/>
  <c r="F168" i="8"/>
  <c r="N3" i="1"/>
  <c r="D3" i="9"/>
  <c r="C3" i="9"/>
  <c r="B3" i="9"/>
  <c r="S68" i="1"/>
  <c r="S67" i="1"/>
  <c r="P68" i="1"/>
  <c r="Q68" i="1"/>
  <c r="R68" i="1"/>
  <c r="P67" i="1"/>
  <c r="Q67" i="1"/>
  <c r="R67" i="1"/>
  <c r="P65" i="1"/>
  <c r="Q65" i="1"/>
  <c r="S65" i="1"/>
  <c r="R65" i="1"/>
  <c r="P70" i="1"/>
  <c r="P71" i="1"/>
  <c r="Q71" i="1"/>
  <c r="Q70" i="1"/>
  <c r="S71" i="1"/>
  <c r="S70" i="1"/>
  <c r="R70" i="1"/>
  <c r="R71" i="1"/>
  <c r="R63" i="1"/>
  <c r="S63" i="1"/>
  <c r="P63" i="1"/>
  <c r="Q63" i="1"/>
  <c r="P60" i="1"/>
  <c r="R60" i="1"/>
  <c r="Q60" i="1"/>
  <c r="S60" i="1"/>
  <c r="G1000" i="8"/>
  <c r="F1000" i="8"/>
  <c r="E1000" i="8"/>
  <c r="D1000" i="8"/>
  <c r="C1000" i="8"/>
  <c r="G999" i="8"/>
  <c r="F999" i="8"/>
  <c r="E999" i="8"/>
  <c r="D999" i="8"/>
  <c r="C999" i="8"/>
  <c r="G998" i="8"/>
  <c r="F998" i="8"/>
  <c r="E998" i="8"/>
  <c r="D998" i="8"/>
  <c r="C998" i="8"/>
  <c r="G997" i="8"/>
  <c r="F997" i="8"/>
  <c r="E997" i="8"/>
  <c r="D997" i="8"/>
  <c r="C997" i="8"/>
  <c r="G996" i="8"/>
  <c r="F996" i="8"/>
  <c r="E996" i="8"/>
  <c r="D996" i="8"/>
  <c r="C996" i="8"/>
  <c r="G995" i="8"/>
  <c r="F995" i="8"/>
  <c r="E995" i="8"/>
  <c r="D995" i="8"/>
  <c r="C995" i="8"/>
  <c r="G994" i="8"/>
  <c r="F994" i="8"/>
  <c r="E994" i="8"/>
  <c r="D994" i="8"/>
  <c r="C994" i="8"/>
  <c r="G993" i="8"/>
  <c r="F993" i="8"/>
  <c r="E993" i="8"/>
  <c r="D993" i="8"/>
  <c r="C993" i="8"/>
  <c r="G992" i="8"/>
  <c r="F992" i="8"/>
  <c r="E992" i="8"/>
  <c r="D992" i="8"/>
  <c r="C992" i="8"/>
  <c r="G991" i="8"/>
  <c r="F991" i="8"/>
  <c r="E991" i="8"/>
  <c r="D991" i="8"/>
  <c r="C991" i="8"/>
  <c r="G990" i="8"/>
  <c r="F990" i="8"/>
  <c r="E990" i="8"/>
  <c r="D990" i="8"/>
  <c r="C990" i="8"/>
  <c r="G989" i="8"/>
  <c r="F989" i="8"/>
  <c r="E989" i="8"/>
  <c r="D989" i="8"/>
  <c r="C989" i="8"/>
  <c r="G988" i="8"/>
  <c r="F988" i="8"/>
  <c r="E988" i="8"/>
  <c r="D988" i="8"/>
  <c r="C988" i="8"/>
  <c r="G987" i="8"/>
  <c r="F987" i="8"/>
  <c r="E987" i="8"/>
  <c r="D987" i="8"/>
  <c r="C987" i="8"/>
  <c r="G986" i="8"/>
  <c r="F986" i="8"/>
  <c r="E986" i="8"/>
  <c r="D986" i="8"/>
  <c r="C986" i="8"/>
  <c r="G985" i="8"/>
  <c r="F985" i="8"/>
  <c r="E985" i="8"/>
  <c r="D985" i="8"/>
  <c r="C985" i="8"/>
  <c r="G984" i="8"/>
  <c r="F984" i="8"/>
  <c r="E984" i="8"/>
  <c r="D984" i="8"/>
  <c r="C984" i="8"/>
  <c r="G983" i="8"/>
  <c r="F983" i="8"/>
  <c r="E983" i="8"/>
  <c r="D983" i="8"/>
  <c r="C983" i="8"/>
  <c r="G982" i="8"/>
  <c r="F982" i="8"/>
  <c r="E982" i="8"/>
  <c r="D982" i="8"/>
  <c r="C982" i="8"/>
  <c r="G981" i="8"/>
  <c r="F981" i="8"/>
  <c r="E981" i="8"/>
  <c r="D981" i="8"/>
  <c r="C981" i="8"/>
  <c r="G980" i="8"/>
  <c r="F980" i="8"/>
  <c r="E980" i="8"/>
  <c r="D980" i="8"/>
  <c r="C980" i="8"/>
  <c r="G979" i="8"/>
  <c r="F979" i="8"/>
  <c r="E979" i="8"/>
  <c r="D979" i="8"/>
  <c r="C979" i="8"/>
  <c r="G978" i="8"/>
  <c r="F978" i="8"/>
  <c r="E978" i="8"/>
  <c r="D978" i="8"/>
  <c r="C978" i="8"/>
  <c r="G977" i="8"/>
  <c r="F977" i="8"/>
  <c r="E977" i="8"/>
  <c r="D977" i="8"/>
  <c r="C977" i="8"/>
  <c r="G976" i="8"/>
  <c r="F976" i="8"/>
  <c r="E976" i="8"/>
  <c r="D976" i="8"/>
  <c r="C976" i="8"/>
  <c r="G975" i="8"/>
  <c r="F975" i="8"/>
  <c r="E975" i="8"/>
  <c r="D975" i="8"/>
  <c r="C975" i="8"/>
  <c r="G974" i="8"/>
  <c r="F974" i="8"/>
  <c r="E974" i="8"/>
  <c r="D974" i="8"/>
  <c r="C974" i="8"/>
  <c r="G973" i="8"/>
  <c r="F973" i="8"/>
  <c r="E973" i="8"/>
  <c r="D973" i="8"/>
  <c r="C973" i="8"/>
  <c r="G972" i="8"/>
  <c r="F972" i="8"/>
  <c r="E972" i="8"/>
  <c r="D972" i="8"/>
  <c r="C972" i="8"/>
  <c r="G971" i="8"/>
  <c r="F971" i="8"/>
  <c r="E971" i="8"/>
  <c r="D971" i="8"/>
  <c r="C971" i="8"/>
  <c r="G970" i="8"/>
  <c r="F970" i="8"/>
  <c r="E970" i="8"/>
  <c r="D970" i="8"/>
  <c r="C970" i="8"/>
  <c r="G969" i="8"/>
  <c r="F969" i="8"/>
  <c r="E969" i="8"/>
  <c r="D969" i="8"/>
  <c r="C969" i="8"/>
  <c r="G968" i="8"/>
  <c r="F968" i="8"/>
  <c r="E968" i="8"/>
  <c r="D968" i="8"/>
  <c r="C968" i="8"/>
  <c r="G967" i="8"/>
  <c r="F967" i="8"/>
  <c r="E967" i="8"/>
  <c r="D967" i="8"/>
  <c r="C967" i="8"/>
  <c r="G966" i="8"/>
  <c r="F966" i="8"/>
  <c r="E966" i="8"/>
  <c r="D966" i="8"/>
  <c r="C966" i="8"/>
  <c r="G965" i="8"/>
  <c r="F965" i="8"/>
  <c r="E965" i="8"/>
  <c r="D965" i="8"/>
  <c r="C965" i="8"/>
  <c r="G964" i="8"/>
  <c r="F964" i="8"/>
  <c r="E964" i="8"/>
  <c r="D964" i="8"/>
  <c r="C964" i="8"/>
  <c r="G963" i="8"/>
  <c r="F963" i="8"/>
  <c r="E963" i="8"/>
  <c r="D963" i="8"/>
  <c r="C963" i="8"/>
  <c r="G962" i="8"/>
  <c r="F962" i="8"/>
  <c r="E962" i="8"/>
  <c r="D962" i="8"/>
  <c r="C962" i="8"/>
  <c r="G961" i="8"/>
  <c r="F961" i="8"/>
  <c r="E961" i="8"/>
  <c r="D961" i="8"/>
  <c r="C961" i="8"/>
  <c r="G960" i="8"/>
  <c r="F960" i="8"/>
  <c r="E960" i="8"/>
  <c r="D960" i="8"/>
  <c r="C960" i="8"/>
  <c r="G959" i="8"/>
  <c r="F959" i="8"/>
  <c r="E959" i="8"/>
  <c r="D959" i="8"/>
  <c r="C959" i="8"/>
  <c r="G958" i="8"/>
  <c r="F958" i="8"/>
  <c r="E958" i="8"/>
  <c r="D958" i="8"/>
  <c r="C958" i="8"/>
  <c r="G957" i="8"/>
  <c r="F957" i="8"/>
  <c r="E957" i="8"/>
  <c r="D957" i="8"/>
  <c r="C957" i="8"/>
  <c r="G956" i="8"/>
  <c r="F956" i="8"/>
  <c r="E956" i="8"/>
  <c r="D956" i="8"/>
  <c r="C956" i="8"/>
  <c r="G955" i="8"/>
  <c r="F955" i="8"/>
  <c r="E955" i="8"/>
  <c r="D955" i="8"/>
  <c r="C955" i="8"/>
  <c r="G954" i="8"/>
  <c r="F954" i="8"/>
  <c r="E954" i="8"/>
  <c r="D954" i="8"/>
  <c r="C954" i="8"/>
  <c r="G953" i="8"/>
  <c r="F953" i="8"/>
  <c r="E953" i="8"/>
  <c r="D953" i="8"/>
  <c r="C953" i="8"/>
  <c r="G952" i="8"/>
  <c r="F952" i="8"/>
  <c r="E952" i="8"/>
  <c r="D952" i="8"/>
  <c r="C952" i="8"/>
  <c r="G951" i="8"/>
  <c r="F951" i="8"/>
  <c r="E951" i="8"/>
  <c r="D951" i="8"/>
  <c r="C951" i="8"/>
  <c r="G950" i="8"/>
  <c r="F950" i="8"/>
  <c r="E950" i="8"/>
  <c r="D950" i="8"/>
  <c r="C950" i="8"/>
  <c r="G949" i="8"/>
  <c r="F949" i="8"/>
  <c r="E949" i="8"/>
  <c r="D949" i="8"/>
  <c r="C949" i="8"/>
  <c r="G948" i="8"/>
  <c r="F948" i="8"/>
  <c r="E948" i="8"/>
  <c r="D948" i="8"/>
  <c r="C948" i="8"/>
  <c r="G947" i="8"/>
  <c r="F947" i="8"/>
  <c r="E947" i="8"/>
  <c r="D947" i="8"/>
  <c r="C947" i="8"/>
  <c r="G946" i="8"/>
  <c r="F946" i="8"/>
  <c r="E946" i="8"/>
  <c r="D946" i="8"/>
  <c r="C946" i="8"/>
  <c r="G945" i="8"/>
  <c r="F945" i="8"/>
  <c r="E945" i="8"/>
  <c r="D945" i="8"/>
  <c r="C945" i="8"/>
  <c r="G944" i="8"/>
  <c r="F944" i="8"/>
  <c r="E944" i="8"/>
  <c r="D944" i="8"/>
  <c r="C944" i="8"/>
  <c r="G943" i="8"/>
  <c r="F943" i="8"/>
  <c r="E943" i="8"/>
  <c r="D943" i="8"/>
  <c r="C943" i="8"/>
  <c r="G942" i="8"/>
  <c r="F942" i="8"/>
  <c r="E942" i="8"/>
  <c r="D942" i="8"/>
  <c r="C942" i="8"/>
  <c r="G941" i="8"/>
  <c r="F941" i="8"/>
  <c r="E941" i="8"/>
  <c r="D941" i="8"/>
  <c r="C941" i="8"/>
  <c r="G940" i="8"/>
  <c r="F940" i="8"/>
  <c r="E940" i="8"/>
  <c r="D940" i="8"/>
  <c r="C940" i="8"/>
  <c r="G939" i="8"/>
  <c r="F939" i="8"/>
  <c r="E939" i="8"/>
  <c r="D939" i="8"/>
  <c r="C939" i="8"/>
  <c r="G938" i="8"/>
  <c r="F938" i="8"/>
  <c r="E938" i="8"/>
  <c r="D938" i="8"/>
  <c r="C938" i="8"/>
  <c r="G937" i="8"/>
  <c r="F937" i="8"/>
  <c r="E937" i="8"/>
  <c r="D937" i="8"/>
  <c r="C937" i="8"/>
  <c r="G936" i="8"/>
  <c r="F936" i="8"/>
  <c r="E936" i="8"/>
  <c r="D936" i="8"/>
  <c r="C936" i="8"/>
  <c r="G935" i="8"/>
  <c r="F935" i="8"/>
  <c r="E935" i="8"/>
  <c r="D935" i="8"/>
  <c r="C935" i="8"/>
  <c r="G934" i="8"/>
  <c r="F934" i="8"/>
  <c r="E934" i="8"/>
  <c r="D934" i="8"/>
  <c r="C934" i="8"/>
  <c r="G933" i="8"/>
  <c r="F933" i="8"/>
  <c r="E933" i="8"/>
  <c r="D933" i="8"/>
  <c r="C933" i="8"/>
  <c r="G932" i="8"/>
  <c r="F932" i="8"/>
  <c r="E932" i="8"/>
  <c r="D932" i="8"/>
  <c r="C932" i="8"/>
  <c r="G931" i="8"/>
  <c r="F931" i="8"/>
  <c r="E931" i="8"/>
  <c r="D931" i="8"/>
  <c r="C931" i="8"/>
  <c r="G930" i="8"/>
  <c r="F930" i="8"/>
  <c r="E930" i="8"/>
  <c r="D930" i="8"/>
  <c r="C930" i="8"/>
  <c r="G929" i="8"/>
  <c r="F929" i="8"/>
  <c r="E929" i="8"/>
  <c r="D929" i="8"/>
  <c r="C929" i="8"/>
  <c r="G928" i="8"/>
  <c r="F928" i="8"/>
  <c r="E928" i="8"/>
  <c r="D928" i="8"/>
  <c r="C928" i="8"/>
  <c r="G927" i="8"/>
  <c r="F927" i="8"/>
  <c r="E927" i="8"/>
  <c r="D927" i="8"/>
  <c r="C927" i="8"/>
  <c r="G926" i="8"/>
  <c r="F926" i="8"/>
  <c r="E926" i="8"/>
  <c r="D926" i="8"/>
  <c r="C926" i="8"/>
  <c r="G925" i="8"/>
  <c r="F925" i="8"/>
  <c r="E925" i="8"/>
  <c r="D925" i="8"/>
  <c r="C925" i="8"/>
  <c r="G924" i="8"/>
  <c r="F924" i="8"/>
  <c r="E924" i="8"/>
  <c r="D924" i="8"/>
  <c r="C924" i="8"/>
  <c r="G923" i="8"/>
  <c r="F923" i="8"/>
  <c r="E923" i="8"/>
  <c r="D923" i="8"/>
  <c r="C923" i="8"/>
  <c r="G922" i="8"/>
  <c r="F922" i="8"/>
  <c r="E922" i="8"/>
  <c r="D922" i="8"/>
  <c r="C922" i="8"/>
  <c r="G921" i="8"/>
  <c r="F921" i="8"/>
  <c r="E921" i="8"/>
  <c r="D921" i="8"/>
  <c r="C921" i="8"/>
  <c r="G920" i="8"/>
  <c r="F920" i="8"/>
  <c r="E920" i="8"/>
  <c r="D920" i="8"/>
  <c r="C920" i="8"/>
  <c r="G919" i="8"/>
  <c r="F919" i="8"/>
  <c r="E919" i="8"/>
  <c r="D919" i="8"/>
  <c r="C919" i="8"/>
  <c r="G918" i="8"/>
  <c r="F918" i="8"/>
  <c r="E918" i="8"/>
  <c r="D918" i="8"/>
  <c r="C918" i="8"/>
  <c r="G917" i="8"/>
  <c r="F917" i="8"/>
  <c r="E917" i="8"/>
  <c r="D917" i="8"/>
  <c r="C917" i="8"/>
  <c r="G916" i="8"/>
  <c r="F916" i="8"/>
  <c r="E916" i="8"/>
  <c r="D916" i="8"/>
  <c r="C916" i="8"/>
  <c r="G915" i="8"/>
  <c r="F915" i="8"/>
  <c r="E915" i="8"/>
  <c r="D915" i="8"/>
  <c r="C915" i="8"/>
  <c r="G914" i="8"/>
  <c r="F914" i="8"/>
  <c r="E914" i="8"/>
  <c r="D914" i="8"/>
  <c r="C914" i="8"/>
  <c r="G913" i="8"/>
  <c r="F913" i="8"/>
  <c r="E913" i="8"/>
  <c r="D913" i="8"/>
  <c r="C913" i="8"/>
  <c r="G912" i="8"/>
  <c r="F912" i="8"/>
  <c r="E912" i="8"/>
  <c r="D912" i="8"/>
  <c r="C912" i="8"/>
  <c r="G911" i="8"/>
  <c r="F911" i="8"/>
  <c r="E911" i="8"/>
  <c r="D911" i="8"/>
  <c r="C911" i="8"/>
  <c r="G910" i="8"/>
  <c r="F910" i="8"/>
  <c r="E910" i="8"/>
  <c r="D910" i="8"/>
  <c r="C910" i="8"/>
  <c r="G909" i="8"/>
  <c r="F909" i="8"/>
  <c r="E909" i="8"/>
  <c r="D909" i="8"/>
  <c r="C909" i="8"/>
  <c r="G908" i="8"/>
  <c r="F908" i="8"/>
  <c r="E908" i="8"/>
  <c r="D908" i="8"/>
  <c r="C908" i="8"/>
  <c r="G907" i="8"/>
  <c r="F907" i="8"/>
  <c r="E907" i="8"/>
  <c r="D907" i="8"/>
  <c r="C907" i="8"/>
  <c r="G906" i="8"/>
  <c r="F906" i="8"/>
  <c r="E906" i="8"/>
  <c r="D906" i="8"/>
  <c r="C906" i="8"/>
  <c r="G905" i="8"/>
  <c r="F905" i="8"/>
  <c r="E905" i="8"/>
  <c r="D905" i="8"/>
  <c r="C905" i="8"/>
  <c r="G904" i="8"/>
  <c r="F904" i="8"/>
  <c r="E904" i="8"/>
  <c r="D904" i="8"/>
  <c r="C904" i="8"/>
  <c r="G903" i="8"/>
  <c r="F903" i="8"/>
  <c r="E903" i="8"/>
  <c r="D903" i="8"/>
  <c r="C903" i="8"/>
  <c r="G902" i="8"/>
  <c r="F902" i="8"/>
  <c r="E902" i="8"/>
  <c r="D902" i="8"/>
  <c r="C902" i="8"/>
  <c r="G901" i="8"/>
  <c r="F901" i="8"/>
  <c r="E901" i="8"/>
  <c r="D901" i="8"/>
  <c r="C901" i="8"/>
  <c r="G900" i="8"/>
  <c r="F900" i="8"/>
  <c r="E900" i="8"/>
  <c r="D900" i="8"/>
  <c r="C900" i="8"/>
  <c r="G899" i="8"/>
  <c r="F899" i="8"/>
  <c r="E899" i="8"/>
  <c r="D899" i="8"/>
  <c r="C899" i="8"/>
  <c r="G898" i="8"/>
  <c r="F898" i="8"/>
  <c r="E898" i="8"/>
  <c r="D898" i="8"/>
  <c r="C898" i="8"/>
  <c r="G897" i="8"/>
  <c r="F897" i="8"/>
  <c r="E897" i="8"/>
  <c r="D897" i="8"/>
  <c r="C897" i="8"/>
  <c r="G896" i="8"/>
  <c r="F896" i="8"/>
  <c r="E896" i="8"/>
  <c r="D896" i="8"/>
  <c r="C896" i="8"/>
  <c r="G895" i="8"/>
  <c r="F895" i="8"/>
  <c r="E895" i="8"/>
  <c r="D895" i="8"/>
  <c r="C895" i="8"/>
  <c r="G894" i="8"/>
  <c r="F894" i="8"/>
  <c r="E894" i="8"/>
  <c r="D894" i="8"/>
  <c r="C894" i="8"/>
  <c r="G893" i="8"/>
  <c r="F893" i="8"/>
  <c r="E893" i="8"/>
  <c r="D893" i="8"/>
  <c r="C893" i="8"/>
  <c r="G892" i="8"/>
  <c r="F892" i="8"/>
  <c r="E892" i="8"/>
  <c r="D892" i="8"/>
  <c r="C892" i="8"/>
  <c r="G891" i="8"/>
  <c r="F891" i="8"/>
  <c r="E891" i="8"/>
  <c r="D891" i="8"/>
  <c r="C891" i="8"/>
  <c r="G890" i="8"/>
  <c r="F890" i="8"/>
  <c r="E890" i="8"/>
  <c r="D890" i="8"/>
  <c r="C890" i="8"/>
  <c r="G889" i="8"/>
  <c r="F889" i="8"/>
  <c r="E889" i="8"/>
  <c r="D889" i="8"/>
  <c r="C889" i="8"/>
  <c r="G888" i="8"/>
  <c r="F888" i="8"/>
  <c r="E888" i="8"/>
  <c r="D888" i="8"/>
  <c r="C888" i="8"/>
  <c r="G887" i="8"/>
  <c r="F887" i="8"/>
  <c r="E887" i="8"/>
  <c r="D887" i="8"/>
  <c r="C887" i="8"/>
  <c r="G886" i="8"/>
  <c r="F886" i="8"/>
  <c r="E886" i="8"/>
  <c r="D886" i="8"/>
  <c r="C886" i="8"/>
  <c r="G885" i="8"/>
  <c r="F885" i="8"/>
  <c r="E885" i="8"/>
  <c r="D885" i="8"/>
  <c r="C885" i="8"/>
  <c r="G884" i="8"/>
  <c r="F884" i="8"/>
  <c r="E884" i="8"/>
  <c r="D884" i="8"/>
  <c r="C884" i="8"/>
  <c r="G883" i="8"/>
  <c r="F883" i="8"/>
  <c r="E883" i="8"/>
  <c r="D883" i="8"/>
  <c r="C883" i="8"/>
  <c r="G882" i="8"/>
  <c r="F882" i="8"/>
  <c r="E882" i="8"/>
  <c r="D882" i="8"/>
  <c r="C882" i="8"/>
  <c r="G881" i="8"/>
  <c r="F881" i="8"/>
  <c r="E881" i="8"/>
  <c r="D881" i="8"/>
  <c r="C881" i="8"/>
  <c r="G880" i="8"/>
  <c r="F880" i="8"/>
  <c r="E880" i="8"/>
  <c r="D880" i="8"/>
  <c r="C880" i="8"/>
  <c r="G879" i="8"/>
  <c r="F879" i="8"/>
  <c r="E879" i="8"/>
  <c r="D879" i="8"/>
  <c r="C879" i="8"/>
  <c r="G878" i="8"/>
  <c r="F878" i="8"/>
  <c r="E878" i="8"/>
  <c r="D878" i="8"/>
  <c r="C878" i="8"/>
  <c r="G877" i="8"/>
  <c r="F877" i="8"/>
  <c r="E877" i="8"/>
  <c r="D877" i="8"/>
  <c r="C877" i="8"/>
  <c r="G876" i="8"/>
  <c r="F876" i="8"/>
  <c r="E876" i="8"/>
  <c r="D876" i="8"/>
  <c r="C876" i="8"/>
  <c r="G875" i="8"/>
  <c r="F875" i="8"/>
  <c r="E875" i="8"/>
  <c r="D875" i="8"/>
  <c r="C875" i="8"/>
  <c r="G874" i="8"/>
  <c r="F874" i="8"/>
  <c r="E874" i="8"/>
  <c r="D874" i="8"/>
  <c r="C874" i="8"/>
  <c r="G873" i="8"/>
  <c r="F873" i="8"/>
  <c r="E873" i="8"/>
  <c r="D873" i="8"/>
  <c r="C873" i="8"/>
  <c r="G872" i="8"/>
  <c r="F872" i="8"/>
  <c r="E872" i="8"/>
  <c r="D872" i="8"/>
  <c r="C872" i="8"/>
  <c r="G871" i="8"/>
  <c r="F871" i="8"/>
  <c r="E871" i="8"/>
  <c r="D871" i="8"/>
  <c r="C871" i="8"/>
  <c r="G870" i="8"/>
  <c r="F870" i="8"/>
  <c r="E870" i="8"/>
  <c r="D870" i="8"/>
  <c r="C870" i="8"/>
  <c r="G869" i="8"/>
  <c r="F869" i="8"/>
  <c r="E869" i="8"/>
  <c r="D869" i="8"/>
  <c r="C869" i="8"/>
  <c r="G868" i="8"/>
  <c r="F868" i="8"/>
  <c r="E868" i="8"/>
  <c r="D868" i="8"/>
  <c r="C868" i="8"/>
  <c r="G867" i="8"/>
  <c r="F867" i="8"/>
  <c r="E867" i="8"/>
  <c r="D867" i="8"/>
  <c r="C867" i="8"/>
  <c r="G866" i="8"/>
  <c r="F866" i="8"/>
  <c r="E866" i="8"/>
  <c r="D866" i="8"/>
  <c r="C866" i="8"/>
  <c r="G865" i="8"/>
  <c r="F865" i="8"/>
  <c r="E865" i="8"/>
  <c r="D865" i="8"/>
  <c r="C865" i="8"/>
  <c r="G864" i="8"/>
  <c r="F864" i="8"/>
  <c r="E864" i="8"/>
  <c r="D864" i="8"/>
  <c r="C864" i="8"/>
  <c r="G863" i="8"/>
  <c r="F863" i="8"/>
  <c r="E863" i="8"/>
  <c r="D863" i="8"/>
  <c r="C863" i="8"/>
  <c r="G862" i="8"/>
  <c r="F862" i="8"/>
  <c r="E862" i="8"/>
  <c r="D862" i="8"/>
  <c r="C862" i="8"/>
  <c r="G861" i="8"/>
  <c r="F861" i="8"/>
  <c r="E861" i="8"/>
  <c r="D861" i="8"/>
  <c r="C861" i="8"/>
  <c r="G860" i="8"/>
  <c r="F860" i="8"/>
  <c r="E860" i="8"/>
  <c r="D860" i="8"/>
  <c r="C860" i="8"/>
  <c r="G859" i="8"/>
  <c r="F859" i="8"/>
  <c r="E859" i="8"/>
  <c r="D859" i="8"/>
  <c r="C859" i="8"/>
  <c r="G858" i="8"/>
  <c r="F858" i="8"/>
  <c r="E858" i="8"/>
  <c r="D858" i="8"/>
  <c r="C858" i="8"/>
  <c r="G857" i="8"/>
  <c r="F857" i="8"/>
  <c r="E857" i="8"/>
  <c r="D857" i="8"/>
  <c r="C857" i="8"/>
  <c r="G856" i="8"/>
  <c r="F856" i="8"/>
  <c r="E856" i="8"/>
  <c r="D856" i="8"/>
  <c r="C856" i="8"/>
  <c r="G855" i="8"/>
  <c r="F855" i="8"/>
  <c r="E855" i="8"/>
  <c r="D855" i="8"/>
  <c r="C855" i="8"/>
  <c r="G854" i="8"/>
  <c r="F854" i="8"/>
  <c r="E854" i="8"/>
  <c r="D854" i="8"/>
  <c r="C854" i="8"/>
  <c r="G853" i="8"/>
  <c r="F853" i="8"/>
  <c r="E853" i="8"/>
  <c r="D853" i="8"/>
  <c r="C853" i="8"/>
  <c r="G852" i="8"/>
  <c r="F852" i="8"/>
  <c r="E852" i="8"/>
  <c r="D852" i="8"/>
  <c r="C852" i="8"/>
  <c r="G851" i="8"/>
  <c r="F851" i="8"/>
  <c r="E851" i="8"/>
  <c r="D851" i="8"/>
  <c r="C851" i="8"/>
  <c r="G850" i="8"/>
  <c r="F850" i="8"/>
  <c r="E850" i="8"/>
  <c r="D850" i="8"/>
  <c r="C850" i="8"/>
  <c r="G849" i="8"/>
  <c r="F849" i="8"/>
  <c r="E849" i="8"/>
  <c r="D849" i="8"/>
  <c r="C849" i="8"/>
  <c r="G848" i="8"/>
  <c r="F848" i="8"/>
  <c r="E848" i="8"/>
  <c r="D848" i="8"/>
  <c r="C848" i="8"/>
  <c r="G847" i="8"/>
  <c r="F847" i="8"/>
  <c r="E847" i="8"/>
  <c r="D847" i="8"/>
  <c r="C847" i="8"/>
  <c r="G846" i="8"/>
  <c r="F846" i="8"/>
  <c r="E846" i="8"/>
  <c r="D846" i="8"/>
  <c r="C846" i="8"/>
  <c r="G845" i="8"/>
  <c r="F845" i="8"/>
  <c r="E845" i="8"/>
  <c r="D845" i="8"/>
  <c r="C845" i="8"/>
  <c r="G844" i="8"/>
  <c r="F844" i="8"/>
  <c r="E844" i="8"/>
  <c r="D844" i="8"/>
  <c r="C844" i="8"/>
  <c r="G843" i="8"/>
  <c r="F843" i="8"/>
  <c r="E843" i="8"/>
  <c r="D843" i="8"/>
  <c r="C843" i="8"/>
  <c r="G842" i="8"/>
  <c r="F842" i="8"/>
  <c r="E842" i="8"/>
  <c r="D842" i="8"/>
  <c r="C842" i="8"/>
  <c r="G841" i="8"/>
  <c r="F841" i="8"/>
  <c r="E841" i="8"/>
  <c r="D841" i="8"/>
  <c r="C841" i="8"/>
  <c r="G840" i="8"/>
  <c r="F840" i="8"/>
  <c r="E840" i="8"/>
  <c r="D840" i="8"/>
  <c r="C840" i="8"/>
  <c r="G839" i="8"/>
  <c r="F839" i="8"/>
  <c r="E839" i="8"/>
  <c r="D839" i="8"/>
  <c r="C839" i="8"/>
  <c r="G838" i="8"/>
  <c r="F838" i="8"/>
  <c r="E838" i="8"/>
  <c r="D838" i="8"/>
  <c r="C838" i="8"/>
  <c r="G837" i="8"/>
  <c r="F837" i="8"/>
  <c r="E837" i="8"/>
  <c r="D837" i="8"/>
  <c r="C837" i="8"/>
  <c r="G836" i="8"/>
  <c r="F836" i="8"/>
  <c r="E836" i="8"/>
  <c r="D836" i="8"/>
  <c r="C836" i="8"/>
  <c r="G835" i="8"/>
  <c r="F835" i="8"/>
  <c r="E835" i="8"/>
  <c r="D835" i="8"/>
  <c r="C835" i="8"/>
  <c r="G834" i="8"/>
  <c r="F834" i="8"/>
  <c r="E834" i="8"/>
  <c r="D834" i="8"/>
  <c r="C834" i="8"/>
  <c r="G833" i="8"/>
  <c r="F833" i="8"/>
  <c r="E833" i="8"/>
  <c r="D833" i="8"/>
  <c r="C833" i="8"/>
  <c r="G832" i="8"/>
  <c r="F832" i="8"/>
  <c r="E832" i="8"/>
  <c r="D832" i="8"/>
  <c r="C832" i="8"/>
  <c r="G831" i="8"/>
  <c r="F831" i="8"/>
  <c r="E831" i="8"/>
  <c r="D831" i="8"/>
  <c r="C831" i="8"/>
  <c r="G830" i="8"/>
  <c r="F830" i="8"/>
  <c r="E830" i="8"/>
  <c r="D830" i="8"/>
  <c r="C830" i="8"/>
  <c r="G829" i="8"/>
  <c r="F829" i="8"/>
  <c r="E829" i="8"/>
  <c r="D829" i="8"/>
  <c r="C829" i="8"/>
  <c r="G828" i="8"/>
  <c r="F828" i="8"/>
  <c r="E828" i="8"/>
  <c r="D828" i="8"/>
  <c r="C828" i="8"/>
  <c r="G827" i="8"/>
  <c r="F827" i="8"/>
  <c r="E827" i="8"/>
  <c r="D827" i="8"/>
  <c r="C827" i="8"/>
  <c r="G826" i="8"/>
  <c r="F826" i="8"/>
  <c r="E826" i="8"/>
  <c r="D826" i="8"/>
  <c r="C826" i="8"/>
  <c r="G825" i="8"/>
  <c r="F825" i="8"/>
  <c r="E825" i="8"/>
  <c r="D825" i="8"/>
  <c r="C825" i="8"/>
  <c r="G824" i="8"/>
  <c r="F824" i="8"/>
  <c r="E824" i="8"/>
  <c r="D824" i="8"/>
  <c r="C824" i="8"/>
  <c r="G823" i="8"/>
  <c r="F823" i="8"/>
  <c r="E823" i="8"/>
  <c r="D823" i="8"/>
  <c r="C823" i="8"/>
  <c r="G822" i="8"/>
  <c r="F822" i="8"/>
  <c r="E822" i="8"/>
  <c r="D822" i="8"/>
  <c r="C822" i="8"/>
  <c r="G821" i="8"/>
  <c r="F821" i="8"/>
  <c r="E821" i="8"/>
  <c r="D821" i="8"/>
  <c r="C821" i="8"/>
  <c r="G820" i="8"/>
  <c r="F820" i="8"/>
  <c r="E820" i="8"/>
  <c r="D820" i="8"/>
  <c r="C820" i="8"/>
  <c r="G819" i="8"/>
  <c r="F819" i="8"/>
  <c r="E819" i="8"/>
  <c r="D819" i="8"/>
  <c r="C819" i="8"/>
  <c r="G818" i="8"/>
  <c r="F818" i="8"/>
  <c r="E818" i="8"/>
  <c r="D818" i="8"/>
  <c r="C818" i="8"/>
  <c r="G817" i="8"/>
  <c r="F817" i="8"/>
  <c r="E817" i="8"/>
  <c r="D817" i="8"/>
  <c r="C817" i="8"/>
  <c r="G816" i="8"/>
  <c r="F816" i="8"/>
  <c r="E816" i="8"/>
  <c r="D816" i="8"/>
  <c r="C816" i="8"/>
  <c r="G815" i="8"/>
  <c r="F815" i="8"/>
  <c r="E815" i="8"/>
  <c r="D815" i="8"/>
  <c r="C815" i="8"/>
  <c r="G814" i="8"/>
  <c r="F814" i="8"/>
  <c r="E814" i="8"/>
  <c r="D814" i="8"/>
  <c r="C814" i="8"/>
  <c r="G813" i="8"/>
  <c r="F813" i="8"/>
  <c r="E813" i="8"/>
  <c r="D813" i="8"/>
  <c r="C813" i="8"/>
  <c r="G812" i="8"/>
  <c r="F812" i="8"/>
  <c r="E812" i="8"/>
  <c r="D812" i="8"/>
  <c r="C812" i="8"/>
  <c r="G811" i="8"/>
  <c r="F811" i="8"/>
  <c r="E811" i="8"/>
  <c r="D811" i="8"/>
  <c r="C811" i="8"/>
  <c r="G810" i="8"/>
  <c r="F810" i="8"/>
  <c r="E810" i="8"/>
  <c r="D810" i="8"/>
  <c r="C810" i="8"/>
  <c r="G809" i="8"/>
  <c r="F809" i="8"/>
  <c r="E809" i="8"/>
  <c r="D809" i="8"/>
  <c r="C809" i="8"/>
  <c r="G808" i="8"/>
  <c r="F808" i="8"/>
  <c r="E808" i="8"/>
  <c r="D808" i="8"/>
  <c r="C808" i="8"/>
  <c r="G807" i="8"/>
  <c r="F807" i="8"/>
  <c r="E807" i="8"/>
  <c r="D807" i="8"/>
  <c r="C807" i="8"/>
  <c r="G806" i="8"/>
  <c r="F806" i="8"/>
  <c r="E806" i="8"/>
  <c r="D806" i="8"/>
  <c r="C806" i="8"/>
  <c r="G805" i="8"/>
  <c r="F805" i="8"/>
  <c r="E805" i="8"/>
  <c r="D805" i="8"/>
  <c r="C805" i="8"/>
  <c r="G804" i="8"/>
  <c r="F804" i="8"/>
  <c r="E804" i="8"/>
  <c r="D804" i="8"/>
  <c r="C804" i="8"/>
  <c r="G803" i="8"/>
  <c r="F803" i="8"/>
  <c r="E803" i="8"/>
  <c r="D803" i="8"/>
  <c r="C803" i="8"/>
  <c r="G802" i="8"/>
  <c r="F802" i="8"/>
  <c r="E802" i="8"/>
  <c r="D802" i="8"/>
  <c r="C802" i="8"/>
  <c r="G801" i="8"/>
  <c r="F801" i="8"/>
  <c r="E801" i="8"/>
  <c r="D801" i="8"/>
  <c r="C801" i="8"/>
  <c r="G800" i="8"/>
  <c r="F800" i="8"/>
  <c r="E800" i="8"/>
  <c r="D800" i="8"/>
  <c r="C800" i="8"/>
  <c r="G799" i="8"/>
  <c r="F799" i="8"/>
  <c r="E799" i="8"/>
  <c r="D799" i="8"/>
  <c r="C799" i="8"/>
  <c r="G798" i="8"/>
  <c r="F798" i="8"/>
  <c r="E798" i="8"/>
  <c r="D798" i="8"/>
  <c r="C798" i="8"/>
  <c r="G797" i="8"/>
  <c r="F797" i="8"/>
  <c r="E797" i="8"/>
  <c r="D797" i="8"/>
  <c r="C797" i="8"/>
  <c r="G796" i="8"/>
  <c r="F796" i="8"/>
  <c r="E796" i="8"/>
  <c r="D796" i="8"/>
  <c r="C796" i="8"/>
  <c r="G795" i="8"/>
  <c r="F795" i="8"/>
  <c r="E795" i="8"/>
  <c r="D795" i="8"/>
  <c r="C795" i="8"/>
  <c r="G794" i="8"/>
  <c r="F794" i="8"/>
  <c r="E794" i="8"/>
  <c r="D794" i="8"/>
  <c r="C794" i="8"/>
  <c r="G793" i="8"/>
  <c r="F793" i="8"/>
  <c r="E793" i="8"/>
  <c r="D793" i="8"/>
  <c r="C793" i="8"/>
  <c r="G792" i="8"/>
  <c r="F792" i="8"/>
  <c r="E792" i="8"/>
  <c r="D792" i="8"/>
  <c r="C792" i="8"/>
  <c r="G791" i="8"/>
  <c r="F791" i="8"/>
  <c r="E791" i="8"/>
  <c r="D791" i="8"/>
  <c r="C791" i="8"/>
  <c r="G790" i="8"/>
  <c r="F790" i="8"/>
  <c r="E790" i="8"/>
  <c r="D790" i="8"/>
  <c r="C790" i="8"/>
  <c r="G789" i="8"/>
  <c r="F789" i="8"/>
  <c r="E789" i="8"/>
  <c r="D789" i="8"/>
  <c r="C789" i="8"/>
  <c r="G788" i="8"/>
  <c r="F788" i="8"/>
  <c r="E788" i="8"/>
  <c r="D788" i="8"/>
  <c r="C788" i="8"/>
  <c r="G787" i="8"/>
  <c r="F787" i="8"/>
  <c r="E787" i="8"/>
  <c r="D787" i="8"/>
  <c r="C787" i="8"/>
  <c r="G786" i="8"/>
  <c r="F786" i="8"/>
  <c r="E786" i="8"/>
  <c r="D786" i="8"/>
  <c r="C786" i="8"/>
  <c r="G785" i="8"/>
  <c r="F785" i="8"/>
  <c r="E785" i="8"/>
  <c r="D785" i="8"/>
  <c r="C785" i="8"/>
  <c r="G784" i="8"/>
  <c r="F784" i="8"/>
  <c r="E784" i="8"/>
  <c r="D784" i="8"/>
  <c r="C784" i="8"/>
  <c r="G783" i="8"/>
  <c r="F783" i="8"/>
  <c r="E783" i="8"/>
  <c r="D783" i="8"/>
  <c r="C783" i="8"/>
  <c r="G782" i="8"/>
  <c r="F782" i="8"/>
  <c r="E782" i="8"/>
  <c r="D782" i="8"/>
  <c r="C782" i="8"/>
  <c r="G781" i="8"/>
  <c r="F781" i="8"/>
  <c r="E781" i="8"/>
  <c r="D781" i="8"/>
  <c r="C781" i="8"/>
  <c r="G780" i="8"/>
  <c r="F780" i="8"/>
  <c r="E780" i="8"/>
  <c r="D780" i="8"/>
  <c r="C780" i="8"/>
  <c r="G779" i="8"/>
  <c r="F779" i="8"/>
  <c r="E779" i="8"/>
  <c r="D779" i="8"/>
  <c r="C779" i="8"/>
  <c r="G778" i="8"/>
  <c r="F778" i="8"/>
  <c r="E778" i="8"/>
  <c r="D778" i="8"/>
  <c r="C778" i="8"/>
  <c r="G777" i="8"/>
  <c r="F777" i="8"/>
  <c r="E777" i="8"/>
  <c r="D777" i="8"/>
  <c r="C777" i="8"/>
  <c r="G776" i="8"/>
  <c r="F776" i="8"/>
  <c r="E776" i="8"/>
  <c r="D776" i="8"/>
  <c r="C776" i="8"/>
  <c r="G775" i="8"/>
  <c r="F775" i="8"/>
  <c r="E775" i="8"/>
  <c r="D775" i="8"/>
  <c r="C775" i="8"/>
  <c r="G774" i="8"/>
  <c r="F774" i="8"/>
  <c r="E774" i="8"/>
  <c r="D774" i="8"/>
  <c r="C774" i="8"/>
  <c r="G773" i="8"/>
  <c r="F773" i="8"/>
  <c r="E773" i="8"/>
  <c r="D773" i="8"/>
  <c r="C773" i="8"/>
  <c r="G772" i="8"/>
  <c r="F772" i="8"/>
  <c r="E772" i="8"/>
  <c r="D772" i="8"/>
  <c r="C772" i="8"/>
  <c r="G771" i="8"/>
  <c r="F771" i="8"/>
  <c r="E771" i="8"/>
  <c r="D771" i="8"/>
  <c r="C771" i="8"/>
  <c r="G770" i="8"/>
  <c r="F770" i="8"/>
  <c r="E770" i="8"/>
  <c r="D770" i="8"/>
  <c r="C770" i="8"/>
  <c r="G769" i="8"/>
  <c r="F769" i="8"/>
  <c r="E769" i="8"/>
  <c r="D769" i="8"/>
  <c r="C769" i="8"/>
  <c r="G768" i="8"/>
  <c r="F768" i="8"/>
  <c r="E768" i="8"/>
  <c r="D768" i="8"/>
  <c r="C768" i="8"/>
  <c r="G767" i="8"/>
  <c r="F767" i="8"/>
  <c r="E767" i="8"/>
  <c r="D767" i="8"/>
  <c r="C767" i="8"/>
  <c r="G766" i="8"/>
  <c r="F766" i="8"/>
  <c r="E766" i="8"/>
  <c r="D766" i="8"/>
  <c r="C766" i="8"/>
  <c r="G765" i="8"/>
  <c r="F765" i="8"/>
  <c r="E765" i="8"/>
  <c r="D765" i="8"/>
  <c r="C765" i="8"/>
  <c r="G764" i="8"/>
  <c r="F764" i="8"/>
  <c r="E764" i="8"/>
  <c r="D764" i="8"/>
  <c r="C764" i="8"/>
  <c r="G763" i="8"/>
  <c r="F763" i="8"/>
  <c r="E763" i="8"/>
  <c r="D763" i="8"/>
  <c r="C763" i="8"/>
  <c r="G762" i="8"/>
  <c r="F762" i="8"/>
  <c r="E762" i="8"/>
  <c r="D762" i="8"/>
  <c r="C762" i="8"/>
  <c r="G761" i="8"/>
  <c r="F761" i="8"/>
  <c r="E761" i="8"/>
  <c r="D761" i="8"/>
  <c r="C761" i="8"/>
  <c r="G760" i="8"/>
  <c r="F760" i="8"/>
  <c r="E760" i="8"/>
  <c r="D760" i="8"/>
  <c r="C760" i="8"/>
  <c r="G759" i="8"/>
  <c r="F759" i="8"/>
  <c r="E759" i="8"/>
  <c r="D759" i="8"/>
  <c r="C759" i="8"/>
  <c r="G758" i="8"/>
  <c r="F758" i="8"/>
  <c r="E758" i="8"/>
  <c r="D758" i="8"/>
  <c r="C758" i="8"/>
  <c r="G757" i="8"/>
  <c r="F757" i="8"/>
  <c r="E757" i="8"/>
  <c r="D757" i="8"/>
  <c r="C757" i="8"/>
  <c r="G756" i="8"/>
  <c r="F756" i="8"/>
  <c r="E756" i="8"/>
  <c r="D756" i="8"/>
  <c r="C756" i="8"/>
  <c r="G755" i="8"/>
  <c r="F755" i="8"/>
  <c r="E755" i="8"/>
  <c r="D755" i="8"/>
  <c r="C755" i="8"/>
  <c r="G754" i="8"/>
  <c r="F754" i="8"/>
  <c r="E754" i="8"/>
  <c r="D754" i="8"/>
  <c r="C754" i="8"/>
  <c r="G753" i="8"/>
  <c r="F753" i="8"/>
  <c r="E753" i="8"/>
  <c r="D753" i="8"/>
  <c r="C753" i="8"/>
  <c r="G752" i="8"/>
  <c r="F752" i="8"/>
  <c r="E752" i="8"/>
  <c r="D752" i="8"/>
  <c r="C752" i="8"/>
  <c r="G751" i="8"/>
  <c r="F751" i="8"/>
  <c r="E751" i="8"/>
  <c r="D751" i="8"/>
  <c r="C751" i="8"/>
  <c r="G750" i="8"/>
  <c r="F750" i="8"/>
  <c r="E750" i="8"/>
  <c r="D750" i="8"/>
  <c r="C750" i="8"/>
  <c r="G749" i="8"/>
  <c r="F749" i="8"/>
  <c r="E749" i="8"/>
  <c r="D749" i="8"/>
  <c r="C749" i="8"/>
  <c r="G748" i="8"/>
  <c r="F748" i="8"/>
  <c r="E748" i="8"/>
  <c r="D748" i="8"/>
  <c r="C748" i="8"/>
  <c r="G747" i="8"/>
  <c r="F747" i="8"/>
  <c r="E747" i="8"/>
  <c r="D747" i="8"/>
  <c r="C747" i="8"/>
  <c r="G746" i="8"/>
  <c r="F746" i="8"/>
  <c r="E746" i="8"/>
  <c r="D746" i="8"/>
  <c r="C746" i="8"/>
  <c r="G745" i="8"/>
  <c r="F745" i="8"/>
  <c r="E745" i="8"/>
  <c r="D745" i="8"/>
  <c r="C745" i="8"/>
  <c r="G744" i="8"/>
  <c r="F744" i="8"/>
  <c r="E744" i="8"/>
  <c r="D744" i="8"/>
  <c r="C744" i="8"/>
  <c r="G743" i="8"/>
  <c r="F743" i="8"/>
  <c r="E743" i="8"/>
  <c r="D743" i="8"/>
  <c r="C743" i="8"/>
  <c r="G742" i="8"/>
  <c r="F742" i="8"/>
  <c r="E742" i="8"/>
  <c r="D742" i="8"/>
  <c r="C742" i="8"/>
  <c r="G741" i="8"/>
  <c r="F741" i="8"/>
  <c r="E741" i="8"/>
  <c r="D741" i="8"/>
  <c r="C741" i="8"/>
  <c r="G740" i="8"/>
  <c r="F740" i="8"/>
  <c r="E740" i="8"/>
  <c r="D740" i="8"/>
  <c r="C740" i="8"/>
  <c r="G739" i="8"/>
  <c r="F739" i="8"/>
  <c r="E739" i="8"/>
  <c r="D739" i="8"/>
  <c r="C739" i="8"/>
  <c r="G738" i="8"/>
  <c r="F738" i="8"/>
  <c r="E738" i="8"/>
  <c r="D738" i="8"/>
  <c r="C738" i="8"/>
  <c r="G737" i="8"/>
  <c r="F737" i="8"/>
  <c r="E737" i="8"/>
  <c r="D737" i="8"/>
  <c r="C737" i="8"/>
  <c r="G736" i="8"/>
  <c r="F736" i="8"/>
  <c r="E736" i="8"/>
  <c r="D736" i="8"/>
  <c r="C736" i="8"/>
  <c r="G735" i="8"/>
  <c r="F735" i="8"/>
  <c r="E735" i="8"/>
  <c r="D735" i="8"/>
  <c r="C735" i="8"/>
  <c r="G734" i="8"/>
  <c r="F734" i="8"/>
  <c r="E734" i="8"/>
  <c r="D734" i="8"/>
  <c r="C734" i="8"/>
  <c r="G733" i="8"/>
  <c r="F733" i="8"/>
  <c r="E733" i="8"/>
  <c r="D733" i="8"/>
  <c r="C733" i="8"/>
  <c r="G732" i="8"/>
  <c r="F732" i="8"/>
  <c r="E732" i="8"/>
  <c r="D732" i="8"/>
  <c r="C732" i="8"/>
  <c r="G731" i="8"/>
  <c r="F731" i="8"/>
  <c r="E731" i="8"/>
  <c r="D731" i="8"/>
  <c r="C731" i="8"/>
  <c r="G730" i="8"/>
  <c r="F730" i="8"/>
  <c r="E730" i="8"/>
  <c r="D730" i="8"/>
  <c r="C730" i="8"/>
  <c r="G729" i="8"/>
  <c r="F729" i="8"/>
  <c r="E729" i="8"/>
  <c r="D729" i="8"/>
  <c r="C729" i="8"/>
  <c r="G728" i="8"/>
  <c r="F728" i="8"/>
  <c r="E728" i="8"/>
  <c r="D728" i="8"/>
  <c r="C728" i="8"/>
  <c r="G727" i="8"/>
  <c r="F727" i="8"/>
  <c r="E727" i="8"/>
  <c r="D727" i="8"/>
  <c r="C727" i="8"/>
  <c r="G726" i="8"/>
  <c r="F726" i="8"/>
  <c r="E726" i="8"/>
  <c r="D726" i="8"/>
  <c r="C726" i="8"/>
  <c r="G725" i="8"/>
  <c r="F725" i="8"/>
  <c r="E725" i="8"/>
  <c r="D725" i="8"/>
  <c r="C725" i="8"/>
  <c r="G724" i="8"/>
  <c r="F724" i="8"/>
  <c r="E724" i="8"/>
  <c r="D724" i="8"/>
  <c r="C724" i="8"/>
  <c r="G723" i="8"/>
  <c r="F723" i="8"/>
  <c r="E723" i="8"/>
  <c r="D723" i="8"/>
  <c r="C723" i="8"/>
  <c r="G722" i="8"/>
  <c r="F722" i="8"/>
  <c r="E722" i="8"/>
  <c r="D722" i="8"/>
  <c r="C722" i="8"/>
  <c r="G721" i="8"/>
  <c r="F721" i="8"/>
  <c r="E721" i="8"/>
  <c r="D721" i="8"/>
  <c r="C721" i="8"/>
  <c r="G720" i="8"/>
  <c r="F720" i="8"/>
  <c r="E720" i="8"/>
  <c r="D720" i="8"/>
  <c r="C720" i="8"/>
  <c r="G719" i="8"/>
  <c r="F719" i="8"/>
  <c r="E719" i="8"/>
  <c r="D719" i="8"/>
  <c r="C719" i="8"/>
  <c r="G718" i="8"/>
  <c r="F718" i="8"/>
  <c r="E718" i="8"/>
  <c r="D718" i="8"/>
  <c r="C718" i="8"/>
  <c r="G717" i="8"/>
  <c r="F717" i="8"/>
  <c r="E717" i="8"/>
  <c r="D717" i="8"/>
  <c r="C717" i="8"/>
  <c r="G716" i="8"/>
  <c r="F716" i="8"/>
  <c r="E716" i="8"/>
  <c r="D716" i="8"/>
  <c r="C716" i="8"/>
  <c r="G715" i="8"/>
  <c r="F715" i="8"/>
  <c r="E715" i="8"/>
  <c r="D715" i="8"/>
  <c r="C715" i="8"/>
  <c r="G714" i="8"/>
  <c r="F714" i="8"/>
  <c r="E714" i="8"/>
  <c r="D714" i="8"/>
  <c r="C714" i="8"/>
  <c r="G713" i="8"/>
  <c r="F713" i="8"/>
  <c r="E713" i="8"/>
  <c r="D713" i="8"/>
  <c r="C713" i="8"/>
  <c r="G712" i="8"/>
  <c r="F712" i="8"/>
  <c r="E712" i="8"/>
  <c r="D712" i="8"/>
  <c r="C712" i="8"/>
  <c r="G711" i="8"/>
  <c r="F711" i="8"/>
  <c r="E711" i="8"/>
  <c r="D711" i="8"/>
  <c r="C711" i="8"/>
  <c r="G710" i="8"/>
  <c r="F710" i="8"/>
  <c r="E710" i="8"/>
  <c r="D710" i="8"/>
  <c r="C710" i="8"/>
  <c r="G709" i="8"/>
  <c r="F709" i="8"/>
  <c r="E709" i="8"/>
  <c r="D709" i="8"/>
  <c r="C709" i="8"/>
  <c r="G708" i="8"/>
  <c r="F708" i="8"/>
  <c r="E708" i="8"/>
  <c r="D708" i="8"/>
  <c r="C708" i="8"/>
  <c r="G707" i="8"/>
  <c r="F707" i="8"/>
  <c r="E707" i="8"/>
  <c r="D707" i="8"/>
  <c r="C707" i="8"/>
  <c r="G706" i="8"/>
  <c r="F706" i="8"/>
  <c r="E706" i="8"/>
  <c r="D706" i="8"/>
  <c r="C706" i="8"/>
  <c r="G705" i="8"/>
  <c r="F705" i="8"/>
  <c r="E705" i="8"/>
  <c r="D705" i="8"/>
  <c r="C705" i="8"/>
  <c r="G704" i="8"/>
  <c r="F704" i="8"/>
  <c r="E704" i="8"/>
  <c r="D704" i="8"/>
  <c r="C704" i="8"/>
  <c r="G703" i="8"/>
  <c r="F703" i="8"/>
  <c r="E703" i="8"/>
  <c r="D703" i="8"/>
  <c r="C703" i="8"/>
  <c r="G702" i="8"/>
  <c r="F702" i="8"/>
  <c r="E702" i="8"/>
  <c r="D702" i="8"/>
  <c r="C702" i="8"/>
  <c r="G701" i="8"/>
  <c r="F701" i="8"/>
  <c r="E701" i="8"/>
  <c r="D701" i="8"/>
  <c r="C701" i="8"/>
  <c r="G700" i="8"/>
  <c r="F700" i="8"/>
  <c r="E700" i="8"/>
  <c r="D700" i="8"/>
  <c r="C700" i="8"/>
  <c r="G699" i="8"/>
  <c r="F699" i="8"/>
  <c r="E699" i="8"/>
  <c r="D699" i="8"/>
  <c r="C699" i="8"/>
  <c r="G698" i="8"/>
  <c r="F698" i="8"/>
  <c r="E698" i="8"/>
  <c r="D698" i="8"/>
  <c r="C698" i="8"/>
  <c r="G697" i="8"/>
  <c r="F697" i="8"/>
  <c r="E697" i="8"/>
  <c r="D697" i="8"/>
  <c r="C697" i="8"/>
  <c r="G696" i="8"/>
  <c r="F696" i="8"/>
  <c r="E696" i="8"/>
  <c r="D696" i="8"/>
  <c r="C696" i="8"/>
  <c r="G695" i="8"/>
  <c r="F695" i="8"/>
  <c r="E695" i="8"/>
  <c r="D695" i="8"/>
  <c r="C695" i="8"/>
  <c r="G694" i="8"/>
  <c r="F694" i="8"/>
  <c r="E694" i="8"/>
  <c r="D694" i="8"/>
  <c r="C694" i="8"/>
  <c r="G693" i="8"/>
  <c r="F693" i="8"/>
  <c r="E693" i="8"/>
  <c r="D693" i="8"/>
  <c r="C693" i="8"/>
  <c r="G692" i="8"/>
  <c r="F692" i="8"/>
  <c r="E692" i="8"/>
  <c r="D692" i="8"/>
  <c r="C692" i="8"/>
  <c r="G691" i="8"/>
  <c r="F691" i="8"/>
  <c r="E691" i="8"/>
  <c r="D691" i="8"/>
  <c r="C691" i="8"/>
  <c r="G690" i="8"/>
  <c r="F690" i="8"/>
  <c r="E690" i="8"/>
  <c r="D690" i="8"/>
  <c r="C690" i="8"/>
  <c r="G689" i="8"/>
  <c r="F689" i="8"/>
  <c r="E689" i="8"/>
  <c r="D689" i="8"/>
  <c r="C689" i="8"/>
  <c r="G688" i="8"/>
  <c r="F688" i="8"/>
  <c r="E688" i="8"/>
  <c r="D688" i="8"/>
  <c r="C688" i="8"/>
  <c r="G687" i="8"/>
  <c r="F687" i="8"/>
  <c r="E687" i="8"/>
  <c r="D687" i="8"/>
  <c r="C687" i="8"/>
  <c r="G686" i="8"/>
  <c r="F686" i="8"/>
  <c r="E686" i="8"/>
  <c r="D686" i="8"/>
  <c r="C686" i="8"/>
  <c r="G685" i="8"/>
  <c r="F685" i="8"/>
  <c r="E685" i="8"/>
  <c r="D685" i="8"/>
  <c r="C685" i="8"/>
  <c r="G684" i="8"/>
  <c r="F684" i="8"/>
  <c r="E684" i="8"/>
  <c r="D684" i="8"/>
  <c r="C684" i="8"/>
  <c r="G683" i="8"/>
  <c r="F683" i="8"/>
  <c r="E683" i="8"/>
  <c r="D683" i="8"/>
  <c r="C683" i="8"/>
  <c r="G682" i="8"/>
  <c r="F682" i="8"/>
  <c r="E682" i="8"/>
  <c r="D682" i="8"/>
  <c r="C682" i="8"/>
  <c r="G681" i="8"/>
  <c r="F681" i="8"/>
  <c r="E681" i="8"/>
  <c r="D681" i="8"/>
  <c r="C681" i="8"/>
  <c r="G680" i="8"/>
  <c r="F680" i="8"/>
  <c r="E680" i="8"/>
  <c r="D680" i="8"/>
  <c r="C680" i="8"/>
  <c r="G679" i="8"/>
  <c r="F679" i="8"/>
  <c r="E679" i="8"/>
  <c r="D679" i="8"/>
  <c r="C679" i="8"/>
  <c r="G678" i="8"/>
  <c r="F678" i="8"/>
  <c r="E678" i="8"/>
  <c r="D678" i="8"/>
  <c r="C678" i="8"/>
  <c r="G677" i="8"/>
  <c r="F677" i="8"/>
  <c r="E677" i="8"/>
  <c r="D677" i="8"/>
  <c r="C677" i="8"/>
  <c r="G676" i="8"/>
  <c r="F676" i="8"/>
  <c r="E676" i="8"/>
  <c r="D676" i="8"/>
  <c r="C676" i="8"/>
  <c r="G675" i="8"/>
  <c r="F675" i="8"/>
  <c r="E675" i="8"/>
  <c r="D675" i="8"/>
  <c r="C675" i="8"/>
  <c r="G674" i="8"/>
  <c r="F674" i="8"/>
  <c r="E674" i="8"/>
  <c r="D674" i="8"/>
  <c r="C674" i="8"/>
  <c r="G673" i="8"/>
  <c r="F673" i="8"/>
  <c r="E673" i="8"/>
  <c r="D673" i="8"/>
  <c r="C673" i="8"/>
  <c r="G672" i="8"/>
  <c r="F672" i="8"/>
  <c r="E672" i="8"/>
  <c r="D672" i="8"/>
  <c r="C672" i="8"/>
  <c r="G671" i="8"/>
  <c r="F671" i="8"/>
  <c r="E671" i="8"/>
  <c r="D671" i="8"/>
  <c r="C671" i="8"/>
  <c r="G670" i="8"/>
  <c r="F670" i="8"/>
  <c r="E670" i="8"/>
  <c r="D670" i="8"/>
  <c r="C670" i="8"/>
  <c r="G669" i="8"/>
  <c r="F669" i="8"/>
  <c r="E669" i="8"/>
  <c r="D669" i="8"/>
  <c r="C669" i="8"/>
  <c r="G668" i="8"/>
  <c r="F668" i="8"/>
  <c r="E668" i="8"/>
  <c r="D668" i="8"/>
  <c r="C668" i="8"/>
  <c r="G667" i="8"/>
  <c r="F667" i="8"/>
  <c r="E667" i="8"/>
  <c r="D667" i="8"/>
  <c r="C667" i="8"/>
  <c r="G666" i="8"/>
  <c r="F666" i="8"/>
  <c r="E666" i="8"/>
  <c r="D666" i="8"/>
  <c r="C666" i="8"/>
  <c r="G665" i="8"/>
  <c r="F665" i="8"/>
  <c r="E665" i="8"/>
  <c r="D665" i="8"/>
  <c r="C665" i="8"/>
  <c r="G664" i="8"/>
  <c r="F664" i="8"/>
  <c r="E664" i="8"/>
  <c r="D664" i="8"/>
  <c r="C664" i="8"/>
  <c r="G663" i="8"/>
  <c r="F663" i="8"/>
  <c r="E663" i="8"/>
  <c r="D663" i="8"/>
  <c r="C663" i="8"/>
  <c r="G662" i="8"/>
  <c r="F662" i="8"/>
  <c r="E662" i="8"/>
  <c r="D662" i="8"/>
  <c r="C662" i="8"/>
  <c r="G661" i="8"/>
  <c r="F661" i="8"/>
  <c r="E661" i="8"/>
  <c r="D661" i="8"/>
  <c r="C661" i="8"/>
  <c r="G660" i="8"/>
  <c r="F660" i="8"/>
  <c r="E660" i="8"/>
  <c r="D660" i="8"/>
  <c r="C660" i="8"/>
  <c r="G659" i="8"/>
  <c r="F659" i="8"/>
  <c r="E659" i="8"/>
  <c r="D659" i="8"/>
  <c r="C659" i="8"/>
  <c r="G658" i="8"/>
  <c r="F658" i="8"/>
  <c r="E658" i="8"/>
  <c r="D658" i="8"/>
  <c r="C658" i="8"/>
  <c r="G657" i="8"/>
  <c r="F657" i="8"/>
  <c r="E657" i="8"/>
  <c r="D657" i="8"/>
  <c r="C657" i="8"/>
  <c r="G656" i="8"/>
  <c r="F656" i="8"/>
  <c r="E656" i="8"/>
  <c r="D656" i="8"/>
  <c r="C656" i="8"/>
  <c r="G655" i="8"/>
  <c r="F655" i="8"/>
  <c r="E655" i="8"/>
  <c r="D655" i="8"/>
  <c r="C655" i="8"/>
  <c r="G654" i="8"/>
  <c r="F654" i="8"/>
  <c r="E654" i="8"/>
  <c r="D654" i="8"/>
  <c r="C654" i="8"/>
  <c r="G653" i="8"/>
  <c r="F653" i="8"/>
  <c r="E653" i="8"/>
  <c r="D653" i="8"/>
  <c r="C653" i="8"/>
  <c r="G652" i="8"/>
  <c r="F652" i="8"/>
  <c r="E652" i="8"/>
  <c r="D652" i="8"/>
  <c r="C652" i="8"/>
  <c r="G651" i="8"/>
  <c r="F651" i="8"/>
  <c r="E651" i="8"/>
  <c r="D651" i="8"/>
  <c r="C651" i="8"/>
  <c r="G650" i="8"/>
  <c r="F650" i="8"/>
  <c r="E650" i="8"/>
  <c r="D650" i="8"/>
  <c r="C650" i="8"/>
  <c r="G649" i="8"/>
  <c r="F649" i="8"/>
  <c r="E649" i="8"/>
  <c r="D649" i="8"/>
  <c r="C649" i="8"/>
  <c r="G648" i="8"/>
  <c r="F648" i="8"/>
  <c r="E648" i="8"/>
  <c r="D648" i="8"/>
  <c r="C648" i="8"/>
  <c r="G647" i="8"/>
  <c r="F647" i="8"/>
  <c r="E647" i="8"/>
  <c r="D647" i="8"/>
  <c r="C647" i="8"/>
  <c r="G646" i="8"/>
  <c r="F646" i="8"/>
  <c r="E646" i="8"/>
  <c r="D646" i="8"/>
  <c r="C646" i="8"/>
  <c r="G645" i="8"/>
  <c r="F645" i="8"/>
  <c r="E645" i="8"/>
  <c r="D645" i="8"/>
  <c r="C645" i="8"/>
  <c r="G644" i="8"/>
  <c r="F644" i="8"/>
  <c r="E644" i="8"/>
  <c r="D644" i="8"/>
  <c r="C644" i="8"/>
  <c r="G643" i="8"/>
  <c r="F643" i="8"/>
  <c r="E643" i="8"/>
  <c r="D643" i="8"/>
  <c r="C643" i="8"/>
  <c r="G642" i="8"/>
  <c r="F642" i="8"/>
  <c r="E642" i="8"/>
  <c r="D642" i="8"/>
  <c r="C642" i="8"/>
  <c r="G641" i="8"/>
  <c r="F641" i="8"/>
  <c r="E641" i="8"/>
  <c r="D641" i="8"/>
  <c r="C641" i="8"/>
  <c r="G640" i="8"/>
  <c r="F640" i="8"/>
  <c r="E640" i="8"/>
  <c r="D640" i="8"/>
  <c r="C640" i="8"/>
  <c r="G639" i="8"/>
  <c r="F639" i="8"/>
  <c r="E639" i="8"/>
  <c r="D639" i="8"/>
  <c r="C639" i="8"/>
  <c r="G638" i="8"/>
  <c r="F638" i="8"/>
  <c r="E638" i="8"/>
  <c r="D638" i="8"/>
  <c r="C638" i="8"/>
  <c r="G637" i="8"/>
  <c r="F637" i="8"/>
  <c r="E637" i="8"/>
  <c r="D637" i="8"/>
  <c r="C637" i="8"/>
  <c r="G636" i="8"/>
  <c r="F636" i="8"/>
  <c r="E636" i="8"/>
  <c r="D636" i="8"/>
  <c r="C636" i="8"/>
  <c r="G635" i="8"/>
  <c r="F635" i="8"/>
  <c r="E635" i="8"/>
  <c r="D635" i="8"/>
  <c r="C635" i="8"/>
  <c r="G634" i="8"/>
  <c r="F634" i="8"/>
  <c r="E634" i="8"/>
  <c r="D634" i="8"/>
  <c r="C634" i="8"/>
  <c r="G633" i="8"/>
  <c r="F633" i="8"/>
  <c r="E633" i="8"/>
  <c r="D633" i="8"/>
  <c r="C633" i="8"/>
  <c r="G632" i="8"/>
  <c r="F632" i="8"/>
  <c r="E632" i="8"/>
  <c r="D632" i="8"/>
  <c r="C632" i="8"/>
  <c r="G631" i="8"/>
  <c r="F631" i="8"/>
  <c r="E631" i="8"/>
  <c r="D631" i="8"/>
  <c r="C631" i="8"/>
  <c r="G630" i="8"/>
  <c r="F630" i="8"/>
  <c r="E630" i="8"/>
  <c r="D630" i="8"/>
  <c r="C630" i="8"/>
  <c r="G629" i="8"/>
  <c r="F629" i="8"/>
  <c r="E629" i="8"/>
  <c r="D629" i="8"/>
  <c r="C629" i="8"/>
  <c r="G628" i="8"/>
  <c r="F628" i="8"/>
  <c r="E628" i="8"/>
  <c r="D628" i="8"/>
  <c r="C628" i="8"/>
  <c r="G627" i="8"/>
  <c r="F627" i="8"/>
  <c r="E627" i="8"/>
  <c r="D627" i="8"/>
  <c r="C627" i="8"/>
  <c r="G626" i="8"/>
  <c r="F626" i="8"/>
  <c r="E626" i="8"/>
  <c r="D626" i="8"/>
  <c r="C626" i="8"/>
  <c r="G625" i="8"/>
  <c r="F625" i="8"/>
  <c r="E625" i="8"/>
  <c r="D625" i="8"/>
  <c r="C625" i="8"/>
  <c r="G624" i="8"/>
  <c r="F624" i="8"/>
  <c r="E624" i="8"/>
  <c r="D624" i="8"/>
  <c r="C624" i="8"/>
  <c r="G623" i="8"/>
  <c r="F623" i="8"/>
  <c r="E623" i="8"/>
  <c r="D623" i="8"/>
  <c r="C623" i="8"/>
  <c r="G622" i="8"/>
  <c r="F622" i="8"/>
  <c r="E622" i="8"/>
  <c r="D622" i="8"/>
  <c r="C622" i="8"/>
  <c r="G621" i="8"/>
  <c r="F621" i="8"/>
  <c r="E621" i="8"/>
  <c r="D621" i="8"/>
  <c r="C621" i="8"/>
  <c r="G620" i="8"/>
  <c r="F620" i="8"/>
  <c r="E620" i="8"/>
  <c r="D620" i="8"/>
  <c r="C620" i="8"/>
  <c r="G619" i="8"/>
  <c r="F619" i="8"/>
  <c r="E619" i="8"/>
  <c r="D619" i="8"/>
  <c r="C619" i="8"/>
  <c r="G618" i="8"/>
  <c r="F618" i="8"/>
  <c r="E618" i="8"/>
  <c r="D618" i="8"/>
  <c r="C618" i="8"/>
  <c r="G617" i="8"/>
  <c r="F617" i="8"/>
  <c r="E617" i="8"/>
  <c r="D617" i="8"/>
  <c r="C617" i="8"/>
  <c r="G616" i="8"/>
  <c r="F616" i="8"/>
  <c r="E616" i="8"/>
  <c r="D616" i="8"/>
  <c r="C616" i="8"/>
  <c r="G615" i="8"/>
  <c r="F615" i="8"/>
  <c r="E615" i="8"/>
  <c r="D615" i="8"/>
  <c r="C615" i="8"/>
  <c r="G614" i="8"/>
  <c r="F614" i="8"/>
  <c r="E614" i="8"/>
  <c r="D614" i="8"/>
  <c r="C614" i="8"/>
  <c r="G613" i="8"/>
  <c r="F613" i="8"/>
  <c r="E613" i="8"/>
  <c r="D613" i="8"/>
  <c r="C613" i="8"/>
  <c r="G612" i="8"/>
  <c r="F612" i="8"/>
  <c r="E612" i="8"/>
  <c r="D612" i="8"/>
  <c r="C612" i="8"/>
  <c r="G611" i="8"/>
  <c r="F611" i="8"/>
  <c r="E611" i="8"/>
  <c r="D611" i="8"/>
  <c r="C611" i="8"/>
  <c r="G610" i="8"/>
  <c r="F610" i="8"/>
  <c r="E610" i="8"/>
  <c r="D610" i="8"/>
  <c r="C610" i="8"/>
  <c r="G609" i="8"/>
  <c r="F609" i="8"/>
  <c r="E609" i="8"/>
  <c r="D609" i="8"/>
  <c r="C609" i="8"/>
  <c r="G608" i="8"/>
  <c r="F608" i="8"/>
  <c r="E608" i="8"/>
  <c r="D608" i="8"/>
  <c r="C608" i="8"/>
  <c r="G607" i="8"/>
  <c r="F607" i="8"/>
  <c r="E607" i="8"/>
  <c r="D607" i="8"/>
  <c r="C607" i="8"/>
  <c r="G606" i="8"/>
  <c r="F606" i="8"/>
  <c r="E606" i="8"/>
  <c r="D606" i="8"/>
  <c r="C606" i="8"/>
  <c r="G605" i="8"/>
  <c r="F605" i="8"/>
  <c r="E605" i="8"/>
  <c r="D605" i="8"/>
  <c r="C605" i="8"/>
  <c r="G604" i="8"/>
  <c r="F604" i="8"/>
  <c r="E604" i="8"/>
  <c r="D604" i="8"/>
  <c r="C604" i="8"/>
  <c r="G603" i="8"/>
  <c r="F603" i="8"/>
  <c r="E603" i="8"/>
  <c r="D603" i="8"/>
  <c r="C603" i="8"/>
  <c r="G602" i="8"/>
  <c r="F602" i="8"/>
  <c r="E602" i="8"/>
  <c r="D602" i="8"/>
  <c r="C602" i="8"/>
  <c r="G601" i="8"/>
  <c r="F601" i="8"/>
  <c r="E601" i="8"/>
  <c r="D601" i="8"/>
  <c r="C601" i="8"/>
  <c r="G600" i="8"/>
  <c r="F600" i="8"/>
  <c r="E600" i="8"/>
  <c r="D600" i="8"/>
  <c r="C600" i="8"/>
  <c r="G599" i="8"/>
  <c r="F599" i="8"/>
  <c r="E599" i="8"/>
  <c r="D599" i="8"/>
  <c r="C599" i="8"/>
  <c r="G598" i="8"/>
  <c r="F598" i="8"/>
  <c r="E598" i="8"/>
  <c r="D598" i="8"/>
  <c r="C598" i="8"/>
  <c r="G597" i="8"/>
  <c r="F597" i="8"/>
  <c r="E597" i="8"/>
  <c r="D597" i="8"/>
  <c r="C597" i="8"/>
  <c r="G596" i="8"/>
  <c r="F596" i="8"/>
  <c r="E596" i="8"/>
  <c r="D596" i="8"/>
  <c r="C596" i="8"/>
  <c r="G595" i="8"/>
  <c r="F595" i="8"/>
  <c r="E595" i="8"/>
  <c r="D595" i="8"/>
  <c r="C595" i="8"/>
  <c r="G594" i="8"/>
  <c r="F594" i="8"/>
  <c r="E594" i="8"/>
  <c r="D594" i="8"/>
  <c r="C594" i="8"/>
  <c r="G593" i="8"/>
  <c r="F593" i="8"/>
  <c r="E593" i="8"/>
  <c r="D593" i="8"/>
  <c r="C593" i="8"/>
  <c r="G592" i="8"/>
  <c r="F592" i="8"/>
  <c r="E592" i="8"/>
  <c r="D592" i="8"/>
  <c r="C592" i="8"/>
  <c r="G591" i="8"/>
  <c r="F591" i="8"/>
  <c r="E591" i="8"/>
  <c r="D591" i="8"/>
  <c r="C591" i="8"/>
  <c r="G590" i="8"/>
  <c r="F590" i="8"/>
  <c r="E590" i="8"/>
  <c r="D590" i="8"/>
  <c r="C590" i="8"/>
  <c r="G589" i="8"/>
  <c r="F589" i="8"/>
  <c r="E589" i="8"/>
  <c r="D589" i="8"/>
  <c r="C589" i="8"/>
  <c r="G588" i="8"/>
  <c r="F588" i="8"/>
  <c r="E588" i="8"/>
  <c r="D588" i="8"/>
  <c r="C588" i="8"/>
  <c r="G587" i="8"/>
  <c r="F587" i="8"/>
  <c r="E587" i="8"/>
  <c r="D587" i="8"/>
  <c r="C587" i="8"/>
  <c r="G586" i="8"/>
  <c r="F586" i="8"/>
  <c r="E586" i="8"/>
  <c r="D586" i="8"/>
  <c r="C586" i="8"/>
  <c r="G585" i="8"/>
  <c r="F585" i="8"/>
  <c r="E585" i="8"/>
  <c r="D585" i="8"/>
  <c r="C585" i="8"/>
  <c r="G584" i="8"/>
  <c r="F584" i="8"/>
  <c r="E584" i="8"/>
  <c r="D584" i="8"/>
  <c r="C584" i="8"/>
  <c r="G583" i="8"/>
  <c r="F583" i="8"/>
  <c r="E583" i="8"/>
  <c r="D583" i="8"/>
  <c r="C583" i="8"/>
  <c r="G582" i="8"/>
  <c r="F582" i="8"/>
  <c r="E582" i="8"/>
  <c r="D582" i="8"/>
  <c r="C582" i="8"/>
  <c r="G581" i="8"/>
  <c r="F581" i="8"/>
  <c r="E581" i="8"/>
  <c r="D581" i="8"/>
  <c r="C581" i="8"/>
  <c r="G580" i="8"/>
  <c r="F580" i="8"/>
  <c r="E580" i="8"/>
  <c r="D580" i="8"/>
  <c r="C580" i="8"/>
  <c r="G579" i="8"/>
  <c r="F579" i="8"/>
  <c r="E579" i="8"/>
  <c r="D579" i="8"/>
  <c r="C579" i="8"/>
  <c r="G578" i="8"/>
  <c r="F578" i="8"/>
  <c r="E578" i="8"/>
  <c r="D578" i="8"/>
  <c r="C578" i="8"/>
  <c r="G577" i="8"/>
  <c r="F577" i="8"/>
  <c r="E577" i="8"/>
  <c r="D577" i="8"/>
  <c r="C577" i="8"/>
  <c r="G576" i="8"/>
  <c r="F576" i="8"/>
  <c r="E576" i="8"/>
  <c r="D576" i="8"/>
  <c r="C576" i="8"/>
  <c r="G575" i="8"/>
  <c r="F575" i="8"/>
  <c r="E575" i="8"/>
  <c r="D575" i="8"/>
  <c r="C575" i="8"/>
  <c r="G574" i="8"/>
  <c r="F574" i="8"/>
  <c r="E574" i="8"/>
  <c r="D574" i="8"/>
  <c r="C574" i="8"/>
  <c r="G573" i="8"/>
  <c r="F573" i="8"/>
  <c r="E573" i="8"/>
  <c r="D573" i="8"/>
  <c r="C573" i="8"/>
  <c r="G572" i="8"/>
  <c r="F572" i="8"/>
  <c r="E572" i="8"/>
  <c r="D572" i="8"/>
  <c r="C572" i="8"/>
  <c r="G571" i="8"/>
  <c r="F571" i="8"/>
  <c r="E571" i="8"/>
  <c r="D571" i="8"/>
  <c r="C571" i="8"/>
  <c r="G570" i="8"/>
  <c r="F570" i="8"/>
  <c r="E570" i="8"/>
  <c r="D570" i="8"/>
  <c r="C570" i="8"/>
  <c r="G569" i="8"/>
  <c r="F569" i="8"/>
  <c r="E569" i="8"/>
  <c r="D569" i="8"/>
  <c r="C569" i="8"/>
  <c r="G568" i="8"/>
  <c r="F568" i="8"/>
  <c r="E568" i="8"/>
  <c r="D568" i="8"/>
  <c r="C568" i="8"/>
  <c r="G567" i="8"/>
  <c r="F567" i="8"/>
  <c r="E567" i="8"/>
  <c r="D567" i="8"/>
  <c r="C567" i="8"/>
  <c r="G566" i="8"/>
  <c r="F566" i="8"/>
  <c r="E566" i="8"/>
  <c r="D566" i="8"/>
  <c r="C566" i="8"/>
  <c r="G565" i="8"/>
  <c r="F565" i="8"/>
  <c r="E565" i="8"/>
  <c r="D565" i="8"/>
  <c r="C565" i="8"/>
  <c r="G564" i="8"/>
  <c r="F564" i="8"/>
  <c r="E564" i="8"/>
  <c r="D564" i="8"/>
  <c r="C564" i="8"/>
  <c r="G563" i="8"/>
  <c r="F563" i="8"/>
  <c r="E563" i="8"/>
  <c r="D563" i="8"/>
  <c r="C563" i="8"/>
  <c r="G562" i="8"/>
  <c r="F562" i="8"/>
  <c r="E562" i="8"/>
  <c r="D562" i="8"/>
  <c r="C562" i="8"/>
  <c r="G561" i="8"/>
  <c r="F561" i="8"/>
  <c r="E561" i="8"/>
  <c r="D561" i="8"/>
  <c r="C561" i="8"/>
  <c r="G560" i="8"/>
  <c r="F560" i="8"/>
  <c r="E560" i="8"/>
  <c r="D560" i="8"/>
  <c r="C560" i="8"/>
  <c r="G559" i="8"/>
  <c r="F559" i="8"/>
  <c r="E559" i="8"/>
  <c r="D559" i="8"/>
  <c r="C559" i="8"/>
  <c r="G558" i="8"/>
  <c r="F558" i="8"/>
  <c r="E558" i="8"/>
  <c r="D558" i="8"/>
  <c r="C558" i="8"/>
  <c r="G557" i="8"/>
  <c r="F557" i="8"/>
  <c r="E557" i="8"/>
  <c r="D557" i="8"/>
  <c r="C557" i="8"/>
  <c r="G556" i="8"/>
  <c r="F556" i="8"/>
  <c r="E556" i="8"/>
  <c r="D556" i="8"/>
  <c r="C556" i="8"/>
  <c r="G555" i="8"/>
  <c r="F555" i="8"/>
  <c r="E555" i="8"/>
  <c r="D555" i="8"/>
  <c r="C555" i="8"/>
  <c r="G554" i="8"/>
  <c r="F554" i="8"/>
  <c r="E554" i="8"/>
  <c r="D554" i="8"/>
  <c r="C554" i="8"/>
  <c r="G553" i="8"/>
  <c r="F553" i="8"/>
  <c r="E553" i="8"/>
  <c r="D553" i="8"/>
  <c r="C553" i="8"/>
  <c r="G552" i="8"/>
  <c r="F552" i="8"/>
  <c r="E552" i="8"/>
  <c r="D552" i="8"/>
  <c r="C552" i="8"/>
  <c r="G551" i="8"/>
  <c r="F551" i="8"/>
  <c r="E551" i="8"/>
  <c r="D551" i="8"/>
  <c r="C551" i="8"/>
  <c r="G550" i="8"/>
  <c r="F550" i="8"/>
  <c r="E550" i="8"/>
  <c r="D550" i="8"/>
  <c r="C550" i="8"/>
  <c r="G549" i="8"/>
  <c r="F549" i="8"/>
  <c r="E549" i="8"/>
  <c r="D549" i="8"/>
  <c r="C549" i="8"/>
  <c r="G548" i="8"/>
  <c r="F548" i="8"/>
  <c r="E548" i="8"/>
  <c r="D548" i="8"/>
  <c r="C548" i="8"/>
  <c r="G547" i="8"/>
  <c r="F547" i="8"/>
  <c r="E547" i="8"/>
  <c r="D547" i="8"/>
  <c r="C547" i="8"/>
  <c r="G546" i="8"/>
  <c r="F546" i="8"/>
  <c r="E546" i="8"/>
  <c r="D546" i="8"/>
  <c r="C546" i="8"/>
  <c r="G545" i="8"/>
  <c r="F545" i="8"/>
  <c r="E545" i="8"/>
  <c r="D545" i="8"/>
  <c r="C545" i="8"/>
  <c r="G544" i="8"/>
  <c r="F544" i="8"/>
  <c r="E544" i="8"/>
  <c r="D544" i="8"/>
  <c r="C544" i="8"/>
  <c r="G543" i="8"/>
  <c r="F543" i="8"/>
  <c r="E543" i="8"/>
  <c r="D543" i="8"/>
  <c r="C543" i="8"/>
  <c r="G542" i="8"/>
  <c r="F542" i="8"/>
  <c r="E542" i="8"/>
  <c r="D542" i="8"/>
  <c r="C542" i="8"/>
  <c r="G541" i="8"/>
  <c r="F541" i="8"/>
  <c r="E541" i="8"/>
  <c r="D541" i="8"/>
  <c r="C541" i="8"/>
  <c r="G540" i="8"/>
  <c r="F540" i="8"/>
  <c r="E540" i="8"/>
  <c r="D540" i="8"/>
  <c r="C540" i="8"/>
  <c r="G539" i="8"/>
  <c r="F539" i="8"/>
  <c r="E539" i="8"/>
  <c r="D539" i="8"/>
  <c r="C539" i="8"/>
  <c r="G538" i="8"/>
  <c r="F538" i="8"/>
  <c r="E538" i="8"/>
  <c r="D538" i="8"/>
  <c r="C538" i="8"/>
  <c r="G537" i="8"/>
  <c r="F537" i="8"/>
  <c r="E537" i="8"/>
  <c r="D537" i="8"/>
  <c r="C537" i="8"/>
  <c r="G536" i="8"/>
  <c r="F536" i="8"/>
  <c r="E536" i="8"/>
  <c r="D536" i="8"/>
  <c r="C536" i="8"/>
  <c r="G535" i="8"/>
  <c r="F535" i="8"/>
  <c r="E535" i="8"/>
  <c r="D535" i="8"/>
  <c r="C535" i="8"/>
  <c r="G534" i="8"/>
  <c r="F534" i="8"/>
  <c r="E534" i="8"/>
  <c r="D534" i="8"/>
  <c r="C534" i="8"/>
  <c r="G533" i="8"/>
  <c r="F533" i="8"/>
  <c r="E533" i="8"/>
  <c r="D533" i="8"/>
  <c r="C533" i="8"/>
  <c r="G532" i="8"/>
  <c r="F532" i="8"/>
  <c r="E532" i="8"/>
  <c r="D532" i="8"/>
  <c r="C532" i="8"/>
  <c r="G531" i="8"/>
  <c r="F531" i="8"/>
  <c r="E531" i="8"/>
  <c r="D531" i="8"/>
  <c r="C531" i="8"/>
  <c r="G530" i="8"/>
  <c r="F530" i="8"/>
  <c r="E530" i="8"/>
  <c r="D530" i="8"/>
  <c r="C530" i="8"/>
  <c r="G529" i="8"/>
  <c r="F529" i="8"/>
  <c r="E529" i="8"/>
  <c r="D529" i="8"/>
  <c r="C529" i="8"/>
  <c r="G528" i="8"/>
  <c r="F528" i="8"/>
  <c r="E528" i="8"/>
  <c r="D528" i="8"/>
  <c r="C528" i="8"/>
  <c r="G527" i="8"/>
  <c r="F527" i="8"/>
  <c r="E527" i="8"/>
  <c r="D527" i="8"/>
  <c r="C527" i="8"/>
  <c r="G526" i="8"/>
  <c r="F526" i="8"/>
  <c r="E526" i="8"/>
  <c r="D526" i="8"/>
  <c r="C526" i="8"/>
  <c r="G525" i="8"/>
  <c r="F525" i="8"/>
  <c r="E525" i="8"/>
  <c r="D525" i="8"/>
  <c r="C525" i="8"/>
  <c r="G524" i="8"/>
  <c r="F524" i="8"/>
  <c r="E524" i="8"/>
  <c r="D524" i="8"/>
  <c r="C524" i="8"/>
  <c r="G523" i="8"/>
  <c r="F523" i="8"/>
  <c r="E523" i="8"/>
  <c r="D523" i="8"/>
  <c r="C523" i="8"/>
  <c r="G522" i="8"/>
  <c r="F522" i="8"/>
  <c r="E522" i="8"/>
  <c r="D522" i="8"/>
  <c r="C522" i="8"/>
  <c r="G521" i="8"/>
  <c r="F521" i="8"/>
  <c r="E521" i="8"/>
  <c r="D521" i="8"/>
  <c r="C521" i="8"/>
  <c r="G520" i="8"/>
  <c r="F520" i="8"/>
  <c r="E520" i="8"/>
  <c r="D520" i="8"/>
  <c r="C520" i="8"/>
  <c r="G519" i="8"/>
  <c r="F519" i="8"/>
  <c r="E519" i="8"/>
  <c r="D519" i="8"/>
  <c r="C519" i="8"/>
  <c r="G518" i="8"/>
  <c r="F518" i="8"/>
  <c r="E518" i="8"/>
  <c r="D518" i="8"/>
  <c r="C518" i="8"/>
  <c r="G517" i="8"/>
  <c r="F517" i="8"/>
  <c r="E517" i="8"/>
  <c r="D517" i="8"/>
  <c r="C517" i="8"/>
  <c r="G516" i="8"/>
  <c r="F516" i="8"/>
  <c r="E516" i="8"/>
  <c r="D516" i="8"/>
  <c r="C516" i="8"/>
  <c r="G515" i="8"/>
  <c r="F515" i="8"/>
  <c r="E515" i="8"/>
  <c r="D515" i="8"/>
  <c r="C515" i="8"/>
  <c r="G514" i="8"/>
  <c r="F514" i="8"/>
  <c r="E514" i="8"/>
  <c r="D514" i="8"/>
  <c r="C514" i="8"/>
  <c r="G513" i="8"/>
  <c r="F513" i="8"/>
  <c r="E513" i="8"/>
  <c r="D513" i="8"/>
  <c r="C513" i="8"/>
  <c r="G512" i="8"/>
  <c r="F512" i="8"/>
  <c r="E512" i="8"/>
  <c r="D512" i="8"/>
  <c r="C512" i="8"/>
  <c r="G511" i="8"/>
  <c r="F511" i="8"/>
  <c r="E511" i="8"/>
  <c r="D511" i="8"/>
  <c r="C511" i="8"/>
  <c r="G510" i="8"/>
  <c r="F510" i="8"/>
  <c r="E510" i="8"/>
  <c r="D510" i="8"/>
  <c r="C510" i="8"/>
  <c r="G509" i="8"/>
  <c r="F509" i="8"/>
  <c r="E509" i="8"/>
  <c r="D509" i="8"/>
  <c r="C509" i="8"/>
  <c r="G508" i="8"/>
  <c r="F508" i="8"/>
  <c r="E508" i="8"/>
  <c r="D508" i="8"/>
  <c r="C508" i="8"/>
  <c r="G507" i="8"/>
  <c r="F507" i="8"/>
  <c r="E507" i="8"/>
  <c r="D507" i="8"/>
  <c r="C507" i="8"/>
  <c r="G506" i="8"/>
  <c r="F506" i="8"/>
  <c r="E506" i="8"/>
  <c r="D506" i="8"/>
  <c r="C506" i="8"/>
  <c r="G505" i="8"/>
  <c r="F505" i="8"/>
  <c r="E505" i="8"/>
  <c r="D505" i="8"/>
  <c r="C505" i="8"/>
  <c r="G504" i="8"/>
  <c r="F504" i="8"/>
  <c r="E504" i="8"/>
  <c r="D504" i="8"/>
  <c r="C504" i="8"/>
  <c r="G503" i="8"/>
  <c r="F503" i="8"/>
  <c r="E503" i="8"/>
  <c r="D503" i="8"/>
  <c r="C503" i="8"/>
  <c r="G502" i="8"/>
  <c r="F502" i="8"/>
  <c r="E502" i="8"/>
  <c r="D502" i="8"/>
  <c r="C502" i="8"/>
  <c r="G501" i="8"/>
  <c r="F501" i="8"/>
  <c r="E501" i="8"/>
  <c r="D501" i="8"/>
  <c r="C501" i="8"/>
  <c r="G500" i="8"/>
  <c r="F500" i="8"/>
  <c r="E500" i="8"/>
  <c r="D500" i="8"/>
  <c r="C500" i="8"/>
  <c r="G499" i="8"/>
  <c r="F499" i="8"/>
  <c r="E499" i="8"/>
  <c r="D499" i="8"/>
  <c r="C499" i="8"/>
  <c r="G498" i="8"/>
  <c r="F498" i="8"/>
  <c r="E498" i="8"/>
  <c r="D498" i="8"/>
  <c r="C498" i="8"/>
  <c r="G497" i="8"/>
  <c r="F497" i="8"/>
  <c r="E497" i="8"/>
  <c r="D497" i="8"/>
  <c r="C497" i="8"/>
  <c r="G496" i="8"/>
  <c r="F496" i="8"/>
  <c r="E496" i="8"/>
  <c r="D496" i="8"/>
  <c r="C496" i="8"/>
  <c r="G495" i="8"/>
  <c r="F495" i="8"/>
  <c r="E495" i="8"/>
  <c r="D495" i="8"/>
  <c r="C495" i="8"/>
  <c r="G494" i="8"/>
  <c r="F494" i="8"/>
  <c r="E494" i="8"/>
  <c r="D494" i="8"/>
  <c r="C494" i="8"/>
  <c r="G493" i="8"/>
  <c r="F493" i="8"/>
  <c r="E493" i="8"/>
  <c r="D493" i="8"/>
  <c r="C493" i="8"/>
  <c r="G492" i="8"/>
  <c r="F492" i="8"/>
  <c r="E492" i="8"/>
  <c r="D492" i="8"/>
  <c r="C492" i="8"/>
  <c r="G491" i="8"/>
  <c r="F491" i="8"/>
  <c r="E491" i="8"/>
  <c r="D491" i="8"/>
  <c r="C491" i="8"/>
  <c r="G490" i="8"/>
  <c r="F490" i="8"/>
  <c r="E490" i="8"/>
  <c r="D490" i="8"/>
  <c r="C490" i="8"/>
  <c r="G489" i="8"/>
  <c r="F489" i="8"/>
  <c r="E489" i="8"/>
  <c r="D489" i="8"/>
  <c r="C489" i="8"/>
  <c r="G488" i="8"/>
  <c r="F488" i="8"/>
  <c r="E488" i="8"/>
  <c r="D488" i="8"/>
  <c r="C488" i="8"/>
  <c r="G487" i="8"/>
  <c r="F487" i="8"/>
  <c r="E487" i="8"/>
  <c r="D487" i="8"/>
  <c r="C487" i="8"/>
  <c r="G486" i="8"/>
  <c r="F486" i="8"/>
  <c r="E486" i="8"/>
  <c r="D486" i="8"/>
  <c r="C486" i="8"/>
  <c r="G485" i="8"/>
  <c r="F485" i="8"/>
  <c r="E485" i="8"/>
  <c r="D485" i="8"/>
  <c r="C485" i="8"/>
  <c r="G484" i="8"/>
  <c r="F484" i="8"/>
  <c r="E484" i="8"/>
  <c r="D484" i="8"/>
  <c r="C484" i="8"/>
  <c r="G483" i="8"/>
  <c r="F483" i="8"/>
  <c r="E483" i="8"/>
  <c r="D483" i="8"/>
  <c r="C483" i="8"/>
  <c r="G482" i="8"/>
  <c r="F482" i="8"/>
  <c r="E482" i="8"/>
  <c r="D482" i="8"/>
  <c r="C482" i="8"/>
  <c r="G481" i="8"/>
  <c r="F481" i="8"/>
  <c r="E481" i="8"/>
  <c r="D481" i="8"/>
  <c r="C481" i="8"/>
  <c r="G480" i="8"/>
  <c r="F480" i="8"/>
  <c r="E480" i="8"/>
  <c r="D480" i="8"/>
  <c r="C480" i="8"/>
  <c r="G479" i="8"/>
  <c r="F479" i="8"/>
  <c r="E479" i="8"/>
  <c r="D479" i="8"/>
  <c r="C479" i="8"/>
  <c r="G478" i="8"/>
  <c r="F478" i="8"/>
  <c r="E478" i="8"/>
  <c r="D478" i="8"/>
  <c r="C478" i="8"/>
  <c r="G477" i="8"/>
  <c r="F477" i="8"/>
  <c r="E477" i="8"/>
  <c r="D477" i="8"/>
  <c r="C477" i="8"/>
  <c r="G476" i="8"/>
  <c r="F476" i="8"/>
  <c r="E476" i="8"/>
  <c r="D476" i="8"/>
  <c r="C476" i="8"/>
  <c r="G475" i="8"/>
  <c r="F475" i="8"/>
  <c r="E475" i="8"/>
  <c r="D475" i="8"/>
  <c r="C475" i="8"/>
  <c r="G474" i="8"/>
  <c r="F474" i="8"/>
  <c r="E474" i="8"/>
  <c r="D474" i="8"/>
  <c r="C474" i="8"/>
  <c r="G473" i="8"/>
  <c r="F473" i="8"/>
  <c r="E473" i="8"/>
  <c r="D473" i="8"/>
  <c r="C473" i="8"/>
  <c r="G472" i="8"/>
  <c r="F472" i="8"/>
  <c r="E472" i="8"/>
  <c r="D472" i="8"/>
  <c r="C472" i="8"/>
  <c r="G471" i="8"/>
  <c r="F471" i="8"/>
  <c r="E471" i="8"/>
  <c r="D471" i="8"/>
  <c r="C471" i="8"/>
  <c r="G470" i="8"/>
  <c r="F470" i="8"/>
  <c r="E470" i="8"/>
  <c r="D470" i="8"/>
  <c r="C470" i="8"/>
  <c r="G469" i="8"/>
  <c r="F469" i="8"/>
  <c r="E469" i="8"/>
  <c r="D469" i="8"/>
  <c r="C469" i="8"/>
  <c r="G468" i="8"/>
  <c r="F468" i="8"/>
  <c r="E468" i="8"/>
  <c r="D468" i="8"/>
  <c r="C468" i="8"/>
  <c r="G467" i="8"/>
  <c r="F467" i="8"/>
  <c r="E467" i="8"/>
  <c r="D467" i="8"/>
  <c r="C467" i="8"/>
  <c r="G466" i="8"/>
  <c r="F466" i="8"/>
  <c r="E466" i="8"/>
  <c r="D466" i="8"/>
  <c r="C466" i="8"/>
  <c r="G465" i="8"/>
  <c r="F465" i="8"/>
  <c r="E465" i="8"/>
  <c r="D465" i="8"/>
  <c r="C465" i="8"/>
  <c r="G464" i="8"/>
  <c r="F464" i="8"/>
  <c r="E464" i="8"/>
  <c r="D464" i="8"/>
  <c r="C464" i="8"/>
  <c r="G463" i="8"/>
  <c r="F463" i="8"/>
  <c r="E463" i="8"/>
  <c r="D463" i="8"/>
  <c r="C463" i="8"/>
  <c r="G462" i="8"/>
  <c r="F462" i="8"/>
  <c r="E462" i="8"/>
  <c r="D462" i="8"/>
  <c r="C462" i="8"/>
  <c r="G461" i="8"/>
  <c r="F461" i="8"/>
  <c r="E461" i="8"/>
  <c r="D461" i="8"/>
  <c r="C461" i="8"/>
  <c r="G460" i="8"/>
  <c r="F460" i="8"/>
  <c r="E460" i="8"/>
  <c r="D460" i="8"/>
  <c r="C460" i="8"/>
  <c r="G459" i="8"/>
  <c r="F459" i="8"/>
  <c r="E459" i="8"/>
  <c r="D459" i="8"/>
  <c r="C459" i="8"/>
  <c r="G458" i="8"/>
  <c r="F458" i="8"/>
  <c r="E458" i="8"/>
  <c r="D458" i="8"/>
  <c r="C458" i="8"/>
  <c r="G457" i="8"/>
  <c r="F457" i="8"/>
  <c r="E457" i="8"/>
  <c r="D457" i="8"/>
  <c r="C457" i="8"/>
  <c r="G456" i="8"/>
  <c r="F456" i="8"/>
  <c r="E456" i="8"/>
  <c r="D456" i="8"/>
  <c r="C456" i="8"/>
  <c r="G455" i="8"/>
  <c r="F455" i="8"/>
  <c r="E455" i="8"/>
  <c r="D455" i="8"/>
  <c r="C455" i="8"/>
  <c r="G454" i="8"/>
  <c r="F454" i="8"/>
  <c r="E454" i="8"/>
  <c r="D454" i="8"/>
  <c r="C454" i="8"/>
  <c r="G453" i="8"/>
  <c r="F453" i="8"/>
  <c r="E453" i="8"/>
  <c r="D453" i="8"/>
  <c r="C453" i="8"/>
  <c r="G452" i="8"/>
  <c r="F452" i="8"/>
  <c r="E452" i="8"/>
  <c r="D452" i="8"/>
  <c r="C452" i="8"/>
  <c r="G451" i="8"/>
  <c r="F451" i="8"/>
  <c r="E451" i="8"/>
  <c r="D451" i="8"/>
  <c r="C451" i="8"/>
  <c r="G450" i="8"/>
  <c r="F450" i="8"/>
  <c r="E450" i="8"/>
  <c r="D450" i="8"/>
  <c r="C450" i="8"/>
  <c r="G449" i="8"/>
  <c r="F449" i="8"/>
  <c r="E449" i="8"/>
  <c r="D449" i="8"/>
  <c r="C449" i="8"/>
  <c r="G448" i="8"/>
  <c r="F448" i="8"/>
  <c r="E448" i="8"/>
  <c r="D448" i="8"/>
  <c r="C448" i="8"/>
  <c r="G447" i="8"/>
  <c r="F447" i="8"/>
  <c r="E447" i="8"/>
  <c r="D447" i="8"/>
  <c r="C447" i="8"/>
  <c r="G446" i="8"/>
  <c r="F446" i="8"/>
  <c r="E446" i="8"/>
  <c r="D446" i="8"/>
  <c r="C446" i="8"/>
  <c r="G445" i="8"/>
  <c r="F445" i="8"/>
  <c r="E445" i="8"/>
  <c r="D445" i="8"/>
  <c r="C445" i="8"/>
  <c r="G444" i="8"/>
  <c r="F444" i="8"/>
  <c r="E444" i="8"/>
  <c r="D444" i="8"/>
  <c r="C444" i="8"/>
  <c r="G443" i="8"/>
  <c r="F443" i="8"/>
  <c r="E443" i="8"/>
  <c r="D443" i="8"/>
  <c r="C443" i="8"/>
  <c r="G442" i="8"/>
  <c r="F442" i="8"/>
  <c r="E442" i="8"/>
  <c r="D442" i="8"/>
  <c r="C442" i="8"/>
  <c r="G441" i="8"/>
  <c r="F441" i="8"/>
  <c r="E441" i="8"/>
  <c r="D441" i="8"/>
  <c r="C441" i="8"/>
  <c r="G440" i="8"/>
  <c r="F440" i="8"/>
  <c r="E440" i="8"/>
  <c r="D440" i="8"/>
  <c r="C440" i="8"/>
  <c r="G439" i="8"/>
  <c r="F439" i="8"/>
  <c r="E439" i="8"/>
  <c r="D439" i="8"/>
  <c r="C439" i="8"/>
  <c r="G438" i="8"/>
  <c r="F438" i="8"/>
  <c r="E438" i="8"/>
  <c r="D438" i="8"/>
  <c r="C438" i="8"/>
  <c r="G437" i="8"/>
  <c r="F437" i="8"/>
  <c r="E437" i="8"/>
  <c r="D437" i="8"/>
  <c r="C437" i="8"/>
  <c r="G436" i="8"/>
  <c r="F436" i="8"/>
  <c r="E436" i="8"/>
  <c r="D436" i="8"/>
  <c r="C436" i="8"/>
  <c r="G435" i="8"/>
  <c r="F435" i="8"/>
  <c r="E435" i="8"/>
  <c r="D435" i="8"/>
  <c r="C435" i="8"/>
  <c r="G434" i="8"/>
  <c r="F434" i="8"/>
  <c r="E434" i="8"/>
  <c r="D434" i="8"/>
  <c r="C434" i="8"/>
  <c r="G433" i="8"/>
  <c r="F433" i="8"/>
  <c r="E433" i="8"/>
  <c r="D433" i="8"/>
  <c r="C433" i="8"/>
  <c r="G432" i="8"/>
  <c r="F432" i="8"/>
  <c r="E432" i="8"/>
  <c r="D432" i="8"/>
  <c r="C432" i="8"/>
  <c r="G431" i="8"/>
  <c r="F431" i="8"/>
  <c r="E431" i="8"/>
  <c r="D431" i="8"/>
  <c r="C431" i="8"/>
  <c r="G430" i="8"/>
  <c r="F430" i="8"/>
  <c r="E430" i="8"/>
  <c r="D430" i="8"/>
  <c r="C430" i="8"/>
  <c r="G429" i="8"/>
  <c r="F429" i="8"/>
  <c r="E429" i="8"/>
  <c r="D429" i="8"/>
  <c r="C429" i="8"/>
  <c r="G428" i="8"/>
  <c r="F428" i="8"/>
  <c r="E428" i="8"/>
  <c r="D428" i="8"/>
  <c r="C428" i="8"/>
  <c r="G427" i="8"/>
  <c r="F427" i="8"/>
  <c r="E427" i="8"/>
  <c r="D427" i="8"/>
  <c r="C427" i="8"/>
  <c r="G426" i="8"/>
  <c r="F426" i="8"/>
  <c r="E426" i="8"/>
  <c r="D426" i="8"/>
  <c r="C426" i="8"/>
  <c r="G425" i="8"/>
  <c r="F425" i="8"/>
  <c r="E425" i="8"/>
  <c r="D425" i="8"/>
  <c r="C425" i="8"/>
  <c r="G424" i="8"/>
  <c r="F424" i="8"/>
  <c r="E424" i="8"/>
  <c r="D424" i="8"/>
  <c r="C424" i="8"/>
  <c r="G423" i="8"/>
  <c r="F423" i="8"/>
  <c r="E423" i="8"/>
  <c r="D423" i="8"/>
  <c r="C423" i="8"/>
  <c r="G422" i="8"/>
  <c r="F422" i="8"/>
  <c r="E422" i="8"/>
  <c r="D422" i="8"/>
  <c r="C422" i="8"/>
  <c r="G421" i="8"/>
  <c r="F421" i="8"/>
  <c r="E421" i="8"/>
  <c r="D421" i="8"/>
  <c r="C421" i="8"/>
  <c r="G420" i="8"/>
  <c r="F420" i="8"/>
  <c r="E420" i="8"/>
  <c r="D420" i="8"/>
  <c r="C420" i="8"/>
  <c r="G419" i="8"/>
  <c r="F419" i="8"/>
  <c r="E419" i="8"/>
  <c r="D419" i="8"/>
  <c r="C419" i="8"/>
  <c r="G418" i="8"/>
  <c r="F418" i="8"/>
  <c r="E418" i="8"/>
  <c r="D418" i="8"/>
  <c r="C418" i="8"/>
  <c r="G417" i="8"/>
  <c r="F417" i="8"/>
  <c r="E417" i="8"/>
  <c r="D417" i="8"/>
  <c r="C417" i="8"/>
  <c r="G416" i="8"/>
  <c r="F416" i="8"/>
  <c r="E416" i="8"/>
  <c r="D416" i="8"/>
  <c r="C416" i="8"/>
  <c r="G415" i="8"/>
  <c r="F415" i="8"/>
  <c r="E415" i="8"/>
  <c r="D415" i="8"/>
  <c r="C415" i="8"/>
  <c r="G414" i="8"/>
  <c r="F414" i="8"/>
  <c r="E414" i="8"/>
  <c r="D414" i="8"/>
  <c r="C414" i="8"/>
  <c r="G413" i="8"/>
  <c r="F413" i="8"/>
  <c r="E413" i="8"/>
  <c r="D413" i="8"/>
  <c r="C413" i="8"/>
  <c r="G412" i="8"/>
  <c r="F412" i="8"/>
  <c r="E412" i="8"/>
  <c r="D412" i="8"/>
  <c r="C412" i="8"/>
  <c r="G411" i="8"/>
  <c r="F411" i="8"/>
  <c r="E411" i="8"/>
  <c r="D411" i="8"/>
  <c r="C411" i="8"/>
  <c r="G410" i="8"/>
  <c r="F410" i="8"/>
  <c r="E410" i="8"/>
  <c r="D410" i="8"/>
  <c r="C410" i="8"/>
  <c r="G409" i="8"/>
  <c r="F409" i="8"/>
  <c r="E409" i="8"/>
  <c r="D409" i="8"/>
  <c r="C409" i="8"/>
  <c r="G408" i="8"/>
  <c r="F408" i="8"/>
  <c r="E408" i="8"/>
  <c r="D408" i="8"/>
  <c r="C408" i="8"/>
  <c r="G407" i="8"/>
  <c r="F407" i="8"/>
  <c r="E407" i="8"/>
  <c r="D407" i="8"/>
  <c r="C407" i="8"/>
  <c r="G406" i="8"/>
  <c r="F406" i="8"/>
  <c r="E406" i="8"/>
  <c r="D406" i="8"/>
  <c r="C406" i="8"/>
  <c r="G405" i="8"/>
  <c r="F405" i="8"/>
  <c r="E405" i="8"/>
  <c r="D405" i="8"/>
  <c r="C405" i="8"/>
  <c r="G404" i="8"/>
  <c r="F404" i="8"/>
  <c r="E404" i="8"/>
  <c r="D404" i="8"/>
  <c r="C404" i="8"/>
  <c r="G403" i="8"/>
  <c r="F403" i="8"/>
  <c r="E403" i="8"/>
  <c r="D403" i="8"/>
  <c r="C403" i="8"/>
  <c r="G402" i="8"/>
  <c r="F402" i="8"/>
  <c r="E402" i="8"/>
  <c r="D402" i="8"/>
  <c r="C402" i="8"/>
  <c r="G401" i="8"/>
  <c r="F401" i="8"/>
  <c r="E401" i="8"/>
  <c r="D401" i="8"/>
  <c r="C401" i="8"/>
  <c r="G400" i="8"/>
  <c r="F400" i="8"/>
  <c r="E400" i="8"/>
  <c r="D400" i="8"/>
  <c r="C400" i="8"/>
  <c r="G399" i="8"/>
  <c r="F399" i="8"/>
  <c r="E399" i="8"/>
  <c r="D399" i="8"/>
  <c r="C399" i="8"/>
  <c r="G398" i="8"/>
  <c r="F398" i="8"/>
  <c r="E398" i="8"/>
  <c r="D398" i="8"/>
  <c r="C398" i="8"/>
  <c r="G397" i="8"/>
  <c r="F397" i="8"/>
  <c r="E397" i="8"/>
  <c r="D397" i="8"/>
  <c r="C397" i="8"/>
  <c r="G396" i="8"/>
  <c r="F396" i="8"/>
  <c r="E396" i="8"/>
  <c r="D396" i="8"/>
  <c r="C396" i="8"/>
  <c r="G395" i="8"/>
  <c r="F395" i="8"/>
  <c r="E395" i="8"/>
  <c r="D395" i="8"/>
  <c r="C395" i="8"/>
  <c r="G394" i="8"/>
  <c r="F394" i="8"/>
  <c r="E394" i="8"/>
  <c r="D394" i="8"/>
  <c r="C394" i="8"/>
  <c r="G393" i="8"/>
  <c r="F393" i="8"/>
  <c r="E393" i="8"/>
  <c r="D393" i="8"/>
  <c r="C393" i="8"/>
  <c r="G392" i="8"/>
  <c r="F392" i="8"/>
  <c r="E392" i="8"/>
  <c r="D392" i="8"/>
  <c r="C392" i="8"/>
  <c r="G391" i="8"/>
  <c r="F391" i="8"/>
  <c r="E391" i="8"/>
  <c r="D391" i="8"/>
  <c r="C391" i="8"/>
  <c r="G390" i="8"/>
  <c r="F390" i="8"/>
  <c r="E390" i="8"/>
  <c r="D390" i="8"/>
  <c r="C390" i="8"/>
  <c r="G389" i="8"/>
  <c r="F389" i="8"/>
  <c r="E389" i="8"/>
  <c r="D389" i="8"/>
  <c r="C389" i="8"/>
  <c r="G388" i="8"/>
  <c r="F388" i="8"/>
  <c r="E388" i="8"/>
  <c r="D388" i="8"/>
  <c r="C388" i="8"/>
  <c r="G387" i="8"/>
  <c r="F387" i="8"/>
  <c r="E387" i="8"/>
  <c r="D387" i="8"/>
  <c r="C387" i="8"/>
  <c r="G386" i="8"/>
  <c r="F386" i="8"/>
  <c r="E386" i="8"/>
  <c r="D386" i="8"/>
  <c r="C386" i="8"/>
  <c r="G385" i="8"/>
  <c r="F385" i="8"/>
  <c r="E385" i="8"/>
  <c r="D385" i="8"/>
  <c r="C385" i="8"/>
  <c r="G384" i="8"/>
  <c r="F384" i="8"/>
  <c r="E384" i="8"/>
  <c r="D384" i="8"/>
  <c r="C384" i="8"/>
  <c r="G383" i="8"/>
  <c r="F383" i="8"/>
  <c r="E383" i="8"/>
  <c r="D383" i="8"/>
  <c r="C383" i="8"/>
  <c r="G382" i="8"/>
  <c r="F382" i="8"/>
  <c r="E382" i="8"/>
  <c r="D382" i="8"/>
  <c r="C382" i="8"/>
  <c r="G381" i="8"/>
  <c r="F381" i="8"/>
  <c r="E381" i="8"/>
  <c r="D381" i="8"/>
  <c r="C381" i="8"/>
  <c r="G380" i="8"/>
  <c r="F380" i="8"/>
  <c r="E380" i="8"/>
  <c r="D380" i="8"/>
  <c r="C380" i="8"/>
  <c r="G379" i="8"/>
  <c r="F379" i="8"/>
  <c r="E379" i="8"/>
  <c r="D379" i="8"/>
  <c r="C379" i="8"/>
  <c r="G378" i="8"/>
  <c r="F378" i="8"/>
  <c r="E378" i="8"/>
  <c r="D378" i="8"/>
  <c r="C378" i="8"/>
  <c r="G377" i="8"/>
  <c r="F377" i="8"/>
  <c r="E377" i="8"/>
  <c r="D377" i="8"/>
  <c r="C377" i="8"/>
  <c r="G376" i="8"/>
  <c r="F376" i="8"/>
  <c r="E376" i="8"/>
  <c r="D376" i="8"/>
  <c r="C376" i="8"/>
  <c r="G375" i="8"/>
  <c r="F375" i="8"/>
  <c r="E375" i="8"/>
  <c r="D375" i="8"/>
  <c r="C375" i="8"/>
  <c r="G374" i="8"/>
  <c r="F374" i="8"/>
  <c r="E374" i="8"/>
  <c r="D374" i="8"/>
  <c r="C374" i="8"/>
  <c r="G373" i="8"/>
  <c r="F373" i="8"/>
  <c r="E373" i="8"/>
  <c r="D373" i="8"/>
  <c r="C373" i="8"/>
  <c r="G372" i="8"/>
  <c r="F372" i="8"/>
  <c r="E372" i="8"/>
  <c r="D372" i="8"/>
  <c r="C372" i="8"/>
  <c r="G371" i="8"/>
  <c r="F371" i="8"/>
  <c r="E371" i="8"/>
  <c r="D371" i="8"/>
  <c r="C371" i="8"/>
  <c r="G370" i="8"/>
  <c r="F370" i="8"/>
  <c r="E370" i="8"/>
  <c r="D370" i="8"/>
  <c r="C370" i="8"/>
  <c r="G369" i="8"/>
  <c r="F369" i="8"/>
  <c r="E369" i="8"/>
  <c r="D369" i="8"/>
  <c r="C369" i="8"/>
  <c r="G368" i="8"/>
  <c r="F368" i="8"/>
  <c r="E368" i="8"/>
  <c r="D368" i="8"/>
  <c r="C368" i="8"/>
  <c r="G367" i="8"/>
  <c r="F367" i="8"/>
  <c r="E367" i="8"/>
  <c r="D367" i="8"/>
  <c r="C367" i="8"/>
  <c r="G366" i="8"/>
  <c r="F366" i="8"/>
  <c r="E366" i="8"/>
  <c r="D366" i="8"/>
  <c r="C366" i="8"/>
  <c r="G365" i="8"/>
  <c r="F365" i="8"/>
  <c r="E365" i="8"/>
  <c r="D365" i="8"/>
  <c r="C365" i="8"/>
  <c r="G364" i="8"/>
  <c r="F364" i="8"/>
  <c r="E364" i="8"/>
  <c r="D364" i="8"/>
  <c r="C364" i="8"/>
  <c r="G363" i="8"/>
  <c r="F363" i="8"/>
  <c r="E363" i="8"/>
  <c r="D363" i="8"/>
  <c r="C363" i="8"/>
  <c r="G362" i="8"/>
  <c r="F362" i="8"/>
  <c r="E362" i="8"/>
  <c r="D362" i="8"/>
  <c r="C362" i="8"/>
  <c r="G361" i="8"/>
  <c r="F361" i="8"/>
  <c r="E361" i="8"/>
  <c r="D361" i="8"/>
  <c r="C361" i="8"/>
  <c r="G360" i="8"/>
  <c r="F360" i="8"/>
  <c r="E360" i="8"/>
  <c r="D360" i="8"/>
  <c r="C360" i="8"/>
  <c r="G359" i="8"/>
  <c r="F359" i="8"/>
  <c r="E359" i="8"/>
  <c r="D359" i="8"/>
  <c r="C359" i="8"/>
  <c r="G358" i="8"/>
  <c r="F358" i="8"/>
  <c r="E358" i="8"/>
  <c r="D358" i="8"/>
  <c r="C358" i="8"/>
  <c r="G357" i="8"/>
  <c r="F357" i="8"/>
  <c r="E357" i="8"/>
  <c r="D357" i="8"/>
  <c r="C357" i="8"/>
  <c r="G356" i="8"/>
  <c r="F356" i="8"/>
  <c r="E356" i="8"/>
  <c r="D356" i="8"/>
  <c r="C356" i="8"/>
  <c r="G355" i="8"/>
  <c r="F355" i="8"/>
  <c r="E355" i="8"/>
  <c r="D355" i="8"/>
  <c r="C355" i="8"/>
  <c r="G354" i="8"/>
  <c r="F354" i="8"/>
  <c r="E354" i="8"/>
  <c r="D354" i="8"/>
  <c r="C354" i="8"/>
  <c r="G353" i="8"/>
  <c r="F353" i="8"/>
  <c r="E353" i="8"/>
  <c r="D353" i="8"/>
  <c r="C353" i="8"/>
  <c r="G352" i="8"/>
  <c r="F352" i="8"/>
  <c r="E352" i="8"/>
  <c r="D352" i="8"/>
  <c r="C352" i="8"/>
  <c r="G351" i="8"/>
  <c r="F351" i="8"/>
  <c r="E351" i="8"/>
  <c r="D351" i="8"/>
  <c r="C351" i="8"/>
  <c r="G350" i="8"/>
  <c r="F350" i="8"/>
  <c r="E350" i="8"/>
  <c r="D350" i="8"/>
  <c r="C350" i="8"/>
  <c r="G349" i="8"/>
  <c r="F349" i="8"/>
  <c r="E349" i="8"/>
  <c r="D349" i="8"/>
  <c r="C349" i="8"/>
  <c r="G348" i="8"/>
  <c r="F348" i="8"/>
  <c r="E348" i="8"/>
  <c r="D348" i="8"/>
  <c r="C348" i="8"/>
  <c r="G347" i="8"/>
  <c r="F347" i="8"/>
  <c r="E347" i="8"/>
  <c r="D347" i="8"/>
  <c r="C347" i="8"/>
  <c r="G346" i="8"/>
  <c r="F346" i="8"/>
  <c r="E346" i="8"/>
  <c r="D346" i="8"/>
  <c r="C346" i="8"/>
  <c r="G345" i="8"/>
  <c r="F345" i="8"/>
  <c r="E345" i="8"/>
  <c r="D345" i="8"/>
  <c r="C345" i="8"/>
  <c r="G344" i="8"/>
  <c r="F344" i="8"/>
  <c r="E344" i="8"/>
  <c r="D344" i="8"/>
  <c r="C344" i="8"/>
  <c r="G343" i="8"/>
  <c r="F343" i="8"/>
  <c r="E343" i="8"/>
  <c r="D343" i="8"/>
  <c r="C343" i="8"/>
  <c r="G342" i="8"/>
  <c r="F342" i="8"/>
  <c r="E342" i="8"/>
  <c r="D342" i="8"/>
  <c r="C342" i="8"/>
  <c r="G341" i="8"/>
  <c r="F341" i="8"/>
  <c r="E341" i="8"/>
  <c r="D341" i="8"/>
  <c r="C341" i="8"/>
  <c r="G340" i="8"/>
  <c r="F340" i="8"/>
  <c r="E340" i="8"/>
  <c r="D340" i="8"/>
  <c r="C340" i="8"/>
  <c r="G339" i="8"/>
  <c r="F339" i="8"/>
  <c r="E339" i="8"/>
  <c r="D339" i="8"/>
  <c r="C339" i="8"/>
  <c r="G338" i="8"/>
  <c r="F338" i="8"/>
  <c r="E338" i="8"/>
  <c r="D338" i="8"/>
  <c r="C338" i="8"/>
  <c r="G337" i="8"/>
  <c r="F337" i="8"/>
  <c r="E337" i="8"/>
  <c r="D337" i="8"/>
  <c r="C337" i="8"/>
  <c r="G336" i="8"/>
  <c r="F336" i="8"/>
  <c r="E336" i="8"/>
  <c r="D336" i="8"/>
  <c r="C336" i="8"/>
  <c r="G335" i="8"/>
  <c r="F335" i="8"/>
  <c r="E335" i="8"/>
  <c r="D335" i="8"/>
  <c r="C335" i="8"/>
  <c r="G334" i="8"/>
  <c r="F334" i="8"/>
  <c r="E334" i="8"/>
  <c r="D334" i="8"/>
  <c r="C334" i="8"/>
  <c r="G333" i="8"/>
  <c r="F333" i="8"/>
  <c r="E333" i="8"/>
  <c r="D333" i="8"/>
  <c r="C333" i="8"/>
  <c r="G332" i="8"/>
  <c r="F332" i="8"/>
  <c r="E332" i="8"/>
  <c r="D332" i="8"/>
  <c r="C332" i="8"/>
  <c r="G331" i="8"/>
  <c r="F331" i="8"/>
  <c r="E331" i="8"/>
  <c r="D331" i="8"/>
  <c r="C331" i="8"/>
  <c r="G330" i="8"/>
  <c r="F330" i="8"/>
  <c r="E330" i="8"/>
  <c r="D330" i="8"/>
  <c r="C330" i="8"/>
  <c r="G329" i="8"/>
  <c r="F329" i="8"/>
  <c r="E329" i="8"/>
  <c r="D329" i="8"/>
  <c r="C329" i="8"/>
  <c r="G328" i="8"/>
  <c r="F328" i="8"/>
  <c r="E328" i="8"/>
  <c r="D328" i="8"/>
  <c r="C328" i="8"/>
  <c r="G327" i="8"/>
  <c r="F327" i="8"/>
  <c r="E327" i="8"/>
  <c r="D327" i="8"/>
  <c r="C327" i="8"/>
  <c r="G326" i="8"/>
  <c r="F326" i="8"/>
  <c r="E326" i="8"/>
  <c r="D326" i="8"/>
  <c r="C326" i="8"/>
  <c r="G325" i="8"/>
  <c r="F325" i="8"/>
  <c r="E325" i="8"/>
  <c r="D325" i="8"/>
  <c r="C325" i="8"/>
  <c r="G324" i="8"/>
  <c r="F324" i="8"/>
  <c r="E324" i="8"/>
  <c r="D324" i="8"/>
  <c r="C324" i="8"/>
  <c r="G323" i="8"/>
  <c r="F323" i="8"/>
  <c r="E323" i="8"/>
  <c r="D323" i="8"/>
  <c r="C323" i="8"/>
  <c r="G322" i="8"/>
  <c r="F322" i="8"/>
  <c r="E322" i="8"/>
  <c r="D322" i="8"/>
  <c r="C322" i="8"/>
  <c r="G321" i="8"/>
  <c r="F321" i="8"/>
  <c r="E321" i="8"/>
  <c r="D321" i="8"/>
  <c r="C321" i="8"/>
  <c r="G320" i="8"/>
  <c r="F320" i="8"/>
  <c r="E320" i="8"/>
  <c r="D320" i="8"/>
  <c r="C320" i="8"/>
  <c r="G319" i="8"/>
  <c r="F319" i="8"/>
  <c r="E319" i="8"/>
  <c r="D319" i="8"/>
  <c r="C319" i="8"/>
  <c r="G318" i="8"/>
  <c r="F318" i="8"/>
  <c r="E318" i="8"/>
  <c r="D318" i="8"/>
  <c r="C318" i="8"/>
  <c r="G317" i="8"/>
  <c r="F317" i="8"/>
  <c r="E317" i="8"/>
  <c r="D317" i="8"/>
  <c r="C317" i="8"/>
  <c r="G316" i="8"/>
  <c r="F316" i="8"/>
  <c r="E316" i="8"/>
  <c r="D316" i="8"/>
  <c r="C316" i="8"/>
  <c r="G315" i="8"/>
  <c r="F315" i="8"/>
  <c r="E315" i="8"/>
  <c r="D315" i="8"/>
  <c r="C315" i="8"/>
  <c r="G314" i="8"/>
  <c r="F314" i="8"/>
  <c r="E314" i="8"/>
  <c r="D314" i="8"/>
  <c r="C314" i="8"/>
  <c r="G313" i="8"/>
  <c r="F313" i="8"/>
  <c r="E313" i="8"/>
  <c r="D313" i="8"/>
  <c r="C313" i="8"/>
  <c r="G312" i="8"/>
  <c r="F312" i="8"/>
  <c r="E312" i="8"/>
  <c r="C312" i="8"/>
  <c r="D312" i="8" s="1"/>
  <c r="G311" i="8"/>
  <c r="F311" i="8"/>
  <c r="E311" i="8"/>
  <c r="C311" i="8"/>
  <c r="D311" i="8" s="1"/>
  <c r="G310" i="8"/>
  <c r="F310" i="8"/>
  <c r="E310" i="8"/>
  <c r="C310" i="8"/>
  <c r="D310" i="8" s="1"/>
  <c r="G309" i="8"/>
  <c r="F309" i="8"/>
  <c r="E309" i="8"/>
  <c r="C309" i="8"/>
  <c r="D309" i="8" s="1"/>
  <c r="G308" i="8"/>
  <c r="F308" i="8"/>
  <c r="E308" i="8"/>
  <c r="C308" i="8"/>
  <c r="D308" i="8" s="1"/>
  <c r="G307" i="8"/>
  <c r="F307" i="8"/>
  <c r="E307" i="8"/>
  <c r="C307" i="8"/>
  <c r="D307" i="8" s="1"/>
  <c r="G306" i="8"/>
  <c r="F306" i="8"/>
  <c r="E306" i="8"/>
  <c r="C306" i="8"/>
  <c r="D306" i="8" s="1"/>
  <c r="G305" i="8"/>
  <c r="F305" i="8"/>
  <c r="E305" i="8"/>
  <c r="C305" i="8"/>
  <c r="D305" i="8" s="1"/>
  <c r="G304" i="8"/>
  <c r="F304" i="8"/>
  <c r="E304" i="8"/>
  <c r="C304" i="8"/>
  <c r="D304" i="8" s="1"/>
  <c r="G303" i="8"/>
  <c r="F303" i="8"/>
  <c r="E303" i="8"/>
  <c r="C303" i="8"/>
  <c r="D303" i="8" s="1"/>
  <c r="G302" i="8"/>
  <c r="F302" i="8"/>
  <c r="E302" i="8"/>
  <c r="C302" i="8"/>
  <c r="D302" i="8" s="1"/>
  <c r="G301" i="8"/>
  <c r="F301" i="8"/>
  <c r="E301" i="8"/>
  <c r="C301" i="8"/>
  <c r="D301" i="8" s="1"/>
  <c r="G300" i="8"/>
  <c r="F300" i="8"/>
  <c r="E300" i="8"/>
  <c r="C300" i="8"/>
  <c r="D300" i="8" s="1"/>
  <c r="G299" i="8"/>
  <c r="F299" i="8"/>
  <c r="E299" i="8"/>
  <c r="C299" i="8"/>
  <c r="D299" i="8" s="1"/>
  <c r="G298" i="8"/>
  <c r="F298" i="8"/>
  <c r="E298" i="8"/>
  <c r="C298" i="8"/>
  <c r="D298" i="8" s="1"/>
  <c r="G297" i="8"/>
  <c r="F297" i="8"/>
  <c r="E297" i="8"/>
  <c r="C297" i="8"/>
  <c r="D297" i="8" s="1"/>
  <c r="G296" i="8"/>
  <c r="F296" i="8"/>
  <c r="E296" i="8"/>
  <c r="C296" i="8"/>
  <c r="D296" i="8" s="1"/>
  <c r="G295" i="8"/>
  <c r="F295" i="8"/>
  <c r="E295" i="8"/>
  <c r="C295" i="8"/>
  <c r="D295" i="8" s="1"/>
  <c r="G294" i="8"/>
  <c r="F294" i="8"/>
  <c r="E294" i="8"/>
  <c r="C294" i="8"/>
  <c r="D294" i="8" s="1"/>
  <c r="G293" i="8"/>
  <c r="F293" i="8"/>
  <c r="E293" i="8"/>
  <c r="C293" i="8"/>
  <c r="D293" i="8" s="1"/>
  <c r="G292" i="8"/>
  <c r="F292" i="8"/>
  <c r="E292" i="8"/>
  <c r="C292" i="8"/>
  <c r="D292" i="8" s="1"/>
  <c r="G291" i="8"/>
  <c r="F291" i="8"/>
  <c r="E291" i="8"/>
  <c r="C291" i="8"/>
  <c r="D291" i="8" s="1"/>
  <c r="G290" i="8"/>
  <c r="F290" i="8"/>
  <c r="E290" i="8"/>
  <c r="C290" i="8"/>
  <c r="D290" i="8" s="1"/>
  <c r="G289" i="8"/>
  <c r="F289" i="8"/>
  <c r="E289" i="8"/>
  <c r="C289" i="8"/>
  <c r="D289" i="8" s="1"/>
  <c r="G288" i="8"/>
  <c r="F288" i="8"/>
  <c r="E288" i="8"/>
  <c r="C288" i="8"/>
  <c r="D288" i="8" s="1"/>
  <c r="G287" i="8"/>
  <c r="F287" i="8"/>
  <c r="E287" i="8"/>
  <c r="C287" i="8"/>
  <c r="D287" i="8" s="1"/>
  <c r="G286" i="8"/>
  <c r="F286" i="8"/>
  <c r="E286" i="8"/>
  <c r="C286" i="8"/>
  <c r="D286" i="8" s="1"/>
  <c r="G285" i="8"/>
  <c r="F285" i="8"/>
  <c r="E285" i="8"/>
  <c r="C285" i="8"/>
  <c r="D285" i="8" s="1"/>
  <c r="G284" i="8"/>
  <c r="F284" i="8"/>
  <c r="E284" i="8"/>
  <c r="C284" i="8"/>
  <c r="D284" i="8" s="1"/>
  <c r="G283" i="8"/>
  <c r="F283" i="8"/>
  <c r="E283" i="8"/>
  <c r="C283" i="8"/>
  <c r="D283" i="8" s="1"/>
  <c r="G282" i="8"/>
  <c r="F282" i="8"/>
  <c r="E282" i="8"/>
  <c r="C282" i="8"/>
  <c r="D282" i="8" s="1"/>
  <c r="G281" i="8"/>
  <c r="F281" i="8"/>
  <c r="E281" i="8"/>
  <c r="C281" i="8"/>
  <c r="D281" i="8" s="1"/>
  <c r="G280" i="8"/>
  <c r="F280" i="8"/>
  <c r="E280" i="8"/>
  <c r="C280" i="8"/>
  <c r="D280" i="8" s="1"/>
  <c r="G279" i="8"/>
  <c r="F279" i="8"/>
  <c r="E279" i="8"/>
  <c r="C279" i="8"/>
  <c r="D279" i="8" s="1"/>
  <c r="G278" i="8"/>
  <c r="F278" i="8"/>
  <c r="E278" i="8"/>
  <c r="C278" i="8"/>
  <c r="D278" i="8" s="1"/>
  <c r="G277" i="8"/>
  <c r="F277" i="8"/>
  <c r="E277" i="8"/>
  <c r="C277" i="8"/>
  <c r="D277" i="8" s="1"/>
  <c r="G276" i="8"/>
  <c r="F276" i="8"/>
  <c r="E276" i="8"/>
  <c r="C276" i="8"/>
  <c r="D276" i="8" s="1"/>
  <c r="G275" i="8"/>
  <c r="F275" i="8"/>
  <c r="E275" i="8"/>
  <c r="C275" i="8"/>
  <c r="D275" i="8" s="1"/>
  <c r="G274" i="8"/>
  <c r="F274" i="8"/>
  <c r="E274" i="8"/>
  <c r="C274" i="8"/>
  <c r="D274" i="8" s="1"/>
  <c r="G273" i="8"/>
  <c r="F273" i="8"/>
  <c r="E273" i="8"/>
  <c r="C273" i="8"/>
  <c r="D273" i="8" s="1"/>
  <c r="G272" i="8"/>
  <c r="F272" i="8"/>
  <c r="E272" i="8"/>
  <c r="C272" i="8"/>
  <c r="D272" i="8" s="1"/>
  <c r="G271" i="8"/>
  <c r="F271" i="8"/>
  <c r="E271" i="8"/>
  <c r="C271" i="8"/>
  <c r="D271" i="8" s="1"/>
  <c r="G270" i="8"/>
  <c r="F270" i="8"/>
  <c r="E270" i="8"/>
  <c r="C270" i="8"/>
  <c r="D270" i="8" s="1"/>
  <c r="G269" i="8"/>
  <c r="F269" i="8"/>
  <c r="E269" i="8"/>
  <c r="C269" i="8"/>
  <c r="D269" i="8" s="1"/>
  <c r="G268" i="8"/>
  <c r="F268" i="8"/>
  <c r="E268" i="8"/>
  <c r="C268" i="8"/>
  <c r="D268" i="8" s="1"/>
  <c r="G267" i="8"/>
  <c r="F267" i="8"/>
  <c r="E267" i="8"/>
  <c r="C267" i="8"/>
  <c r="D267" i="8" s="1"/>
  <c r="G266" i="8"/>
  <c r="F266" i="8"/>
  <c r="E266" i="8"/>
  <c r="C266" i="8"/>
  <c r="D266" i="8" s="1"/>
  <c r="G265" i="8"/>
  <c r="F265" i="8"/>
  <c r="E265" i="8"/>
  <c r="C265" i="8"/>
  <c r="D265" i="8" s="1"/>
  <c r="G264" i="8"/>
  <c r="F264" i="8"/>
  <c r="E264" i="8"/>
  <c r="C264" i="8"/>
  <c r="D264" i="8" s="1"/>
  <c r="G263" i="8"/>
  <c r="F263" i="8"/>
  <c r="E263" i="8"/>
  <c r="C263" i="8"/>
  <c r="D263" i="8" s="1"/>
  <c r="G262" i="8"/>
  <c r="F262" i="8"/>
  <c r="E262" i="8"/>
  <c r="C262" i="8"/>
  <c r="D262" i="8" s="1"/>
  <c r="G261" i="8"/>
  <c r="F261" i="8"/>
  <c r="E261" i="8"/>
  <c r="C261" i="8"/>
  <c r="D261" i="8" s="1"/>
  <c r="G260" i="8"/>
  <c r="F260" i="8"/>
  <c r="E260" i="8"/>
  <c r="C260" i="8"/>
  <c r="D260" i="8" s="1"/>
  <c r="G259" i="8"/>
  <c r="F259" i="8"/>
  <c r="E259" i="8"/>
  <c r="C259" i="8"/>
  <c r="D259" i="8" s="1"/>
  <c r="G258" i="8"/>
  <c r="F258" i="8"/>
  <c r="E258" i="8"/>
  <c r="C258" i="8"/>
  <c r="D258" i="8" s="1"/>
  <c r="G257" i="8"/>
  <c r="F257" i="8"/>
  <c r="E257" i="8"/>
  <c r="C257" i="8"/>
  <c r="D257" i="8" s="1"/>
  <c r="G256" i="8"/>
  <c r="F256" i="8"/>
  <c r="E256" i="8"/>
  <c r="C256" i="8"/>
  <c r="D256" i="8" s="1"/>
  <c r="G255" i="8"/>
  <c r="F255" i="8"/>
  <c r="E255" i="8"/>
  <c r="C255" i="8"/>
  <c r="D255" i="8" s="1"/>
  <c r="G254" i="8"/>
  <c r="F254" i="8"/>
  <c r="E254" i="8"/>
  <c r="C254" i="8"/>
  <c r="D254" i="8" s="1"/>
  <c r="G253" i="8"/>
  <c r="F253" i="8"/>
  <c r="E253" i="8"/>
  <c r="C253" i="8"/>
  <c r="D253" i="8" s="1"/>
  <c r="G252" i="8"/>
  <c r="F252" i="8"/>
  <c r="E252" i="8"/>
  <c r="C252" i="8"/>
  <c r="D252" i="8" s="1"/>
  <c r="G251" i="8"/>
  <c r="F251" i="8"/>
  <c r="E251" i="8"/>
  <c r="C251" i="8"/>
  <c r="D251" i="8" s="1"/>
  <c r="G250" i="8"/>
  <c r="F250" i="8"/>
  <c r="E250" i="8"/>
  <c r="C250" i="8"/>
  <c r="D250" i="8" s="1"/>
  <c r="G249" i="8"/>
  <c r="F249" i="8"/>
  <c r="E249" i="8"/>
  <c r="C249" i="8"/>
  <c r="D249" i="8" s="1"/>
  <c r="G248" i="8"/>
  <c r="F248" i="8"/>
  <c r="E248" i="8"/>
  <c r="C248" i="8"/>
  <c r="D248" i="8" s="1"/>
  <c r="G247" i="8"/>
  <c r="F247" i="8"/>
  <c r="E247" i="8"/>
  <c r="C247" i="8"/>
  <c r="D247" i="8" s="1"/>
  <c r="G246" i="8"/>
  <c r="F246" i="8"/>
  <c r="E246" i="8"/>
  <c r="C246" i="8"/>
  <c r="D246" i="8" s="1"/>
  <c r="G245" i="8"/>
  <c r="F245" i="8"/>
  <c r="E245" i="8"/>
  <c r="C245" i="8"/>
  <c r="D245" i="8" s="1"/>
  <c r="G244" i="8"/>
  <c r="F244" i="8"/>
  <c r="E244" i="8"/>
  <c r="C244" i="8"/>
  <c r="D244" i="8" s="1"/>
  <c r="G243" i="8"/>
  <c r="F243" i="8"/>
  <c r="E243" i="8"/>
  <c r="C243" i="8"/>
  <c r="D243" i="8" s="1"/>
  <c r="G242" i="8"/>
  <c r="F242" i="8"/>
  <c r="E242" i="8"/>
  <c r="C242" i="8"/>
  <c r="D242" i="8" s="1"/>
  <c r="G241" i="8"/>
  <c r="F241" i="8"/>
  <c r="E241" i="8"/>
  <c r="C241" i="8"/>
  <c r="D241" i="8" s="1"/>
  <c r="G240" i="8"/>
  <c r="F240" i="8"/>
  <c r="E240" i="8"/>
  <c r="C240" i="8"/>
  <c r="D240" i="8" s="1"/>
  <c r="G239" i="8"/>
  <c r="F239" i="8"/>
  <c r="E239" i="8"/>
  <c r="C239" i="8"/>
  <c r="D239" i="8" s="1"/>
  <c r="G238" i="8"/>
  <c r="F238" i="8"/>
  <c r="E238" i="8"/>
  <c r="C238" i="8"/>
  <c r="D238" i="8" s="1"/>
  <c r="G237" i="8"/>
  <c r="F237" i="8"/>
  <c r="E237" i="8"/>
  <c r="C237" i="8"/>
  <c r="D237" i="8" s="1"/>
  <c r="G236" i="8"/>
  <c r="F236" i="8"/>
  <c r="E236" i="8"/>
  <c r="C236" i="8"/>
  <c r="D236" i="8" s="1"/>
  <c r="G235" i="8"/>
  <c r="F235" i="8"/>
  <c r="E235" i="8"/>
  <c r="C235" i="8"/>
  <c r="D235" i="8" s="1"/>
  <c r="G234" i="8"/>
  <c r="F234" i="8"/>
  <c r="E234" i="8"/>
  <c r="C234" i="8"/>
  <c r="D234" i="8" s="1"/>
  <c r="G233" i="8"/>
  <c r="F233" i="8"/>
  <c r="E233" i="8"/>
  <c r="C233" i="8"/>
  <c r="D233" i="8" s="1"/>
  <c r="G232" i="8"/>
  <c r="F232" i="8"/>
  <c r="E232" i="8"/>
  <c r="C232" i="8"/>
  <c r="D232" i="8" s="1"/>
  <c r="G231" i="8"/>
  <c r="F231" i="8"/>
  <c r="E231" i="8"/>
  <c r="C231" i="8"/>
  <c r="D231" i="8" s="1"/>
  <c r="G230" i="8"/>
  <c r="F230" i="8"/>
  <c r="E230" i="8"/>
  <c r="C230" i="8"/>
  <c r="D230" i="8" s="1"/>
  <c r="G229" i="8"/>
  <c r="F229" i="8"/>
  <c r="E229" i="8"/>
  <c r="C229" i="8"/>
  <c r="D229" i="8" s="1"/>
  <c r="G228" i="8"/>
  <c r="F228" i="8"/>
  <c r="E228" i="8"/>
  <c r="C228" i="8"/>
  <c r="D228" i="8" s="1"/>
  <c r="G227" i="8"/>
  <c r="F227" i="8"/>
  <c r="E227" i="8"/>
  <c r="C227" i="8"/>
  <c r="D227" i="8" s="1"/>
  <c r="G226" i="8"/>
  <c r="F226" i="8"/>
  <c r="E226" i="8"/>
  <c r="C226" i="8"/>
  <c r="D226" i="8" s="1"/>
  <c r="G225" i="8"/>
  <c r="F225" i="8"/>
  <c r="E225" i="8"/>
  <c r="C225" i="8"/>
  <c r="D225" i="8" s="1"/>
  <c r="G224" i="8"/>
  <c r="F224" i="8"/>
  <c r="E224" i="8"/>
  <c r="C224" i="8"/>
  <c r="D224" i="8" s="1"/>
  <c r="G223" i="8"/>
  <c r="F223" i="8"/>
  <c r="E223" i="8"/>
  <c r="C223" i="8"/>
  <c r="D223" i="8" s="1"/>
  <c r="G222" i="8"/>
  <c r="F222" i="8"/>
  <c r="E222" i="8"/>
  <c r="C222" i="8"/>
  <c r="D222" i="8" s="1"/>
  <c r="G221" i="8"/>
  <c r="F221" i="8"/>
  <c r="E221" i="8"/>
  <c r="C221" i="8"/>
  <c r="D221" i="8" s="1"/>
  <c r="G220" i="8"/>
  <c r="F220" i="8"/>
  <c r="E220" i="8"/>
  <c r="C220" i="8"/>
  <c r="D220" i="8" s="1"/>
  <c r="G219" i="8"/>
  <c r="F219" i="8"/>
  <c r="E219" i="8"/>
  <c r="C219" i="8"/>
  <c r="D219" i="8" s="1"/>
  <c r="G218" i="8"/>
  <c r="F218" i="8"/>
  <c r="E218" i="8"/>
  <c r="C218" i="8"/>
  <c r="D218" i="8" s="1"/>
  <c r="G217" i="8"/>
  <c r="F217" i="8"/>
  <c r="E217" i="8"/>
  <c r="C217" i="8"/>
  <c r="D217" i="8" s="1"/>
  <c r="G216" i="8"/>
  <c r="F216" i="8"/>
  <c r="E216" i="8"/>
  <c r="C216" i="8"/>
  <c r="D216" i="8" s="1"/>
  <c r="G215" i="8"/>
  <c r="F215" i="8"/>
  <c r="E215" i="8"/>
  <c r="C215" i="8"/>
  <c r="D215" i="8" s="1"/>
  <c r="G214" i="8"/>
  <c r="F214" i="8"/>
  <c r="E214" i="8"/>
  <c r="C214" i="8"/>
  <c r="D214" i="8" s="1"/>
  <c r="G213" i="8"/>
  <c r="F213" i="8"/>
  <c r="E213" i="8"/>
  <c r="C213" i="8"/>
  <c r="D213" i="8" s="1"/>
  <c r="G212" i="8"/>
  <c r="F212" i="8"/>
  <c r="E212" i="8"/>
  <c r="C212" i="8"/>
  <c r="D212" i="8" s="1"/>
  <c r="G211" i="8"/>
  <c r="F211" i="8"/>
  <c r="E211" i="8"/>
  <c r="C211" i="8"/>
  <c r="D211" i="8" s="1"/>
  <c r="G210" i="8"/>
  <c r="F210" i="8"/>
  <c r="E210" i="8"/>
  <c r="C210" i="8"/>
  <c r="D210" i="8" s="1"/>
  <c r="G209" i="8"/>
  <c r="F209" i="8"/>
  <c r="E209" i="8"/>
  <c r="C209" i="8"/>
  <c r="D209" i="8" s="1"/>
  <c r="G208" i="8"/>
  <c r="F208" i="8"/>
  <c r="E208" i="8"/>
  <c r="C208" i="8"/>
  <c r="D208" i="8" s="1"/>
  <c r="G207" i="8"/>
  <c r="F207" i="8"/>
  <c r="E207" i="8"/>
  <c r="C207" i="8"/>
  <c r="D207" i="8" s="1"/>
  <c r="G206" i="8"/>
  <c r="F206" i="8"/>
  <c r="E206" i="8"/>
  <c r="C206" i="8"/>
  <c r="D206" i="8" s="1"/>
  <c r="G205" i="8"/>
  <c r="F205" i="8"/>
  <c r="E205" i="8"/>
  <c r="C205" i="8"/>
  <c r="D205" i="8" s="1"/>
  <c r="G204" i="8"/>
  <c r="F204" i="8"/>
  <c r="E204" i="8"/>
  <c r="C204" i="8"/>
  <c r="D204" i="8" s="1"/>
  <c r="G203" i="8"/>
  <c r="F203" i="8"/>
  <c r="E203" i="8"/>
  <c r="C203" i="8"/>
  <c r="D203" i="8" s="1"/>
  <c r="G202" i="8"/>
  <c r="F202" i="8"/>
  <c r="E202" i="8"/>
  <c r="C202" i="8"/>
  <c r="D202" i="8" s="1"/>
  <c r="G201" i="8"/>
  <c r="F201" i="8"/>
  <c r="E201" i="8"/>
  <c r="C201" i="8"/>
  <c r="D201" i="8" s="1"/>
  <c r="G200" i="8"/>
  <c r="F200" i="8"/>
  <c r="E200" i="8"/>
  <c r="C200" i="8"/>
  <c r="D200" i="8" s="1"/>
  <c r="G199" i="8"/>
  <c r="F199" i="8"/>
  <c r="E199" i="8"/>
  <c r="C199" i="8"/>
  <c r="D199" i="8" s="1"/>
  <c r="G198" i="8"/>
  <c r="F198" i="8"/>
  <c r="E198" i="8"/>
  <c r="C198" i="8"/>
  <c r="D198" i="8" s="1"/>
  <c r="G197" i="8"/>
  <c r="F197" i="8"/>
  <c r="E197" i="8"/>
  <c r="C197" i="8"/>
  <c r="D197" i="8" s="1"/>
  <c r="G196" i="8"/>
  <c r="F196" i="8"/>
  <c r="E196" i="8"/>
  <c r="C196" i="8"/>
  <c r="D196" i="8" s="1"/>
  <c r="G195" i="8"/>
  <c r="F195" i="8"/>
  <c r="E195" i="8"/>
  <c r="C195" i="8"/>
  <c r="D195" i="8" s="1"/>
  <c r="G194" i="8"/>
  <c r="F194" i="8"/>
  <c r="E194" i="8"/>
  <c r="C194" i="8"/>
  <c r="D194" i="8" s="1"/>
  <c r="G193" i="8"/>
  <c r="F193" i="8"/>
  <c r="E193" i="8"/>
  <c r="C193" i="8"/>
  <c r="D193" i="8" s="1"/>
  <c r="G192" i="8"/>
  <c r="F192" i="8"/>
  <c r="E192" i="8"/>
  <c r="C192" i="8"/>
  <c r="D192" i="8" s="1"/>
  <c r="G191" i="8"/>
  <c r="E191" i="8"/>
  <c r="C191" i="8"/>
  <c r="D191" i="8" s="1"/>
  <c r="G190" i="8"/>
  <c r="E190" i="8"/>
  <c r="C190" i="8"/>
  <c r="D190" i="8" s="1"/>
  <c r="G189" i="8"/>
  <c r="E189" i="8"/>
  <c r="C189" i="8"/>
  <c r="D189" i="8" s="1"/>
  <c r="G188" i="8"/>
  <c r="F188" i="8"/>
  <c r="E188" i="8"/>
  <c r="C188" i="8"/>
  <c r="D188" i="8" s="1"/>
  <c r="G187" i="8"/>
  <c r="F187" i="8"/>
  <c r="E187" i="8"/>
  <c r="C187" i="8"/>
  <c r="D187" i="8" s="1"/>
  <c r="G186" i="8"/>
  <c r="F186" i="8"/>
  <c r="E186" i="8"/>
  <c r="C186" i="8"/>
  <c r="D186" i="8" s="1"/>
  <c r="G185" i="8"/>
  <c r="F185" i="8"/>
  <c r="E185" i="8"/>
  <c r="C185" i="8"/>
  <c r="D185" i="8" s="1"/>
  <c r="G184" i="8"/>
  <c r="F184" i="8"/>
  <c r="E184" i="8"/>
  <c r="C184" i="8"/>
  <c r="D184" i="8" s="1"/>
  <c r="G183" i="8"/>
  <c r="F183" i="8"/>
  <c r="E183" i="8"/>
  <c r="C183" i="8"/>
  <c r="D183" i="8" s="1"/>
  <c r="G182" i="8"/>
  <c r="F182" i="8"/>
  <c r="E182" i="8"/>
  <c r="C182" i="8"/>
  <c r="D182" i="8" s="1"/>
  <c r="G181" i="8"/>
  <c r="F181" i="8"/>
  <c r="E181" i="8"/>
  <c r="C181" i="8"/>
  <c r="D181" i="8" s="1"/>
  <c r="G180" i="8"/>
  <c r="F180" i="8"/>
  <c r="E180" i="8"/>
  <c r="C180" i="8"/>
  <c r="D180" i="8" s="1"/>
  <c r="G179" i="8"/>
  <c r="F179" i="8"/>
  <c r="E179" i="8"/>
  <c r="C179" i="8"/>
  <c r="D179" i="8" s="1"/>
  <c r="G178" i="8"/>
  <c r="E178" i="8"/>
  <c r="C178" i="8"/>
  <c r="D178" i="8" s="1"/>
  <c r="G177" i="8"/>
  <c r="E177" i="8"/>
  <c r="C177" i="8"/>
  <c r="D177" i="8" s="1"/>
  <c r="G176" i="8"/>
  <c r="E176" i="8"/>
  <c r="C176" i="8"/>
  <c r="D176" i="8" s="1"/>
  <c r="G175" i="8"/>
  <c r="E175" i="8"/>
  <c r="C175" i="8"/>
  <c r="D175" i="8" s="1"/>
  <c r="G174" i="8"/>
  <c r="E174" i="8"/>
  <c r="C174" i="8"/>
  <c r="D174" i="8" s="1"/>
  <c r="G173" i="8"/>
  <c r="E173" i="8"/>
  <c r="C173" i="8"/>
  <c r="D173" i="8" s="1"/>
  <c r="G172" i="8"/>
  <c r="E172" i="8"/>
  <c r="C172" i="8"/>
  <c r="D172" i="8" s="1"/>
  <c r="G171" i="8"/>
  <c r="E171" i="8"/>
  <c r="C171" i="8"/>
  <c r="D171" i="8" s="1"/>
  <c r="G170" i="8"/>
  <c r="E170" i="8"/>
  <c r="C170" i="8"/>
  <c r="D170" i="8" s="1"/>
  <c r="G169" i="8"/>
  <c r="E169" i="8"/>
  <c r="C169" i="8"/>
  <c r="D169" i="8" s="1"/>
  <c r="G168" i="8"/>
  <c r="E168" i="8"/>
  <c r="C168" i="8"/>
  <c r="D168" i="8" s="1"/>
  <c r="G167" i="8"/>
  <c r="E167" i="8"/>
  <c r="C167" i="8"/>
  <c r="D167" i="8" s="1"/>
  <c r="G166" i="8"/>
  <c r="E166" i="8"/>
  <c r="C166" i="8"/>
  <c r="D166" i="8" s="1"/>
  <c r="G165" i="8"/>
  <c r="E165" i="8"/>
  <c r="C165" i="8"/>
  <c r="D165" i="8" s="1"/>
  <c r="G164" i="8"/>
  <c r="E164" i="8"/>
  <c r="C164" i="8"/>
  <c r="D164" i="8" s="1"/>
  <c r="G163" i="8"/>
  <c r="E163" i="8"/>
  <c r="C163" i="8"/>
  <c r="D163" i="8" s="1"/>
  <c r="G162" i="8"/>
  <c r="E162" i="8"/>
  <c r="C162" i="8"/>
  <c r="D162" i="8" s="1"/>
  <c r="G161" i="8"/>
  <c r="E161" i="8"/>
  <c r="C161" i="8"/>
  <c r="D161" i="8" s="1"/>
  <c r="G160" i="8"/>
  <c r="E160" i="8"/>
  <c r="C160" i="8"/>
  <c r="D160" i="8" s="1"/>
  <c r="G159" i="8"/>
  <c r="E159" i="8"/>
  <c r="C159" i="8"/>
  <c r="D159" i="8" s="1"/>
  <c r="G158" i="8"/>
  <c r="E158" i="8"/>
  <c r="C158" i="8"/>
  <c r="D158" i="8" s="1"/>
  <c r="G157" i="8"/>
  <c r="E157" i="8"/>
  <c r="C157" i="8"/>
  <c r="D157" i="8" s="1"/>
  <c r="G156" i="8"/>
  <c r="E156" i="8"/>
  <c r="C156" i="8"/>
  <c r="D156" i="8" s="1"/>
  <c r="G155" i="8"/>
  <c r="E155" i="8"/>
  <c r="C155" i="8"/>
  <c r="D155" i="8" s="1"/>
  <c r="G154" i="8"/>
  <c r="E154" i="8"/>
  <c r="C154" i="8"/>
  <c r="D154" i="8" s="1"/>
  <c r="G153" i="8"/>
  <c r="E153" i="8"/>
  <c r="C153" i="8"/>
  <c r="D153" i="8" s="1"/>
  <c r="G152" i="8"/>
  <c r="E152" i="8"/>
  <c r="C152" i="8"/>
  <c r="D152" i="8" s="1"/>
  <c r="G151" i="8"/>
  <c r="E151" i="8"/>
  <c r="C151" i="8"/>
  <c r="D151" i="8" s="1"/>
  <c r="G150" i="8"/>
  <c r="E150" i="8"/>
  <c r="C150" i="8"/>
  <c r="D150" i="8" s="1"/>
  <c r="G149" i="8"/>
  <c r="E149" i="8"/>
  <c r="C149" i="8"/>
  <c r="D149" i="8" s="1"/>
  <c r="G148" i="8"/>
  <c r="E148" i="8"/>
  <c r="C148" i="8"/>
  <c r="D148" i="8" s="1"/>
  <c r="G147" i="8"/>
  <c r="E147" i="8"/>
  <c r="C147" i="8"/>
  <c r="D147" i="8" s="1"/>
  <c r="G146" i="8"/>
  <c r="E146" i="8"/>
  <c r="C146" i="8"/>
  <c r="D146" i="8" s="1"/>
  <c r="G145" i="8"/>
  <c r="E145" i="8"/>
  <c r="C145" i="8"/>
  <c r="D145" i="8" s="1"/>
  <c r="G144" i="8"/>
  <c r="E144" i="8"/>
  <c r="C144" i="8"/>
  <c r="D144" i="8" s="1"/>
  <c r="G143" i="8"/>
  <c r="E143" i="8"/>
  <c r="C143" i="8"/>
  <c r="D143" i="8" s="1"/>
  <c r="G142" i="8"/>
  <c r="E142" i="8"/>
  <c r="C142" i="8"/>
  <c r="D142" i="8" s="1"/>
  <c r="G141" i="8"/>
  <c r="E141" i="8"/>
  <c r="C141" i="8"/>
  <c r="D141" i="8" s="1"/>
  <c r="G140" i="8"/>
  <c r="E140" i="8"/>
  <c r="C140" i="8"/>
  <c r="D140" i="8" s="1"/>
  <c r="G139" i="8"/>
  <c r="E139" i="8"/>
  <c r="C139" i="8"/>
  <c r="D139" i="8" s="1"/>
  <c r="G138" i="8"/>
  <c r="E138" i="8"/>
  <c r="C138" i="8"/>
  <c r="D138" i="8" s="1"/>
  <c r="G137" i="8"/>
  <c r="E137" i="8"/>
  <c r="C137" i="8"/>
  <c r="D137" i="8" s="1"/>
  <c r="G136" i="8"/>
  <c r="E136" i="8"/>
  <c r="C136" i="8"/>
  <c r="D136" i="8" s="1"/>
  <c r="G135" i="8"/>
  <c r="E135" i="8"/>
  <c r="C135" i="8"/>
  <c r="D135" i="8" s="1"/>
  <c r="G134" i="8"/>
  <c r="E134" i="8"/>
  <c r="C134" i="8"/>
  <c r="D134" i="8" s="1"/>
  <c r="G133" i="8"/>
  <c r="E133" i="8"/>
  <c r="C133" i="8"/>
  <c r="D133" i="8" s="1"/>
  <c r="G132" i="8"/>
  <c r="E132" i="8"/>
  <c r="C132" i="8"/>
  <c r="D132" i="8" s="1"/>
  <c r="G131" i="8"/>
  <c r="E131" i="8"/>
  <c r="C131" i="8"/>
  <c r="D131" i="8" s="1"/>
  <c r="G130" i="8"/>
  <c r="E130" i="8"/>
  <c r="C130" i="8"/>
  <c r="D130" i="8" s="1"/>
  <c r="G129" i="8"/>
  <c r="E129" i="8"/>
  <c r="C129" i="8"/>
  <c r="D129" i="8" s="1"/>
  <c r="G128" i="8"/>
  <c r="E128" i="8"/>
  <c r="C128" i="8"/>
  <c r="D128" i="8" s="1"/>
  <c r="G127" i="8"/>
  <c r="E127" i="8"/>
  <c r="C127" i="8"/>
  <c r="D127" i="8" s="1"/>
  <c r="G126" i="8"/>
  <c r="E126" i="8"/>
  <c r="C126" i="8"/>
  <c r="D126" i="8" s="1"/>
  <c r="G125" i="8"/>
  <c r="E125" i="8"/>
  <c r="C125" i="8"/>
  <c r="D125" i="8" s="1"/>
  <c r="G124" i="8"/>
  <c r="E124" i="8"/>
  <c r="C124" i="8"/>
  <c r="D124" i="8" s="1"/>
  <c r="G123" i="8"/>
  <c r="E123" i="8"/>
  <c r="C123" i="8"/>
  <c r="D123" i="8" s="1"/>
  <c r="G122" i="8"/>
  <c r="E122" i="8"/>
  <c r="C122" i="8"/>
  <c r="D122" i="8" s="1"/>
  <c r="G121" i="8"/>
  <c r="E121" i="8"/>
  <c r="C121" i="8"/>
  <c r="D121" i="8" s="1"/>
  <c r="G120" i="8"/>
  <c r="E120" i="8"/>
  <c r="C120" i="8"/>
  <c r="D120" i="8" s="1"/>
  <c r="G119" i="8"/>
  <c r="E119" i="8"/>
  <c r="C119" i="8"/>
  <c r="D119" i="8" s="1"/>
  <c r="G118" i="8"/>
  <c r="E118" i="8"/>
  <c r="C118" i="8"/>
  <c r="D118" i="8" s="1"/>
  <c r="G117" i="8"/>
  <c r="E117" i="8"/>
  <c r="C117" i="8"/>
  <c r="D117" i="8" s="1"/>
  <c r="G116" i="8"/>
  <c r="E116" i="8"/>
  <c r="C116" i="8"/>
  <c r="D116" i="8" s="1"/>
  <c r="G115" i="8"/>
  <c r="E115" i="8"/>
  <c r="C115" i="8"/>
  <c r="D115" i="8" s="1"/>
  <c r="G114" i="8"/>
  <c r="E114" i="8"/>
  <c r="C114" i="8"/>
  <c r="D114" i="8" s="1"/>
  <c r="G113" i="8"/>
  <c r="E113" i="8"/>
  <c r="C113" i="8"/>
  <c r="D113" i="8" s="1"/>
  <c r="G112" i="8"/>
  <c r="E112" i="8"/>
  <c r="C112" i="8"/>
  <c r="D112" i="8" s="1"/>
  <c r="G111" i="8"/>
  <c r="E111" i="8"/>
  <c r="C111" i="8"/>
  <c r="D111" i="8" s="1"/>
  <c r="G110" i="8"/>
  <c r="E110" i="8"/>
  <c r="C110" i="8"/>
  <c r="D110" i="8" s="1"/>
  <c r="G109" i="8"/>
  <c r="E109" i="8"/>
  <c r="C109" i="8"/>
  <c r="D109" i="8" s="1"/>
  <c r="G108" i="8"/>
  <c r="E108" i="8"/>
  <c r="C108" i="8"/>
  <c r="D108" i="8" s="1"/>
  <c r="G107" i="8"/>
  <c r="E107" i="8"/>
  <c r="C107" i="8"/>
  <c r="D107" i="8" s="1"/>
  <c r="G106" i="8"/>
  <c r="E106" i="8"/>
  <c r="C106" i="8"/>
  <c r="D106" i="8" s="1"/>
  <c r="G105" i="8"/>
  <c r="E105" i="8"/>
  <c r="C105" i="8"/>
  <c r="D105" i="8" s="1"/>
  <c r="G104" i="8"/>
  <c r="E104" i="8"/>
  <c r="C104" i="8"/>
  <c r="D104" i="8" s="1"/>
  <c r="G103" i="8"/>
  <c r="E103" i="8"/>
  <c r="C103" i="8"/>
  <c r="D103" i="8" s="1"/>
  <c r="G102" i="8"/>
  <c r="E102" i="8"/>
  <c r="C102" i="8"/>
  <c r="D102" i="8" s="1"/>
  <c r="G101" i="8"/>
  <c r="E101" i="8"/>
  <c r="C101" i="8"/>
  <c r="D101" i="8" s="1"/>
  <c r="G100" i="8"/>
  <c r="E100" i="8"/>
  <c r="C100" i="8"/>
  <c r="D100" i="8" s="1"/>
  <c r="G99" i="8"/>
  <c r="E99" i="8"/>
  <c r="C99" i="8"/>
  <c r="D99" i="8" s="1"/>
  <c r="G98" i="8"/>
  <c r="E98" i="8"/>
  <c r="C98" i="8"/>
  <c r="D98" i="8" s="1"/>
  <c r="G97" i="8"/>
  <c r="E97" i="8"/>
  <c r="C97" i="8"/>
  <c r="D97" i="8" s="1"/>
  <c r="G96" i="8"/>
  <c r="E96" i="8"/>
  <c r="C96" i="8"/>
  <c r="D96" i="8" s="1"/>
  <c r="G95" i="8"/>
  <c r="E95" i="8"/>
  <c r="C95" i="8"/>
  <c r="D95" i="8" s="1"/>
  <c r="G94" i="8"/>
  <c r="E94" i="8"/>
  <c r="C94" i="8"/>
  <c r="D94" i="8" s="1"/>
  <c r="G93" i="8"/>
  <c r="E93" i="8"/>
  <c r="C93" i="8"/>
  <c r="D93" i="8" s="1"/>
  <c r="G92" i="8"/>
  <c r="E92" i="8"/>
  <c r="C92" i="8"/>
  <c r="D92" i="8" s="1"/>
  <c r="G91" i="8"/>
  <c r="E91" i="8"/>
  <c r="C91" i="8"/>
  <c r="D91" i="8" s="1"/>
  <c r="G90" i="8"/>
  <c r="E90" i="8"/>
  <c r="C90" i="8"/>
  <c r="D90" i="8" s="1"/>
  <c r="G89" i="8"/>
  <c r="E89" i="8"/>
  <c r="C89" i="8"/>
  <c r="D89" i="8" s="1"/>
  <c r="G88" i="8"/>
  <c r="E88" i="8"/>
  <c r="C88" i="8"/>
  <c r="D88" i="8" s="1"/>
  <c r="G87" i="8"/>
  <c r="E87" i="8"/>
  <c r="C87" i="8"/>
  <c r="D87" i="8" s="1"/>
  <c r="G86" i="8"/>
  <c r="E86" i="8"/>
  <c r="C86" i="8"/>
  <c r="D86" i="8" s="1"/>
  <c r="G85" i="8"/>
  <c r="E85" i="8"/>
  <c r="C85" i="8"/>
  <c r="D85" i="8" s="1"/>
  <c r="G84" i="8"/>
  <c r="E84" i="8"/>
  <c r="C84" i="8"/>
  <c r="D84" i="8" s="1"/>
  <c r="G83" i="8"/>
  <c r="E83" i="8"/>
  <c r="C83" i="8"/>
  <c r="D83" i="8" s="1"/>
  <c r="G82" i="8"/>
  <c r="E82" i="8"/>
  <c r="C82" i="8"/>
  <c r="D82" i="8" s="1"/>
  <c r="G81" i="8"/>
  <c r="E81" i="8"/>
  <c r="C81" i="8"/>
  <c r="D81" i="8" s="1"/>
  <c r="G80" i="8"/>
  <c r="E80" i="8"/>
  <c r="C80" i="8"/>
  <c r="D80" i="8" s="1"/>
  <c r="G79" i="8"/>
  <c r="E79" i="8"/>
  <c r="C79" i="8"/>
  <c r="D79" i="8" s="1"/>
  <c r="G78" i="8"/>
  <c r="E78" i="8"/>
  <c r="C78" i="8"/>
  <c r="D78" i="8" s="1"/>
  <c r="G77" i="8"/>
  <c r="E77" i="8"/>
  <c r="C77" i="8"/>
  <c r="D77" i="8" s="1"/>
  <c r="G76" i="8"/>
  <c r="E76" i="8"/>
  <c r="C76" i="8"/>
  <c r="D76" i="8" s="1"/>
  <c r="G75" i="8"/>
  <c r="E75" i="8"/>
  <c r="C75" i="8"/>
  <c r="D75" i="8" s="1"/>
  <c r="G74" i="8"/>
  <c r="E74" i="8"/>
  <c r="C74" i="8"/>
  <c r="D74" i="8" s="1"/>
  <c r="G73" i="8"/>
  <c r="E73" i="8"/>
  <c r="C73" i="8"/>
  <c r="D73" i="8" s="1"/>
  <c r="G72" i="8"/>
  <c r="E72" i="8"/>
  <c r="C72" i="8"/>
  <c r="D72" i="8" s="1"/>
  <c r="G71" i="8"/>
  <c r="E71" i="8"/>
  <c r="C71" i="8"/>
  <c r="D71" i="8" s="1"/>
  <c r="G70" i="8"/>
  <c r="E70" i="8"/>
  <c r="C70" i="8"/>
  <c r="D70" i="8" s="1"/>
  <c r="G69" i="8"/>
  <c r="E69" i="8"/>
  <c r="C69" i="8"/>
  <c r="D69" i="8" s="1"/>
  <c r="G68" i="8"/>
  <c r="E68" i="8"/>
  <c r="C68" i="8"/>
  <c r="D68" i="8" s="1"/>
  <c r="G67" i="8"/>
  <c r="E67" i="8"/>
  <c r="C67" i="8"/>
  <c r="D67" i="8" s="1"/>
  <c r="G66" i="8"/>
  <c r="E66" i="8"/>
  <c r="C66" i="8"/>
  <c r="D66" i="8" s="1"/>
  <c r="G65" i="8"/>
  <c r="E65" i="8"/>
  <c r="C65" i="8"/>
  <c r="D65" i="8" s="1"/>
  <c r="G64" i="8"/>
  <c r="E64" i="8"/>
  <c r="C64" i="8"/>
  <c r="D64" i="8" s="1"/>
  <c r="G63" i="8"/>
  <c r="E63" i="8"/>
  <c r="C63" i="8"/>
  <c r="D63" i="8" s="1"/>
  <c r="G62" i="8"/>
  <c r="E62" i="8"/>
  <c r="C62" i="8"/>
  <c r="D62" i="8" s="1"/>
  <c r="G61" i="8"/>
  <c r="E61" i="8"/>
  <c r="C61" i="8"/>
  <c r="D61" i="8" s="1"/>
  <c r="G60" i="8"/>
  <c r="E60" i="8"/>
  <c r="C60" i="8"/>
  <c r="D60" i="8" s="1"/>
  <c r="G59" i="8"/>
  <c r="E59" i="8"/>
  <c r="C59" i="8"/>
  <c r="D59" i="8" s="1"/>
  <c r="G58" i="8"/>
  <c r="E58" i="8"/>
  <c r="C58" i="8"/>
  <c r="D58" i="8" s="1"/>
  <c r="G57" i="8"/>
  <c r="E57" i="8"/>
  <c r="C57" i="8"/>
  <c r="D57" i="8" s="1"/>
  <c r="G56" i="8"/>
  <c r="E56" i="8"/>
  <c r="C56" i="8"/>
  <c r="D56" i="8" s="1"/>
  <c r="G55" i="8"/>
  <c r="E55" i="8"/>
  <c r="C55" i="8"/>
  <c r="D55" i="8" s="1"/>
  <c r="G54" i="8"/>
  <c r="E54" i="8"/>
  <c r="C54" i="8"/>
  <c r="D54" i="8" s="1"/>
  <c r="G53" i="8"/>
  <c r="E53" i="8"/>
  <c r="C53" i="8"/>
  <c r="D53" i="8" s="1"/>
  <c r="G52" i="8"/>
  <c r="E52" i="8"/>
  <c r="C52" i="8"/>
  <c r="D52" i="8" s="1"/>
  <c r="G51" i="8"/>
  <c r="E51" i="8"/>
  <c r="C51" i="8"/>
  <c r="D51" i="8" s="1"/>
  <c r="G50" i="8"/>
  <c r="E50" i="8"/>
  <c r="C50" i="8"/>
  <c r="D50" i="8" s="1"/>
  <c r="G49" i="8"/>
  <c r="E49" i="8"/>
  <c r="C49" i="8"/>
  <c r="D49" i="8" s="1"/>
  <c r="G48" i="8"/>
  <c r="E48" i="8"/>
  <c r="C48" i="8"/>
  <c r="D48" i="8" s="1"/>
  <c r="G47" i="8"/>
  <c r="E47" i="8"/>
  <c r="C47" i="8"/>
  <c r="D47" i="8" s="1"/>
  <c r="G46" i="8"/>
  <c r="E46" i="8"/>
  <c r="C46" i="8"/>
  <c r="D46" i="8" s="1"/>
  <c r="G45" i="8"/>
  <c r="E45" i="8"/>
  <c r="C45" i="8"/>
  <c r="D45" i="8" s="1"/>
  <c r="G44" i="8"/>
  <c r="E44" i="8"/>
  <c r="C44" i="8"/>
  <c r="D44" i="8" s="1"/>
  <c r="G43" i="8"/>
  <c r="E43" i="8"/>
  <c r="C43" i="8"/>
  <c r="D43" i="8" s="1"/>
  <c r="G42" i="8"/>
  <c r="E42" i="8"/>
  <c r="C42" i="8"/>
  <c r="D42" i="8" s="1"/>
  <c r="G41" i="8"/>
  <c r="E41" i="8"/>
  <c r="C41" i="8"/>
  <c r="D41" i="8" s="1"/>
  <c r="G40" i="8"/>
  <c r="E40" i="8"/>
  <c r="C40" i="8"/>
  <c r="D40" i="8" s="1"/>
  <c r="G39" i="8"/>
  <c r="E39" i="8"/>
  <c r="C39" i="8"/>
  <c r="D39" i="8" s="1"/>
  <c r="G38" i="8"/>
  <c r="E38" i="8"/>
  <c r="C38" i="8"/>
  <c r="D38" i="8" s="1"/>
  <c r="G37" i="8"/>
  <c r="E37" i="8"/>
  <c r="C37" i="8"/>
  <c r="D37" i="8" s="1"/>
  <c r="G36" i="8"/>
  <c r="E36" i="8"/>
  <c r="C36" i="8"/>
  <c r="D36" i="8" s="1"/>
  <c r="G35" i="8"/>
  <c r="E35" i="8"/>
  <c r="C35" i="8"/>
  <c r="D35" i="8" s="1"/>
  <c r="G34" i="8"/>
  <c r="E34" i="8"/>
  <c r="C34" i="8"/>
  <c r="D34" i="8" s="1"/>
  <c r="G33" i="8"/>
  <c r="E33" i="8"/>
  <c r="C33" i="8"/>
  <c r="D33" i="8" s="1"/>
  <c r="G32" i="8"/>
  <c r="E32" i="8"/>
  <c r="C32" i="8"/>
  <c r="D32" i="8" s="1"/>
  <c r="G31" i="8"/>
  <c r="E31" i="8"/>
  <c r="C31" i="8"/>
  <c r="D31" i="8" s="1"/>
  <c r="G30" i="8"/>
  <c r="E30" i="8"/>
  <c r="C30" i="8"/>
  <c r="D30" i="8" s="1"/>
  <c r="G29" i="8"/>
  <c r="E29" i="8"/>
  <c r="C29" i="8"/>
  <c r="D29" i="8" s="1"/>
  <c r="G28" i="8"/>
  <c r="E28" i="8"/>
  <c r="C28" i="8"/>
  <c r="D28" i="8" s="1"/>
  <c r="G27" i="8"/>
  <c r="E27" i="8"/>
  <c r="C27" i="8"/>
  <c r="D27" i="8" s="1"/>
  <c r="G26" i="8"/>
  <c r="E26" i="8"/>
  <c r="C26" i="8"/>
  <c r="D26" i="8" s="1"/>
  <c r="G25" i="8"/>
  <c r="E25" i="8"/>
  <c r="C25" i="8"/>
  <c r="D25" i="8" s="1"/>
  <c r="G24" i="8"/>
  <c r="E24" i="8"/>
  <c r="C24" i="8"/>
  <c r="D24" i="8" s="1"/>
  <c r="G23" i="8"/>
  <c r="E23" i="8"/>
  <c r="C23" i="8"/>
  <c r="D23" i="8" s="1"/>
  <c r="G22" i="8"/>
  <c r="E22" i="8"/>
  <c r="C22" i="8"/>
  <c r="D22" i="8" s="1"/>
  <c r="G21" i="8"/>
  <c r="E21" i="8"/>
  <c r="C21" i="8"/>
  <c r="D21" i="8" s="1"/>
  <c r="G20" i="8"/>
  <c r="E20" i="8"/>
  <c r="C20" i="8"/>
  <c r="D20" i="8" s="1"/>
  <c r="G19" i="8"/>
  <c r="E19" i="8"/>
  <c r="C19" i="8"/>
  <c r="D19" i="8" s="1"/>
  <c r="G18" i="8"/>
  <c r="E18" i="8"/>
  <c r="C18" i="8"/>
  <c r="D18" i="8" s="1"/>
  <c r="G17" i="8"/>
  <c r="E17" i="8"/>
  <c r="C17" i="8"/>
  <c r="D17" i="8" s="1"/>
  <c r="G16" i="8"/>
  <c r="E16" i="8"/>
  <c r="C16" i="8"/>
  <c r="D16" i="8" s="1"/>
  <c r="G15" i="8"/>
  <c r="E15" i="8"/>
  <c r="C15" i="8"/>
  <c r="D15" i="8" s="1"/>
  <c r="G14" i="8"/>
  <c r="E14" i="8"/>
  <c r="C14" i="8"/>
  <c r="D14" i="8" s="1"/>
  <c r="G13" i="8"/>
  <c r="E13" i="8"/>
  <c r="C13" i="8"/>
  <c r="D13" i="8" s="1"/>
  <c r="G12" i="8"/>
  <c r="E12" i="8"/>
  <c r="C12" i="8"/>
  <c r="D12" i="8" s="1"/>
  <c r="G11" i="8"/>
  <c r="E11" i="8"/>
  <c r="C11" i="8"/>
  <c r="D11" i="8" s="1"/>
  <c r="G10" i="8"/>
  <c r="E10" i="8"/>
  <c r="C10" i="8"/>
  <c r="D10" i="8" s="1"/>
  <c r="G9" i="8"/>
  <c r="E9" i="8"/>
  <c r="C9" i="8"/>
  <c r="D9" i="8" s="1"/>
  <c r="G8" i="8"/>
  <c r="E8" i="8"/>
  <c r="C8" i="8"/>
  <c r="D8" i="8" s="1"/>
  <c r="G7" i="8"/>
  <c r="E7" i="8"/>
  <c r="C7" i="8"/>
  <c r="D7" i="8" s="1"/>
  <c r="G6" i="8"/>
  <c r="E6" i="8"/>
  <c r="C6" i="8"/>
  <c r="D6" i="8" s="1"/>
  <c r="G5" i="8"/>
  <c r="E5" i="8"/>
  <c r="C5" i="8"/>
  <c r="D5" i="8" s="1"/>
  <c r="G4" i="8"/>
  <c r="E4" i="8"/>
  <c r="C4" i="8"/>
  <c r="D4" i="8" s="1"/>
  <c r="W3" i="1"/>
  <c r="V3" i="1"/>
  <c r="G3" i="8"/>
  <c r="C3" i="8"/>
  <c r="D3" i="8" s="1"/>
  <c r="E3" i="8"/>
  <c r="F190" i="8"/>
  <c r="F189" i="8"/>
  <c r="F191" i="8"/>
  <c r="F18" i="8" l="1"/>
  <c r="F158" i="8"/>
  <c r="F160" i="8"/>
  <c r="F74" i="8"/>
  <c r="F104" i="8"/>
  <c r="F159" i="8"/>
  <c r="F14" i="8"/>
  <c r="F163" i="8"/>
  <c r="R95" i="1"/>
  <c r="F17" i="8"/>
  <c r="F149" i="8"/>
  <c r="F153" i="8"/>
  <c r="F161" i="8"/>
  <c r="F78" i="8"/>
  <c r="F53" i="8"/>
  <c r="F42" i="8"/>
  <c r="F157" i="8"/>
  <c r="F44" i="8"/>
  <c r="F56" i="8"/>
  <c r="F165" i="8"/>
  <c r="F77" i="8"/>
  <c r="F75" i="8"/>
  <c r="F92" i="8"/>
  <c r="F73" i="8"/>
  <c r="F71" i="8"/>
  <c r="F13" i="8"/>
  <c r="F16" i="8"/>
  <c r="F123" i="8"/>
  <c r="F46" i="8"/>
  <c r="F23" i="8"/>
  <c r="F84" i="8"/>
  <c r="F45" i="8"/>
  <c r="F43" i="8"/>
  <c r="F83" i="8"/>
  <c r="F102" i="8"/>
  <c r="F81" i="8"/>
  <c r="F64" i="8"/>
  <c r="F19" i="8"/>
  <c r="F82" i="8"/>
  <c r="F5" i="8"/>
  <c r="F54" i="8"/>
  <c r="F51" i="8"/>
  <c r="F131" i="8"/>
  <c r="F145" i="8"/>
  <c r="F58" i="8"/>
  <c r="F152" i="8"/>
  <c r="F144" i="8"/>
  <c r="F95" i="8"/>
  <c r="F134" i="8"/>
  <c r="F20" i="8"/>
  <c r="F93" i="8"/>
  <c r="F52" i="8"/>
  <c r="F105" i="8"/>
  <c r="F57" i="8"/>
  <c r="F133" i="8"/>
  <c r="F55" i="8"/>
  <c r="F72" i="8"/>
  <c r="F3" i="8"/>
  <c r="F132" i="8"/>
  <c r="F6" i="8"/>
  <c r="F156" i="8"/>
  <c r="F66" i="8"/>
  <c r="F68" i="8"/>
  <c r="F67" i="8"/>
  <c r="F140" i="8"/>
  <c r="Q13" i="1"/>
  <c r="S52" i="1"/>
  <c r="Q87" i="1"/>
  <c r="S24" i="1"/>
  <c r="S54" i="1"/>
  <c r="F107" i="8"/>
  <c r="F148" i="8"/>
  <c r="F10" i="8"/>
  <c r="F59" i="8"/>
  <c r="F98" i="8"/>
  <c r="F127" i="8"/>
  <c r="S35" i="1"/>
  <c r="R43" i="1"/>
  <c r="R11" i="1"/>
  <c r="F79" i="8"/>
  <c r="R44" i="1"/>
  <c r="R39" i="1"/>
  <c r="Q55" i="1"/>
  <c r="F8" i="8"/>
  <c r="F12" i="8"/>
  <c r="Q90" i="1"/>
  <c r="F108" i="8"/>
  <c r="F36" i="8"/>
  <c r="F100" i="8"/>
  <c r="F86" i="8"/>
  <c r="F130" i="8"/>
  <c r="F154" i="8"/>
  <c r="F97" i="8"/>
  <c r="F155" i="8"/>
  <c r="F110" i="8"/>
  <c r="F150" i="8"/>
  <c r="F128" i="8"/>
  <c r="F31" i="8"/>
  <c r="F90" i="8"/>
  <c r="F80" i="8"/>
  <c r="F146" i="8"/>
  <c r="F111" i="8"/>
  <c r="F129" i="8"/>
  <c r="F141" i="8"/>
  <c r="F65" i="8"/>
  <c r="F124" i="8"/>
  <c r="F114" i="8"/>
  <c r="F91" i="8"/>
  <c r="F151" i="8"/>
  <c r="F101" i="8"/>
  <c r="F109" i="8"/>
  <c r="F87" i="8"/>
  <c r="F143" i="8"/>
  <c r="F28" i="8"/>
  <c r="F112" i="8"/>
  <c r="F125" i="8"/>
  <c r="F4" i="8"/>
  <c r="F27" i="8"/>
  <c r="F94" i="8"/>
  <c r="F29" i="8"/>
  <c r="F96" i="8"/>
  <c r="F39" i="8"/>
  <c r="F113" i="8"/>
  <c r="F142" i="8"/>
  <c r="F147" i="8"/>
  <c r="F37" i="8"/>
  <c r="F61" i="8"/>
  <c r="F99" i="8"/>
  <c r="F89" i="8"/>
  <c r="F122" i="8"/>
  <c r="F34" i="8"/>
  <c r="F63" i="8"/>
  <c r="F85" i="8"/>
  <c r="F88" i="8"/>
  <c r="F24" i="8"/>
  <c r="F22" i="8"/>
  <c r="F11" i="8"/>
  <c r="F48" i="8"/>
  <c r="F60" i="8"/>
  <c r="F9" i="8"/>
  <c r="F62" i="8"/>
  <c r="F41" i="8"/>
  <c r="F40" i="8"/>
  <c r="F49" i="8"/>
  <c r="F35" i="8"/>
  <c r="F26" i="8"/>
  <c r="F70" i="8"/>
  <c r="F32" i="8"/>
  <c r="F25" i="8"/>
  <c r="F21" i="8"/>
  <c r="F33" i="8"/>
  <c r="F38" i="8"/>
  <c r="F30" i="8"/>
  <c r="F69" i="8"/>
  <c r="F7" i="8"/>
  <c r="R100" i="1"/>
  <c r="P57" i="1"/>
  <c r="P25" i="1"/>
  <c r="S49" i="1"/>
  <c r="P6" i="1"/>
  <c r="R14" i="1"/>
  <c r="S38" i="1"/>
  <c r="R42" i="1"/>
  <c r="P79" i="1"/>
  <c r="S97" i="1"/>
  <c r="R10" i="1"/>
  <c r="R30" i="1"/>
  <c r="S32" i="1"/>
  <c r="P40" i="1"/>
  <c r="F126" i="8"/>
  <c r="F138" i="8"/>
  <c r="Q21" i="1"/>
  <c r="Q91" i="1"/>
  <c r="F121" i="8"/>
  <c r="F106" i="8"/>
  <c r="R48" i="1"/>
  <c r="R51" i="1"/>
  <c r="Q22" i="1"/>
  <c r="R50" i="1"/>
  <c r="P80" i="1"/>
  <c r="S83" i="1"/>
  <c r="R88" i="1"/>
  <c r="Q26" i="1"/>
  <c r="F47" i="8"/>
  <c r="Q23" i="1"/>
  <c r="S101" i="1"/>
  <c r="S16" i="1"/>
  <c r="R19" i="1"/>
  <c r="R18" i="1"/>
  <c r="S20" i="1"/>
  <c r="S29" i="1"/>
  <c r="Q75" i="1"/>
  <c r="P37" i="1"/>
  <c r="P56" i="1"/>
  <c r="S66" i="1"/>
  <c r="Q98" i="1"/>
  <c r="Q77" i="1"/>
  <c r="R33" i="1"/>
  <c r="R96" i="1"/>
  <c r="S73" i="1"/>
  <c r="F50" i="8"/>
  <c r="S4" i="1"/>
  <c r="R61" i="1"/>
  <c r="P72" i="1"/>
  <c r="P82" i="1"/>
  <c r="Q12" i="1"/>
  <c r="P36" i="1"/>
  <c r="R53" i="1"/>
  <c r="P76" i="1"/>
  <c r="Q3" i="1"/>
  <c r="R98" i="1"/>
  <c r="S43" i="1"/>
  <c r="Q31" i="1"/>
  <c r="Q17" i="1"/>
  <c r="Q41" i="1"/>
  <c r="Q86" i="1"/>
  <c r="R8" i="1"/>
  <c r="Q58" i="1"/>
  <c r="S93" i="1"/>
  <c r="R16" i="1"/>
  <c r="P99" i="1"/>
  <c r="Q84" i="1"/>
  <c r="R69" i="1"/>
  <c r="R5" i="1"/>
  <c r="R27" i="1"/>
  <c r="Q59" i="1"/>
  <c r="P89" i="1"/>
  <c r="P92" i="1"/>
  <c r="Q46" i="1"/>
  <c r="Q47" i="1"/>
  <c r="Q78" i="1"/>
  <c r="Q74" i="1"/>
  <c r="Q62" i="1"/>
  <c r="R58" i="1"/>
  <c r="R45" i="1"/>
  <c r="Q9" i="1"/>
  <c r="P28" i="1"/>
  <c r="R34" i="1"/>
  <c r="R81" i="1"/>
  <c r="S64" i="1"/>
  <c r="R25" i="1"/>
  <c r="P49" i="1"/>
  <c r="P87" i="1"/>
  <c r="R31" i="1"/>
  <c r="Q30" i="1"/>
  <c r="S21" i="1"/>
  <c r="Q43" i="1"/>
  <c r="P43" i="1"/>
  <c r="Q52" i="1"/>
  <c r="S3" i="1"/>
  <c r="P19" i="1"/>
  <c r="Q97" i="1"/>
  <c r="P88" i="1"/>
  <c r="P58" i="1"/>
  <c r="Q16" i="1"/>
  <c r="Q83" i="1"/>
  <c r="Q6" i="1"/>
  <c r="P59" i="1"/>
  <c r="S25" i="1"/>
  <c r="R89" i="1"/>
  <c r="S5" i="1"/>
  <c r="S96" i="1"/>
  <c r="P98" i="1"/>
  <c r="S8" i="1"/>
  <c r="Q49" i="1"/>
  <c r="P10" i="1"/>
  <c r="S74" i="1"/>
  <c r="S98" i="1"/>
  <c r="Q35" i="1"/>
  <c r="R20" i="1"/>
  <c r="P31" i="1"/>
  <c r="P11" i="1"/>
  <c r="S13" i="1"/>
  <c r="R29" i="1"/>
  <c r="S22" i="1"/>
  <c r="S11" i="1"/>
  <c r="Q10" i="1"/>
  <c r="Q81" i="1"/>
  <c r="S89" i="1"/>
  <c r="R35" i="1"/>
  <c r="R22" i="1"/>
  <c r="S88" i="1"/>
  <c r="S31" i="1"/>
  <c r="P77" i="1"/>
  <c r="S69" i="1"/>
  <c r="R49" i="1"/>
  <c r="Q27" i="1"/>
  <c r="R55" i="1"/>
  <c r="P75" i="1"/>
  <c r="Q73" i="1"/>
  <c r="R38" i="1"/>
  <c r="Q76" i="1"/>
  <c r="S58" i="1"/>
  <c r="Q14" i="1"/>
  <c r="P97" i="1"/>
  <c r="Q53" i="1"/>
  <c r="P41" i="1"/>
  <c r="R57" i="1"/>
  <c r="S46" i="1"/>
  <c r="S81" i="1"/>
  <c r="S76" i="1"/>
  <c r="K2" i="9"/>
  <c r="Q48" i="1"/>
  <c r="Q11" i="1"/>
  <c r="S86" i="1"/>
  <c r="Q57" i="1"/>
  <c r="R93" i="1"/>
  <c r="R78" i="1"/>
  <c r="Q93" i="1"/>
  <c r="R73" i="1"/>
  <c r="P69" i="1"/>
  <c r="S17" i="1"/>
  <c r="P73" i="1"/>
  <c r="S77" i="1"/>
  <c r="P101" i="1"/>
  <c r="R77" i="1"/>
  <c r="S39" i="1"/>
  <c r="P42" i="1"/>
  <c r="Q42" i="1"/>
  <c r="S57" i="1"/>
  <c r="Q101" i="1"/>
  <c r="Q39" i="1"/>
  <c r="S95" i="1"/>
  <c r="Q69" i="1"/>
  <c r="R101" i="1"/>
  <c r="P17" i="1"/>
  <c r="P93" i="1"/>
  <c r="Q95" i="1"/>
  <c r="S42" i="1"/>
  <c r="R86" i="1"/>
  <c r="S72" i="1"/>
  <c r="R13" i="1"/>
  <c r="S78" i="1"/>
  <c r="Q5" i="1"/>
  <c r="S33" i="1"/>
  <c r="P35" i="1"/>
  <c r="P81" i="1"/>
  <c r="P78" i="1"/>
  <c r="P95" i="1"/>
  <c r="R47" i="1"/>
  <c r="Q25" i="1"/>
  <c r="R9" i="1"/>
  <c r="P39" i="1"/>
  <c r="P84" i="1"/>
  <c r="S75" i="1"/>
  <c r="S84" i="1"/>
  <c r="R26" i="1"/>
  <c r="Q38" i="1"/>
  <c r="S6" i="1"/>
  <c r="R84" i="1"/>
  <c r="S53" i="1"/>
  <c r="S59" i="1"/>
  <c r="R75" i="1"/>
  <c r="R36" i="1"/>
  <c r="Q36" i="1"/>
  <c r="R94" i="1"/>
  <c r="P94" i="1"/>
  <c r="Q94" i="1"/>
  <c r="P96" i="1"/>
  <c r="Q96" i="1"/>
  <c r="S90" i="1"/>
  <c r="P90" i="1"/>
  <c r="R90" i="1"/>
  <c r="P38" i="1"/>
  <c r="R59" i="1"/>
  <c r="P15" i="1"/>
  <c r="S15" i="1"/>
  <c r="P23" i="1"/>
  <c r="R23" i="1"/>
  <c r="S23" i="1"/>
  <c r="S85" i="1"/>
  <c r="Q85" i="1"/>
  <c r="P85" i="1"/>
  <c r="S26" i="1"/>
  <c r="P26" i="1"/>
  <c r="S94" i="1"/>
  <c r="R85" i="1"/>
  <c r="S36" i="1"/>
  <c r="R6" i="1"/>
  <c r="P53" i="1"/>
  <c r="R3" i="1"/>
  <c r="S14" i="1"/>
  <c r="Q8" i="1"/>
  <c r="Q56" i="1"/>
  <c r="S9" i="1"/>
  <c r="S28" i="1"/>
  <c r="R97" i="1"/>
  <c r="S61" i="1"/>
  <c r="Q19" i="1"/>
  <c r="Q51" i="1"/>
  <c r="P45" i="1"/>
  <c r="Q28" i="1"/>
  <c r="R87" i="1"/>
  <c r="R76" i="1"/>
  <c r="R28" i="1"/>
  <c r="S47" i="1"/>
  <c r="Q40" i="1"/>
  <c r="P52" i="1"/>
  <c r="R24" i="1"/>
  <c r="S10" i="1"/>
  <c r="S19" i="1"/>
  <c r="P32" i="1"/>
  <c r="S56" i="1"/>
  <c r="R21" i="1"/>
  <c r="P24" i="1"/>
  <c r="P22" i="1"/>
  <c r="S41" i="1"/>
  <c r="P54" i="1"/>
  <c r="Q24" i="1"/>
  <c r="P91" i="1"/>
  <c r="R79" i="1"/>
  <c r="P47" i="1"/>
  <c r="R91" i="1"/>
  <c r="S87" i="1"/>
  <c r="S30" i="1"/>
  <c r="R56" i="1"/>
  <c r="S48" i="1"/>
  <c r="Q15" i="1"/>
  <c r="S99" i="1"/>
  <c r="S91" i="1"/>
  <c r="Q18" i="1"/>
  <c r="R64" i="1"/>
  <c r="S27" i="1"/>
  <c r="Q88" i="1"/>
  <c r="Q32" i="1"/>
  <c r="P13" i="1"/>
  <c r="S79" i="1"/>
  <c r="R32" i="1"/>
  <c r="P20" i="1"/>
  <c r="Q72" i="1"/>
  <c r="Q61" i="1"/>
  <c r="Q66" i="1"/>
  <c r="P48" i="1"/>
  <c r="P55" i="1"/>
  <c r="S18" i="1"/>
  <c r="S34" i="1"/>
  <c r="P29" i="1"/>
  <c r="R54" i="1"/>
  <c r="P44" i="1"/>
  <c r="Q29" i="1"/>
  <c r="R99" i="1"/>
  <c r="S40" i="1"/>
  <c r="Q99" i="1"/>
  <c r="R46" i="1"/>
  <c r="P3" i="1"/>
  <c r="P74" i="1"/>
  <c r="P30" i="1"/>
  <c r="R83" i="1"/>
  <c r="R52" i="1"/>
  <c r="R72" i="1"/>
  <c r="P61" i="1"/>
  <c r="S37" i="1"/>
  <c r="S12" i="1"/>
  <c r="Q64" i="1"/>
  <c r="Q45" i="1"/>
  <c r="R80" i="1"/>
  <c r="Q79" i="1"/>
  <c r="P18" i="1"/>
  <c r="R37" i="1"/>
  <c r="P46" i="1"/>
  <c r="Q34" i="1"/>
  <c r="S55" i="1"/>
  <c r="Q50" i="1"/>
  <c r="P64" i="1"/>
  <c r="P34" i="1"/>
  <c r="P27" i="1"/>
  <c r="Q80" i="1"/>
  <c r="S51" i="1"/>
  <c r="P86" i="1"/>
  <c r="Q89" i="1"/>
  <c r="P14" i="1"/>
  <c r="Q33" i="1"/>
  <c r="P50" i="1"/>
  <c r="P100" i="1"/>
  <c r="P83" i="1"/>
  <c r="S62" i="1"/>
  <c r="S44" i="1"/>
  <c r="Q44" i="1"/>
  <c r="P33" i="1"/>
  <c r="Q20" i="1"/>
  <c r="R40" i="1"/>
  <c r="P12" i="1"/>
  <c r="R92" i="1"/>
  <c r="Q92" i="1"/>
  <c r="S45" i="1"/>
  <c r="S80" i="1"/>
  <c r="P21" i="1"/>
  <c r="R74" i="1"/>
  <c r="R15" i="1"/>
  <c r="S100" i="1"/>
  <c r="R41" i="1"/>
  <c r="Q54" i="1"/>
  <c r="P66" i="1"/>
  <c r="R62" i="1"/>
  <c r="R66" i="1"/>
  <c r="Q100" i="1"/>
  <c r="P51" i="1"/>
  <c r="Q37" i="1"/>
  <c r="S92" i="1"/>
  <c r="P62" i="1"/>
  <c r="S50" i="1"/>
  <c r="R82" i="1"/>
  <c r="Q82" i="1"/>
  <c r="S82" i="1"/>
</calcChain>
</file>

<file path=xl/sharedStrings.xml><?xml version="1.0" encoding="utf-8"?>
<sst xmlns="http://schemas.openxmlformats.org/spreadsheetml/2006/main" count="12589" uniqueCount="3342">
  <si>
    <t>No. of Items</t>
  </si>
  <si>
    <t>First Item</t>
  </si>
  <si>
    <t>Location</t>
  </si>
  <si>
    <t>Account / Customer Name</t>
  </si>
  <si>
    <t>Description</t>
  </si>
  <si>
    <t>Category</t>
  </si>
  <si>
    <t>Delivery To Cage</t>
  </si>
  <si>
    <t>Inbound</t>
  </si>
  <si>
    <t>Outbound</t>
  </si>
  <si>
    <t>Yes</t>
  </si>
  <si>
    <t>No</t>
  </si>
  <si>
    <t>Yes - No Space</t>
  </si>
  <si>
    <t>Yes - With Space</t>
  </si>
  <si>
    <t>A1.1</t>
  </si>
  <si>
    <t>A1.2</t>
  </si>
  <si>
    <t>A1.3</t>
  </si>
  <si>
    <t>A1.4</t>
  </si>
  <si>
    <t>C1.1</t>
  </si>
  <si>
    <t>C1.2</t>
  </si>
  <si>
    <t>C2.1</t>
  </si>
  <si>
    <t>C2.2</t>
  </si>
  <si>
    <t>D1.1</t>
  </si>
  <si>
    <t>D1.2</t>
  </si>
  <si>
    <t>D1.3</t>
  </si>
  <si>
    <t>D1.4</t>
  </si>
  <si>
    <t>D2.1</t>
  </si>
  <si>
    <t>D2.2</t>
  </si>
  <si>
    <t>D2.3</t>
  </si>
  <si>
    <t>D2.4</t>
  </si>
  <si>
    <t>Logged By</t>
  </si>
  <si>
    <t>1st</t>
  </si>
  <si>
    <t>2nd</t>
  </si>
  <si>
    <t>3rd</t>
  </si>
  <si>
    <t>4th</t>
  </si>
  <si>
    <t>Notes</t>
  </si>
  <si>
    <t>Deadline</t>
  </si>
  <si>
    <t>PDU Shelf</t>
  </si>
  <si>
    <t>Loading Dock</t>
  </si>
  <si>
    <t>M. Antiporta</t>
  </si>
  <si>
    <t>Y</t>
  </si>
  <si>
    <t>No. Of Items</t>
  </si>
  <si>
    <t>Time</t>
  </si>
  <si>
    <t>Handed By</t>
  </si>
  <si>
    <t>Detail</t>
  </si>
  <si>
    <t>Handover</t>
  </si>
  <si>
    <t>Amazon</t>
  </si>
  <si>
    <r>
      <t>Date</t>
    </r>
    <r>
      <rPr>
        <sz val="11"/>
        <color theme="1"/>
        <rFont val="Calibri"/>
        <family val="2"/>
        <scheme val="minor"/>
      </rPr>
      <t xml:space="preserve">
(DD-MMM-YY)</t>
    </r>
  </si>
  <si>
    <t>9:00AM</t>
  </si>
  <si>
    <t>Apple</t>
  </si>
  <si>
    <t>1 medium box</t>
  </si>
  <si>
    <t>Inbound Shipment Matrix
(Criteria for Acceptance)</t>
  </si>
  <si>
    <t>SY1</t>
  </si>
  <si>
    <t>SY2</t>
  </si>
  <si>
    <t>SY3</t>
  </si>
  <si>
    <t>SY4</t>
  </si>
  <si>
    <t>ME1</t>
  </si>
  <si>
    <t>ACCEPT IF SHIPMENT HAS A…</t>
  </si>
  <si>
    <t>Valid Customer Name in Local IBX</t>
  </si>
  <si>
    <t>Valid Inbound Shipment Ticket Available</t>
  </si>
  <si>
    <t>Tracking # Matches With A Valid Shipment Ticket</t>
  </si>
  <si>
    <r>
      <rPr>
        <b/>
        <u/>
        <sz val="11"/>
        <rFont val="Calibri"/>
        <family val="2"/>
        <scheme val="minor"/>
      </rPr>
      <t>Equinix</t>
    </r>
    <r>
      <rPr>
        <b/>
        <sz val="11"/>
        <rFont val="Calibri"/>
        <family val="2"/>
        <scheme val="minor"/>
      </rPr>
      <t xml:space="preserve"> Employee Name ONLY</t>
    </r>
  </si>
  <si>
    <r>
      <rPr>
        <b/>
        <u/>
        <sz val="11"/>
        <rFont val="Calibri"/>
        <family val="2"/>
        <scheme val="minor"/>
      </rPr>
      <t>Alternate</t>
    </r>
    <r>
      <rPr>
        <b/>
        <sz val="11"/>
        <rFont val="Calibri"/>
        <family val="2"/>
        <scheme val="minor"/>
      </rPr>
      <t xml:space="preserve"> Customer Name Used</t>
    </r>
  </si>
  <si>
    <t>eBay</t>
  </si>
  <si>
    <t>NO</t>
  </si>
  <si>
    <t>YES</t>
  </si>
  <si>
    <t>ORANGE BUSINESS SERVICES AUSTRALIA PTY LTD</t>
  </si>
  <si>
    <t>Merril Lynch (Bank of America) BAML</t>
  </si>
  <si>
    <t>Bloomberg</t>
  </si>
  <si>
    <r>
      <t xml:space="preserve">SAP </t>
    </r>
    <r>
      <rPr>
        <sz val="11"/>
        <color rgb="FF0070C0"/>
        <rFont val="Calibri"/>
        <family val="2"/>
        <scheme val="minor"/>
      </rPr>
      <t>(see note 1)</t>
    </r>
  </si>
  <si>
    <t>Facebook</t>
  </si>
  <si>
    <t>Microsoft</t>
  </si>
  <si>
    <r>
      <t xml:space="preserve">AT&amp;T </t>
    </r>
    <r>
      <rPr>
        <sz val="11"/>
        <color rgb="FF0070C0"/>
        <rFont val="Calibri"/>
        <family val="2"/>
        <scheme val="minor"/>
      </rPr>
      <t>(see note 2)</t>
    </r>
  </si>
  <si>
    <t>All Other Customers</t>
  </si>
  <si>
    <t>Equinix</t>
  </si>
  <si>
    <t>N/A</t>
  </si>
  <si>
    <t>Notes:</t>
  </si>
  <si>
    <t>1. Before rejecting a shipment, contact the customer first. If the customer is unreachable, reject the shipment.</t>
  </si>
  <si>
    <t>2. Shipment requirements apply to the customer and it's sub-customers.</t>
  </si>
  <si>
    <r>
      <t xml:space="preserve">Shipment ID
</t>
    </r>
    <r>
      <rPr>
        <sz val="11"/>
        <color theme="1"/>
        <rFont val="Calibri"/>
        <family val="2"/>
        <scheme val="minor"/>
      </rPr>
      <t>(SO#)</t>
    </r>
  </si>
  <si>
    <t>Age</t>
  </si>
  <si>
    <t>Arrival Date
(DD-MMM-YY)</t>
  </si>
  <si>
    <t>Shipment ID
(SO#, Temporary Shipment ID, Storage Event ID)</t>
  </si>
  <si>
    <t>Non-Equinix Reference
(Connote #, Waybill #, Tracking #, etc.)</t>
  </si>
  <si>
    <t>Date Checked
(DD-MMM-YY)</t>
  </si>
  <si>
    <t>Shipment Pick-up Notice
(DD-MMM-YY)</t>
  </si>
  <si>
    <t>SecureStore</t>
  </si>
  <si>
    <t>1-126132324067</t>
  </si>
  <si>
    <t>1-156321584981</t>
  </si>
  <si>
    <t>1-21ANQIF1</t>
  </si>
  <si>
    <t>1-22U21AQN</t>
  </si>
  <si>
    <t>1-23AFCAWD</t>
  </si>
  <si>
    <t>1-165755471384</t>
  </si>
  <si>
    <t>1-167165710791</t>
  </si>
  <si>
    <t>1-26NRLMQK</t>
  </si>
  <si>
    <t>1-172389863326</t>
  </si>
  <si>
    <t>1-291N9ILG</t>
  </si>
  <si>
    <t>1-2B8N0D0L</t>
  </si>
  <si>
    <t>A2.1</t>
  </si>
  <si>
    <t>A2.2</t>
  </si>
  <si>
    <t>B2.2</t>
  </si>
  <si>
    <t>B2.4</t>
  </si>
  <si>
    <t>B2.8</t>
  </si>
  <si>
    <t>B1.5</t>
  </si>
  <si>
    <t>B1.3</t>
  </si>
  <si>
    <t>Central Floor</t>
  </si>
  <si>
    <t>SVC EQUINIX AU</t>
  </si>
  <si>
    <t>SAP AUSTRALIA PTY LTD</t>
  </si>
  <si>
    <t>APPLE PTY LIMITED</t>
  </si>
  <si>
    <t>ServiceNow Australia Pty Ltd</t>
  </si>
  <si>
    <t>AT&amp;T GLOBAL NETWORK SERVICES AUSTRALIA PTY LTD</t>
  </si>
  <si>
    <t>Telstra Corporation</t>
  </si>
  <si>
    <t>Telstra_Jeld-Wen (DCSA)</t>
  </si>
  <si>
    <t>Colocation Australia Pty Ltd</t>
  </si>
  <si>
    <t>Zscaler Australia Pty Ltd.</t>
  </si>
  <si>
    <t>FUZEBOX INC</t>
  </si>
  <si>
    <t>3 fibre cables with roll</t>
  </si>
  <si>
    <t>1 flat supermicro box</t>
  </si>
  <si>
    <t>1 Small long box</t>
  </si>
  <si>
    <t>1 Supermicro box</t>
  </si>
  <si>
    <t>1 box</t>
  </si>
  <si>
    <t>1 small box</t>
  </si>
  <si>
    <t>1 satchel</t>
  </si>
  <si>
    <t>1 big box</t>
  </si>
  <si>
    <t>One small box</t>
  </si>
  <si>
    <t>1x fully populated HP half rack</t>
  </si>
  <si>
    <t>1 small yellow box</t>
  </si>
  <si>
    <t>Received 41 small boxes handed over by customer</t>
  </si>
  <si>
    <t>1 large Star track satchel</t>
  </si>
  <si>
    <t>16 long boxes packed in 3 sets</t>
  </si>
  <si>
    <t>Named under Kevin Perkins/ ASIC 4N KIT#3</t>
  </si>
  <si>
    <t>Part Number# 521RX/WTDVM</t>
  </si>
  <si>
    <t>Our Ref# 2076409/5023162276 | Client Ref# 5023162276</t>
  </si>
  <si>
    <t>REF# 46426226</t>
  </si>
  <si>
    <t>Connote # M4180872</t>
  </si>
  <si>
    <t>Startrack</t>
  </si>
  <si>
    <t>HAWB#5959993628T</t>
  </si>
  <si>
    <t>TRK#4596902914</t>
  </si>
  <si>
    <t>ATZS000964</t>
  </si>
  <si>
    <t>NA</t>
  </si>
  <si>
    <t>I.Jang</t>
  </si>
  <si>
    <t>M.Awale</t>
  </si>
  <si>
    <t>R.Alday</t>
  </si>
  <si>
    <t>P.Dhaubhadel</t>
  </si>
  <si>
    <t>B1.2</t>
  </si>
  <si>
    <t>A2.3</t>
  </si>
  <si>
    <t>A2.4</t>
  </si>
  <si>
    <t>A3.1</t>
  </si>
  <si>
    <t>A3.2</t>
  </si>
  <si>
    <t>A3.3</t>
  </si>
  <si>
    <t>A3.4</t>
  </si>
  <si>
    <t>A4.1</t>
  </si>
  <si>
    <t>A4.2</t>
  </si>
  <si>
    <t>A4.3</t>
  </si>
  <si>
    <t>A4.4</t>
  </si>
  <si>
    <t>B1.1</t>
  </si>
  <si>
    <t>B1.4</t>
  </si>
  <si>
    <t>B1.7</t>
  </si>
  <si>
    <t>B2.1</t>
  </si>
  <si>
    <t>B2.3</t>
  </si>
  <si>
    <t>B2.7</t>
  </si>
  <si>
    <t>C3.1</t>
  </si>
  <si>
    <t>C3.2</t>
  </si>
  <si>
    <t>C4.1</t>
  </si>
  <si>
    <t>C4.2</t>
  </si>
  <si>
    <t>tmpSY418112101</t>
  </si>
  <si>
    <t>A.Wang</t>
  </si>
  <si>
    <t>A.KC</t>
  </si>
  <si>
    <t>W.Laij</t>
  </si>
  <si>
    <t>1-168426636078</t>
  </si>
  <si>
    <t>M. Tabar</t>
  </si>
  <si>
    <t>UNITAS GLOBAL</t>
  </si>
  <si>
    <t>REF7576202</t>
  </si>
  <si>
    <t>1 small Box</t>
  </si>
  <si>
    <t>Account number:2966364</t>
  </si>
  <si>
    <t>Version</t>
  </si>
  <si>
    <t>Originator</t>
  </si>
  <si>
    <t>General revision</t>
  </si>
  <si>
    <t>• Updated "Data Validation" for columns with essential formula to not prevent formula from being over-written
• Added shipment's "Age" column in HandoverLog sheet to know how long shipment was inside the secure store before being collected</t>
  </si>
  <si>
    <t>Formulas</t>
  </si>
  <si>
    <t>Status Alert</t>
  </si>
  <si>
    <t>Duplicate Alert</t>
  </si>
  <si>
    <t>Actual</t>
  </si>
  <si>
    <t>Recorded</t>
  </si>
  <si>
    <t>Alert</t>
  </si>
  <si>
    <t>SYD70</t>
  </si>
  <si>
    <t>EDGE NETWORK SERVICES LIMITED</t>
  </si>
  <si>
    <t>Net Virtue PTY LTD</t>
  </si>
  <si>
    <t>1 pallet</t>
  </si>
  <si>
    <t>1 large box</t>
  </si>
  <si>
    <t>DEVOLI PTY LTD</t>
  </si>
  <si>
    <t>R.alday</t>
  </si>
  <si>
    <t>Danish Sharma</t>
  </si>
  <si>
    <t>J.Quan</t>
  </si>
  <si>
    <t>N</t>
  </si>
  <si>
    <t>Kabushiki Kaisha salesforce.com</t>
  </si>
  <si>
    <t>1xMedium Box</t>
  </si>
  <si>
    <t>1-189048749885</t>
  </si>
  <si>
    <t>C/N:CIJ000292551</t>
  </si>
  <si>
    <t>11/05/2019: Email sent to CSM</t>
  </si>
  <si>
    <t>CSM have reached out to the customer</t>
  </si>
  <si>
    <t>The customer is organizing pickup</t>
  </si>
  <si>
    <t>Medallia Australia Pty Ltd</t>
  </si>
  <si>
    <t>Related to SH# 1-126399615561</t>
  </si>
  <si>
    <t>Sharepoint - Aging Shipments Log</t>
  </si>
  <si>
    <t>Date Logged</t>
  </si>
  <si>
    <t>Days Since Logged</t>
  </si>
  <si>
    <t>1-159461172443</t>
  </si>
  <si>
    <t>1-189416192832</t>
  </si>
  <si>
    <t>1xsmall Box</t>
  </si>
  <si>
    <t>RMA#R200238401</t>
  </si>
  <si>
    <t>Logged?</t>
  </si>
  <si>
    <t>Sharepoint Update Required?</t>
  </si>
  <si>
    <t>Sharepoint Updated?</t>
  </si>
  <si>
    <t>• Added "AuditSheet" and updated conditional formatting on the Shipment ID column in the "ShipmentRegister" sheet to highlight audited shipments
• Columns with essential formula in the "ShipmentRegister", "HandoverLog" and "AuditSheet" are now pre-populated until Line 1000.
• Locked selected columns with essential formula in the "ShipmentRegister", "HandoverLog" and "AuditSheet"
• Updated the "Library" sheet to include OPL documents</t>
  </si>
  <si>
    <t>• Age column in "ShipmentRegister" will not display any number if shipment status is already "Collected And Gone"
• "HandoverLog" and "AuditSheet" is now different from the normal password
• Minor re-arrangement of columns in the "AuditSheet"</t>
  </si>
  <si>
    <t>• Changed columns T, U and V from "Notice of Intent to Dispose of Equipment" to "Sharepoint - Aging Shipment Log"
• Added column L and M in HandoverLog sheet for processing aging shipments</t>
  </si>
  <si>
    <t>3-126133005328</t>
  </si>
  <si>
    <t>3-168252293185</t>
  </si>
  <si>
    <t>Activity #</t>
  </si>
  <si>
    <t>System Name</t>
  </si>
  <si>
    <t>Customer Employee Name</t>
  </si>
  <si>
    <t>Courier</t>
  </si>
  <si>
    <t>1 white plastic sachel</t>
  </si>
  <si>
    <t xml:space="preserve">Qualtrics </t>
  </si>
  <si>
    <t>medium long box</t>
  </si>
  <si>
    <t>M5575716ER867971</t>
  </si>
  <si>
    <t>Temp300419</t>
  </si>
  <si>
    <t>completed under SH 1-188618997739</t>
  </si>
  <si>
    <t>tmpSY419061101</t>
  </si>
  <si>
    <t>NetApp</t>
  </si>
  <si>
    <t>1 small NetApp box</t>
  </si>
  <si>
    <t>RMA # 8002970735</t>
  </si>
  <si>
    <t>-</t>
  </si>
  <si>
    <t>Status</t>
  </si>
  <si>
    <t>SY4:01:010340:SVC EQUINIX AU</t>
  </si>
  <si>
    <t>Unknown</t>
  </si>
  <si>
    <t>SY4:02:050200:SAP AUSTRALIA PTY LTD</t>
  </si>
  <si>
    <t>SY4:01:010310:Colocation Australia Pty Ltd</t>
  </si>
  <si>
    <t>SY4:01:010105:TELSTRA CORPORATION</t>
  </si>
  <si>
    <t>MICHAEL</t>
  </si>
  <si>
    <t>SY4:01:030010:Telstra_Jeld-Wen (DCSA)</t>
  </si>
  <si>
    <t>3-189055048240</t>
  </si>
  <si>
    <t>Oracle OCI (SY4 cage 210)</t>
  </si>
  <si>
    <t>SY4:01:040335:Medallia Australia Pty Ltd</t>
  </si>
  <si>
    <t>Microsoft Datacenter (Australia) PTY Limited</t>
  </si>
  <si>
    <t>1-190818108127</t>
  </si>
  <si>
    <t>4 devices and 8 rails</t>
  </si>
  <si>
    <t>1-190888477930</t>
  </si>
  <si>
    <t>1-190888477930-2</t>
  </si>
  <si>
    <t>1 medium sized Dell box</t>
  </si>
  <si>
    <t>1 small dell box</t>
  </si>
  <si>
    <t>C/N# M5622268 | Ref# 87914305129</t>
  </si>
  <si>
    <t>1-190888940638</t>
  </si>
  <si>
    <t>1 Cisco box</t>
  </si>
  <si>
    <t>1-2FQG8OCL</t>
  </si>
  <si>
    <t>Systems Advisory Services Pty Ltd</t>
  </si>
  <si>
    <t xml:space="preserve">2 blue  Boxes </t>
  </si>
  <si>
    <t>2 blue  Boxes /tube</t>
  </si>
  <si>
    <t>Zoho Corporation PTY LTD</t>
  </si>
  <si>
    <t>1-191842599016</t>
  </si>
  <si>
    <t>2 small box wrap together</t>
  </si>
  <si>
    <t xml:space="preserve">1-192091817120 </t>
  </si>
  <si>
    <t>Temp-23082019</t>
  </si>
  <si>
    <t>Igor (Equinix)</t>
  </si>
  <si>
    <t>MAWB#16074516632</t>
  </si>
  <si>
    <t>N.Mendon</t>
  </si>
  <si>
    <t>Afilias Australia Pty Ltd</t>
  </si>
  <si>
    <t>1-2GCSCLQ6</t>
  </si>
  <si>
    <t>Equinix Internal</t>
  </si>
  <si>
    <t>TRK#776024285933</t>
  </si>
  <si>
    <t>Cisco Systems Australia Pty Ltd (CC1)</t>
  </si>
  <si>
    <t>tmpSY419082802</t>
  </si>
  <si>
    <t>2 HP boxes on a pallette</t>
  </si>
  <si>
    <t>Power cables taken at Edge Network's cage via Smart Hand. Awaiting client's reply on the issuance of the ticket or what to do with these items.</t>
  </si>
  <si>
    <t>tmpSY419082802-2</t>
  </si>
  <si>
    <t>Equinix - Igor</t>
  </si>
  <si>
    <t>TEMP28072019</t>
  </si>
  <si>
    <t>TEMP28072019-2</t>
  </si>
  <si>
    <t>tmpSY4190902</t>
  </si>
  <si>
    <t>3 boxes, 1 small , 2 x medium</t>
  </si>
  <si>
    <t>WayBill 5971825134</t>
  </si>
  <si>
    <t>tmpSY4190902-1</t>
  </si>
  <si>
    <t>tmpSY4190902-2</t>
  </si>
  <si>
    <t>Equinix - Sothear Ung</t>
  </si>
  <si>
    <t>1 large and 1 Medium Box</t>
  </si>
  <si>
    <t>Fed Ex delivered 2 boxes around 10AM</t>
  </si>
  <si>
    <t>Trk# 493595280266</t>
  </si>
  <si>
    <t>1-2GFTNQF5</t>
  </si>
  <si>
    <t>Sydney Airport Corporation Limited</t>
  </si>
  <si>
    <t>Tech Mahindra Limited – Thomson Reuters</t>
  </si>
  <si>
    <t>Su.Shrestha</t>
  </si>
  <si>
    <t>DATTO INC</t>
  </si>
  <si>
    <t>TmpSY420190910</t>
  </si>
  <si>
    <t>Warrick Oates-Equinix</t>
  </si>
  <si>
    <t>TRK#776170174486</t>
  </si>
  <si>
    <t>TMP10092019</t>
  </si>
  <si>
    <t xml:space="preserve">1 small box </t>
  </si>
  <si>
    <t>Order#69490266</t>
  </si>
  <si>
    <t>tmpSY4190911</t>
  </si>
  <si>
    <t>tmpSY4190911-1</t>
  </si>
  <si>
    <t>2 x small boxes</t>
  </si>
  <si>
    <t>Ericsson AB</t>
  </si>
  <si>
    <t>3 boxes</t>
  </si>
  <si>
    <t>Location B1.3</t>
  </si>
  <si>
    <t>tmpSY419092601</t>
  </si>
  <si>
    <t>2 water coolers</t>
  </si>
  <si>
    <t>tmpSY419092601-2</t>
  </si>
  <si>
    <t>Browserstack (AU)</t>
  </si>
  <si>
    <t>1-2GNPLSNA</t>
  </si>
  <si>
    <t>1 small white padded envelope</t>
  </si>
  <si>
    <t>Tracking # U90000785252</t>
  </si>
  <si>
    <t>A.Thapaliya</t>
  </si>
  <si>
    <t>one small parcel</t>
  </si>
  <si>
    <t>1-193043547296</t>
  </si>
  <si>
    <t>Solarix Networks Limited</t>
  </si>
  <si>
    <t>Tracking #6958901880</t>
  </si>
  <si>
    <t>Not available yet</t>
  </si>
  <si>
    <t>SoftLayer Technologies Australia Pty Ltd - IBM Blockchain</t>
  </si>
  <si>
    <t>1-2GPH0XNY</t>
  </si>
  <si>
    <t>1 Juniper Box RMA</t>
  </si>
  <si>
    <t>Activision Blizzard International BV</t>
  </si>
  <si>
    <t>LINODE AUSTRALIA PTY LTD</t>
  </si>
  <si>
    <t>2 pallets</t>
  </si>
  <si>
    <t xml:space="preserve">Equinix - Justin Phung </t>
  </si>
  <si>
    <t>tmpSY4191017</t>
  </si>
  <si>
    <t>Equinix - Sujan Shrestha</t>
  </si>
  <si>
    <t>6 Patch panel boxes and 1 medium sized boxes</t>
  </si>
  <si>
    <t>C/N DNR042409</t>
  </si>
  <si>
    <t>tmpSY4191017-2</t>
  </si>
  <si>
    <t>tmpSY4191017-3</t>
  </si>
  <si>
    <t>tmpSY4191017-4</t>
  </si>
  <si>
    <t>tmpSY4191017-5</t>
  </si>
  <si>
    <t>tmpSY4191017-6</t>
  </si>
  <si>
    <t>tmpSY4191017-7</t>
  </si>
  <si>
    <t>tmpSY4191017-8</t>
  </si>
  <si>
    <t>AMAZON CORPORATE SERVICES PTY LIMITED</t>
  </si>
  <si>
    <t>1-193358744782</t>
  </si>
  <si>
    <t>03:30PM</t>
  </si>
  <si>
    <t>Linode Australia PTY LTD</t>
  </si>
  <si>
    <t>A. Ng</t>
  </si>
  <si>
    <t>InfoCube</t>
  </si>
  <si>
    <t>Dell Australia Pty Limited</t>
  </si>
  <si>
    <t>1-2H1RH2HN</t>
  </si>
  <si>
    <t>1 Small box received @9:20AM on 12/11/19.</t>
  </si>
  <si>
    <t>CN#5QAZ50196895</t>
  </si>
  <si>
    <t>1 small plain box</t>
  </si>
  <si>
    <t>FedEx</t>
  </si>
  <si>
    <t>TmpSY419111101</t>
  </si>
  <si>
    <t>For Facility</t>
  </si>
  <si>
    <t>1 big pallet received on 11/11/19 under the name of Virtiv Australia Pty Ltd</t>
  </si>
  <si>
    <t>WB#8386406722</t>
  </si>
  <si>
    <t>Host Universal Pty Ltd</t>
  </si>
  <si>
    <t>Leaseweb Australia Pty Limited (Resell)</t>
  </si>
  <si>
    <t>SYAIFUL JAMALUDDIN</t>
  </si>
  <si>
    <t>TNT</t>
  </si>
  <si>
    <t>The Missing Link Network Integration Pty Ltd - Reseller</t>
  </si>
  <si>
    <t>1-2H4E50EU</t>
  </si>
  <si>
    <t>1 medium box received from UPS</t>
  </si>
  <si>
    <t>1ZY041590454958178</t>
  </si>
  <si>
    <t>Emailed GSD</t>
  </si>
  <si>
    <t>Item can be disposed refer to ticket update</t>
  </si>
  <si>
    <t>tmpSY4191129</t>
  </si>
  <si>
    <t>Suman Dhital (Network)</t>
  </si>
  <si>
    <t>tmpSY5191128</t>
  </si>
  <si>
    <t>John Murphy (Project Manager)</t>
  </si>
  <si>
    <t>1 heavy medium box (cooling fan bracket for Sy5)</t>
  </si>
  <si>
    <t>emailed John</t>
  </si>
  <si>
    <t>RMA#R200267191 | Booking Ref# 2479853</t>
  </si>
  <si>
    <t>1-194228869885</t>
  </si>
  <si>
    <t>1 small Nutanix box</t>
  </si>
  <si>
    <t>Telstra_Greenstone Financial</t>
  </si>
  <si>
    <t>Fastly Inc</t>
  </si>
  <si>
    <t>AXA Investment Managers Asia (Singapore) Ltd</t>
  </si>
  <si>
    <t>1-2HBARBYB</t>
  </si>
  <si>
    <t>1xFedex Packet</t>
  </si>
  <si>
    <t>WB#2652789355</t>
  </si>
  <si>
    <t>1-2HBOLXEW</t>
  </si>
  <si>
    <t>An empty box from shipment 1-194444207841.(Could be used to return a part)</t>
  </si>
  <si>
    <t>tmpSY4191217</t>
  </si>
  <si>
    <t>tmpSY4191217-2</t>
  </si>
  <si>
    <t>tmpSY4191217-3</t>
  </si>
  <si>
    <t>Comsol</t>
  </si>
  <si>
    <t>Connote # 33HQ61377599</t>
  </si>
  <si>
    <t>1-2HBXG7AH</t>
  </si>
  <si>
    <t>4 large plain boxes</t>
  </si>
  <si>
    <t>Connote # FMO191216897</t>
  </si>
  <si>
    <t>1-2HC4MIOT</t>
  </si>
  <si>
    <t>1-2HC4MIOT-2</t>
  </si>
  <si>
    <t>1-2HC4MIOT-3</t>
  </si>
  <si>
    <t>1-2HC4MIOT-4</t>
  </si>
  <si>
    <t>1-2HD2X261</t>
  </si>
  <si>
    <t xml:space="preserve">1 Small rma box </t>
  </si>
  <si>
    <t>1-2HED5F87</t>
  </si>
  <si>
    <t>1 small box UPS Express</t>
  </si>
  <si>
    <t>tmpSY4191224-1</t>
  </si>
  <si>
    <t>tmpSY4191224-2</t>
  </si>
  <si>
    <t>TRK#413240815910</t>
  </si>
  <si>
    <t>1-2HG8HDLG</t>
  </si>
  <si>
    <t>Siebel Updated?</t>
  </si>
  <si>
    <t>1 box received @11:15am</t>
  </si>
  <si>
    <t>tmpsy4200102</t>
  </si>
  <si>
    <t>1-2HD3J5ZQ</t>
  </si>
  <si>
    <t>RMA#8002991779</t>
  </si>
  <si>
    <t>tmpsy4200106</t>
  </si>
  <si>
    <t>6 boxes received @2:10pm</t>
  </si>
  <si>
    <t>TRK # 7793 9404 0720</t>
  </si>
  <si>
    <t>Matt Swanson</t>
  </si>
  <si>
    <t>1-2HNIHPFQ</t>
  </si>
  <si>
    <t>1-2HNZMQUG</t>
  </si>
  <si>
    <t>1 medium box with handwritten labels received @ 04:55PM</t>
  </si>
  <si>
    <t>Equinix - Thomas Katsamatsas</t>
  </si>
  <si>
    <t>1 Small box</t>
  </si>
  <si>
    <t>1 palette with traffic cones</t>
  </si>
  <si>
    <t>Connote BRAY105442</t>
  </si>
  <si>
    <t>Collected by Robert Sturgill</t>
  </si>
  <si>
    <t>Credit Suisse Management (Australia) Pty Ltd</t>
  </si>
  <si>
    <t>1:57PM</t>
  </si>
  <si>
    <t>J.Oblad</t>
  </si>
  <si>
    <t>22 PDUs + 2 boxes</t>
  </si>
  <si>
    <t>AWB#61877540713</t>
  </si>
  <si>
    <t>1-2HSE066U-2</t>
  </si>
  <si>
    <t>1-2HSE066U-3</t>
  </si>
  <si>
    <t>02:50PM</t>
  </si>
  <si>
    <t>Servers Australia Pty Ltd - Reseller</t>
  </si>
  <si>
    <t>04:30PM</t>
  </si>
  <si>
    <t>08:45AM</t>
  </si>
  <si>
    <t>one medium box</t>
  </si>
  <si>
    <t>a.wang</t>
  </si>
  <si>
    <t>11:33AM</t>
  </si>
  <si>
    <t>1:50PM</t>
  </si>
  <si>
    <t>1-2HVFOLH6</t>
  </si>
  <si>
    <t>2 Small boxes received at 1:00 PM</t>
  </si>
  <si>
    <t>C/N : FFC000437358</t>
  </si>
  <si>
    <t>1-2HVFOLH6-2</t>
  </si>
  <si>
    <t>Tata Consultancy Services Limited</t>
  </si>
  <si>
    <t>Woolworths</t>
  </si>
  <si>
    <t>na</t>
  </si>
  <si>
    <t>1-195759969845</t>
  </si>
  <si>
    <t>1-195759969845-2</t>
  </si>
  <si>
    <t>1-195759969845-3</t>
  </si>
  <si>
    <t>1-195759969845-4</t>
  </si>
  <si>
    <t>1-195759969845-5</t>
  </si>
  <si>
    <t>1-195759969845-6</t>
  </si>
  <si>
    <t>6 medium boxes</t>
  </si>
  <si>
    <t>Job#7754, Daniel Orsini</t>
  </si>
  <si>
    <t>10:20AM</t>
  </si>
  <si>
    <t xml:space="preserve">Delivered to cage </t>
  </si>
  <si>
    <t>9:20AM</t>
  </si>
  <si>
    <t>Y.ZHANG</t>
  </si>
  <si>
    <t>Collected by Hasan Prawirasoetisna</t>
  </si>
  <si>
    <t>Collected by Ian Milnes</t>
  </si>
  <si>
    <t>SY4:02:060145:CODE 42 AUSTRALIA PTY LTD</t>
  </si>
  <si>
    <t>SY4:01:030010:Afilias Australia Pty Ltd</t>
  </si>
  <si>
    <t>3-193043798240</t>
  </si>
  <si>
    <t>SY4:01:010010:Solarix Networks Limited</t>
  </si>
  <si>
    <t>SY4:01:010225:Colocation Australia Pty Ltd</t>
  </si>
  <si>
    <t>SY4:02:080300:LINODE AUSTRALIA PTY LTD</t>
  </si>
  <si>
    <t>SY4:01:030100:Kabushiki Kaisha salesforce.com</t>
  </si>
  <si>
    <t>SY4:02:080135:Ericsson AB</t>
  </si>
  <si>
    <t>SY4:01:010012:Leaseweb Australia Pty Limited (Resell)</t>
  </si>
  <si>
    <t>SY4:02:060235:Fastly Inc</t>
  </si>
  <si>
    <t>SY4:02:070310:Dell Australia Pty Limited</t>
  </si>
  <si>
    <t xml:space="preserve">1 medium box received </t>
  </si>
  <si>
    <t>Collected by Ian Milnes from Datto</t>
  </si>
  <si>
    <t>11:00AM</t>
  </si>
  <si>
    <t>01:30PM</t>
  </si>
  <si>
    <t>1-195684178615-2</t>
  </si>
  <si>
    <t>1-195684178615-3</t>
  </si>
  <si>
    <t xml:space="preserve">1 small box received @12:30am </t>
  </si>
  <si>
    <t>1-2I1K7EHI</t>
  </si>
  <si>
    <t>Facebook Australia Pty Ltd</t>
  </si>
  <si>
    <t>Shipment#130238589</t>
  </si>
  <si>
    <t>4:00pm</t>
  </si>
  <si>
    <t>Telstra_ngena Resell</t>
  </si>
  <si>
    <t>6:00PM</t>
  </si>
  <si>
    <t>Zurich Financial Services Australia Limited</t>
  </si>
  <si>
    <t>02:20PM</t>
  </si>
  <si>
    <t>SY4:02:060100:Servers Australia Pty Ltd - Reseller</t>
  </si>
  <si>
    <t>SY4:01:030230:ServiceNow Australia Pty Ltd</t>
  </si>
  <si>
    <t>3-195760380119</t>
  </si>
  <si>
    <t>SY4:01:020210:AMAZON CORPORATE SERVICES PTY LIMITED</t>
  </si>
  <si>
    <t>3-194229507146</t>
  </si>
  <si>
    <t>SY4:01:030320:Sydney Airport Corporation Limited</t>
  </si>
  <si>
    <t>3-193358993246</t>
  </si>
  <si>
    <t>SY4:01:040300:Zoho Corporation PTY LTD</t>
  </si>
  <si>
    <t>3-191859536261</t>
  </si>
  <si>
    <t>3-190893093271</t>
  </si>
  <si>
    <t>SY4:01:010010:DEVOLI PTY LTD</t>
  </si>
  <si>
    <t>3-190888969761</t>
  </si>
  <si>
    <t>SY4:01:010315:Net Virtue PTY LTD</t>
  </si>
  <si>
    <t>3-190818158471</t>
  </si>
  <si>
    <t>SY4:01:010210:APPLE PTY LIMITED</t>
  </si>
  <si>
    <t>3-189416017701</t>
  </si>
  <si>
    <t>3-168430141616</t>
  </si>
  <si>
    <t>3-172393364427</t>
  </si>
  <si>
    <t>SY4:02:060010:FUZEBOX INC</t>
  </si>
  <si>
    <t>3-165756787576</t>
  </si>
  <si>
    <t>3-156327949090</t>
  </si>
  <si>
    <t>3-159462575940</t>
  </si>
  <si>
    <t>Done Pty Ltd</t>
  </si>
  <si>
    <t>Collected by Oliver Alxander Ransom</t>
  </si>
  <si>
    <t>1-196190062256</t>
  </si>
  <si>
    <t>1 large box of server from SH#1-196185397201</t>
  </si>
  <si>
    <t>Yet to Advise</t>
  </si>
  <si>
    <t>Customer will update soon the tracking details</t>
  </si>
  <si>
    <t>9:50AM</t>
  </si>
  <si>
    <t>8:12am</t>
  </si>
  <si>
    <t>SolarWinds MSP Cloud GmbH</t>
  </si>
  <si>
    <t>2:00PM</t>
  </si>
  <si>
    <t>SoftLayer Technologies Australia Pty Ltd</t>
  </si>
  <si>
    <t>12:30PM</t>
  </si>
  <si>
    <t>2:30PM</t>
  </si>
  <si>
    <t>1-196351586505</t>
  </si>
  <si>
    <t>Hawaiki Submarine Cable Australia Pty Ltd</t>
  </si>
  <si>
    <t>DHL Waybill 4863429734</t>
  </si>
  <si>
    <t>1 large pallet</t>
  </si>
  <si>
    <t>SY4:01:0FLX54:Hawaiki Submarine Cable Australia Pty Ltd</t>
  </si>
  <si>
    <t>1-2I7JRDKK</t>
  </si>
  <si>
    <t>1-2I7JRDKK-2</t>
  </si>
  <si>
    <t>1-2I7JRDKK-3</t>
  </si>
  <si>
    <t>Relating with Aging Shipment: Wrapped in Black plastic</t>
  </si>
  <si>
    <t>CIJ000265639</t>
  </si>
  <si>
    <t>Collected by David</t>
  </si>
  <si>
    <t>Delivered to cage</t>
  </si>
  <si>
    <t>1 palette</t>
  </si>
  <si>
    <t>10:10AM</t>
  </si>
  <si>
    <t>10:40AM</t>
  </si>
  <si>
    <t>12:20PM</t>
  </si>
  <si>
    <t>Schneider Electric Industries S.A.S</t>
  </si>
  <si>
    <t>03:00PM</t>
  </si>
  <si>
    <t>02:15PM</t>
  </si>
  <si>
    <t>1-196241093933</t>
  </si>
  <si>
    <t>TELSTRA CORPORATION LIMITED AUSTRALIA - Reselle</t>
  </si>
  <si>
    <t>1 Small Box</t>
  </si>
  <si>
    <t>C/note: 9150046679733</t>
  </si>
  <si>
    <t>1 small box received</t>
  </si>
  <si>
    <t>TOTAL SERVER SOLUTIONS L.LC.</t>
  </si>
  <si>
    <t>1 box received</t>
  </si>
  <si>
    <t>1-196508391319</t>
  </si>
  <si>
    <t>Job#17047</t>
  </si>
  <si>
    <t>1 small box received at 9:00 AM</t>
  </si>
  <si>
    <t>3-196509161804</t>
  </si>
  <si>
    <t>3-196241256689</t>
  </si>
  <si>
    <t>SY4:01:030010:TELSTRA CORPORATION LIMITED AUSTRALIA - Reseller</t>
  </si>
  <si>
    <t>3-196352358960</t>
  </si>
  <si>
    <t>3-196192561980</t>
  </si>
  <si>
    <t>Disney Streaming Technology LLC</t>
  </si>
  <si>
    <t>Telstra_First State Super</t>
  </si>
  <si>
    <t>7:40PM</t>
  </si>
  <si>
    <t xml:space="preserve">1 medium box </t>
  </si>
  <si>
    <t>tmpSY4200319</t>
  </si>
  <si>
    <t>C/N: CEN826920986</t>
  </si>
  <si>
    <t>1 CELCO 30 CM Stainless Steel from WINC. Aus</t>
  </si>
  <si>
    <t>Ramsay Health Care Australia Pty Limited</t>
  </si>
  <si>
    <t>tmpSY420200109</t>
  </si>
  <si>
    <t>4:30PM</t>
  </si>
  <si>
    <t>1 small rectangular box</t>
  </si>
  <si>
    <t>1-196868447130</t>
  </si>
  <si>
    <t>11:30AM</t>
  </si>
  <si>
    <t>N.mendon</t>
  </si>
  <si>
    <t>1-2IGN4JZL</t>
  </si>
  <si>
    <t>1 medium box received at 9:00 AM</t>
  </si>
  <si>
    <t>TRK #: 1ZRV11460448600548</t>
  </si>
  <si>
    <t>01:20PM</t>
  </si>
  <si>
    <t>No Cabinet number information</t>
  </si>
  <si>
    <t>3:03PM</t>
  </si>
  <si>
    <t>1-2IIGG8ZS</t>
  </si>
  <si>
    <t>Ref#ELT0000792</t>
  </si>
  <si>
    <t>Collected by Lachlan Worrall</t>
  </si>
  <si>
    <t>02:00PM</t>
  </si>
  <si>
    <t>02:30PM</t>
  </si>
  <si>
    <t>Papuan Oil Search Limited</t>
  </si>
  <si>
    <t>1-196900894301</t>
  </si>
  <si>
    <t>1 medium box received at 12:20 PM</t>
  </si>
  <si>
    <t>C/N: ELT0000792</t>
  </si>
  <si>
    <t>1 small box received at 12:35 PM</t>
  </si>
  <si>
    <t>1-196900894301-2</t>
  </si>
  <si>
    <t>1xSmall Box accepted by Security without Ops approval.Sent Email to CSM (1-2IIGG8ZS). Please don’t deliver it to cage. Wait for customer response on this.</t>
  </si>
  <si>
    <t>9:45AM</t>
  </si>
  <si>
    <t>Zayo Group Aus</t>
  </si>
  <si>
    <t>1-197292923194</t>
  </si>
  <si>
    <t>NetApp Australia Pvt. Ltd</t>
  </si>
  <si>
    <t>1-197035824731</t>
  </si>
  <si>
    <t>1 box received @2:05 from UPS </t>
  </si>
  <si>
    <t>tmpSY4200415</t>
  </si>
  <si>
    <t xml:space="preserve">12 boxes received in 1 pallet </t>
  </si>
  <si>
    <t>2 large boxes</t>
  </si>
  <si>
    <t>one small box</t>
  </si>
  <si>
    <t>3:00PM</t>
  </si>
  <si>
    <t>A.Kc</t>
  </si>
  <si>
    <t>tmpSY4200420</t>
  </si>
  <si>
    <t>Johann Kim FAC Team</t>
  </si>
  <si>
    <t>C/N: S8H0074405</t>
  </si>
  <si>
    <t>1 medium box received at 11:00 AM</t>
  </si>
  <si>
    <t>C/N: GGL20006603</t>
  </si>
  <si>
    <t>1-2IOOTCVS</t>
  </si>
  <si>
    <t>1 large box received at 11:45 AM</t>
  </si>
  <si>
    <t>tmpSY4200420-2</t>
  </si>
  <si>
    <t>8 Medum boxes from Codecom</t>
  </si>
  <si>
    <t>1-197403535661</t>
  </si>
  <si>
    <t>1-197444113635</t>
  </si>
  <si>
    <t>TRK #: TMP1969000403001181585095</t>
  </si>
  <si>
    <t>1-197292302939</t>
  </si>
  <si>
    <t>1 pallet received at 9:50 AM</t>
  </si>
  <si>
    <t>TRK #: 7100008250</t>
  </si>
  <si>
    <t>Idameneo (No. 789)</t>
  </si>
  <si>
    <t>1 Envelope addressed to Artem</t>
  </si>
  <si>
    <t>1 small box received at 10:00 AM</t>
  </si>
  <si>
    <t>tempSY4240420</t>
  </si>
  <si>
    <t>1 small box received at 9:45 AM</t>
  </si>
  <si>
    <t>TRK #: 770258411255</t>
  </si>
  <si>
    <t>1 pallet received at 10:45 AM</t>
  </si>
  <si>
    <t>1-2IQWURYS</t>
  </si>
  <si>
    <t>Swiftel Networks</t>
  </si>
  <si>
    <t>1-2IQWURYS-2</t>
  </si>
  <si>
    <t>2 orange trolleys handed by Ahed Aboss from Swiftel Networks @ 04:20AM</t>
  </si>
  <si>
    <t>Customer was denied of equipment removal as their account is ON HOLD. To their defense, Equinix hasn't updated their status on Siebel. Waiting for CSM/upper management's instruction on how to proceed with the items.</t>
  </si>
  <si>
    <t>WEX Prepaid Cards</t>
  </si>
  <si>
    <t>L.Abdulle</t>
  </si>
  <si>
    <t>Dropbox Australia Pty Ltd</t>
  </si>
  <si>
    <t>8:15AM</t>
  </si>
  <si>
    <t>Pexip AS</t>
  </si>
  <si>
    <t>1 medium box received at 3:30 PM</t>
  </si>
  <si>
    <t>1 small package received at 12:50 PM</t>
  </si>
  <si>
    <t>06:45PM</t>
  </si>
  <si>
    <t>Collected by John Zhou</t>
  </si>
  <si>
    <t>1-197450743051</t>
  </si>
  <si>
    <t>TRk#: 	110272377/2 110272377/3 110272377/5</t>
  </si>
  <si>
    <t>1 small box received today at 2.30PM</t>
  </si>
  <si>
    <t>1-197743254805</t>
  </si>
  <si>
    <t>1 small box received at 5:20 PM</t>
  </si>
  <si>
    <t>TRK #: 99769</t>
  </si>
  <si>
    <t>Service Now</t>
  </si>
  <si>
    <t>C/N M5311395</t>
  </si>
  <si>
    <t>1-2IVIBICL</t>
  </si>
  <si>
    <t>ANEXIA Internetdienstleistungs GmbH</t>
  </si>
  <si>
    <t xml:space="preserve">Collected by Hassan from Browserstack </t>
  </si>
  <si>
    <t>12:40PM</t>
  </si>
  <si>
    <t>Keepit A/S</t>
  </si>
  <si>
    <t>TTEC International Australia</t>
  </si>
  <si>
    <t>• Added new documents in the Library sheet</t>
  </si>
  <si>
    <t>• Changed Inbound Shipment Matrix from revision 3.0 to revision 3.1</t>
  </si>
  <si>
    <r>
      <t xml:space="preserve">Oracle </t>
    </r>
    <r>
      <rPr>
        <sz val="11"/>
        <color rgb="FF0070C0"/>
        <rFont val="Calibri"/>
        <family val="2"/>
        <scheme val="minor"/>
      </rPr>
      <t>(see note 2)</t>
    </r>
  </si>
  <si>
    <t>11:50AM</t>
  </si>
  <si>
    <t>1-197992233691</t>
  </si>
  <si>
    <t>NetApp Australia Pty Ltd</t>
  </si>
  <si>
    <t>2 large pallets received on 20-May-20 at 12:35PM</t>
  </si>
  <si>
    <t>TRK#: 	300497807</t>
  </si>
  <si>
    <t>1-197992233691-2</t>
  </si>
  <si>
    <t>3 large boxes</t>
  </si>
  <si>
    <t>1-198090951085</t>
  </si>
  <si>
    <t>TRK#: 770479020241</t>
  </si>
  <si>
    <t>1-197992645298</t>
  </si>
  <si>
    <t>TRK#: 935013294</t>
  </si>
  <si>
    <t>1 pallet received at 11AM</t>
  </si>
  <si>
    <t>1-198112058417</t>
  </si>
  <si>
    <t>TRK#: 1Z7539018699442312</t>
  </si>
  <si>
    <t>2 medium boxes</t>
  </si>
  <si>
    <t>tmpSY4270520</t>
  </si>
  <si>
    <t>TRK#: 393138437592</t>
  </si>
  <si>
    <t>tmpSY4260520</t>
  </si>
  <si>
    <t>tmpSY4260520-2</t>
  </si>
  <si>
    <t>tmpSY4260520-3</t>
  </si>
  <si>
    <t>tmpSY4260520-4</t>
  </si>
  <si>
    <t>4 boxes receivced for Advanced Infrastructure</t>
  </si>
  <si>
    <t>5 boxes receivced for Advanced Infrastructure</t>
  </si>
  <si>
    <t>6 boxes receivced for Advanced Infrastructure</t>
  </si>
  <si>
    <t>7 boxes receivced for Advanced Infrastructure</t>
  </si>
  <si>
    <t>Fastrack Technology Pty Ltd - RESELLER</t>
  </si>
  <si>
    <t xml:space="preserve">1 medium box and 2 small boxes </t>
  </si>
  <si>
    <t>TRK#: 5067768753</t>
  </si>
  <si>
    <t>Access UK Ltd</t>
  </si>
  <si>
    <t>Collected by GUILHERME DOS SANTOS</t>
  </si>
  <si>
    <t>1-198277474719</t>
  </si>
  <si>
    <t>one pallet at 7:00pm</t>
  </si>
  <si>
    <t>Collected by George</t>
  </si>
  <si>
    <t>• Changed Inbound Shipment Matrix from revision 3.1 to revision 4.0</t>
  </si>
  <si>
    <t>Others</t>
  </si>
  <si>
    <t>NEW or PROSPECT customers NOT in the system</t>
  </si>
  <si>
    <t>ACCEPT IF ADVISED BY CSM OR SALES</t>
  </si>
  <si>
    <t>Multiple customer names on the package</t>
  </si>
  <si>
    <t>YES - IF ONE IS A RESELLER</t>
  </si>
  <si>
    <t>Customer name misspelt</t>
  </si>
  <si>
    <t>YES - IF VERY CLOSE</t>
  </si>
  <si>
    <t>3. Do not accept shipments if addressed to a different IBX, if customer is not present in local IBX, or if only the customer's employee name is indicated but not the customer company name.</t>
  </si>
  <si>
    <t>02:10PM</t>
  </si>
  <si>
    <t>6 Boxes has been taken out by contractor @7:56am 05-Jun-20 (Refer to email SY4 - SY5 Cabling Project)</t>
  </si>
  <si>
    <t>4 Boxes has been taken out by contractor @7:56am 05-Jun-20 (Refer to email SY4 - SY5 Cabling Project)</t>
  </si>
  <si>
    <t>tempSY420200605-2</t>
  </si>
  <si>
    <t>Equinix - Matt Yaxley</t>
  </si>
  <si>
    <t>1 long board received @8:07am</t>
  </si>
  <si>
    <t>1-198217471553</t>
  </si>
  <si>
    <t>TRK#: 125736504911</t>
  </si>
  <si>
    <t>1-198217471553-2</t>
  </si>
  <si>
    <t>Cloud4c Services Pty Ltd</t>
  </si>
  <si>
    <t>Collected by David Domeney from Hawaiki</t>
  </si>
  <si>
    <t>1-198379349870</t>
  </si>
  <si>
    <t>2 small boxes received today at 3:44 PM</t>
  </si>
  <si>
    <t>Consignment # SCSZ00849875; Dell SO # 875998765</t>
  </si>
  <si>
    <t>1-198379349870-2</t>
  </si>
  <si>
    <t>1-198504417077</t>
  </si>
  <si>
    <t>Ticket 'In Progress' status</t>
  </si>
  <si>
    <t>1 large Supermicro box received at 8:57 AM</t>
  </si>
  <si>
    <t>TRK #: 1ZRV11460448349562</t>
  </si>
  <si>
    <t>iBoss Inc</t>
  </si>
  <si>
    <t>3 small boxes received at 11:45 AM</t>
  </si>
  <si>
    <t>1-2J8TICH8</t>
  </si>
  <si>
    <t>1 outbound box after a SH</t>
  </si>
  <si>
    <t>TRK #: 791054709630</t>
  </si>
  <si>
    <t>1-198624544959</t>
  </si>
  <si>
    <t>1-198624544959-2</t>
  </si>
  <si>
    <t>2 boxes received @10:18am</t>
  </si>
  <si>
    <t>4:10PM</t>
  </si>
  <si>
    <t>1-198626513275</t>
  </si>
  <si>
    <t>1-198667137672</t>
  </si>
  <si>
    <t>RMA #s 310455, 310510</t>
  </si>
  <si>
    <t>1 parcel received at 8:45 AM</t>
  </si>
  <si>
    <t>1-2J9LD1XL</t>
  </si>
  <si>
    <t>1 large Home Depot box</t>
  </si>
  <si>
    <t>TRK # 1Z1A2A766644840737</t>
  </si>
  <si>
    <t>3 large boxes received at 10:15 AM</t>
  </si>
  <si>
    <t>Master TRK # 171361952501</t>
  </si>
  <si>
    <t>Code 42 Australia</t>
  </si>
  <si>
    <t>1-2J9M41VA</t>
  </si>
  <si>
    <t>1-2J9M41VA-2</t>
  </si>
  <si>
    <t>1-2J9M41VA-3</t>
  </si>
  <si>
    <t>4:00PM</t>
  </si>
  <si>
    <t>1-198647248352</t>
  </si>
  <si>
    <t>Picked up by Daniel from TNT Express Rego: CA95HC</t>
  </si>
  <si>
    <t>1-198670931712-2</t>
  </si>
  <si>
    <t>2 small toll boxes</t>
  </si>
  <si>
    <t>Toll Connote# 00903VY0TX</t>
  </si>
  <si>
    <t>1-2JACBM70</t>
  </si>
  <si>
    <t xml:space="preserve">Wipro Limited </t>
  </si>
  <si>
    <t>3 medium boxes</t>
  </si>
  <si>
    <t>1-2JACBM70-2</t>
  </si>
  <si>
    <t>1-2JACBM70-3</t>
  </si>
  <si>
    <t>Collected by Assad Abbas from Softlatyer</t>
  </si>
  <si>
    <t>1 parce received at 8:30 AM</t>
  </si>
  <si>
    <t>TRK #: 006441954805</t>
  </si>
  <si>
    <t>1-198714325751</t>
  </si>
  <si>
    <t>TRK# 009841245/14798</t>
  </si>
  <si>
    <t>1x 2200 meter roll cable drum received and stored at the Loading dock</t>
  </si>
  <si>
    <t>1-198624544959-3</t>
  </si>
  <si>
    <t>1 medium box received at 3:20 PM</t>
  </si>
  <si>
    <t>C/N: EXBZ00006964</t>
  </si>
  <si>
    <t>Collected by SIMON from DHL REgo #: DBI 90V</t>
  </si>
  <si>
    <t>1 medium box received at 10:35 AM</t>
  </si>
  <si>
    <t>1-198624544959-4</t>
  </si>
  <si>
    <t>1 medium box received at 11:15 AM</t>
  </si>
  <si>
    <t>C/N: 112069428</t>
  </si>
  <si>
    <t>11:30am</t>
  </si>
  <si>
    <t>Collected by Neam Rashid from Browserstack</t>
  </si>
  <si>
    <t>1-198626513275-2</t>
  </si>
  <si>
    <t>related to an incidnet, please read note on the siebel ticket if need more information</t>
  </si>
  <si>
    <t>One pallet and box (16 empty box in one big box under this ticket)</t>
  </si>
  <si>
    <t>delivered to cage</t>
  </si>
  <si>
    <t>One pallet and box (82 boxes and 82 SSDs in one pallet)(Bilal Christi Collected 32 SSDs on 18-Jun-20 at 7:00 PM.  Total remaining SSDs left at SY4 Secure Store: 50 pcs)</t>
  </si>
  <si>
    <t>Revision Date</t>
  </si>
  <si>
    <t>• Removed Library and On-SiteMailLog tabs
• Added "Revision Date" column in Revision History Tab</t>
  </si>
  <si>
    <t>5:00pm</t>
  </si>
  <si>
    <t>1-198737723634</t>
  </si>
  <si>
    <t>1-198737723634-2</t>
  </si>
  <si>
    <t>1-198737723634-3</t>
  </si>
  <si>
    <t>1-198737723634-4</t>
  </si>
  <si>
    <t>1-198737723634-5</t>
  </si>
  <si>
    <t>1-198737723634-6</t>
  </si>
  <si>
    <t>TRK #: IRE011062322</t>
  </si>
  <si>
    <t>CMC Markets Stockbroking Ltd</t>
  </si>
  <si>
    <t>6 small boxes received at 9:30 AM</t>
  </si>
  <si>
    <t>1-2JD2AODZ</t>
  </si>
  <si>
    <t>1-2JD2AODZ-2</t>
  </si>
  <si>
    <t>1-2JD2AODZ-3</t>
  </si>
  <si>
    <t>3 boxes received at 9:30 AM</t>
  </si>
  <si>
    <t>TRK #: FMO200619951</t>
  </si>
  <si>
    <t>Shipment label not updated yet. Rails from SH equipment install #1-198885703706</t>
  </si>
  <si>
    <t>1-198884766124</t>
  </si>
  <si>
    <t>1-2JDKD137</t>
  </si>
  <si>
    <t>C/N: 9CG29164</t>
  </si>
  <si>
    <t>Delivered to their cage 16 pcs for SH #1-198739904531 (18-Jun-20). Bilal Christi Collected 32 SSDs on 18-Jun-20 at 7:00 PM.  Total remaining SSDs left at SY4 Secure Store: 50 pcs | 22/06/2020 MT and JO have taken another 32SSDs for SH 1-198879596846 as confirmed with customer over the phone. Total of 18 left</t>
  </si>
  <si>
    <t>05:00PM</t>
  </si>
  <si>
    <t>1-198911175938</t>
  </si>
  <si>
    <t>1-198911175938-2</t>
  </si>
  <si>
    <t>1-198911175938-3</t>
  </si>
  <si>
    <t>Courier Dicker Data# 3993766</t>
  </si>
  <si>
    <t xml:space="preserve">2 large boxes + 1 small box | internal note: Do not deliver to cage. Only the specific amount of what is requested  by the customer. </t>
  </si>
  <si>
    <t>1-2JC6D6DM</t>
  </si>
  <si>
    <t xml:space="preserve">1 MEDIUM BOX </t>
  </si>
  <si>
    <t>TRK#: 485542</t>
  </si>
  <si>
    <t>10 boxes was collected by Bilal Chishti from Fasttrack.</t>
  </si>
  <si>
    <t>American Samoa Hawaii Cable, LLC (ASH)</t>
  </si>
  <si>
    <t>A.kC</t>
  </si>
  <si>
    <t>Netflix Australia</t>
  </si>
  <si>
    <t>1-199005688973</t>
  </si>
  <si>
    <t>tbd</t>
  </si>
  <si>
    <t>1 large box with faulty device returned from SH RMA # 311171</t>
  </si>
  <si>
    <t>9:40AM</t>
  </si>
  <si>
    <t>1-2JFP21K9</t>
  </si>
  <si>
    <t>1 medium box received at 11am</t>
  </si>
  <si>
    <t>TRK#: 1Z1A2A76664502235</t>
  </si>
  <si>
    <t>1-199038636922</t>
  </si>
  <si>
    <t>OneNet Limited</t>
  </si>
  <si>
    <t>NB:102230</t>
  </si>
  <si>
    <t>10:15AM</t>
  </si>
  <si>
    <t>1-199026314378</t>
  </si>
  <si>
    <t>one flat brown box</t>
  </si>
  <si>
    <t>AM173175</t>
  </si>
  <si>
    <t>1-199049724433</t>
  </si>
  <si>
    <t>1-199049724433-2</t>
  </si>
  <si>
    <t>1-199049724433-3</t>
  </si>
  <si>
    <t>1-199049501544</t>
  </si>
  <si>
    <t>1-199070065046</t>
  </si>
  <si>
    <t>one small black palette</t>
  </si>
  <si>
    <t>Picked up by Assad Abbas at 08:45 AM</t>
  </si>
  <si>
    <t>Delivered to cage by Mandi and Nishank</t>
  </si>
  <si>
    <t>DELIVERED TO CAGE</t>
  </si>
  <si>
    <t>1-198991207244</t>
  </si>
  <si>
    <t>one small box (it is on the table, not sure when we receive it)</t>
  </si>
  <si>
    <t>1-199070888160</t>
  </si>
  <si>
    <t>one medium box with a small box on top</t>
  </si>
  <si>
    <t>JOB No 15322</t>
  </si>
  <si>
    <t>10:25AM</t>
  </si>
  <si>
    <t>collected by Daniel Mihaleff</t>
  </si>
  <si>
    <t>used for SH1-199040412262</t>
  </si>
  <si>
    <t>11AM</t>
  </si>
  <si>
    <t>1-199070131511</t>
  </si>
  <si>
    <t>2 big box and 6 small box</t>
  </si>
  <si>
    <t>1-199070131511-2</t>
  </si>
  <si>
    <t>1-199070131511-3</t>
  </si>
  <si>
    <t>1-199070131511-4</t>
  </si>
  <si>
    <t>1-199070131511-5</t>
  </si>
  <si>
    <t>1-199070131511-6</t>
  </si>
  <si>
    <t>1-199070131511-7</t>
  </si>
  <si>
    <t>1-199070131511-8</t>
  </si>
  <si>
    <t>1-199107605232</t>
  </si>
  <si>
    <t>1-199018236829</t>
  </si>
  <si>
    <t>one medium size box</t>
  </si>
  <si>
    <t>Job number:18118</t>
  </si>
  <si>
    <t>CN:125760946</t>
  </si>
  <si>
    <t>1-2JGEQ6QB</t>
  </si>
  <si>
    <t>1-2JGTDMQB</t>
  </si>
  <si>
    <t xml:space="preserve">Browserstack (AU) </t>
  </si>
  <si>
    <t>one small long box</t>
  </si>
  <si>
    <t>Tracking number:770816217615</t>
  </si>
  <si>
    <t>tck no:935681574</t>
  </si>
  <si>
    <t>Delivered to Cage</t>
  </si>
  <si>
    <t>Delivered to Cage (110 x L6 tapes)</t>
  </si>
  <si>
    <t>04:45PM</t>
  </si>
  <si>
    <t>Collected by Michael Chami at 5PM</t>
  </si>
  <si>
    <t>tempSY420200207</t>
  </si>
  <si>
    <t>1 small box containing faulty PSU S/N: P751PCJ22CU0938</t>
  </si>
  <si>
    <t>1-199134209242</t>
  </si>
  <si>
    <t>to request for Label</t>
  </si>
  <si>
    <t>1-198948285250</t>
  </si>
  <si>
    <t>8:30AM</t>
  </si>
  <si>
    <t>1 medium bag</t>
  </si>
  <si>
    <t>TRK#: TIG$CAB0015370</t>
  </si>
  <si>
    <t>1-2JHD2QGX</t>
  </si>
  <si>
    <t>1-199012330905</t>
  </si>
  <si>
    <t>1 medium UPS box received 1t 10:05am</t>
  </si>
  <si>
    <t>TRK# 1Z5RR6206774141410</t>
  </si>
  <si>
    <t>1-199012944458</t>
  </si>
  <si>
    <t>1-199013432955</t>
  </si>
  <si>
    <t>1 medium box received 1t 10:05am</t>
  </si>
  <si>
    <t>TRK# 	1Z5RR6206775398517</t>
  </si>
  <si>
    <t>TRK#: 	1ZA7W7826752414747</t>
  </si>
  <si>
    <t>1-198919311637</t>
  </si>
  <si>
    <t>1 large pallet received at 10:30am</t>
  </si>
  <si>
    <t>TRK#: 	157378921993</t>
  </si>
  <si>
    <t>JOB#: 21349</t>
  </si>
  <si>
    <t>1-199108791746</t>
  </si>
  <si>
    <t xml:space="preserve">1 medium boxes </t>
  </si>
  <si>
    <t>1-199108791746-2</t>
  </si>
  <si>
    <t>1-199108791746-3</t>
  </si>
  <si>
    <t>1-199113096941</t>
  </si>
  <si>
    <t>3:34PM</t>
  </si>
  <si>
    <t>Used for SH #  1-199152856529</t>
  </si>
  <si>
    <t>1-2JHBJ50N</t>
  </si>
  <si>
    <t>Nutanix Inc</t>
  </si>
  <si>
    <t>Ref:NUT90158</t>
  </si>
  <si>
    <t>1-2JHSUTXP</t>
  </si>
  <si>
    <t>TRK#: 1ZW12 47X 01 9082 8199</t>
  </si>
  <si>
    <t>1-199139450902</t>
  </si>
  <si>
    <t>Collected by Wilson Organo Fortaleza from Nutanix</t>
  </si>
  <si>
    <t>1-198148166207-3</t>
  </si>
  <si>
    <t>1-198148166207-2</t>
  </si>
  <si>
    <t>1-198148166207</t>
  </si>
  <si>
    <t>1-199171587325</t>
  </si>
  <si>
    <t>Ref#0504652621</t>
  </si>
  <si>
    <t>tempSY420200602-2</t>
  </si>
  <si>
    <t>2 bags of cables and 1 cisco switch</t>
  </si>
  <si>
    <t>tempSY420200602-1 Returned again from ASI</t>
  </si>
  <si>
    <t>leftover items from tempSY420200602-1 (SH#1-198426713689)</t>
  </si>
  <si>
    <t xml:space="preserve">collected by Ian Milnes </t>
  </si>
  <si>
    <t>9:29am</t>
  </si>
  <si>
    <t>1-199112414609</t>
  </si>
  <si>
    <t xml:space="preserve">3 pallets </t>
  </si>
  <si>
    <t>TRK#: 	80399715</t>
  </si>
  <si>
    <t>1-199112414609-2</t>
  </si>
  <si>
    <t>1-199112414609-3</t>
  </si>
  <si>
    <t>1-199165889726</t>
  </si>
  <si>
    <t>TRK#: 770860649342</t>
  </si>
  <si>
    <t>1 fedEx envelope</t>
  </si>
  <si>
    <t>Collected by Daniel Mihaleff</t>
  </si>
  <si>
    <t>9:13Am</t>
  </si>
  <si>
    <t>1-198960130751</t>
  </si>
  <si>
    <t>1 large cisco box</t>
  </si>
  <si>
    <t>TRK#: 770777132861</t>
  </si>
  <si>
    <t>1-199190147862</t>
  </si>
  <si>
    <t xml:space="preserve">
IVE Group</t>
  </si>
  <si>
    <t>TRK#: 	solista</t>
  </si>
  <si>
    <t>Collected by Mathew</t>
  </si>
  <si>
    <t>1-2JI7BG1J-2</t>
  </si>
  <si>
    <t>1-2JI7BG1J-3</t>
  </si>
  <si>
    <t>1-199190148208</t>
  </si>
  <si>
    <t>1 medium Cisco box</t>
  </si>
  <si>
    <t>10:00PM</t>
  </si>
  <si>
    <t>Collected by George Meligonis from TTEC</t>
  </si>
  <si>
    <t>1-199215735250</t>
  </si>
  <si>
    <t>#LMC-796-25029</t>
  </si>
  <si>
    <t>1 SMALL SATCHEL collected under SH#1-199212197747</t>
  </si>
  <si>
    <t>1-199223010578</t>
  </si>
  <si>
    <t>Used for SH#1-199223010578</t>
  </si>
  <si>
    <t>08:13AM</t>
  </si>
  <si>
    <t>1-199034798348</t>
  </si>
  <si>
    <t>TRK#: 	2786309374</t>
  </si>
  <si>
    <t>1-199064349197</t>
  </si>
  <si>
    <t>Picked up by Alec Taylor from direct Courier</t>
  </si>
  <si>
    <t>10:29AM</t>
  </si>
  <si>
    <t>1-199201929443</t>
  </si>
  <si>
    <t>TRK#: FMO200706286</t>
  </si>
  <si>
    <t>1-199125889653</t>
  </si>
  <si>
    <t>1-2JI7BG1J   2 10GB SFP taken out for SH#1-199223010578, confirmed with customer</t>
  </si>
  <si>
    <t>1-199170065195</t>
  </si>
  <si>
    <t>1 pallet (containing 3x Dell EMC boxes) + small box + Medium box</t>
  </si>
  <si>
    <t>TRK#: 	Dell EMC Ref: 310952649</t>
  </si>
  <si>
    <t>1-199170065195-2</t>
  </si>
  <si>
    <t>1-199170065195-3</t>
  </si>
  <si>
    <t>12:39pm</t>
  </si>
  <si>
    <t>1-199169617798</t>
  </si>
  <si>
    <t>1-199169308167</t>
  </si>
  <si>
    <t>Collected by Neam @3:00PM</t>
  </si>
  <si>
    <t>1-199227849192</t>
  </si>
  <si>
    <t>waybill#1968550776</t>
  </si>
  <si>
    <t>1-199211654781</t>
  </si>
  <si>
    <t>1-199238445317</t>
  </si>
  <si>
    <t>1 small box received @7:30am</t>
  </si>
  <si>
    <t>1-2JJ9OP71</t>
  </si>
  <si>
    <t>2 Small boxes</t>
  </si>
  <si>
    <t>C/N#0678161141</t>
  </si>
  <si>
    <t>1-2JJ9OP71-2</t>
  </si>
  <si>
    <t>1-199247343541</t>
  </si>
  <si>
    <t>TRK#: 	801005534</t>
  </si>
  <si>
    <t>Picked up Direct Courier</t>
  </si>
  <si>
    <t>8:50AM</t>
  </si>
  <si>
    <t>1-199202441240</t>
  </si>
  <si>
    <t>RMA: 8003143625</t>
  </si>
  <si>
    <t>1-199250366518</t>
  </si>
  <si>
    <t>DPS 87398410487</t>
  </si>
  <si>
    <t xml:space="preserve">Collected by Sry So </t>
  </si>
  <si>
    <t>10:21Am</t>
  </si>
  <si>
    <t>1-199123701577</t>
  </si>
  <si>
    <t>TRK#: 	770833200185</t>
  </si>
  <si>
    <t>1-199227849439</t>
  </si>
  <si>
    <t>TRK#: FMO200707080</t>
  </si>
  <si>
    <t>1 medium box received at 10:20AM</t>
  </si>
  <si>
    <t>1-199257431556</t>
  </si>
  <si>
    <t>1-199257431556-2</t>
  </si>
  <si>
    <t>1-199063383770</t>
  </si>
  <si>
    <t>TRK#: 	1ZA7W7826752088770</t>
  </si>
  <si>
    <t>1 small box received at 10:40Am</t>
  </si>
  <si>
    <t>C/n: ECN011510576</t>
  </si>
  <si>
    <t>Collected by Oliver Alxander Ransom from Host Universal</t>
  </si>
  <si>
    <t>1-199227848688</t>
  </si>
  <si>
    <t>1 large arista box</t>
  </si>
  <si>
    <t>TRK#: 6646959631</t>
  </si>
  <si>
    <t>Equinix - Edward Lipnick</t>
  </si>
  <si>
    <t>1 pallet (containing 6x large cisco boxes) + 3 small boxes)</t>
  </si>
  <si>
    <t>tmpSY42020070801</t>
  </si>
  <si>
    <t>tmpSY42020070802</t>
  </si>
  <si>
    <t>1-199209710246</t>
  </si>
  <si>
    <t>4 small boxes</t>
  </si>
  <si>
    <t>TRK#: 	595937594T, 5959381318, 5959376005, 	5959375950</t>
  </si>
  <si>
    <t>1-199209710246-2</t>
  </si>
  <si>
    <t>1-199209710246-3</t>
  </si>
  <si>
    <t>1-199209710246-4</t>
  </si>
  <si>
    <t>Collected by Vijayakrishnan from Tata Consultancy Services Limited</t>
  </si>
  <si>
    <t>1-2JJD9YUZ</t>
  </si>
  <si>
    <t>TRK#: 73194309482</t>
  </si>
  <si>
    <t>W.Laij/Anil</t>
  </si>
  <si>
    <t>1-199265847295</t>
  </si>
  <si>
    <t>This is the faulty SSD from Smart hand 1-199226594729.</t>
  </si>
  <si>
    <t>10:45PM</t>
  </si>
  <si>
    <t>TRK3; 	1Z1A2A766645161862</t>
  </si>
  <si>
    <t>1-199213750862</t>
  </si>
  <si>
    <t>1-199213750862-2</t>
  </si>
  <si>
    <t>TRK#: 	1Z1A2A766643629049</t>
  </si>
  <si>
    <t>TRK#: 	1Z1A2A766644435452</t>
  </si>
  <si>
    <t>2 large cisco box</t>
  </si>
  <si>
    <t>Picked up by Ian @10:22am</t>
  </si>
  <si>
    <t>10:22AM</t>
  </si>
  <si>
    <t>TRK# 1Z W12 47X 04 9885 3852</t>
  </si>
  <si>
    <t>1-199141128598</t>
  </si>
  <si>
    <t>TRK# 394470197862</t>
  </si>
  <si>
    <t>1-199256989964</t>
  </si>
  <si>
    <t>1 small flat box received @ 12:00PM</t>
  </si>
  <si>
    <t>C/N: AM173291</t>
  </si>
  <si>
    <t>1-2JJMBR79</t>
  </si>
  <si>
    <t>Blast Technologies PL</t>
  </si>
  <si>
    <t xml:space="preserve">TRK#: 171361952501
</t>
  </si>
  <si>
    <t xml:space="preserve">The shipment was original registered for Code 42 Australia but I confirmed with CSM Abhishek that the shipment with master traking number 171361952501  belongs to Blast Technologies. </t>
  </si>
  <si>
    <t>Delivered to cage by Anil and Ladif</t>
  </si>
  <si>
    <t>10:45AM</t>
  </si>
  <si>
    <t>1-199221058705</t>
  </si>
  <si>
    <t>2 Extreme networks boxes</t>
  </si>
  <si>
    <t>UNITAS-1593644749</t>
  </si>
  <si>
    <t>1-199221058705-2</t>
  </si>
  <si>
    <t>Delivered to cage by Anil and Ladif and used for SH#: 1-199275885687</t>
  </si>
  <si>
    <t>L.Abdulle/Anil</t>
  </si>
  <si>
    <t>Collected by F. Martin from NCR</t>
  </si>
  <si>
    <t>1-199293067329</t>
  </si>
  <si>
    <t>1xLarge Box</t>
  </si>
  <si>
    <t>RMA#801005534</t>
  </si>
  <si>
    <t>tmpSY420200710</t>
  </si>
  <si>
    <t>1 small box received at 8:31 AM</t>
  </si>
  <si>
    <t>C/N: 135752825</t>
  </si>
  <si>
    <t>1 fiber cable returned by contractor Maor at 8AM, to wait for SAP instruction</t>
  </si>
  <si>
    <t>1-199282152003</t>
  </si>
  <si>
    <t>1-199153598385</t>
  </si>
  <si>
    <t>1 small box received at 9:05 AM</t>
  </si>
  <si>
    <t>TRK #: 5480585810</t>
  </si>
  <si>
    <t>1-199227358403</t>
  </si>
  <si>
    <t>1 large box received at 9:05 AM</t>
  </si>
  <si>
    <t>TRK #: 1473584350</t>
  </si>
  <si>
    <t>1-199279353029</t>
  </si>
  <si>
    <t>TRK #: 118461351831</t>
  </si>
  <si>
    <t>Collected Chunna Wangkudenji</t>
  </si>
  <si>
    <t>1-199308048095</t>
  </si>
  <si>
    <t>1 small box received at 10:03 AM</t>
  </si>
  <si>
    <t>TRk #: 1Z9F22W48860848676</t>
  </si>
  <si>
    <t>1-199260933702</t>
  </si>
  <si>
    <t>1 small box received at 11:05 AM</t>
  </si>
  <si>
    <t>C/N: OBT000445995</t>
  </si>
  <si>
    <t>1-199307540451</t>
  </si>
  <si>
    <t>1 small box received at 09.45 AM 1-2JJMBR79</t>
  </si>
  <si>
    <t>Collected by Browserstack</t>
  </si>
  <si>
    <t>Duplicate Ticket 1-199308343925</t>
  </si>
  <si>
    <t>1-199260173739</t>
  </si>
  <si>
    <t>1 pallet received at 1:15 PM</t>
  </si>
  <si>
    <t>TRK #: 770756077373</t>
  </si>
  <si>
    <t>1-199289167060</t>
  </si>
  <si>
    <t>ServiceNow Australia Pty Ltd / Ramsay Health Care</t>
  </si>
  <si>
    <t>1 large box received at 3.20PM</t>
  </si>
  <si>
    <t>TRK #: 82191</t>
  </si>
  <si>
    <t>A.Harjono</t>
  </si>
  <si>
    <t>Collected by UPS REGO#: CV 33 NQ</t>
  </si>
  <si>
    <t>used for SH#: 1-199200159191, delivery to Woolworth Flex office</t>
  </si>
  <si>
    <t>L.Abdulle/N.Mendon</t>
  </si>
  <si>
    <t>12pm</t>
  </si>
  <si>
    <t>1-199310600910</t>
  </si>
  <si>
    <t>Centorrino Technologies</t>
  </si>
  <si>
    <t>1 large box received @8:30am</t>
  </si>
  <si>
    <t>CPWPEC000142157</t>
  </si>
  <si>
    <t>1-199235073532</t>
  </si>
  <si>
    <t>1 medium box received @ 08:50AM</t>
  </si>
  <si>
    <t>Kindred South Development Pty Ltd</t>
  </si>
  <si>
    <t>Waybill 6746411921</t>
  </si>
  <si>
    <t>SY4:02:070010:0240</t>
  </si>
  <si>
    <t>Waybill 3503169025</t>
  </si>
  <si>
    <t>1-199100929053</t>
  </si>
  <si>
    <t>NSONE Inc</t>
  </si>
  <si>
    <t>1 small satchel with 5 SSD Drive</t>
  </si>
  <si>
    <t>TRK# 770841164939</t>
  </si>
  <si>
    <t>Fedex will pick up between 12-5pm today. Don't seal the satchel bag as driver has to inspect item. Pickup booking no. SYDNEY78</t>
  </si>
  <si>
    <t>Delivered to cage on 13/July/2020</t>
  </si>
  <si>
    <t>W.Laij/Andrew</t>
  </si>
  <si>
    <t>Used for SH# 1-199344644611 by ASI</t>
  </si>
  <si>
    <t>1-199066431495</t>
  </si>
  <si>
    <t>2 small EXFO boxes received @ 11:10AM</t>
  </si>
  <si>
    <t>Shipment 354669</t>
  </si>
  <si>
    <t>1 small box received @ 11:30AM</t>
  </si>
  <si>
    <t>HAWB# 595938166T</t>
  </si>
  <si>
    <t>1-2JKA0K4I</t>
  </si>
  <si>
    <t>1-199066431495-2</t>
  </si>
  <si>
    <t>Related to 1-198825537751, ticket is expired/cancelled, 1-199346489548 (1-2JKF2L54)and 1-199348180834 (1-2JKA0K44) were created due to glitch</t>
  </si>
  <si>
    <t>1-199346489548</t>
  </si>
  <si>
    <t>collected by David Domeney on 13/July/2020 @ 01:15PM</t>
  </si>
  <si>
    <t>01:15PM</t>
  </si>
  <si>
    <t>1-199308417874</t>
  </si>
  <si>
    <t>1 satchel from TOLL (tape)</t>
  </si>
  <si>
    <t>Connote# 0025IQSUQD</t>
  </si>
  <si>
    <t>Customer will create a SH for tape change</t>
  </si>
  <si>
    <t>3 black box with wheels</t>
  </si>
  <si>
    <t>HAWB NO 1033493648</t>
  </si>
  <si>
    <t>03:10PM</t>
  </si>
  <si>
    <t>collected by Robert from Fedex, rego:FDX 057, Driver ID:115</t>
  </si>
  <si>
    <t>1-199350064316</t>
  </si>
  <si>
    <t>1-199350064316-2</t>
  </si>
  <si>
    <t>1-199350064316-3</t>
  </si>
  <si>
    <t>Related to 1-198433185897 that was expired</t>
  </si>
  <si>
    <t>Used for Sh#1-199341804447</t>
  </si>
  <si>
    <t>01:00AM</t>
  </si>
  <si>
    <t>1-2JKUUZF7</t>
  </si>
  <si>
    <t>1 medium box received at 9:25 AM</t>
  </si>
  <si>
    <t>TRK #: 1ZW1247X0495980783</t>
  </si>
  <si>
    <t>1-199284781985</t>
  </si>
  <si>
    <t>1 parcel received at 10:30 AM</t>
  </si>
  <si>
    <t>C/N: S8QZ00354870</t>
  </si>
  <si>
    <t>1-199369655877</t>
  </si>
  <si>
    <t>1 parcel received at 10:35 AM</t>
  </si>
  <si>
    <t>TRK # 770926101043</t>
  </si>
  <si>
    <t>1-199310120285</t>
  </si>
  <si>
    <t>C/N: CIJ000311020, RMA # 26674</t>
  </si>
  <si>
    <t>1-199256406022</t>
  </si>
  <si>
    <t>1 large box received at 10:50 AM</t>
  </si>
  <si>
    <t>TRK #: 1690426684</t>
  </si>
  <si>
    <t>1-199288507176</t>
  </si>
  <si>
    <t>ServiceNow</t>
  </si>
  <si>
    <t>1 pallet received at 12:02 PM</t>
  </si>
  <si>
    <t>TRK #: 935013505</t>
  </si>
  <si>
    <t>1-199280914313</t>
  </si>
  <si>
    <t>C/N: CIJ000311121</t>
  </si>
  <si>
    <t>1-199288404140</t>
  </si>
  <si>
    <t>1-2JKAB4I9</t>
  </si>
  <si>
    <t>a small box received at 2:50 PM</t>
  </si>
  <si>
    <t>1 small box received at 2:50 PM</t>
  </si>
  <si>
    <t>Job # 203553</t>
  </si>
  <si>
    <t>1 medium box received at 2:55 PM</t>
  </si>
  <si>
    <t>SO #: 36625191</t>
  </si>
  <si>
    <t>7:30am</t>
  </si>
  <si>
    <t xml:space="preserve"> MT Used for SH# 1-199394685500</t>
  </si>
  <si>
    <t>Collected by Sajjadvasid</t>
  </si>
  <si>
    <t>1-199371551290</t>
  </si>
  <si>
    <t>1 small RMA box received at 9:25 AM</t>
  </si>
  <si>
    <t>Order # 91009</t>
  </si>
  <si>
    <t>1-199378776116</t>
  </si>
  <si>
    <t xml:space="preserve">1 small box received at 9:25 AM </t>
  </si>
  <si>
    <t>TRK #: 88348</t>
  </si>
  <si>
    <t>1-199329044321</t>
  </si>
  <si>
    <t>TRK #: 770920117868</t>
  </si>
  <si>
    <t>1-198887677124</t>
  </si>
  <si>
    <t>1 small crate received at 10:15 AM</t>
  </si>
  <si>
    <t>AWB # 13155261415</t>
  </si>
  <si>
    <t>1-199376571201</t>
  </si>
  <si>
    <t>1 pallet received at 10:50 AM</t>
  </si>
  <si>
    <t>TRK #: 11396</t>
  </si>
  <si>
    <t>Collected by Kevin Vong</t>
  </si>
  <si>
    <t>Collected by Ben</t>
  </si>
  <si>
    <t>8:20am</t>
  </si>
  <si>
    <t>Collected by Timothy O'Donnell</t>
  </si>
  <si>
    <t>11:35am</t>
  </si>
  <si>
    <t>1-199400790183/1-199065498934(Duplicate ticket can be closed not landed in SY4 shipment queue yet)</t>
  </si>
  <si>
    <t>Collected by Kabir Neame From Browserstack</t>
  </si>
  <si>
    <t>Collected by Elie Diam From NCR</t>
  </si>
  <si>
    <t>04:02PM</t>
  </si>
  <si>
    <t>Collected by Alexander Paul Mcleod from the Missing Link</t>
  </si>
  <si>
    <t>Collected by Kieran Sean Murphy from the Missing Link</t>
  </si>
  <si>
    <t>1-2JLR344D</t>
  </si>
  <si>
    <t>1-199399049073</t>
  </si>
  <si>
    <t>MOQDIGITAL PTY LTD</t>
  </si>
  <si>
    <t>TRK# jls000352401000600804</t>
  </si>
  <si>
    <t>2 small boxes received at 11:10 AM</t>
  </si>
  <si>
    <t>SO # 3999641 C</t>
  </si>
  <si>
    <t>1-199399049073-2</t>
  </si>
  <si>
    <t>1-199349467674</t>
  </si>
  <si>
    <t>1-199399049073-3</t>
  </si>
  <si>
    <t>1 large boc received at 11:47 AM</t>
  </si>
  <si>
    <t>TRK #: 90891117</t>
  </si>
  <si>
    <t>1-199379741985</t>
  </si>
  <si>
    <t>1 small box received at 12:15 PM</t>
  </si>
  <si>
    <t>TRK #: GFF256080</t>
  </si>
  <si>
    <t>tempSY420200716</t>
  </si>
  <si>
    <t xml:space="preserve">Ali Mahfouz Security Compliance </t>
  </si>
  <si>
    <t>TRk # 2HVZ00010298</t>
  </si>
  <si>
    <t>1-199426173146</t>
  </si>
  <si>
    <t>1 large box received at 10:30 AM</t>
  </si>
  <si>
    <t>RMA, labels to follow</t>
  </si>
  <si>
    <t>1-199361155482</t>
  </si>
  <si>
    <t>TRK #: 01250216072020SYD</t>
  </si>
  <si>
    <t>Intercloud</t>
  </si>
  <si>
    <t>tmpSY4200717</t>
  </si>
  <si>
    <t>1 empty small box (NetApp International RMA)</t>
  </si>
  <si>
    <t>RMA#8003143625</t>
  </si>
  <si>
    <t>Related to 1-199202441240</t>
  </si>
  <si>
    <t>9:28AM</t>
  </si>
  <si>
    <t>L.abdulle</t>
  </si>
  <si>
    <t>Delivered to Security Office, accepted by Varindeer</t>
  </si>
  <si>
    <t xml:space="preserve">1-199210652285 </t>
  </si>
  <si>
    <t>total packages 4 Pallets received on 17-Jul-20, 1 pallet containing a rack has been unboxed and delivered to cage by the courier + 3 pallets are in the secure store</t>
  </si>
  <si>
    <t>TRK#: 	NTE0013843</t>
  </si>
  <si>
    <t>1-199210652285-2</t>
  </si>
  <si>
    <t>1-199210652285-3</t>
  </si>
  <si>
    <t>total packages 4 Pallets received on 17-Jul-20, 1 pallet containing a rack has been unboxed and delivered to cage by the courier the remaining 3 pallets are in the secure store</t>
  </si>
  <si>
    <t>1-199425474490</t>
  </si>
  <si>
    <t>TRK#: 122254</t>
  </si>
  <si>
    <t>1-199372084542</t>
  </si>
  <si>
    <t>1 small box received at 1:45PM</t>
  </si>
  <si>
    <t xml:space="preserve">	Cisco RMA No:801015658</t>
  </si>
  <si>
    <t>Collected by Neam Rashid from Browserstack. Ticket still in progress. Please see notes from the 'ShipmentRegister' sheet.</t>
  </si>
  <si>
    <t>Customer created 1-199425917477 and 1-199427174194. He would like this event to be related to 1-199425917477. Both tickets are not in our queue (03:40PM)</t>
  </si>
  <si>
    <t>1-199452001235</t>
  </si>
  <si>
    <t>1 small box received at 03:45PM</t>
  </si>
  <si>
    <t>Job# 5971</t>
  </si>
  <si>
    <t xml:space="preserve">collected by Emanual </t>
  </si>
  <si>
    <t>4:51Pm</t>
  </si>
  <si>
    <t>1-199454829352</t>
  </si>
  <si>
    <t>1 medium box received at 4:50PM</t>
  </si>
  <si>
    <t>1-199260273449</t>
  </si>
  <si>
    <t>Unboxed by MT and JO for SH SO# 1-199487773683</t>
  </si>
  <si>
    <t>10:35PM</t>
  </si>
  <si>
    <t>1-199490102549</t>
  </si>
  <si>
    <t>1-199490102549-2</t>
  </si>
  <si>
    <t>1-199490102549-3</t>
  </si>
  <si>
    <t xml:space="preserve">Related to 1-2JJMBR7T. The shipment was originally registered for Code 42 Australia but I confirmed with CSM Abhishek that the shipment with master traking number 171361952501  belongs to Blast Technologies. </t>
  </si>
  <si>
    <t>Related to 1-2JJMBR7T</t>
  </si>
  <si>
    <t>10:38AM</t>
  </si>
  <si>
    <t>1-199494187339</t>
  </si>
  <si>
    <t>2 pallets received at 11:20AM</t>
  </si>
  <si>
    <t>1-198812270777</t>
  </si>
  <si>
    <t>1-199494187339-2</t>
  </si>
  <si>
    <t>3 large flat Supermicro boxes received @ 11:25AM</t>
  </si>
  <si>
    <t>1-199377590755</t>
  </si>
  <si>
    <t>1ZE8Y602D920662047</t>
  </si>
  <si>
    <t>1ZE8Y602D928623860</t>
  </si>
  <si>
    <t>1ZE8Y602D921887053</t>
  </si>
  <si>
    <t>1-199377590755-2</t>
  </si>
  <si>
    <t>1-199377590755-3</t>
  </si>
  <si>
    <t>1-199494187311</t>
  </si>
  <si>
    <t xml:space="preserve">1 medium box received at 1:10PM </t>
  </si>
  <si>
    <t>TRK#: 20744254</t>
  </si>
  <si>
    <t>TRK Number found in shipment spotlight, but nowhere in the physical box</t>
  </si>
  <si>
    <t>Collected by Alex Cheras from SolarWinds</t>
  </si>
  <si>
    <t>1 large box received at 9.30AM</t>
  </si>
  <si>
    <t>TRK#: 1ZW1247X0490421494</t>
  </si>
  <si>
    <t>10:11AM</t>
  </si>
  <si>
    <t>1-199521510086</t>
  </si>
  <si>
    <t xml:space="preserve">Collected by </t>
  </si>
  <si>
    <t>Collected by Hassan P.</t>
  </si>
  <si>
    <t>1-199494616626</t>
  </si>
  <si>
    <t>1-199520591082</t>
  </si>
  <si>
    <t>1-199479335030</t>
  </si>
  <si>
    <t>1 medium box received at 11:50AM</t>
  </si>
  <si>
    <t>Dyno Nobel</t>
  </si>
  <si>
    <t>Waybill#: VVA-132981</t>
  </si>
  <si>
    <t>Waybill#: 1643629422</t>
  </si>
  <si>
    <t>Connote#: 1BC90000</t>
  </si>
  <si>
    <t>L.Abdulle/A.Harjono</t>
  </si>
  <si>
    <t>Collected by Jayaratnam Ahilan</t>
  </si>
  <si>
    <t>Collected by Gokulram Hariharan from SYD70</t>
  </si>
  <si>
    <t>1-199521169380</t>
  </si>
  <si>
    <t>1-199521169380-2</t>
  </si>
  <si>
    <t>1-199521169380-3</t>
  </si>
  <si>
    <t>Collected by John Zhou form SYD70</t>
  </si>
  <si>
    <t>02:35PM</t>
  </si>
  <si>
    <t>1-199409025718</t>
  </si>
  <si>
    <t xml:space="preserve">1 smal box </t>
  </si>
  <si>
    <t>TRK#:  IMSZ13271394</t>
  </si>
  <si>
    <t>2 medium boxes + 1 small box</t>
  </si>
  <si>
    <t>Job Number : 13069</t>
  </si>
  <si>
    <t>1-199523830051</t>
  </si>
  <si>
    <t>3x large black cases</t>
  </si>
  <si>
    <t>1-199523830051-2</t>
  </si>
  <si>
    <t>1-199523830051-3</t>
  </si>
  <si>
    <t>1-199522061610</t>
  </si>
  <si>
    <t>TRK#: 	BWUA162</t>
  </si>
  <si>
    <t>The customer (David Romney) collected the box from secure and store and delivered to Courier</t>
  </si>
  <si>
    <t>3:33PM</t>
  </si>
  <si>
    <t xml:space="preserve">delivered to cage by Ladif </t>
  </si>
  <si>
    <t>Collected by Alex B.</t>
  </si>
  <si>
    <t>11:05AM</t>
  </si>
  <si>
    <t>10:41AM</t>
  </si>
  <si>
    <t>1-199449039704</t>
  </si>
  <si>
    <t xml:space="preserve">	A1 Plan Holder</t>
  </si>
  <si>
    <t>Collected by Alliance for SH# 1-199495652659</t>
  </si>
  <si>
    <t>1-199499700125</t>
  </si>
  <si>
    <t>TRK#: 4938559194, 4938733240</t>
  </si>
  <si>
    <t>2 medium box received at 9:25AM</t>
  </si>
  <si>
    <t>1-199499700125-2</t>
  </si>
  <si>
    <t>Used for SH# 1-199548743456</t>
  </si>
  <si>
    <t>1-199457615008</t>
  </si>
  <si>
    <t>1-199457615008-2</t>
  </si>
  <si>
    <t>1-199457615008-3</t>
  </si>
  <si>
    <t>C/N#: 	GFF256223 GFF256224 GFF256225</t>
  </si>
  <si>
    <t>1-199527542467</t>
  </si>
  <si>
    <t>1-199527542467-2</t>
  </si>
  <si>
    <t>1-199527542467-3</t>
  </si>
  <si>
    <t>3x large boxes received on 22-July-20 at 10:40AM</t>
  </si>
  <si>
    <t>TRK#: 	940398351</t>
  </si>
  <si>
    <t>1-199352542097</t>
  </si>
  <si>
    <t>Collected by L.Abdulle, Each shipment has its own tracking number. The system (Siebel) only accept one tracking number instead two under the same inbound ticket. Thus, the status only shows partial shipment received.</t>
  </si>
  <si>
    <t>TRK#: 1Z1077WW0497573101</t>
  </si>
  <si>
    <t>1 medium box received on 22/Jul/20 @11:30AM</t>
  </si>
  <si>
    <t>1-199519055199</t>
  </si>
  <si>
    <t>related to SH#: 1-199548743456</t>
  </si>
  <si>
    <t>1-2JNZRC30</t>
  </si>
  <si>
    <t>1-199525981672</t>
  </si>
  <si>
    <t>Collected by Les Kovacs from Telstra</t>
  </si>
  <si>
    <t>01:12PM</t>
  </si>
  <si>
    <t>1-199552222204</t>
  </si>
  <si>
    <t>1-2JO73KYE</t>
  </si>
  <si>
    <t>Collected by Ian Millnes</t>
  </si>
  <si>
    <t>used for SH# 1-199352542097</t>
  </si>
  <si>
    <t>4:34PM</t>
  </si>
  <si>
    <t>8:12AM</t>
  </si>
  <si>
    <t>1-199574781733</t>
  </si>
  <si>
    <t>Collected by Neam Rashid from Browserstack.</t>
  </si>
  <si>
    <t>9:42AM</t>
  </si>
  <si>
    <t>1-199518451615</t>
  </si>
  <si>
    <t>Delivered to cage by Ladif</t>
  </si>
  <si>
    <t>TRK#: 	771042836089</t>
  </si>
  <si>
    <t>1-199525049391</t>
  </si>
  <si>
    <t>1-199525049391-2</t>
  </si>
  <si>
    <t>2x large Dell EMC boxes</t>
  </si>
  <si>
    <t>C/N: 	SCSZ00932531</t>
  </si>
  <si>
    <t>1-199500558698</t>
  </si>
  <si>
    <t xml:space="preserve">2x large cisco boxes </t>
  </si>
  <si>
    <t>TRK#: 	GFF256190</t>
  </si>
  <si>
    <t>1-199500558698-2</t>
  </si>
  <si>
    <t>tmpSY420072301</t>
  </si>
  <si>
    <t>2 small boxes from Munters</t>
  </si>
  <si>
    <t>tmpSY420072301-2</t>
  </si>
  <si>
    <t>Collected by Thomas Katsamatsas</t>
  </si>
  <si>
    <t>2:13PM</t>
  </si>
  <si>
    <t>1-199577898721</t>
  </si>
  <si>
    <t>1 small box in StarTrack envelope</t>
  </si>
  <si>
    <t>TRK#: 9CG26858L8J21835</t>
  </si>
  <si>
    <t>1-197917621965</t>
  </si>
  <si>
    <t>Pick Slip No: 5770013 | PO# 23908 | Order# 39515</t>
  </si>
  <si>
    <t>Andrew delievered to Flex office @ 4:23pm</t>
  </si>
  <si>
    <t>4:23pm</t>
  </si>
  <si>
    <t>• Update Inbound Shipment Matrix from revision 4.0 to revision 4.1</t>
  </si>
  <si>
    <t>1-199386143535</t>
  </si>
  <si>
    <t>1-199395901526</t>
  </si>
  <si>
    <t>1-199395901526-2</t>
  </si>
  <si>
    <t>1-199395901526-3</t>
  </si>
  <si>
    <t>3 pallets received at 10.25AM</t>
  </si>
  <si>
    <t>The status of the inbound ticket number is entered on Siebel, but there is no queue on Spotlight</t>
  </si>
  <si>
    <t>used for sh 1-199554235858 (at front of rack 0123)</t>
  </si>
  <si>
    <t>Collected by Omar from Toll Courier, REGO: DZB 85F</t>
  </si>
  <si>
    <t>tmpSY420072401</t>
  </si>
  <si>
    <t>1 small box received at 12:40PM</t>
  </si>
  <si>
    <t>1-199426537768</t>
  </si>
  <si>
    <t xml:space="preserve">1 pallet received at 12:45PM </t>
  </si>
  <si>
    <t>HAWB#935013516</t>
  </si>
  <si>
    <t>Picked up by Hari from TNT (REG:1LM9ZA)</t>
  </si>
  <si>
    <t>TRK#771048776905</t>
  </si>
  <si>
    <t>1-2JP05YSI</t>
  </si>
  <si>
    <t>Picked up by Daniel from TNT Reg. CA95HC</t>
  </si>
  <si>
    <t xml:space="preserve">1 box received </t>
  </si>
  <si>
    <t>1-199599380313</t>
  </si>
  <si>
    <t>TRK# 1Z5567W70400358615</t>
  </si>
  <si>
    <t>pick up by sam from UPS rego:UPS 103</t>
  </si>
  <si>
    <t>4:25pm</t>
  </si>
  <si>
    <t>Shipment collected by Jie Li at 09:45 PM 14/JULY</t>
  </si>
  <si>
    <t>Collected by Fawaad from NTT</t>
  </si>
  <si>
    <t>TRK#: 5959375444</t>
  </si>
  <si>
    <t>1-199522807193</t>
  </si>
  <si>
    <t>1-199522807193-2</t>
  </si>
  <si>
    <t>1-199522807193-3</t>
  </si>
  <si>
    <t>12:51PM</t>
  </si>
  <si>
    <t>Collected by Gerardo Dangelo</t>
  </si>
  <si>
    <t>picked by Simon from Simon Direct Couriers (REG: BI07DR)</t>
  </si>
  <si>
    <t>Collected the shipment from secure store</t>
  </si>
  <si>
    <t xml:space="preserve"> 1-2JNPFS06   inbound ticket number still in progress</t>
  </si>
  <si>
    <t>CN# ZPC000002140</t>
  </si>
  <si>
    <t>1 medium box from William Blewett received @09:40AM</t>
  </si>
  <si>
    <t>2 big pallets wrapped in black plastic received @ 09:30AM</t>
  </si>
  <si>
    <t>Waybill# 2463040635</t>
  </si>
  <si>
    <t>1-2JOXXWPI</t>
  </si>
  <si>
    <t>1-199472223939</t>
  </si>
  <si>
    <t>1 big pallet wrapped in black plastic received @ 12:45PM</t>
  </si>
  <si>
    <t>Con# 157378922514</t>
  </si>
  <si>
    <t xml:space="preserve">Collected by Santos Shrestha from SP Sysnet </t>
  </si>
  <si>
    <t>1-2JPJ623K</t>
  </si>
  <si>
    <t>1 small box received @03:30PM</t>
  </si>
  <si>
    <t>TRK #: 1ZA768Y80499129387</t>
  </si>
  <si>
    <t>Vardaan Sharma</t>
  </si>
  <si>
    <t>5 devices, power cables and railing kits from SH#1-199653312314, 2:30AM, 28/08/2020</t>
  </si>
  <si>
    <t>Stored in the organge trolley, customer advised pick-up schedule for 28/08/2020</t>
  </si>
  <si>
    <t>Used for sh#1-199622871589</t>
  </si>
  <si>
    <t>04:00am</t>
  </si>
  <si>
    <t/>
  </si>
  <si>
    <t>09:41AM</t>
  </si>
  <si>
    <t>1-199664316920</t>
  </si>
  <si>
    <t>09:50AM</t>
  </si>
  <si>
    <t>1-199665568034</t>
  </si>
  <si>
    <t xml:space="preserve">1 big 45RU rack received by MA @ 10:00AM </t>
  </si>
  <si>
    <t>Telstra Ngena</t>
  </si>
  <si>
    <t>1-2JQ0AKM6</t>
  </si>
  <si>
    <t>1 pallet received by MA @ 10:00AM</t>
  </si>
  <si>
    <t>1-2JQ0AKMK</t>
  </si>
  <si>
    <t>CIJ000311672</t>
  </si>
  <si>
    <t>TRK# 771042125016</t>
  </si>
  <si>
    <t>1 large box received by MA on 10:35AM</t>
  </si>
  <si>
    <t>Con# 000320074</t>
  </si>
  <si>
    <t>2 large Lenovo boxes received @ 11:05AM</t>
  </si>
  <si>
    <t>1-199649483636</t>
  </si>
  <si>
    <t>Devices unmounted from SH#1-199654389657</t>
  </si>
  <si>
    <t>1-199641908031</t>
  </si>
  <si>
    <t>2 pallets received @ 12:40PM</t>
  </si>
  <si>
    <t>Ref# 700004660</t>
  </si>
  <si>
    <t>1-199641908031-2</t>
  </si>
  <si>
    <t>1-199643369791</t>
  </si>
  <si>
    <t>1-199667381498</t>
  </si>
  <si>
    <t>1-199667381498-2</t>
  </si>
  <si>
    <t>1 pallet wrapped in black plastic received 12:30PM</t>
  </si>
  <si>
    <t>1 satchel bag and 1 small box received 01:30PM</t>
  </si>
  <si>
    <t>1-199425408326</t>
  </si>
  <si>
    <t>1 pallet wrapped in black plastic received 01:50PM</t>
  </si>
  <si>
    <t>01:50PM</t>
  </si>
  <si>
    <t>1-199666203384</t>
  </si>
  <si>
    <t>The Trustee for the Port Botany Unit Trust</t>
  </si>
  <si>
    <t>1-199666203384-2</t>
  </si>
  <si>
    <t>1-199667380920</t>
  </si>
  <si>
    <t>Tetra Tech / Coffey Services Australia Pty Ltd</t>
  </si>
  <si>
    <t>1 small TNT satchel received @ 04:15PM</t>
  </si>
  <si>
    <t>CIJ000311716</t>
  </si>
  <si>
    <t>04:25PM</t>
  </si>
  <si>
    <t>1-199668867047</t>
  </si>
  <si>
    <t>Collected by Manju Kaliappan from Coffey Services Australia</t>
  </si>
  <si>
    <t>Collected from loading dock by Assad Abbas from Softlayer</t>
  </si>
  <si>
    <t>Stored at loading dock temporarily, no space in secure store</t>
  </si>
  <si>
    <t>Cust Kieran Sean Murphy came on site on 28-July-2020 @ 02:00PM to fill up and wrap the box. He's been advised to provide the outbound label and to update us through GSD.</t>
  </si>
  <si>
    <t>1-199665568418</t>
  </si>
  <si>
    <t>1 small flat box received @ 04:44PM</t>
  </si>
  <si>
    <t>JOB# 13049</t>
  </si>
  <si>
    <t>Collected by George from Interactive</t>
  </si>
  <si>
    <t>6:20PM</t>
  </si>
  <si>
    <t>1-199518138119</t>
  </si>
  <si>
    <t>Used for SH # 1-199684949850</t>
  </si>
  <si>
    <t>Connote # -HSY248085</t>
  </si>
  <si>
    <t>1 Large box received @11:22AM</t>
  </si>
  <si>
    <t>Collected by Tong from Startrack Rego No. DKA 78V</t>
  </si>
  <si>
    <t>12:37PM</t>
  </si>
  <si>
    <t>1-199596141364</t>
  </si>
  <si>
    <t>1 CISCO box received @12:30PM</t>
  </si>
  <si>
    <t>Waybill#- 204195084</t>
  </si>
  <si>
    <t>1-199668784920</t>
  </si>
  <si>
    <t>1 small packet received @ 12:40PM</t>
  </si>
  <si>
    <t>Connote# -J8PZ50011693</t>
  </si>
  <si>
    <t>1-199642951668</t>
  </si>
  <si>
    <t>1-2JQBJCKC Ticket has not updated as it is still in order management</t>
  </si>
  <si>
    <t xml:space="preserve">Collected by Michael Chami </t>
  </si>
  <si>
    <t>03:25PM</t>
  </si>
  <si>
    <t>Devices unmounted from SVC cage</t>
  </si>
  <si>
    <t>1-199655850954</t>
  </si>
  <si>
    <t>1 large Oracle box</t>
  </si>
  <si>
    <t>1-199677026731</t>
  </si>
  <si>
    <t>1-199677026731-2</t>
  </si>
  <si>
    <t>1-199692819994</t>
  </si>
  <si>
    <t>Job # 16670</t>
  </si>
  <si>
    <t>1-199667381390</t>
  </si>
  <si>
    <t>1-199693015982</t>
  </si>
  <si>
    <t>1-199692384270</t>
  </si>
  <si>
    <t>1-199693015982-2</t>
  </si>
  <si>
    <t>1-199693015982-3</t>
  </si>
  <si>
    <t>1-199693015982-4</t>
  </si>
  <si>
    <t>1-199693015982-5</t>
  </si>
  <si>
    <t>1-199693015982-6</t>
  </si>
  <si>
    <t>1-199580985550</t>
  </si>
  <si>
    <t>Connote#: 000320507, Reference: 3990469B</t>
  </si>
  <si>
    <t>Attn: Franceso Oliveri, Ph: 0297631877</t>
  </si>
  <si>
    <t>Connote#: 17916</t>
  </si>
  <si>
    <t>1-199579995132</t>
  </si>
  <si>
    <t>Waybill#: 1670572223</t>
  </si>
  <si>
    <t>1 large box received on 30/July/2020 at 9:05 AM</t>
  </si>
  <si>
    <t>6 pallets received on 30/July/2020 at 9:25 AM</t>
  </si>
  <si>
    <t>1 medium box received on 30/July/2020 at 9:35 AM</t>
  </si>
  <si>
    <t>1 small box received on 30/July/2020 at 9:35 AM</t>
  </si>
  <si>
    <t>Waybill#: 3250344742</t>
  </si>
  <si>
    <t>1-199537727818</t>
  </si>
  <si>
    <t>Waybill#: 7293349674</t>
  </si>
  <si>
    <t>1 satchel received on 30/July/2020 at 9:55 AM</t>
  </si>
  <si>
    <t>TRK#: AAM1735334E840876</t>
  </si>
  <si>
    <t>1-199649417308</t>
  </si>
  <si>
    <t>Collected by Vish from Direct Couriers, REGO No. XN44CQ</t>
  </si>
  <si>
    <t>1 medium box received on 30/July/2020 at 10:40 AM</t>
  </si>
  <si>
    <t>TRK#: 185455789540</t>
  </si>
  <si>
    <t>Placed in a blue basket A1.2, along with other satchels</t>
  </si>
  <si>
    <t>1-199718326602</t>
  </si>
  <si>
    <t>Inbound Work Order Number: 544644, event Storage id -1-2JQSW5LB Carrier: FedEx Express</t>
  </si>
  <si>
    <t xml:space="preserve">Collected by David Domeney from Hawaiki </t>
  </si>
  <si>
    <t>1-199694748485</t>
  </si>
  <si>
    <t>BK04717079</t>
  </si>
  <si>
    <t>1 large box received on 30/July/2020 at 01:15PM</t>
  </si>
  <si>
    <t>1-199694523842</t>
  </si>
  <si>
    <t>4 pallets wrapped in black plastic received 01:40PM</t>
  </si>
  <si>
    <t>SO#902376</t>
  </si>
  <si>
    <t>1-199694523842-2</t>
  </si>
  <si>
    <t>1-199694523842-3</t>
  </si>
  <si>
    <t>1-199694523842-4</t>
  </si>
  <si>
    <t>1-199693016070</t>
  </si>
  <si>
    <t>The Digital Foundry Pty Ltd</t>
  </si>
  <si>
    <t>customer is going to take out items from the IBX in his car.</t>
  </si>
  <si>
    <t>3 pallets wrapped in black plastic received 01:40PM</t>
  </si>
  <si>
    <t>The ticket is not in our queue yet so siebel updated</t>
  </si>
  <si>
    <t>1-199643098082</t>
  </si>
  <si>
    <t>1-199643098082-2</t>
  </si>
  <si>
    <t>1-199643098082-3</t>
  </si>
  <si>
    <t>Handed Over by Assad Abbas from Softlayer to Arun (Mainfreight) Rego- BI66GX</t>
  </si>
  <si>
    <t>Moved to cage</t>
  </si>
  <si>
    <t>05:45PM</t>
  </si>
  <si>
    <t>Collected by Glenn Baptist from 3 columns (Partialy Collected Close ticket after both shipments get collected.)</t>
  </si>
  <si>
    <t>Devices taken by Ashley out of the IBX</t>
  </si>
  <si>
    <t>Collected by Glenn Baptist, the whole pallet</t>
  </si>
  <si>
    <t>2 small boxes returned back by customer on 30-Jul @ 9:50 PM</t>
  </si>
  <si>
    <t>1 small box received @8:10am</t>
  </si>
  <si>
    <t>connote 0478187169</t>
  </si>
  <si>
    <t>1-199660424783</t>
  </si>
  <si>
    <t>1 large box received on 31/July/2020 at 10:30 AM</t>
  </si>
  <si>
    <t>TRK#: 1ZA7W7826752256829</t>
  </si>
  <si>
    <t>Datto AsiaPac Pty Ltd</t>
  </si>
  <si>
    <t>1-199602271166</t>
  </si>
  <si>
    <t>1 medium box received on 31/July/2020 at 10:55 AM</t>
  </si>
  <si>
    <t>Collected by Assad Abbas from Softlayer on 31/July/2020 at 10:55AM</t>
  </si>
  <si>
    <t>Pentanet</t>
  </si>
  <si>
    <t>Collected by Sandeepana Moses from MOQDigital</t>
  </si>
  <si>
    <t>1-199743788941</t>
  </si>
  <si>
    <t>1-199743788941-2</t>
  </si>
  <si>
    <t>Previously stored under 1-2JQ0AKMY</t>
  </si>
  <si>
    <t xml:space="preserve"> Previously stored under 1-2JRAOZ9U</t>
  </si>
  <si>
    <t>1-199744691032</t>
  </si>
  <si>
    <t>1-199639635529</t>
  </si>
  <si>
    <t>J950324387</t>
  </si>
  <si>
    <t>1 pallet and one large box received on 31/Jul/2020 @11:45 AM</t>
  </si>
  <si>
    <t>1-199639635529-2</t>
  </si>
  <si>
    <t>1-199744691738</t>
  </si>
  <si>
    <t>1 small box in StarTrack Satchel</t>
  </si>
  <si>
    <t>Connote# : 9CG22952/ 	9cg22952l9b15531</t>
  </si>
  <si>
    <t>2 large boxes received on 31/July/2020 at 10:55 AM</t>
  </si>
  <si>
    <t>Connote#: 156141452</t>
  </si>
  <si>
    <t xml:space="preserve">The ticket is not in our queue, siebel has not been updated 1-199722313435 </t>
  </si>
  <si>
    <t>The ticket is not in our queue, siebel has not been updated 1-199722313435</t>
  </si>
  <si>
    <t>1-199722313435</t>
  </si>
  <si>
    <t>1-199722313435-2</t>
  </si>
  <si>
    <t>Old temporary ticket, outbound ticket has been generated</t>
  </si>
  <si>
    <t>1-199735907792</t>
  </si>
  <si>
    <t>1 large flat box</t>
  </si>
  <si>
    <t xml:space="preserve">Collected by David Folkard from DELL on 31/July/2020 at 3:55 PM </t>
  </si>
  <si>
    <t>3:55PM</t>
  </si>
  <si>
    <t>1-199747149432</t>
  </si>
  <si>
    <t>1-199330239505</t>
  </si>
  <si>
    <t>Collected by Hong from Direct Couriers, REGO No. CS75KW on 31/July/2020 at 4:30 PM</t>
  </si>
  <si>
    <t>1-199746982116</t>
  </si>
  <si>
    <t>1 medium box in Juniper cardboard received on 31/Jul/2020 @4:00 PM</t>
  </si>
  <si>
    <t>1 large box in Juniper cardboard received on 31/Jul/2020 @4:00 PM</t>
  </si>
  <si>
    <t>1-199744154256</t>
  </si>
  <si>
    <t>REF#/RMA#: R200298364</t>
  </si>
  <si>
    <t>REF#/RMA#: R200299117</t>
  </si>
  <si>
    <t>Received from Peter Sefen from Oracle</t>
  </si>
  <si>
    <t>AMI Logistics Pty Ltd</t>
  </si>
  <si>
    <t>1 medium box received on 31/July/2020 at 4:30PM</t>
  </si>
  <si>
    <t>TRK#: 87399049971, Connote#: DIR1609371</t>
  </si>
  <si>
    <t>Collected by Robert Tannous from AMI Logistics (related to SH#: 1-199749161916)</t>
  </si>
  <si>
    <t>1-199757467037</t>
  </si>
  <si>
    <t>1:00AM</t>
  </si>
  <si>
    <t>Only one DIMM Card inside the shipment, not two.</t>
  </si>
  <si>
    <t>Delivered to cage, Only one DIMM Card inside the shipment, not two.</t>
  </si>
  <si>
    <t>Colected by Clayton from SYNDETICOM</t>
  </si>
  <si>
    <t>1-199778768645</t>
  </si>
  <si>
    <t>6:40AM</t>
  </si>
  <si>
    <t>Picked up Cope Sensitive Freight , Peter B. Truck Rego BS88TZ</t>
  </si>
  <si>
    <t>Freight displayed 1-19973507792. However Michael Yang from dell confirmed that this is the correct shipment for outbound pickup. Contact michael.yang@dell.com</t>
  </si>
  <si>
    <t>1-199744144334</t>
  </si>
  <si>
    <t>1-199744144334-2</t>
  </si>
  <si>
    <t>1-199744144334-3</t>
  </si>
  <si>
    <t>1-199744144334-4</t>
  </si>
  <si>
    <t>1-199744144334-5</t>
  </si>
  <si>
    <t>Telstra Corporation Limited_PURPLE RESELLER</t>
  </si>
  <si>
    <t>5 large Cisco boxes received on 03/Aug/2020 at 10:30 AM</t>
  </si>
  <si>
    <t>Connote#: ANCS03082020007788</t>
  </si>
  <si>
    <t>TRK#: 771133668580</t>
  </si>
  <si>
    <t>1-199548399180</t>
  </si>
  <si>
    <t>1 medium DIGI box received on 03/Aug/2020 at 10:30 AM</t>
  </si>
  <si>
    <t>1-2JRZKBBZ</t>
  </si>
  <si>
    <t>1-199769575908</t>
  </si>
  <si>
    <t>TRK#: 771134469095</t>
  </si>
  <si>
    <t>1 satchel received on 03/Aug/2020 at 10:30 AM</t>
  </si>
  <si>
    <t>1 item arrived, the other haven't arrived yet (different tracking number, same inbound ticket)</t>
  </si>
  <si>
    <t>Waybill#: 4056408753</t>
  </si>
  <si>
    <t>Placed in a blue basket A2.2, along with other satchels</t>
  </si>
  <si>
    <t>1-199789719529</t>
  </si>
  <si>
    <t>one small box received at 12:15PM</t>
  </si>
  <si>
    <t>collected by David Dameney</t>
  </si>
  <si>
    <t>2:45pm</t>
  </si>
  <si>
    <t>one small box received at 12:10PM</t>
  </si>
  <si>
    <t>SO#250239</t>
  </si>
  <si>
    <t>1-2JS5TAUF</t>
  </si>
  <si>
    <t>inbound ticket 1-199791143538</t>
  </si>
  <si>
    <t>1-199786955660</t>
  </si>
  <si>
    <t>2 small box received at 3pm</t>
  </si>
  <si>
    <t>waybill2175189402,4874836665</t>
  </si>
  <si>
    <t>duplicated ticket 1-199718326185</t>
  </si>
  <si>
    <t>1-199548399180-2</t>
  </si>
  <si>
    <t>1 large box received on 03/Aug/2020 at 10:55 AM,another mediem size received at3pm</t>
  </si>
  <si>
    <t>1-199688166761</t>
  </si>
  <si>
    <t>StackPath, LLC</t>
  </si>
  <si>
    <t>tracking:5029099880</t>
  </si>
  <si>
    <t>1-199707424379</t>
  </si>
  <si>
    <t>1-199707424379-2</t>
  </si>
  <si>
    <t>2 medium size box</t>
  </si>
  <si>
    <t>Packet Host, Inc</t>
  </si>
  <si>
    <t>Trk:	8369028312,8396028312</t>
  </si>
  <si>
    <t>2 Juniper boxes arrived on 03 Aug 2020 @3pm</t>
  </si>
  <si>
    <t>1-199666241023</t>
  </si>
  <si>
    <t xml:space="preserve">Trk:9910865160, </t>
  </si>
  <si>
    <t>1-199666241023-2</t>
  </si>
  <si>
    <t>Trk:4922179990</t>
  </si>
  <si>
    <t>1-199755863380</t>
  </si>
  <si>
    <t>ONE  LARGE BOX arrived on 03 Aug 2020 @3pm</t>
  </si>
  <si>
    <t>pick up by steve from startrack , rego:CWF 53U</t>
  </si>
  <si>
    <t>4:50PM</t>
  </si>
  <si>
    <t>tempSY420200804</t>
  </si>
  <si>
    <t>1 small Expeditors Box</t>
  </si>
  <si>
    <t>RMA#R200305188</t>
  </si>
  <si>
    <t>1 pallet received on 03/Aug/2020 at 12:05 PM</t>
  </si>
  <si>
    <t>1-2JSFX1G0</t>
  </si>
  <si>
    <t>Collected by Tong from StarTrack, REGO No. DKA78V on 03/Aug/20 at 12:20 PM</t>
  </si>
  <si>
    <t>1-199755863380-2</t>
  </si>
  <si>
    <t>One large box arrived on 03/Aug/2020 at 12.50 PM</t>
  </si>
  <si>
    <t>TRK#: 4922179990</t>
  </si>
  <si>
    <t>Collected by Cyrus from Syndeticom@ 11:00AM</t>
  </si>
  <si>
    <t>Vardaan Sharma/A.Harjono</t>
  </si>
  <si>
    <t xml:space="preserve">Collected by Cyrus from Syndeticom </t>
  </si>
  <si>
    <t>1-199755863380-3</t>
  </si>
  <si>
    <t>TRK# : 4922179990</t>
  </si>
  <si>
    <t>One large box (DELLEMC) arrived on 04/08/2020 @11:30AM</t>
  </si>
  <si>
    <t>Collected by Cyrus from Syndeticom@ 11:50AM</t>
  </si>
  <si>
    <t>Collected by David Tiberio from NSW Ports @ 12:40PM</t>
  </si>
  <si>
    <t>All three boxes have arrived at the secure store, waiting for customer pickup</t>
  </si>
  <si>
    <t>1-199749299532</t>
  </si>
  <si>
    <t>1 large flat Juniper box</t>
  </si>
  <si>
    <t>Job# 13898, QFX10002-72Q</t>
  </si>
  <si>
    <t>1-199813796666</t>
  </si>
  <si>
    <t>9 devices on 2 orange trolleys handed by Bon Philip from SAP, will be picked up tomorrow</t>
  </si>
  <si>
    <t>Collected by Cyrus from Syndeticom@ 1:35PM</t>
  </si>
  <si>
    <t>Collected by Cyrus from Syndeticom@ 2:05PM</t>
  </si>
  <si>
    <t>Collected by Diaz Martin from SYD70</t>
  </si>
  <si>
    <t xml:space="preserve">Collected by Cyrus from Syndeticom @8:03am </t>
  </si>
  <si>
    <t>8:03AM</t>
  </si>
  <si>
    <t>1-199740767399</t>
  </si>
  <si>
    <t>REF#: ON#902374, S03578389</t>
  </si>
  <si>
    <t xml:space="preserve">MAWB#: 29749547503, HAWB#: TWSYD3578389 </t>
  </si>
  <si>
    <t>1 pallet received on 05/Aug/2020 at 9:00 AM</t>
  </si>
  <si>
    <t>Collected by Assad Abbas from Softlayer on 05/Aug/2020 at 9:00 AM</t>
  </si>
  <si>
    <t>1-199811402978</t>
  </si>
  <si>
    <t>1 pallet received on 05/Aug/2020 at 9:15 AM</t>
  </si>
  <si>
    <t>Connote#: CIH100006108</t>
  </si>
  <si>
    <t>RMA#: 801046286, SR#: 689582047</t>
  </si>
  <si>
    <t>1-199792162295</t>
  </si>
  <si>
    <t>1 small box received on 05/Aug/2020 at 9:35 AM</t>
  </si>
  <si>
    <t>Connote#: 15457</t>
  </si>
  <si>
    <t>Relate to SH# 1-199792163793, Order No#: 75679899, RMA#: 8003156766</t>
  </si>
  <si>
    <t>Collected by Michael and David from Papuan Oil Search Limited on 05/Aug/2020 at 9:40AM</t>
  </si>
  <si>
    <t>1-199717742426</t>
  </si>
  <si>
    <t>Liberty Specialty Markets, a trading name of Liberty Mutual Insurance Company</t>
  </si>
  <si>
    <t>2 large boxes and 2 small boxes received on 05/08/20 @11:20AM</t>
  </si>
  <si>
    <t>TRK# 771074241102</t>
  </si>
  <si>
    <t xml:space="preserve">Partial shipment received </t>
  </si>
  <si>
    <t>1-199717742426-2</t>
  </si>
  <si>
    <t>1-199717742426-3</t>
  </si>
  <si>
    <t>1-199717742426-4</t>
  </si>
  <si>
    <t>TRK#:771074240974</t>
  </si>
  <si>
    <t>TRK#:771074241801</t>
  </si>
  <si>
    <t>TRK#:771074241834</t>
  </si>
  <si>
    <t>1-199812188475</t>
  </si>
  <si>
    <t>1 large Cisco box received on 05/Aug/2020 at 12:00 PM</t>
  </si>
  <si>
    <t>Waybill#: 7BD2446</t>
  </si>
  <si>
    <t>1-199787762921</t>
  </si>
  <si>
    <t>1-199742463577</t>
  </si>
  <si>
    <t>1-199774402297</t>
  </si>
  <si>
    <t>1 StarTrack satchel bag received on 05/Aug/2020 at 12:00 PM</t>
  </si>
  <si>
    <t>TRK#: AAM1735834E840922, Connote#: AM173583</t>
  </si>
  <si>
    <t>Collected by Assad Abbas from Softlayer on 05/Aug/2020 at 12:05 PM</t>
  </si>
  <si>
    <t>12:05AM</t>
  </si>
  <si>
    <t>RMA#: 312854</t>
  </si>
  <si>
    <t>TRK#: AAM1735854E840924, Connote#: AM173585, RMA#: 312892</t>
  </si>
  <si>
    <t>1-199836593827</t>
  </si>
  <si>
    <t>1 small Arista box received on 05/Aug/2020 at 1:15PM</t>
  </si>
  <si>
    <t>REF#: 15903</t>
  </si>
  <si>
    <t>Collected by John Zhou from SYD 70 on 05/Aug/2020 at 02:24PM</t>
  </si>
  <si>
    <t>02:24PM</t>
  </si>
  <si>
    <t>1-199792163543</t>
  </si>
  <si>
    <t>TECALA PTY LTD</t>
  </si>
  <si>
    <t>1 pallet received on 05/08/2020 at 02:45PM</t>
  </si>
  <si>
    <t>TRK# : J950324634</t>
  </si>
  <si>
    <t>Collected by Todd Webster from Telstra on 05/08/2020 at 02:55PM</t>
  </si>
  <si>
    <t>02:55PM</t>
  </si>
  <si>
    <t>RMA#: 801062887, Connote#: CIJ000312049</t>
  </si>
  <si>
    <t>1 medium box received on 05/Aug/2020 at 4:50 PM</t>
  </si>
  <si>
    <t>1-199814080201</t>
  </si>
  <si>
    <t>Equinix - Rulino Alday</t>
  </si>
  <si>
    <r>
      <t xml:space="preserve">T/N </t>
    </r>
    <r>
      <rPr>
        <i/>
        <sz val="11"/>
        <color theme="1"/>
        <rFont val="Calibri"/>
        <family val="2"/>
        <scheme val="minor"/>
      </rPr>
      <t>#</t>
    </r>
    <r>
      <rPr>
        <sz val="11"/>
        <color theme="1"/>
        <rFont val="Calibri"/>
        <family val="2"/>
        <scheme val="minor"/>
      </rPr>
      <t>DNR042409</t>
    </r>
  </si>
  <si>
    <t>Collected by Georgr Meligonis from TTEC International Australia</t>
  </si>
  <si>
    <t>08:58aM</t>
  </si>
  <si>
    <t>1-199788064382 it was provided by cx at the time of collecting the shipment but it's not in our queue yet. So need to close the ticket once the ticket in the queue.</t>
  </si>
  <si>
    <t>11:40AM</t>
  </si>
  <si>
    <t>1-199717742426-5</t>
  </si>
  <si>
    <t>1-199717742426-6</t>
  </si>
  <si>
    <t>1-199717742426-7</t>
  </si>
  <si>
    <t>1-199717742426-8</t>
  </si>
  <si>
    <t>1-199717742426-9</t>
  </si>
  <si>
    <t>2 large F5 boxes and 3 smaller ones received on 11:50AM</t>
  </si>
  <si>
    <t>TRK# 771074241889</t>
  </si>
  <si>
    <t>TRK# 771074241168</t>
  </si>
  <si>
    <t>TRK# 771074240963</t>
  </si>
  <si>
    <t>TRK# 771074241591</t>
  </si>
  <si>
    <t>TRK# 771074241753</t>
  </si>
  <si>
    <t>Collected by Mariusz from Rising Technology</t>
  </si>
  <si>
    <t>*Update: 1-199788064382 it was provided by cx at the time of collecting the shipment but it's not in our queue yet. When scanning the tracking code, it was sent for AM3 site</t>
  </si>
  <si>
    <t>2 large Juniper boxes and 1 small box received @ 11:05 AM</t>
  </si>
  <si>
    <t>Collected by Joseph Tannous</t>
  </si>
  <si>
    <t>10:00AM</t>
  </si>
  <si>
    <t>Logged by Vardaan Sharma in spotlight and received by W.Laij</t>
  </si>
  <si>
    <t>1-2JTDGZEP</t>
  </si>
  <si>
    <t>1-2JTDGZEP-2</t>
  </si>
  <si>
    <t>1-2JTDGZEP-3</t>
  </si>
  <si>
    <t>MPS#:771158703925</t>
  </si>
  <si>
    <t>tmpSY420080601</t>
  </si>
  <si>
    <t>n/a</t>
  </si>
  <si>
    <t>1 small startrack box @12:00PM</t>
  </si>
  <si>
    <t>tmpSY420080602</t>
  </si>
  <si>
    <t>1 pallet received on 06/Aug/2020 at 3:00 PM</t>
  </si>
  <si>
    <t>Equinix - Igor Fuentes</t>
  </si>
  <si>
    <t>tmpSY420080603</t>
  </si>
  <si>
    <t>1 pallet received on 06/Aug/2020 at 2:30 PM</t>
  </si>
  <si>
    <t>Equinix - Emmanuel Zappia</t>
  </si>
  <si>
    <t>Collected by Emmanuel Zappia from Equinix on 06/Aug/2020 at 3:30PM</t>
  </si>
  <si>
    <t>3:30PM</t>
  </si>
  <si>
    <t>Connote#: S8QZ00393521</t>
  </si>
  <si>
    <t>1-199865057275</t>
  </si>
  <si>
    <t>1 large Dell box received on 06/Aug/2020 at 3:45 PM</t>
  </si>
  <si>
    <t>REF#: R200285284, Booking #5956760</t>
  </si>
  <si>
    <t>1-199864527810</t>
  </si>
  <si>
    <t>1 StarTrack satchel bag dropped off by Robert Stugill on 06/Aug/2020 at 4:20 PM</t>
  </si>
  <si>
    <t>TRK#: M5300656ER946187, Connote#: M5300656, REF#: 87915590089</t>
  </si>
  <si>
    <t>1-199846795920</t>
  </si>
  <si>
    <t>1 Dell EMC device on top of black cart</t>
  </si>
  <si>
    <t xml:space="preserve">9 devices and rails and power cables on trolley </t>
  </si>
  <si>
    <t>Collected by Adam from Direct couriers on 07/08/2020 at 10:44AM Rego no.BV32YX.</t>
  </si>
  <si>
    <t>10:44AM</t>
  </si>
  <si>
    <t>(This one is going to Turkey and we charged the customer for 15 mins for packaging under this ticket of two shipments)</t>
  </si>
  <si>
    <t>Collected by Adam from Direct couriers on 07/08/2020 at 10:44AM Rego no.BV32YX</t>
  </si>
  <si>
    <t>This one is going to Mexico and we charged the customer for 15 mins for packaging in the other outbound shipment- 1-199846795920 which is going to Turkey.</t>
  </si>
  <si>
    <t>Collected by Michael Vatiliotis from  Facility at 11:15AM</t>
  </si>
  <si>
    <t>1-199844435755</t>
  </si>
  <si>
    <t>1 small satchel was received at 10:00 AM on 07/08/2020</t>
  </si>
  <si>
    <t>TBA</t>
  </si>
  <si>
    <t>Collected by I.Alam from Softlayer on 07/08/2020 at 10:00AM at the loading dock</t>
  </si>
  <si>
    <t>Collected by Hong from Star Track, REGO # DKA 78V at 11:55 AM</t>
  </si>
  <si>
    <t>1-2JTRUTYX</t>
  </si>
  <si>
    <t>1 large Juniper box received at 10:30 AM</t>
  </si>
  <si>
    <t>SO # 75699122, RMA # R200305675</t>
  </si>
  <si>
    <t>1-199832991727</t>
  </si>
  <si>
    <t>TRK # 1ZA7W7826653104162</t>
  </si>
  <si>
    <t>1-199876603303</t>
  </si>
  <si>
    <t>1 medium box received at 11:05 AM</t>
  </si>
  <si>
    <t>TRK # 1Z1A2A766645855130</t>
  </si>
  <si>
    <t>1-199835852855</t>
  </si>
  <si>
    <t>1-199835852855-2</t>
  </si>
  <si>
    <t>Encoo Pty Ltd</t>
  </si>
  <si>
    <t>2 large boxes received at 1:40 PM</t>
  </si>
  <si>
    <t>TRK # 3MLZ50143210</t>
  </si>
  <si>
    <t>TRK # AU7018546262</t>
  </si>
  <si>
    <t>Collected by Startrack Rego # CWF53U</t>
  </si>
  <si>
    <t>Released to Jayaratnam</t>
  </si>
  <si>
    <t xml:space="preserve">Expired inbound ticket 1-199552222151. </t>
  </si>
  <si>
    <t>Ticket was mentioned during collection. Customer who collected has been advised to create another ticket.</t>
  </si>
  <si>
    <t>6:30AM</t>
  </si>
  <si>
    <t>Used for SH# 1-199927054373</t>
  </si>
  <si>
    <t>1-199927879687</t>
  </si>
  <si>
    <t>1 medium box arrived at 10:15AM</t>
  </si>
  <si>
    <t>TRK # : cj451912095us</t>
  </si>
  <si>
    <t>CODE 42 AUSTRALIA PTY LTD</t>
  </si>
  <si>
    <t>1 large box arrived at 11:20AM</t>
  </si>
  <si>
    <t>1-199805216325</t>
  </si>
  <si>
    <t>TRK # 771188894498</t>
  </si>
  <si>
    <t xml:space="preserve">1-2JTZQQKT </t>
  </si>
  <si>
    <t>Dataflex APAC Pty Ltd</t>
  </si>
  <si>
    <t>TRK# : 61881554163</t>
  </si>
  <si>
    <t>1 pallet received at 1:20PM</t>
  </si>
  <si>
    <t>Re-used Closed Ticket 1-199749299532 (Syd70 customer - Joseph Florio picked up with tracking number @11:08am) have informed customer to create a new ticket)</t>
  </si>
  <si>
    <t>1-199800352404</t>
  </si>
  <si>
    <t>1-199800352404-2</t>
  </si>
  <si>
    <t>Ericsson Edge Gravity Inc</t>
  </si>
  <si>
    <t>2 pallets of devices unmounted from SH#1-199757467398</t>
  </si>
  <si>
    <t>Used for smart hand request SO#1-199887605714, Woolworth</t>
  </si>
  <si>
    <t>Delivered to cage at 12:30PM on 10/08/2020</t>
  </si>
  <si>
    <t>1-199834279584</t>
  </si>
  <si>
    <t>Contact: StackPath C/O Equinix IBX SY4, +61283372000</t>
  </si>
  <si>
    <t>Waybill#: 8522858820</t>
  </si>
  <si>
    <t>1-199641185677</t>
  </si>
  <si>
    <t>Waybill#: 5741216320</t>
  </si>
  <si>
    <t>1 large box received on 11/Aug/2020 at 10:00 AM</t>
  </si>
  <si>
    <t>11:20AM</t>
  </si>
  <si>
    <t>Collected by Robert Sturgill from ServiceNow on 11/Aug/2020 at 11:20 AM</t>
  </si>
  <si>
    <t>5 large HP boxes received on 11/Aug/2020 at 10:00 AM</t>
  </si>
  <si>
    <t>1-2JUQFLDJ</t>
  </si>
  <si>
    <t>1 pallet received on 11/Aug/2020 at 11:05 AM</t>
  </si>
  <si>
    <t>Connote#: 2333800120445, REF#: 102359</t>
  </si>
  <si>
    <t>Waybill#: 2321916332, REF#: IT3H80- HKG</t>
  </si>
  <si>
    <t>Collected by Chris from Computertrans Rego No: DCG 30U</t>
  </si>
  <si>
    <t>12:28PM</t>
  </si>
  <si>
    <t>No label provided as customer and carrier are agreed to pick up the shipment without the label.</t>
  </si>
  <si>
    <t>Expired-Cancelled</t>
  </si>
  <si>
    <t>Invalid inbound ticket number - 1-199257431556</t>
  </si>
  <si>
    <t>Used for SH# 1-199202390469 (cancelled by user), 1-199425258803</t>
  </si>
  <si>
    <t>used for SH# 1-199260722014</t>
  </si>
  <si>
    <t>Wrong SH #1-199206722014, Correct SH#1-199260722014</t>
  </si>
  <si>
    <t>Used for SH# 1-198907940578</t>
  </si>
  <si>
    <t>No date and time</t>
  </si>
  <si>
    <t>Used for SH # 1-199429594355</t>
  </si>
  <si>
    <t>Inbound ticket:  1-199860237561. It is not in our queue yet so couldn't close the ticket in spotlight console.</t>
  </si>
  <si>
    <t>• Update Inbound Shipment Matrix from revision 4.0 to revision 4.3</t>
  </si>
  <si>
    <t>SY5</t>
  </si>
  <si>
    <r>
      <t xml:space="preserve">Softlayer </t>
    </r>
    <r>
      <rPr>
        <sz val="11"/>
        <color rgb="FF0070C0"/>
        <rFont val="Calibri"/>
        <family val="2"/>
        <scheme val="minor"/>
      </rPr>
      <t>(see note 1)</t>
    </r>
  </si>
  <si>
    <t>AARP_SYD1 in SY3,
AARP_SYD70 in SY4,
AARP_SYD71 in SY5</t>
  </si>
  <si>
    <t>Revision 4.3</t>
  </si>
  <si>
    <t>Revision Date: 29-Jul-2020</t>
  </si>
  <si>
    <t>1-199955834700</t>
  </si>
  <si>
    <t>1-2JUQFLD5 Contact: Michael Chami, +61407264468; Contents: 5 x HP DL380 Gen 8 server</t>
  </si>
  <si>
    <t>1-199955834700-2</t>
  </si>
  <si>
    <t>1-199955834700-3</t>
  </si>
  <si>
    <t>1-199955834700-4</t>
  </si>
  <si>
    <t>1-199955834700-5</t>
  </si>
  <si>
    <t>5 large HP boxes collected by Michael at 16:45</t>
  </si>
  <si>
    <t>1-2JUQFLD5-2 Contact: Michael Chami, +61407264468; Contents: 5 x HP DL380 Gen 8 server</t>
  </si>
  <si>
    <t>1-2JUQFLD5-3 Contact: Michael Chami, +61407264468; Contents: 5 x HP DL380 Gen 8 server</t>
  </si>
  <si>
    <t>1-2JUQFLD5-4 Contact: Michael Chami, +61407264468; Contents: 5 x HP DL380 Gen 8 server</t>
  </si>
  <si>
    <t>1-2JUQFLD5-5 Contact: Michael Chami, +61407264468; Contents: 5 x HP DL380 Gen 8 server</t>
  </si>
  <si>
    <t>There is no inbound ticket number on the box however I found the same shipment details under a specific inbound ticket number by cross-reference with the spotlight console. As spoken over the phone with the customer (Mervin Manangan), the customer approved the shipment and it is an RMA request (delivery to cage). Still in the process of requesting RMA# with Keith He (CSM at Singapore for Kabushiki Salesforce) 
11/08/2020: MT and NM Unpacked shipment for SH 1-199956951919. New device installed under SH# 1-199959850046. Faulty device returned to outbound section pending outbound ticket#. Inbound number still referenced for this device</t>
  </si>
  <si>
    <t>tmpSY420081201</t>
  </si>
  <si>
    <t>1 satchel received on 12/Aug/2020 at 9:20 AM</t>
  </si>
  <si>
    <t>Connote#: CEN828534607</t>
  </si>
  <si>
    <t>Contents: Dyno D1 Tape</t>
  </si>
  <si>
    <t>1-199868190700</t>
  </si>
  <si>
    <t>1 large box received on 12/Aug/2020 at 10:35 AM</t>
  </si>
  <si>
    <t>Waybill#: 2789158691, REF#: 10177624</t>
  </si>
  <si>
    <t>Collected by Dylan Smith from TSS Sensitive Freight on 12/Aug/2020 at 10:00 AM, finished wrapping at 11:25 AM</t>
  </si>
  <si>
    <t xml:space="preserve">Collected by John Zhou </t>
  </si>
  <si>
    <t>1-199978483601</t>
  </si>
  <si>
    <t>1 small box received on 12/Aug/2020 at 11:50 AM</t>
  </si>
  <si>
    <t>JOB#: 16463</t>
  </si>
  <si>
    <t>3:12PM</t>
  </si>
  <si>
    <t>1-199981669392</t>
  </si>
  <si>
    <t>1 medium box received on 12/Aug/2020 at 12:40 PM</t>
  </si>
  <si>
    <t>Contact: Rohit Singh, 0451344108</t>
  </si>
  <si>
    <t>JOB#: 20876270, Change#: CHG00100809</t>
  </si>
  <si>
    <t>1-199952897227</t>
  </si>
  <si>
    <t>Telstra_OnSite Industrial Rentals (DCSA)</t>
  </si>
  <si>
    <t>1 small box received on 12/Aug/2020 at 1.30 PM</t>
  </si>
  <si>
    <t>Connote#: J8PZ50012216</t>
  </si>
  <si>
    <t>Contact: Richard Cull, +64-212159906</t>
  </si>
  <si>
    <t>Alpha 2.1</t>
  </si>
  <si>
    <t>C1.3</t>
  </si>
  <si>
    <t>C1.4</t>
  </si>
  <si>
    <t>C2.3</t>
  </si>
  <si>
    <t>C2.4</t>
  </si>
  <si>
    <t>C3.3</t>
  </si>
  <si>
    <t>C3.4</t>
  </si>
  <si>
    <t>C4.3</t>
  </si>
  <si>
    <t>C4.4</t>
  </si>
  <si>
    <t>C5.1</t>
  </si>
  <si>
    <t>C5.2</t>
  </si>
  <si>
    <t>C5.3</t>
  </si>
  <si>
    <t>C5.4</t>
  </si>
  <si>
    <t>C6.1</t>
  </si>
  <si>
    <t>C6.2</t>
  </si>
  <si>
    <t>C6.3</t>
  </si>
  <si>
    <t>C6.4</t>
  </si>
  <si>
    <t>C7.1</t>
  </si>
  <si>
    <t>C7.2</t>
  </si>
  <si>
    <t>C7.3</t>
  </si>
  <si>
    <t>C7.4</t>
  </si>
  <si>
    <t>C8.1</t>
  </si>
  <si>
    <t>C8.2</t>
  </si>
  <si>
    <t>C8.3</t>
  </si>
  <si>
    <t>C8.4</t>
  </si>
  <si>
    <t>C9.1</t>
  </si>
  <si>
    <t>C9.2</t>
  </si>
  <si>
    <t>C9.3</t>
  </si>
  <si>
    <t>C9.4</t>
  </si>
  <si>
    <t>E1.1</t>
  </si>
  <si>
    <t>E1.2</t>
  </si>
  <si>
    <t>E1.3</t>
  </si>
  <si>
    <t>E2.1</t>
  </si>
  <si>
    <t>E2.2</t>
  </si>
  <si>
    <t>E2.3</t>
  </si>
  <si>
    <t>E3.1</t>
  </si>
  <si>
    <t>E3.2</t>
  </si>
  <si>
    <t>E3.3</t>
  </si>
  <si>
    <t>E4.1</t>
  </si>
  <si>
    <t>E4.2</t>
  </si>
  <si>
    <t>E4.3</t>
  </si>
  <si>
    <t>1-199981008527</t>
  </si>
  <si>
    <t>Aon Services Pty Ltd</t>
  </si>
  <si>
    <t>Contact: Ragu Krish, +61466348792</t>
  </si>
  <si>
    <t>Consignment#: 16639</t>
  </si>
  <si>
    <t>1 large VMware box received on 13/Aug/2020 at 8:40 AM</t>
  </si>
  <si>
    <t xml:space="preserve">Delivered to cage by MT for SH 1-199982852330 </t>
  </si>
  <si>
    <t>9:20am</t>
  </si>
  <si>
    <t>tmpSY420081301</t>
  </si>
  <si>
    <t>1 medium box received on 13/Aug/2020 at 9:15AM</t>
  </si>
  <si>
    <t>TRK#: 1ZY2E7126760859744</t>
  </si>
  <si>
    <t>Contact: Igor Fuentes, +61413969675</t>
  </si>
  <si>
    <t>1-2JVJ5PYV</t>
  </si>
  <si>
    <t>Perfection Fresh</t>
  </si>
  <si>
    <t>1 small box received @10:13am</t>
  </si>
  <si>
    <t>CN:TIG4CAB0016870</t>
  </si>
  <si>
    <t>1-2JVNHK4Z</t>
  </si>
  <si>
    <t>Connote#: 166873046</t>
  </si>
  <si>
    <t>1 large orange Box received @ 11:40 am</t>
  </si>
  <si>
    <t>no inbound ticket number on the box and in our queue, but it is for Leaseweb and  contact Syaiful.</t>
  </si>
  <si>
    <t>Delivered to cage by A.Harjono and A.Baniya on 13/Aug/2020 at 12:10 PM</t>
  </si>
  <si>
    <t>12.10PM</t>
  </si>
  <si>
    <t>A.Baniya</t>
  </si>
  <si>
    <t>1-200007270235</t>
  </si>
  <si>
    <t>Contact: Ashley Rice, +61429630736, RMA#: 313426, Delivery ticket ID#: 117418544</t>
  </si>
  <si>
    <t>Connote#: AM173645, Order#: AN45031</t>
  </si>
  <si>
    <t>1 StarTrack satchel bag received on 13/Aug/2020 at 12:55 PM</t>
  </si>
  <si>
    <t>Collected by Ashley Rice from Softlayer on 13/Aug/2020 at 1:05 PM</t>
  </si>
  <si>
    <t>1.05PM</t>
  </si>
  <si>
    <t>1-200004973793</t>
  </si>
  <si>
    <t>JOB#2256</t>
  </si>
  <si>
    <t>1-200006034514</t>
  </si>
  <si>
    <t>S00051576</t>
  </si>
  <si>
    <t>1-2JVN9Z0H</t>
  </si>
  <si>
    <t>1-199889994316</t>
  </si>
  <si>
    <t>K&amp;L Gates</t>
  </si>
  <si>
    <t>IMSZ13382810</t>
  </si>
  <si>
    <t>Collected by Marty from Startrack CWF@4L</t>
  </si>
  <si>
    <t>04:00PM</t>
  </si>
  <si>
    <t>1-199812834018</t>
  </si>
  <si>
    <t>Connote#: CIJ000312323</t>
  </si>
  <si>
    <t>1 satchel bag received on 13/Aug/2020 at 4:50 PM</t>
  </si>
  <si>
    <t xml:space="preserve">Collected by Jay </t>
  </si>
  <si>
    <t>Used for SH1-200008897408</t>
  </si>
  <si>
    <t>1-200007519002</t>
  </si>
  <si>
    <t>RMA#801046286</t>
  </si>
  <si>
    <t xml:space="preserve"> 1 large CISCO box received - related to SH# 1-200004660601</t>
  </si>
  <si>
    <t>1-199972479549</t>
  </si>
  <si>
    <t>1 small box received on 14/Aug/2020 at 10:05 am</t>
  </si>
  <si>
    <t>1ZA7W7826654375752</t>
  </si>
  <si>
    <t>A.Baniya/Vardaan Sharma</t>
  </si>
  <si>
    <t>CN# AYUJ018781</t>
  </si>
  <si>
    <t>1-199830147049</t>
  </si>
  <si>
    <t>1 large box received  on 14/Aug/2020 at 10:45 am</t>
  </si>
  <si>
    <t xml:space="preserve"> 1 small package  received on 14/Aug/2020 at 10:30 am</t>
  </si>
  <si>
    <t>TRK#771170241018</t>
  </si>
  <si>
    <t>Partial shipment received : 1 out of 2 received.</t>
  </si>
  <si>
    <t>Collected by Ian Roger Milnes from Datto on 14/Aug/2020 at 11:25AM</t>
  </si>
  <si>
    <t>11:25AM</t>
  </si>
  <si>
    <t>Collected by Heng Keong Lai from SAP on 14/Aug/2020 at 11:40AM</t>
  </si>
  <si>
    <t>1-200006586597</t>
  </si>
  <si>
    <t>Collected by George Meligonis from TTEC on 23/Jul/2020 at 12:00PM</t>
  </si>
  <si>
    <t>12:00PM</t>
  </si>
  <si>
    <t>W.Laij/A.Harjono</t>
  </si>
  <si>
    <t>1-200031604323</t>
  </si>
  <si>
    <t>1 StarTrack satchel bag received on 14/Aug/2020 at 12:30 PM</t>
  </si>
  <si>
    <t>Connote#: 77HZ00051356</t>
  </si>
  <si>
    <t>Contact: David Bullock, 0299354188</t>
  </si>
  <si>
    <t>1 pallet received on 14/Aug/2020 at 12:45 PM</t>
  </si>
  <si>
    <t>Contact: Sadikshya Pokharel, 0428594719</t>
  </si>
  <si>
    <t>SO#: 904532, Ticket#: 117330806</t>
  </si>
  <si>
    <t>12:50PM</t>
  </si>
  <si>
    <t>Collected by Assad Abbas from Softlayer on 14/Aug/2020 at 12:50 PM</t>
  </si>
  <si>
    <t>Storage event ID: 1-2JW1DRVV</t>
  </si>
  <si>
    <t>1-200031147797</t>
  </si>
  <si>
    <t>1-199982958082</t>
  </si>
  <si>
    <t>1 small box received on 14/Aug/2020 at 2:02 pm</t>
  </si>
  <si>
    <t>TRK# 5535</t>
  </si>
  <si>
    <t>1-199928813565</t>
  </si>
  <si>
    <t>1 big box delivered wrapped on a skid pallet (half width pallet) received on 14/Aug/2020 at 1:35 PM. Partial shipment received</t>
  </si>
  <si>
    <t>CN#OBT000456009</t>
  </si>
  <si>
    <t>A.Baniya/A.Harjono</t>
  </si>
  <si>
    <t>Contact: Jacob Bisby</t>
  </si>
  <si>
    <t>CN#CIJ000312366</t>
  </si>
  <si>
    <t xml:space="preserve">1 small package received on 14/Aug/2020 at 2:00pm </t>
  </si>
  <si>
    <t>Collected by Robert Sturgil from Service at 2:23pm</t>
  </si>
  <si>
    <t>2:23PM</t>
  </si>
  <si>
    <t>L.Abdulle/A.BaniyaL.Abdulle/A.Baniya</t>
  </si>
  <si>
    <t>1-199952028015</t>
  </si>
  <si>
    <t>Jardine Lloyd Thompson Pty Ltd</t>
  </si>
  <si>
    <t>2 large, 2 medium and 2 small box received at 14/Aug/2020 at 3:23 pm</t>
  </si>
  <si>
    <t>Connote#67TZ50010246</t>
  </si>
  <si>
    <t>Contact person: Matthew Barnes</t>
  </si>
  <si>
    <t>1-199952028015-2</t>
  </si>
  <si>
    <t>1-199952028015-3</t>
  </si>
  <si>
    <t>1-199952028015-4</t>
  </si>
  <si>
    <t>1-199952028015-5</t>
  </si>
  <si>
    <t>1-199952028015-6</t>
  </si>
  <si>
    <t>1 small white box</t>
  </si>
  <si>
    <t>1-200034704285</t>
  </si>
  <si>
    <t xml:space="preserve">No inbound ticket number. Contact person: Jayaratnam Ahilan 
1-2JW0SRY4
David Bullock created the inbound ticket number </t>
  </si>
  <si>
    <t>6:23PM</t>
  </si>
  <si>
    <t>Used for SH#: 1-200034643074</t>
  </si>
  <si>
    <t>1PM</t>
  </si>
  <si>
    <t>Collected under the outbound ticket number 1-200034143330 by Shen Yeo</t>
  </si>
  <si>
    <t>Not found during Audit 16/08/2020</t>
  </si>
  <si>
    <t>1-2JWRLZBT</t>
  </si>
  <si>
    <t>Browserstack</t>
  </si>
  <si>
    <t>One small yellow package received at 17-Aug-20 at 8:50 am</t>
  </si>
  <si>
    <t>A.Baniya/A.Ng</t>
  </si>
  <si>
    <t>Contact person: David Braiden</t>
  </si>
  <si>
    <t>1-199994844191</t>
  </si>
  <si>
    <t>One small box recieved on 17/Aug/2020 at 8:50 am</t>
  </si>
  <si>
    <t>WEX Prepaid Cards Australia Pty Ltd</t>
  </si>
  <si>
    <t>WB# W1247XSS8HP</t>
  </si>
  <si>
    <t>TRK# 1Z1A2A766644471449</t>
  </si>
  <si>
    <t>4PM</t>
  </si>
  <si>
    <t xml:space="preserve">Delivered to cage by A.Baniya and A.Ng </t>
  </si>
  <si>
    <t>One pallet received at loading dock on 17-aug-20 at 10:45 am</t>
  </si>
  <si>
    <t>1-200031604632</t>
  </si>
  <si>
    <t>SO# 904894</t>
  </si>
  <si>
    <t>Vardaan Sharma/A.Baniya</t>
  </si>
  <si>
    <t>picked up by Sadikshya Pokhrael from Softlayer at the loading dock</t>
  </si>
  <si>
    <t>10:48AM</t>
  </si>
  <si>
    <t>One small package received on 7-Aug-20 at 9:50 am</t>
  </si>
  <si>
    <t>CN# AYUJ018571</t>
  </si>
  <si>
    <t>Status 'Entered' (Order Management)</t>
  </si>
  <si>
    <t>Status 'Pending Configuration (Order Management)</t>
  </si>
  <si>
    <t>Related to - ticket 1-199490102549 - The shipment was original registered for Code 42 Australia but I confirmed with CSM Abhishek that the shipment with master traking number 171361952501  belongs to Blast Technologies.</t>
  </si>
  <si>
    <t>Partial Shipment Released to Customer - 1-199490102549, other shipment received under different inbound ticket number 1-199260173739</t>
  </si>
  <si>
    <t>Customer created 1-199648265825 (cancelled) and 1-199648216747 (cancelled) via event-ID. Both tickets havent arrived in our queue</t>
  </si>
  <si>
    <t>Status 'Cancelled' (Order Management) - 1-199648265825, 1-199648216747</t>
  </si>
  <si>
    <t>Status 'Entered' (Order Management) - Ticket is not there in the queue yet as of 30/07/2020</t>
  </si>
  <si>
    <t>1 StarTrack satchel collected by Tong from StarTrack, REGO No. DKA78V on 03/Aug/20 at 12:20 PM</t>
  </si>
  <si>
    <t>1-200068736436</t>
  </si>
  <si>
    <t>Picked up by Hassan</t>
  </si>
  <si>
    <t>12:15pm</t>
  </si>
  <si>
    <t>1-200065218875</t>
  </si>
  <si>
    <t>One small box received on 17-Aug-20 at 1:06 pm</t>
  </si>
  <si>
    <t>TRK# 1Z 2E3 95A 04 4491 1344</t>
  </si>
  <si>
    <t>A.baniya/V.Sharma</t>
  </si>
  <si>
    <t>Contact person: Anna Tang - 0401368489</t>
  </si>
  <si>
    <t>1-199967126133</t>
  </si>
  <si>
    <t>Reflected Networks, Llc.</t>
  </si>
  <si>
    <t>One small box received on 17-Aug-20 at 1:30 pm</t>
  </si>
  <si>
    <t>TRK# 771227425270</t>
  </si>
  <si>
    <t>Location: SY4:02:060011:Reflected Networks, Llc.</t>
  </si>
  <si>
    <t>1-197917619877</t>
  </si>
  <si>
    <t>One medium box with black wrapper received on 17-Aug-20 at 1:30 pm</t>
  </si>
  <si>
    <t>TRK# 100495508</t>
  </si>
  <si>
    <t>One medium long box received on 17-Aug-20 at 1:30 pm</t>
  </si>
  <si>
    <t>TRK# 	771170241018</t>
  </si>
  <si>
    <t>1-199830147049-2</t>
  </si>
  <si>
    <t>1-200004660695</t>
  </si>
  <si>
    <t>Used for SH#1-199859600670</t>
  </si>
  <si>
    <t>collected by Geoffrey from TNT reg CP08RN</t>
  </si>
  <si>
    <t xml:space="preserve">Collected by David Bullock </t>
  </si>
  <si>
    <t>Collected by Jay from Cisco</t>
  </si>
  <si>
    <t>Collected by Ali</t>
  </si>
  <si>
    <t>11:25PM</t>
  </si>
  <si>
    <t>1-2JWS4YYX Contact person: Tim Osmers</t>
  </si>
  <si>
    <t xml:space="preserve">1-200069799856 </t>
  </si>
  <si>
    <t>Delivered to cage SH#1-199889994316</t>
  </si>
  <si>
    <t>03:00AM</t>
  </si>
  <si>
    <t>n.mENDON</t>
  </si>
  <si>
    <t>1-197917623349</t>
  </si>
  <si>
    <t>One small package received on 18-Aug-20 at 9:30 am</t>
  </si>
  <si>
    <t>RMA#801082615</t>
  </si>
  <si>
    <t>1-199963818715</t>
  </si>
  <si>
    <t>One small box received on 18-Aug-20 at 9:30 am</t>
  </si>
  <si>
    <t>Waybill# 5330434546</t>
  </si>
  <si>
    <t>Attn: Sothear Ung/ Jeffery So</t>
  </si>
  <si>
    <t>1-199863118062</t>
  </si>
  <si>
    <t>One Juniper network box received on 18-Aug-20 at 9:30 am</t>
  </si>
  <si>
    <t>RMA# R200307168</t>
  </si>
  <si>
    <t>The RMA on the box is different than the one that' in the Inbound ticket number. RMA Number: R200305820 ( Inside the ticket)</t>
  </si>
  <si>
    <t>1 large box received @11:09am</t>
  </si>
  <si>
    <t>1-200032234371</t>
  </si>
  <si>
    <t>00903VYXGH</t>
  </si>
  <si>
    <t>1-2JWYCXVE</t>
  </si>
  <si>
    <t>1 small box received @11:00am</t>
  </si>
  <si>
    <t>1-200089325171</t>
  </si>
  <si>
    <t xml:space="preserve">One box received at the loading dock today at 12:50Pm </t>
  </si>
  <si>
    <t>1-200070217993</t>
  </si>
  <si>
    <t>One medium box received at 1PM</t>
  </si>
  <si>
    <t>1-200092290402</t>
  </si>
  <si>
    <t xml:space="preserve">Job Number : 12902	 </t>
  </si>
  <si>
    <t>Collected by John Zhou at 01:30PM</t>
  </si>
  <si>
    <t>1:30PM</t>
  </si>
  <si>
    <t>Collecyed by Sadikshya Pokhrael from Softlayer at the loading dock</t>
  </si>
  <si>
    <t>01:10PM</t>
  </si>
  <si>
    <t>1-200046374347</t>
  </si>
  <si>
    <t>One medium box received at 01:50PM</t>
  </si>
  <si>
    <t xml:space="preserve">UNITAS-1597355116	 </t>
  </si>
  <si>
    <t>1 small box received at 09:56AM</t>
  </si>
  <si>
    <t>CN # 33BCK1213659</t>
  </si>
  <si>
    <t>Contact: Lee Apps, 0420232541, Suraj gonan raise a inbound ticket</t>
  </si>
  <si>
    <t>Logged by Vardaan Sharma at 02:05PM (1-2JWXKBVX)</t>
  </si>
  <si>
    <t>1-200094700675</t>
  </si>
  <si>
    <t>Picked up by Hassan @3:10PM</t>
  </si>
  <si>
    <t>3:10PM</t>
  </si>
  <si>
    <t>1-2JX6Q84D</t>
  </si>
  <si>
    <t>1-2JX6Q84D-2</t>
  </si>
  <si>
    <t xml:space="preserve">Picked up by Jay </t>
  </si>
  <si>
    <t>3:50PM</t>
  </si>
  <si>
    <t>Telstra_RACV (DCSA)</t>
  </si>
  <si>
    <t>5 Boxes received @3:52PM</t>
  </si>
  <si>
    <t>S8QZ00397212</t>
  </si>
  <si>
    <t>1-200092846460</t>
  </si>
  <si>
    <t>1 Small item wrapped</t>
  </si>
  <si>
    <t>Used for SH # 1-200078495504</t>
  </si>
  <si>
    <t>1-200111662608</t>
  </si>
  <si>
    <t>NetApp Cloud Operations (AU)</t>
  </si>
  <si>
    <t>Order no:  #75973824</t>
  </si>
  <si>
    <t>RMA # 8003164618</t>
  </si>
  <si>
    <t>1-200111662608-2</t>
  </si>
  <si>
    <t>1-199890002673</t>
  </si>
  <si>
    <t>Collected by Jay Curtis from Interactive @10:00AM on 19/08/2020</t>
  </si>
  <si>
    <t>Vardaan/A.Baniya</t>
  </si>
  <si>
    <t>Collected by Robert Sturgill from service now  @10:23AM on 19/08/2020</t>
  </si>
  <si>
    <t>1 medium box received on 19/Aug/2020 at 10:50 AM</t>
  </si>
  <si>
    <t>1-200115388673</t>
  </si>
  <si>
    <t>TRK#: 771219115413</t>
  </si>
  <si>
    <t>Collected by Monika Mittal from Softlayer on 19/Aug/2020 at 10:55 AM</t>
  </si>
  <si>
    <t>10:55AM</t>
  </si>
  <si>
    <t>1-199689330638</t>
  </si>
  <si>
    <t>Netflix Australia PTY LTD</t>
  </si>
  <si>
    <t xml:space="preserve">1 satchel picked on 06/Aug/2020 </t>
  </si>
  <si>
    <t>TRK#: 791070229347</t>
  </si>
  <si>
    <t>Mitel Networks Limited</t>
  </si>
  <si>
    <t>1-200112438560</t>
  </si>
  <si>
    <t>Connote#: 980114382360</t>
  </si>
  <si>
    <t>1 large box received on 19/Aug/2020 at 11:40 AM</t>
  </si>
  <si>
    <t>Collected by Sajjad Nasir from Oracle on 19/Aug/2020 at 11:40 AM</t>
  </si>
  <si>
    <t>Telstra International Limited_IMC Financial Markets Resell</t>
  </si>
  <si>
    <t>1-200093120263</t>
  </si>
  <si>
    <t>1-200112585319</t>
  </si>
  <si>
    <t>1-200093120263-2</t>
  </si>
  <si>
    <t>1-200112585319-2</t>
  </si>
  <si>
    <t>1-200112585319-3</t>
  </si>
  <si>
    <t>2 pallets received on 19/Aug/2020 at 12:20 PM</t>
  </si>
  <si>
    <t>Collected by Mayur from Mainfreight, REGO#: XN55HN, on 19/Aug/2020 at 12:25 PM</t>
  </si>
  <si>
    <t>12:25PM</t>
  </si>
  <si>
    <t>3 pallets received on 19/Aug/2020 at 12:30 PM</t>
  </si>
  <si>
    <t>Collected by Monika Mittal from Softlayer on 19/Aug/2020 at 12:40 PM</t>
  </si>
  <si>
    <t>1 large DELL EMC box and 1 medium FS box received on 19/Aug/2020 at 12:00 PM</t>
  </si>
  <si>
    <t>Collected by Sayed Saleh from Ericsson on 19/Aug/2020 at 1:30 PM, using 1-2IIGG8ZS to collect the shipment</t>
  </si>
  <si>
    <t>Collected by Chris From DHL Rego"CP32SR"</t>
  </si>
  <si>
    <t>2:45PM</t>
  </si>
  <si>
    <t>1-200117132907</t>
  </si>
  <si>
    <t>1-200117132907-2</t>
  </si>
  <si>
    <t>collected by Tobias George Dunnachie MCNATTY from IMC</t>
  </si>
  <si>
    <t>11:45AM</t>
  </si>
  <si>
    <t>V. Sharma</t>
  </si>
  <si>
    <t>One small box received on 19-Aug-20 at 8:50 am</t>
  </si>
  <si>
    <t>One large box received on 19-Aug-20 at 8:50 am</t>
  </si>
  <si>
    <t>Collected by Kevin</t>
  </si>
  <si>
    <t>09:15PM</t>
  </si>
  <si>
    <t>Used for SH#1-200127288034</t>
  </si>
  <si>
    <t>11:15PM</t>
  </si>
  <si>
    <t>1-200050549267</t>
  </si>
  <si>
    <t>04:00AM</t>
  </si>
  <si>
    <t>8AM</t>
  </si>
  <si>
    <t>8:55AM</t>
  </si>
  <si>
    <t>1-199975170427</t>
  </si>
  <si>
    <t>TRK# 	4192201431</t>
  </si>
  <si>
    <t>A.baniya/V.sharma</t>
  </si>
  <si>
    <t>1-199975170427-2</t>
  </si>
  <si>
    <t>2 pallets received on 20-Aug-20 at 9:45 am</t>
  </si>
  <si>
    <t>1-199972980123</t>
  </si>
  <si>
    <t>Packet Host, Inc.</t>
  </si>
  <si>
    <t>One small box received on 20-Aug-2020 at 10:55 am</t>
  </si>
  <si>
    <t>TRK# 77124186211</t>
  </si>
  <si>
    <t>1-200090903724</t>
  </si>
  <si>
    <t>One medium box received on 20-Aug-2020 at 10:55 am</t>
  </si>
  <si>
    <t>TRK# 	123593117610</t>
  </si>
  <si>
    <t>1-200122331515</t>
  </si>
  <si>
    <t>Telstra International Limited_Ngena Resell</t>
  </si>
  <si>
    <t>CN# CIJ000312494</t>
  </si>
  <si>
    <t>1-200140699461</t>
  </si>
  <si>
    <t>1 large black box received on 20/Aug/2020 at 11:40 AM</t>
  </si>
  <si>
    <t>TRK#: 771297583250, REF#: SO905620</t>
  </si>
  <si>
    <t>Collected by Paul from FEDEX, REGO#: CJE96Q on 20/Aug/2020 at 11:45 AM</t>
  </si>
  <si>
    <t>Collected by Jack from Alliance for SH#: 1-200092252014 on 20/Aug/2020 at 8:55 AM</t>
  </si>
  <si>
    <t>tmpSY420082001</t>
  </si>
  <si>
    <t>Connote#: 4ODZ00050112</t>
  </si>
  <si>
    <t>1 large StarTrack box received on 20/Aug/2020 at 12:20 PM</t>
  </si>
  <si>
    <t>One small box received on 20-Aug-20 at 11:25 AM</t>
  </si>
  <si>
    <t>12:35PM</t>
  </si>
  <si>
    <t>Collected by Hermant Pillay For Ngena Telstra Cisco on 20/Aug/2020 at 12:35PM</t>
  </si>
  <si>
    <t>TRK#: 118461361236</t>
  </si>
  <si>
    <t>Used for SH#1-200134032482, completed on 20/Aug/2020 at 4:00 AM</t>
  </si>
  <si>
    <t>Ticket in Order Management</t>
  </si>
  <si>
    <t>Waybill#: 4056409766</t>
  </si>
  <si>
    <t>Collected by Thomas Katsamatsas from Facility</t>
  </si>
  <si>
    <t>01:40PM</t>
  </si>
  <si>
    <t xml:space="preserve">Vardaan </t>
  </si>
  <si>
    <t>Vardaan</t>
  </si>
  <si>
    <t>1-200141005114</t>
  </si>
  <si>
    <t>One medium box received on 20-Aug-2020 at 2:10 pm</t>
  </si>
  <si>
    <t xml:space="preserve">	RMA 724419</t>
  </si>
  <si>
    <t>RMA 724419</t>
  </si>
  <si>
    <t>Collected by Tim from Capital transport on 20-Aug-20 at 2:10 pm , REGO# CW 53 PN</t>
  </si>
  <si>
    <t>Ansha Baniya</t>
  </si>
  <si>
    <t>MOQ Digital</t>
  </si>
  <si>
    <t>1-200136830158</t>
  </si>
  <si>
    <t>2 Big devices with their power cables and rails on one orange trolly</t>
  </si>
  <si>
    <t>1-200120716202</t>
  </si>
  <si>
    <t>1-200120716202-2</t>
  </si>
  <si>
    <t>2 pallets received on 20-Aug-20 at 4:17 pm</t>
  </si>
  <si>
    <t>TRK#: 2300676926 2300676065 2300676192</t>
  </si>
  <si>
    <t>One large box received on 21-Aug-20 at 8:54 am.</t>
  </si>
  <si>
    <t>1-200093361156</t>
  </si>
  <si>
    <t>TRK# 1ZW1247X0493885023</t>
  </si>
  <si>
    <t>Delivered to cage by A.Baniya and A.Harjono on 21/Aug/2020 at 10:10 AM</t>
  </si>
  <si>
    <t>1-200145302706</t>
  </si>
  <si>
    <t>1-200085944257</t>
  </si>
  <si>
    <t xml:space="preserve">	4132925042</t>
  </si>
  <si>
    <t xml:space="preserve"> one small white box received on 21/Aug/2020 at 10:25 AM</t>
  </si>
  <si>
    <t>1-200145302706-2</t>
  </si>
  <si>
    <t>12 blue storage box and four small trolleys  received on 21/Aug/2020 at 10:25 AM</t>
  </si>
  <si>
    <t>12 blue storage box and four small trolleys received on 21/Aug/2020 at 10:25 AM</t>
  </si>
  <si>
    <t>Collected  by Malik from Toll courier on 21/Aug/2020 at 10:30 am, REGO # EGE30E</t>
  </si>
  <si>
    <t>Used for SH# 1-200164546131</t>
  </si>
  <si>
    <t>Delivered to cage by A.Baniya and A.Harjono on 21/Aug/2020 at 11:15 AM</t>
  </si>
  <si>
    <t>Delivered to cage by A.Baniya and A.Harjono on 21/Aug/2020 at 11:40 AM</t>
  </si>
  <si>
    <t>1-200134037942</t>
  </si>
  <si>
    <t>1-200134037942-2</t>
  </si>
  <si>
    <t>1-200143336890</t>
  </si>
  <si>
    <t>1-200168908626</t>
  </si>
  <si>
    <t>1 medium black box received on 21/Aug/2020 at 12:10 PM</t>
  </si>
  <si>
    <t>Collected by Darren Fleming from SYD70 on 21/Aug/2020 at 12:00 PM</t>
  </si>
  <si>
    <t>One small package received on 20-Aug-2020 at 3:15 PM</t>
  </si>
  <si>
    <t>JOB#: 2527</t>
  </si>
  <si>
    <t>CN# SCH000296876, SCH000296876, SCH000296962</t>
  </si>
  <si>
    <t>1-200134037942-3</t>
  </si>
  <si>
    <t>3 Dell pallets received on 21/Aug/2020 at 12:00 PM</t>
  </si>
  <si>
    <t>1 medium box received on 21/Aug/2020 at 1:25 PM</t>
  </si>
  <si>
    <t>Collected by Assad Abbas from Softlayer on 21/Aug/2020 at 1:30 PM</t>
  </si>
  <si>
    <t>Delivered to cage by A.Baniya on 21/Aug/2020 at 1:20 PM</t>
  </si>
  <si>
    <t>1-200170693086</t>
  </si>
  <si>
    <t>Connote#: 1LVZ00021270, REF#: 24764167001, Ticket#: 106068274</t>
  </si>
  <si>
    <t>Collected by Hasan Prawirasoetisna on 21/Aug/2020 at 1:50 PM</t>
  </si>
  <si>
    <t>1-200031186326</t>
  </si>
  <si>
    <t>One small packet received at 4:00 pm on 21-Aug-20</t>
  </si>
  <si>
    <t>TRK# 3444E5000217</t>
  </si>
  <si>
    <t>Used for SH# 1-200171688843</t>
  </si>
  <si>
    <t>J.Oblad/Su.Shrestha</t>
  </si>
  <si>
    <t>Used for SH# 1-200116123751</t>
  </si>
  <si>
    <t>01:50AM</t>
  </si>
  <si>
    <t>1 long Cisco box (hardware swap from # 1-200116123751</t>
  </si>
  <si>
    <t>1-200192863450</t>
  </si>
  <si>
    <t>1 pallet received at 4:30 PM</t>
  </si>
  <si>
    <t>to follow</t>
  </si>
  <si>
    <t>8:56am</t>
  </si>
  <si>
    <t>Collected by dinh hogng from syndeticom</t>
  </si>
  <si>
    <t>Collected By Graham Bruce from Hawaiki</t>
  </si>
  <si>
    <t>10:16AM</t>
  </si>
  <si>
    <t>1-200166914873</t>
  </si>
  <si>
    <t>1 large Juniper box received on 24/Aug/2020 at 10:35 AM</t>
  </si>
  <si>
    <t>Order#: 76002235, JOB#: 6686</t>
  </si>
  <si>
    <t>A.Harjono/L.Abdulle</t>
  </si>
  <si>
    <t>RMA#: 200307168</t>
  </si>
  <si>
    <t>1-200206426060</t>
  </si>
  <si>
    <t>Ticket updated by Vardaan Sharma</t>
  </si>
  <si>
    <t>1-200035131751</t>
  </si>
  <si>
    <t>1 small pallet and 2 medium boxes received at 10:50AM</t>
  </si>
  <si>
    <t xml:space="preserve">MAWB: 618-78297575 HAWB: EX2014236	 </t>
  </si>
  <si>
    <t>1-200035131751-2</t>
  </si>
  <si>
    <t>1-200035131751-3</t>
  </si>
  <si>
    <t>A.baniya</t>
  </si>
  <si>
    <t>Collected by Jitender Beniwal from Oracle on 24-Aug-20 at 1:50 pm</t>
  </si>
  <si>
    <t xml:space="preserve">Collected by Daniel Gomes from Amazon </t>
  </si>
  <si>
    <t>2:40PM</t>
  </si>
  <si>
    <t>1-200172497057</t>
  </si>
  <si>
    <t>One small white package received on 24-Aug-20 at 4:50 pm</t>
  </si>
  <si>
    <t>CN# CIJ000312647</t>
  </si>
  <si>
    <t>A.baniya/ladif</t>
  </si>
  <si>
    <t>The ticket is still in progress so need to update the spotlight when the ticket is in the queue.</t>
  </si>
  <si>
    <t xml:space="preserve">Collected by Dennis Lee </t>
  </si>
  <si>
    <t>5:06PM</t>
  </si>
  <si>
    <t>1-200161976919</t>
  </si>
  <si>
    <t>1 small box received on 25/Aug/2020 at 9:35 AM</t>
  </si>
  <si>
    <t>Waybill#: 1340524592</t>
  </si>
  <si>
    <t>Contact: +61417025706</t>
  </si>
  <si>
    <t>1-199891465761</t>
  </si>
  <si>
    <t>1 medium box received on 25/Aug/2020 at 10:05 AM</t>
  </si>
  <si>
    <t>1 medium box received on 25/Aug/2020 at 10:15 AM</t>
  </si>
  <si>
    <t>Connote#: CIJ000312657, Senders Ref#: 801099381, Ref#: 15369</t>
  </si>
  <si>
    <t>Connote#: CIJ000312677, Senders Ref#: 801097339, Ref#: 15362</t>
  </si>
  <si>
    <t>Contact: 0296390461</t>
  </si>
  <si>
    <t>1-200157791433</t>
  </si>
  <si>
    <t>1 large Juniper box received on 25/Aug/2020 at 11:00 AM</t>
  </si>
  <si>
    <t>TRK#: 771312543960</t>
  </si>
  <si>
    <t>1-200173216266</t>
  </si>
  <si>
    <t>1-200173216266-2</t>
  </si>
  <si>
    <t>1 large FS box and 1 medium FS box received on 25/Aug/2020 at 11:00 AM</t>
  </si>
  <si>
    <t>Connote#: FMO200819314</t>
  </si>
  <si>
    <t>1-200236806754</t>
  </si>
  <si>
    <t>1 heavy medium box received on 25/Aug/2020 at 11:30 AM</t>
  </si>
  <si>
    <t>JOB#: 12494</t>
  </si>
  <si>
    <t>Contact: John, 0450513688</t>
  </si>
  <si>
    <t>1-200170950353</t>
  </si>
  <si>
    <t>two large box and one medium  CISCO boxes received on 25-Aug-20 at 12:05 pm</t>
  </si>
  <si>
    <t>CN# ANCS25082020076737</t>
  </si>
  <si>
    <t>Contact person: Deming Wen (0415380738)</t>
  </si>
  <si>
    <t>1-200170950353-2</t>
  </si>
  <si>
    <t>1-200170950353-3</t>
  </si>
  <si>
    <t>Collected by John Zhou from SYD70 on 25/Aug/2020 at 1:05PM</t>
  </si>
  <si>
    <t>1:05PM</t>
  </si>
  <si>
    <t>2:05PM</t>
  </si>
  <si>
    <t>Collected by Xi from Direct Couriers on 25/Aug/2020 at 2:05 PM, REGO: CS58VA</t>
  </si>
  <si>
    <t>1-200090144808</t>
  </si>
  <si>
    <t>1-200090144808-2</t>
  </si>
  <si>
    <t>2 large boxes received on 25/Aug/2020 at 2:05 PM</t>
  </si>
  <si>
    <t>Waybill#: 7856498366</t>
  </si>
  <si>
    <t>Contact: 61288868389</t>
  </si>
  <si>
    <t>1-200117353263</t>
  </si>
  <si>
    <t>1-200117353263-2</t>
  </si>
  <si>
    <t>2 medium boxes received on 25/Aug/2020 at 2:35 PM</t>
  </si>
  <si>
    <t>Connote#: GFF257320, SOSS: 110844841/2</t>
  </si>
  <si>
    <t>Collected by Grant Mitchell from AXA Investment</t>
  </si>
  <si>
    <t>03:27PM</t>
  </si>
  <si>
    <t>1-198425885315</t>
  </si>
  <si>
    <t>1-198425885315-2</t>
  </si>
  <si>
    <t>1-200238002366</t>
  </si>
  <si>
    <t>Contact: Jason Yu, 0488388062; Previous SH#1-200185787841; Customer Work Visit for Contractor 1-200174276480; Received shipment with SY3 inbound ticket number, but SY4 shipment label (200 Bourke Road), have not accepted at Siebel</t>
  </si>
  <si>
    <t>2 medium box returned by client on 29 June 2020</t>
  </si>
  <si>
    <t>Ticket already been zClosed</t>
  </si>
  <si>
    <t>1-200143336525</t>
  </si>
  <si>
    <t>Connote#: SCSZ00969661</t>
  </si>
  <si>
    <t>1-200143336525-2</t>
  </si>
  <si>
    <t>2 pallets (23 Boxes) received on 18-Aug-2020 at 3:10 PM</t>
  </si>
  <si>
    <t>A. Ng/A.Harjono</t>
  </si>
  <si>
    <t>1-200254452482</t>
  </si>
  <si>
    <t>1 large black wrapped box</t>
  </si>
  <si>
    <t>Used for SH SO# 1-200261287093</t>
  </si>
  <si>
    <t>5:00am</t>
  </si>
  <si>
    <t>Used for SH# 1-200266630996</t>
  </si>
  <si>
    <t>6:00AM</t>
  </si>
  <si>
    <t>1-200143479073</t>
  </si>
  <si>
    <t>1 large box and 1 small box received at 09:35AM</t>
  </si>
  <si>
    <t>TRK#: 1870614233</t>
  </si>
  <si>
    <t>1-200143479073-2</t>
  </si>
  <si>
    <t>1-200110607211</t>
  </si>
  <si>
    <t>TRK# 1ZA7W7826754150386</t>
  </si>
  <si>
    <t>One medium box received on 26-Aug-20 at 10:35 am</t>
  </si>
  <si>
    <t>Collected by Ragupathy GopalKrishanan from Aon on 26-Aug-20 at 10:45 am</t>
  </si>
  <si>
    <t>Collected by Jason Yu AWA</t>
  </si>
  <si>
    <t>1-200207479753</t>
  </si>
  <si>
    <t>2 satchel Received and collected by Asaad from softlayer</t>
  </si>
  <si>
    <t>Internal ticket #118131022RMA-313828</t>
  </si>
  <si>
    <t>1-200207479753-2</t>
  </si>
  <si>
    <t>Collected by Assad from softlayer</t>
  </si>
  <si>
    <t>1-200172312151</t>
  </si>
  <si>
    <t>One very small CISCO box received on 26-Aug-20 at 11:45 am</t>
  </si>
  <si>
    <t>CN# GFF258020</t>
  </si>
  <si>
    <t>Collected by Paul from FedEx, REGO#: CJE96Q on 26/Aug/2020 at 12:35 PM</t>
  </si>
  <si>
    <t>1-200270721804</t>
  </si>
  <si>
    <t>It was handed over to the courier directly by Sadikshya from Softlayer.Collected by Paul from FedEx, REGO#: CJE96Q on 26/Aug/2020 at 12:35 PM.</t>
  </si>
  <si>
    <t>1-200236317832</t>
  </si>
  <si>
    <t>One small white package received on 26-Aug-20 at 12:30 pm</t>
  </si>
  <si>
    <t>CN# CIJ000312736</t>
  </si>
  <si>
    <t>Collected by Mathew from Syd 70 on 26-Aug-20 at 12:50 PM</t>
  </si>
  <si>
    <t>1-200208905735</t>
  </si>
  <si>
    <t>Six medium boxes received and picked up by Asad from Softlayer on 26-Aug-20 at 1:05 Pm</t>
  </si>
  <si>
    <t>TRK# 	946060721</t>
  </si>
  <si>
    <t>Collected by TNT Courier Rego # AR74PW</t>
  </si>
  <si>
    <t>Collected by Santos Sh.</t>
  </si>
  <si>
    <t>1-200275104138</t>
  </si>
  <si>
    <t>SY70</t>
  </si>
  <si>
    <t>ONE MRDIUM BOX</t>
  </si>
  <si>
    <t>dc#473</t>
  </si>
  <si>
    <t>1-200283581782</t>
  </si>
  <si>
    <t>RMA#</t>
  </si>
  <si>
    <t>1 medium box returned by Sayed // awaiting outbound</t>
  </si>
  <si>
    <t>Delivered to cage by MT for SH 1-200288276188</t>
  </si>
  <si>
    <t>11:05pm</t>
  </si>
  <si>
    <t>1-200189098858</t>
  </si>
  <si>
    <t>1 large box with Supermicro server 'SM070ADC' from  SH SO# 1-200261287093</t>
  </si>
  <si>
    <t>1-200279086619</t>
  </si>
  <si>
    <t>1 large box received at 8:10 AM</t>
  </si>
  <si>
    <t>C/N: DIR1611069</t>
  </si>
  <si>
    <t xml:space="preserve">1-200275104138-2 </t>
  </si>
  <si>
    <t>CN # CIJ000312802</t>
  </si>
  <si>
    <t>1-200276330223</t>
  </si>
  <si>
    <t>Cisco SR :    689775807</t>
  </si>
  <si>
    <t>One medium Cisco box received on 27-Aug-20 at 10:37 am</t>
  </si>
  <si>
    <t>One medium cisco box received on 27-Aug-20 at 10:37 am</t>
  </si>
  <si>
    <t>1-200157791433-2</t>
  </si>
  <si>
    <t>One medium  box received on 27-Aug-20 at 10:37 am with 	TRK# 771312864783</t>
  </si>
  <si>
    <t>TRK# 771312864783</t>
  </si>
  <si>
    <t>1-200274769984</t>
  </si>
  <si>
    <t>One small box received on 27-Aug-20 at 10:37 am</t>
  </si>
  <si>
    <t>TRK# 	111377555</t>
  </si>
  <si>
    <t>Received by Andrew and logged by Ansha</t>
  </si>
  <si>
    <t>Shipment received by Asad from softlayer on 27-Aug-20 at 10:45 am.</t>
  </si>
  <si>
    <t>1-200164546371</t>
  </si>
  <si>
    <t xml:space="preserve">	ticket 117576520</t>
  </si>
  <si>
    <t>Picked up by Asad on 27-Aug-20 at 10:45 am and confirmed by Andrew</t>
  </si>
  <si>
    <t>1-200249675422</t>
  </si>
  <si>
    <t>Suncorp Corporate Services Pty Ltd.</t>
  </si>
  <si>
    <t>2 Palo Altos, 2 Cisco 9k switches, and 2 shelves received on 27/Aug/2020 at 12:25 PM</t>
  </si>
  <si>
    <t>1-200304076134</t>
  </si>
  <si>
    <t>1 StarTrack satchel bag received from Robert Sturgill at ServiceNow on 27/Aug/2020 at 2:50 PM</t>
  </si>
  <si>
    <t>TRK#: 9CG22960L9B15539, CN#: 9CG22960, Article#: L9B15539, REF#: 87915753738</t>
  </si>
  <si>
    <t>The shipment will be collected tomorrow on 27/Aug/2020</t>
  </si>
  <si>
    <t>Picked up by Troy from Bramley transport, REGO# BK58C0</t>
  </si>
  <si>
    <t>1-200273794145</t>
  </si>
  <si>
    <t>Waybill#: 8615182660, REF#: TBAU00272337</t>
  </si>
  <si>
    <t>1 large box received from David Domeney from Hawaiki on 27/Aug/2020 at 3:05 PM</t>
  </si>
  <si>
    <t>1-200303608176</t>
  </si>
  <si>
    <t>1-200303608176-2</t>
  </si>
  <si>
    <t>1-200304747654</t>
  </si>
  <si>
    <t>1-200304747654-2</t>
  </si>
  <si>
    <t>2 large flat box received on 27/Aug/2020 at 3:40 PM</t>
  </si>
  <si>
    <t>JOB#: 1987</t>
  </si>
  <si>
    <t>Contact: Stephen Rose, Darren Fleming</t>
  </si>
  <si>
    <t>1 fire eye device and one FS small box received on 27/Aug/2020 at 3:50 PM</t>
  </si>
  <si>
    <t>1-200276314583</t>
  </si>
  <si>
    <t>1 medium box received by Assad from Softlayer on 27/Aug/2020 at 1:23 PM</t>
  </si>
  <si>
    <t>Collected by Nepolian from Direct Courier, REGO#: DAX49Y</t>
  </si>
  <si>
    <t>temp-270820</t>
  </si>
  <si>
    <t>Schreder SA</t>
  </si>
  <si>
    <t>one medium box arrived @5pm, use number "EXP2015BOT" to search on the siebel, we found SO#1-192969832534. However, number "EXP2015BOT"is common for everything shipment from STRATRACK. We are not sure who this shipment belong to</t>
  </si>
  <si>
    <t>Connote:67TZ50011318</t>
  </si>
  <si>
    <t>1-199936078670</t>
  </si>
  <si>
    <t>Collected by Laksanth Sivapalan from SYD71 on 28/Aug/2020 at 9:50 AM</t>
  </si>
  <si>
    <t>1-200199228322</t>
  </si>
  <si>
    <t>1 pallet wrapped in black plastic received by Assad Abbas from Softlayer on 28/Aug/2020 at 9:45 AM</t>
  </si>
  <si>
    <t>Collected by Assad Abbas from Softlayer on 28/Aug/2020 at 9:45 AM</t>
  </si>
  <si>
    <t>Ticket#: 118045288, SO#: 905528</t>
  </si>
  <si>
    <t>Ref# CIENA E200820-155/156, JOB#: 5768</t>
  </si>
  <si>
    <t>Collected by Boyang Wu from SYD70 on 28/Aug/2020 at 10:00 AM</t>
  </si>
  <si>
    <t>1-200327491472</t>
  </si>
  <si>
    <t>1-200327491472-2</t>
  </si>
  <si>
    <t>1-200327491472-3</t>
  </si>
  <si>
    <t>1-200327491472-4</t>
  </si>
  <si>
    <t>1-200327491472-5</t>
  </si>
  <si>
    <t>1-200327491472-6</t>
  </si>
  <si>
    <t>1-200327491472-7</t>
  </si>
  <si>
    <t>1-200327491472-8</t>
  </si>
  <si>
    <t>8 small Dell boxes received on 28/Aug/2020 at 10:50 AM</t>
  </si>
  <si>
    <t>All 8 boxes received under different tracking number, same inbound ticket number</t>
  </si>
  <si>
    <t>TRK#: 123000046945</t>
  </si>
  <si>
    <t>TRK#: 123000046947</t>
  </si>
  <si>
    <t>TRK#: 123000046949</t>
  </si>
  <si>
    <t>TRK#: 123000046951</t>
  </si>
  <si>
    <t>TRK#: 123000046953</t>
  </si>
  <si>
    <t>TRK#: 123000046955</t>
  </si>
  <si>
    <t>TRK#: 123000046957</t>
  </si>
  <si>
    <t>TRK#: 123000046959</t>
  </si>
  <si>
    <t>One small white package received on 28-Aug-20 at 9:55 AM</t>
  </si>
  <si>
    <t>CN# CIJ000312844</t>
  </si>
  <si>
    <t>WayBill # 8448943941 and REF# Z226647/00</t>
  </si>
  <si>
    <t>1-200284656335</t>
  </si>
  <si>
    <t>One medium DHL box received on 28-Aug-20 at 9:25 am</t>
  </si>
  <si>
    <t>TRK# 	6766717893</t>
  </si>
  <si>
    <t>Collected by daniel from TNT on 28-Aug-20 at 12:20 PM, REGO# CA95HC</t>
  </si>
  <si>
    <t>CN# AM173761</t>
  </si>
  <si>
    <t>1-200303079311</t>
  </si>
  <si>
    <t>One small white package received and picked yp by Asad on 28-Aug-20 at 9:50 AM</t>
  </si>
  <si>
    <t>1-200307739118</t>
  </si>
  <si>
    <t>REF # 	SO 906280</t>
  </si>
  <si>
    <t>1 pallet  received by Assad Abbas from Softlayer on 28/Aug/2020 at 11:30 AM</t>
  </si>
  <si>
    <t>1 pallet  collected by Assad Abbas from Softlayer on 28/Aug/2020 at 11:30 AM</t>
  </si>
  <si>
    <t>1 StarTrack satchel bag  collected by Tong from StarTrack on 28-Aug-20 at 12:40 PM, REGO # DKA78V</t>
  </si>
  <si>
    <t>tmpSY420082801</t>
  </si>
  <si>
    <t>1 medium box received on 28/Aug/2020 at 12:35 PM</t>
  </si>
  <si>
    <t>CN#: 8PCZ00009414</t>
  </si>
  <si>
    <t>Collected by Rulino Alday on 28/Aug/2020 at 1:25 PM</t>
  </si>
  <si>
    <t>N.Mendon/Vardaan Sharma/A.Harjono</t>
  </si>
  <si>
    <t>Danish Sharma/A.Harjono</t>
  </si>
  <si>
    <t>1-200117353263-3</t>
  </si>
  <si>
    <t>1-200117353263-4</t>
  </si>
  <si>
    <t>2 large box received on 28/Aug/2020 at 1:30 PM</t>
  </si>
  <si>
    <t>Connote#: GFF258221, REF#: 110844841-1</t>
  </si>
  <si>
    <t>1-200329816376</t>
  </si>
  <si>
    <t>Job no: 5828</t>
  </si>
  <si>
    <t>1-200329816376-2</t>
  </si>
  <si>
    <t>1-200329816376-3</t>
  </si>
  <si>
    <t>Two medium box and one large pink box received on 28-Aug-20 at 2:15 PM</t>
  </si>
  <si>
    <t>WEX  Prepaid Cards Australia Pty Ltd</t>
  </si>
  <si>
    <t>1-200182267417</t>
  </si>
  <si>
    <t>One SFP in transparent zip plastic bag received on 28-Aug-20 at 2:30 PM</t>
  </si>
  <si>
    <t>1-200308746610</t>
  </si>
  <si>
    <t>One pallet with ( 5 large DELL EMC boxes and one small DELL box) received at 28-Aug-20 at 4:25 pm</t>
  </si>
  <si>
    <t xml:space="preserve">CN# 	SCSZ00923744, 	SCSZ00941688, 	SCSZ00923744, SCSZ00924061 </t>
  </si>
  <si>
    <t>1-2K12QCRL; Contact person: David Bullock, I have already sent an email; to him with pictures.</t>
  </si>
  <si>
    <t>1-200328701713</t>
  </si>
  <si>
    <t>Collected by Heng Keong Lai from SAP on 28/Aug/2020 at 5:05 PM</t>
  </si>
  <si>
    <t>Inbound shipment ticket #1-200117353263 has been zClosed on Siebel; will have to follow up with the customer</t>
  </si>
  <si>
    <t>One small white package returned back from SmartHands, refer to notes</t>
  </si>
  <si>
    <t>Related to Expedite Ticket #SH 1-200288276188 and 1-200204809964</t>
  </si>
  <si>
    <t>1 large Cisco box RMA 801103911</t>
  </si>
  <si>
    <t>RMA 801103911; Dropped off by Ellie on 26/08/20 @8.15 pm</t>
  </si>
  <si>
    <t>1-200297074510</t>
  </si>
  <si>
    <t>TRK#: GCT823855693</t>
  </si>
  <si>
    <t>Used for SH#1-200332876301</t>
  </si>
  <si>
    <t xml:space="preserve">Customer requested RU is occupied, SH is kicked back to customer to advise new RU, and device is moved back to secure store on an orange tralley as customer's rack is full </t>
  </si>
  <si>
    <t>Customer Ali colelcted @4:25PM</t>
  </si>
  <si>
    <t>4:25PM</t>
  </si>
  <si>
    <t>1 small box and one large box</t>
  </si>
  <si>
    <t>waiting for an outbound ticket number</t>
  </si>
  <si>
    <t>tmpSY419082001</t>
  </si>
  <si>
    <t>Collected by Deming Wen on 31-Aug-20 at 10:09 am</t>
  </si>
  <si>
    <t>1-200327550926</t>
  </si>
  <si>
    <t>TRK # 917815508098</t>
  </si>
  <si>
    <t>1-200221485901</t>
  </si>
  <si>
    <t>One medium box received on 31-Aug-20 at 10:55 AM</t>
  </si>
  <si>
    <t>One small white FedEx box received on 31/Aug/20 at 10:55 AM</t>
  </si>
  <si>
    <t>1-200162355280</t>
  </si>
  <si>
    <t>1x large box received on 31-Aug-20 at 10:55 AM</t>
  </si>
  <si>
    <t>TRK# 1ZY041596762414934</t>
  </si>
  <si>
    <t>TRK# 	771316900806</t>
  </si>
  <si>
    <t>1-200272914399</t>
  </si>
  <si>
    <t>1x medium box received on 31-Aug-20 at 11:00 AM</t>
  </si>
  <si>
    <t>TRK# 1ZW1247X0490959039</t>
  </si>
  <si>
    <t>1x medium box received  and picked up by Sadikshya from Softlayer on 31-Aug-20 at 11:00 AM</t>
  </si>
  <si>
    <t>1-200058049851</t>
  </si>
  <si>
    <t xml:space="preserve">	Tracking Number: 771262119452 SO 90529</t>
  </si>
  <si>
    <t>1x medium box received and picked up by Sadikshya from Softlayer on 31-Aug-20 at 11:00 AM</t>
  </si>
  <si>
    <t>1x small box collected by Aavash Simkhada on 31-Aug-20 at 11:40 am</t>
  </si>
  <si>
    <t>1x pallet collected by Sujan Rai from leaseweb on 31-Aug-20 at 11:36 am</t>
  </si>
  <si>
    <t>There is one pallet with ticket number 1-200143336525-2 inside the secure store and I have been advised by Sujan that they will try to pick it up most probably by today.</t>
  </si>
  <si>
    <t>A.Ng</t>
  </si>
  <si>
    <t>Mistakenly closed the ticket</t>
  </si>
  <si>
    <t>1-200308815915</t>
  </si>
  <si>
    <t>1x small CISCO box received on 31-Aug-20 at 12:15 PM</t>
  </si>
  <si>
    <t>CN# 	GFF258354</t>
  </si>
  <si>
    <t>1x pallet collected by timothy from PRO-IT and  Sujan Rai from leaseweb on 31-Aug-20 at 12:36 pm</t>
  </si>
  <si>
    <t>Collected by Zaw from DHL on 31/Aug/2020 at 1:10 PM, REGO#: EES920</t>
  </si>
  <si>
    <t>Collected by Timothy from PRO-IT and Sujan Rai from Leaseweb on 31/Aug/20 at 12:50 PM</t>
  </si>
  <si>
    <t>Mistakenly closed the ticket, Customer returned the shipment</t>
  </si>
  <si>
    <t>1-200368092745</t>
  </si>
  <si>
    <t>One small and medium box received at 02:50AM on 31-Aug-2020.</t>
  </si>
  <si>
    <t>TRK# 8871</t>
  </si>
  <si>
    <t>1-200368092745-2</t>
  </si>
  <si>
    <t>1-200371169228</t>
  </si>
  <si>
    <t>3 small boxes received at 03:23 PM on 31-Aug-20</t>
  </si>
  <si>
    <t>TRK#: 9451</t>
  </si>
  <si>
    <t>1-200371169228-2</t>
  </si>
  <si>
    <t>1-200371169228-3</t>
  </si>
  <si>
    <t>One large box receive at 03:20PM on 31-Aug-20</t>
  </si>
  <si>
    <t>CN#: 946485411</t>
  </si>
  <si>
    <t>Collected by Wu Boyang from SYD70 at 03:55PM</t>
  </si>
  <si>
    <t>03:55pm</t>
  </si>
  <si>
    <t>1-200372717743</t>
  </si>
  <si>
    <t>Telstra International Limited_Arista Resell</t>
  </si>
  <si>
    <t xml:space="preserve">2 medium boxes received at 03:55PM on 31-Aug-20 at </t>
  </si>
  <si>
    <t>Job No: 4215 - Job ID: 149708</t>
  </si>
  <si>
    <t>1-200372717743-2</t>
  </si>
  <si>
    <t>Need to update Siebel since ticket was not there at the time of delivery</t>
  </si>
  <si>
    <t>Ticket already been zClosed/ Customer took 23 small boxes from a big box collected by Sujan Rai from pro IT on 31/08/2020 06:19PM</t>
  </si>
  <si>
    <t>SH SO# 1-200378340257</t>
  </si>
  <si>
    <t>Called Customer and confirmed they will have someone pick it up this week (potentially in 2 days)</t>
  </si>
  <si>
    <t xml:space="preserve">1-200377518786 </t>
  </si>
  <si>
    <t>1x Dell EMC device + 6 fiber cables + 3 ethernet cables + 2 power cables</t>
  </si>
  <si>
    <t>Used for SH 1-200182194159 by MT and NM</t>
  </si>
  <si>
    <t>3:00am</t>
  </si>
  <si>
    <t>User for SH 1-200394941056 by MT and NM</t>
  </si>
  <si>
    <t>4:00am</t>
  </si>
  <si>
    <t>1-200357925936</t>
  </si>
  <si>
    <t>1x Dell Power Edge + 1 Nemko device + 4 power cables + 2 connection cables + railing kits</t>
  </si>
  <si>
    <t>SH# 1-200378340257</t>
  </si>
  <si>
    <t xml:space="preserve">Two medium box and one large pink box collected by John Zhou </t>
  </si>
  <si>
    <t>08:50AM</t>
  </si>
  <si>
    <t>1-200400053977</t>
  </si>
  <si>
    <t>1x small box received on 01/09/20 at 9:10 AM</t>
  </si>
  <si>
    <t xml:space="preserve">	12055</t>
  </si>
  <si>
    <t>It is on the orange trolley</t>
  </si>
  <si>
    <t>2 medium boxes  has been collected by Brad on 01-Sep-20 at 9:45 AM</t>
  </si>
  <si>
    <t>09:45AM</t>
  </si>
  <si>
    <t>4x pallets received and picked up by Sadikshya from Softlayer on 01-Sep-20 at 9:40 AM</t>
  </si>
  <si>
    <t>SO 901854 Ticket 114130392</t>
  </si>
  <si>
    <t>1-200362347756</t>
  </si>
  <si>
    <t>09:40AM</t>
  </si>
  <si>
    <t>Collected by Jhon Zhou from SYD 70 on 01-Sep-20 at 9:30 am</t>
  </si>
  <si>
    <t>V.Sharma</t>
  </si>
  <si>
    <t>09:30AM</t>
  </si>
  <si>
    <t>1-200380648365</t>
  </si>
  <si>
    <t>Go Markets Pty Ltd</t>
  </si>
  <si>
    <t>7x Hewlett large box, 1x medium box and 1x small long box received on 01-Sep-20 at 10:45 AM</t>
  </si>
  <si>
    <t>Contact person: Asheish Gupta, 0498252272</t>
  </si>
  <si>
    <t>1-200380648365-2</t>
  </si>
  <si>
    <t>1-200380648365-3</t>
  </si>
  <si>
    <t>1-200380648365-4</t>
  </si>
  <si>
    <t>1-200380648365-5</t>
  </si>
  <si>
    <t>1-200380648365-6</t>
  </si>
  <si>
    <t>1-200380648365-7</t>
  </si>
  <si>
    <t>1-200380648365-8</t>
  </si>
  <si>
    <t>1-200380648365-9</t>
  </si>
  <si>
    <t>1-200377517918</t>
  </si>
  <si>
    <t>1x small box received and picked up by Assad  from Softlayer on 01-Sep-20 at 10:38 AM</t>
  </si>
  <si>
    <t xml:space="preserve">	SO 906792 Ticket 118785340</t>
  </si>
  <si>
    <t>1x small box received and picked up by Assad from Softlayer on 01-Sep-20 at 10:38 AM</t>
  </si>
  <si>
    <t>1-200295702692</t>
  </si>
  <si>
    <t>One small package received on 01-Sep-20 at 11:50 AM</t>
  </si>
  <si>
    <t xml:space="preserve">	1Z1A2A766645637330</t>
  </si>
  <si>
    <t>1 large Juniper box received with TRK#: 771312543960 and One medium box with TRK# 771312864783 has been delivered to cage under SH# 1-200401691996</t>
  </si>
  <si>
    <t>1-200373309020</t>
  </si>
  <si>
    <t>Two medium box received on 01-Sep-20 at 1:18 PM</t>
  </si>
  <si>
    <t>JOBNO# 7836</t>
  </si>
  <si>
    <t>1-200373309020-2</t>
  </si>
  <si>
    <t>1-200223402450</t>
  </si>
  <si>
    <t>1 pallet Collected by AmandaWright on 01-Sep-20 at 1:30 PM</t>
  </si>
  <si>
    <t>Used for SH# 1-200380733969</t>
  </si>
  <si>
    <t>1:28PM</t>
  </si>
  <si>
    <t>1x medium box, 1x small box  received on 01-Sep-20 at 12:30 PM</t>
  </si>
  <si>
    <t>CN#J8PZ50012769, CN#J8PZ50012869</t>
  </si>
  <si>
    <t>1-200223402450-2</t>
  </si>
  <si>
    <t>1-200400945081</t>
  </si>
  <si>
    <t>1 medium box received on 01/Sep/2020 at 2:05 PM</t>
  </si>
  <si>
    <t>JOB#: 12176</t>
  </si>
  <si>
    <t>Attn: Jhon Zhou</t>
  </si>
  <si>
    <t>Collected by Giorgio from Bonds Couriers Transport Group, REGO#: DKK62X</t>
  </si>
  <si>
    <t>1-200330582249</t>
  </si>
  <si>
    <t>1-2K12QCS0; While logging the event ID, it only allows us to select 5 (No.of packages) but it is actually six boxes. Hence, we notified customer via email.</t>
  </si>
  <si>
    <t>1-2K12QCS0-2; While logging the event ID, it only allows us to select 5 (No.of packages) but it is actually six boxes. Hence, we notified customer via email.</t>
  </si>
  <si>
    <t>1-2K12QCS0-3; While logging the event ID, it only allows us to select 5 (No.of packages) but it is actually six boxes. Hence, we notified customer via email.</t>
  </si>
  <si>
    <t>1-2K12QCS0-4; While logging the event ID, it only allows us to select 5 (No.of packages) but it is actually six boxes. Hence, we notified customer via email.</t>
  </si>
  <si>
    <t>1-2K12QCS0-5; While logging the event ID, it only allows us to select 5 (No.of packages) but it is actually six boxes. Hence, we notified customer via email.</t>
  </si>
  <si>
    <t>1-2K12QCS0-6; While logging the event ID, it only allows us to select 5 (No.of packages) but it is actually six boxes. Hence, we notified customer via email.</t>
  </si>
  <si>
    <t>1-200330582249-2</t>
  </si>
  <si>
    <t>1-200330582249-3</t>
  </si>
  <si>
    <t>1-200330582249-4</t>
  </si>
  <si>
    <t>1-200330582249-5</t>
  </si>
  <si>
    <t>1-200330582249-6</t>
  </si>
  <si>
    <t>Collected by Hasan Prawirasoetisna from Browserstack on 01/Sep/2020 at 2:50 PM</t>
  </si>
  <si>
    <t>Collected by Harry from SYD70 on 01/Sep/2020 at 2:55 PM</t>
  </si>
  <si>
    <t>Six small boxes received on 28-Aug-20 at 9:25 AM</t>
  </si>
  <si>
    <t>Collected by Timothy from PRO-IT  1/SEP/20 at 4:45 PM</t>
  </si>
  <si>
    <t>I couldn't fnd the ticket in the siebel as it was mistakenly closed previously.</t>
  </si>
  <si>
    <t>one small box received on 01/Sep/20 at 12:35 PM</t>
  </si>
  <si>
    <t>CN# 9CG59278</t>
  </si>
  <si>
    <t>A.Baniya/V.sharma</t>
  </si>
  <si>
    <t>1-200403783773</t>
  </si>
  <si>
    <t>One box received and picked up by Assad from Softlayer at 12:30.</t>
  </si>
  <si>
    <t>Approved, and handed by A.Baniya</t>
  </si>
  <si>
    <t>Two pallet and one box received by Sadikshya and Asad from softlayer on 01-sep-20 at 1:47 PM.</t>
  </si>
  <si>
    <t>1-200403783773-2</t>
  </si>
  <si>
    <t>1-200403783773-3</t>
  </si>
  <si>
    <t>1-200377058522</t>
  </si>
  <si>
    <t>09:30PM</t>
  </si>
  <si>
    <t>Fed Ex Freight 157378922577</t>
  </si>
  <si>
    <t>1-200345567751</t>
  </si>
  <si>
    <t>Two pallet wrapped in black plastic received  on 02-Sep-20 at 9:20 Am</t>
  </si>
  <si>
    <t>1-200345567751-2</t>
  </si>
  <si>
    <t>1-200413038687</t>
  </si>
  <si>
    <t>One large box and 1x medium box received on 02-Sep-20 at 9:20 AM</t>
  </si>
  <si>
    <t>Telstra International Limited_IMC Financial Markets</t>
  </si>
  <si>
    <t>TRK# 	CC100-5337959</t>
  </si>
  <si>
    <t>1-200413038687-2</t>
  </si>
  <si>
    <t>1-200378422890</t>
  </si>
  <si>
    <t>Stored under this event id before: 1-2K1R58TH</t>
  </si>
  <si>
    <t>10:30AM</t>
  </si>
  <si>
    <t>Collected by Stephen Rose from SYD70 on 2-Sep-20 at 12:35PM</t>
  </si>
  <si>
    <t>1-200401165351</t>
  </si>
  <si>
    <t>1 small pallet received on 2/Sep/2020 @ 12:20PM</t>
  </si>
  <si>
    <t>Con# HSY249132</t>
  </si>
  <si>
    <t>1 medium ITQuotes box received @ 12:20PM</t>
  </si>
  <si>
    <t>Con#1ZW1247X0496501502</t>
  </si>
  <si>
    <t>1-200404482579</t>
  </si>
  <si>
    <t>Waybill# 2965580085</t>
  </si>
  <si>
    <t>1-200267048039</t>
  </si>
  <si>
    <t>1-200404482579-2</t>
  </si>
  <si>
    <t>2 small Syscomp boxes received @ 01:20PM</t>
  </si>
  <si>
    <t>1 medium Datto box received @ 12:20PM</t>
  </si>
  <si>
    <t>TRK# 1Z5RR6206774103818</t>
  </si>
  <si>
    <t>1-200261320348</t>
  </si>
  <si>
    <t>1 big pallet wrapped in black plastic received @ 12:20PM</t>
  </si>
  <si>
    <t>ACI-157378922555</t>
  </si>
  <si>
    <t>1-2K2L6GPO</t>
  </si>
  <si>
    <t>1-200407489338</t>
  </si>
  <si>
    <t>SO 907414</t>
  </si>
  <si>
    <t>Handed over by Assad from softlayer to Courier</t>
  </si>
  <si>
    <t>Collected by Arun from Mainfreight Rego No:BY66GK</t>
  </si>
  <si>
    <t>1 big pallet wrapped in black plastic received at loading dock at 02:20PM on 2-Sep-20</t>
  </si>
  <si>
    <t>Not found during Audit 16/08/2020, contacted Robert and found out that the shipment has been collected. It was under the event ID 1-2JAPQ5YW</t>
  </si>
  <si>
    <t xml:space="preserve">1-198710505262 </t>
  </si>
  <si>
    <t>Collected by Robert Sturgill from Service now on 18th of June</t>
  </si>
  <si>
    <t xml:space="preserve">Y </t>
  </si>
  <si>
    <r>
      <t xml:space="preserve">The event id for that shipment that we created is : 1-2JAPQ5YW and the tracking number is </t>
    </r>
    <r>
      <rPr>
        <sz val="11"/>
        <color rgb="FF000000"/>
        <rFont val="Calibri"/>
        <family val="2"/>
        <scheme val="minor"/>
      </rPr>
      <t>TRK #: 006441954805.</t>
    </r>
  </si>
  <si>
    <t>1-200433016444</t>
  </si>
  <si>
    <t>TELSTRA CORPORATION LIMITED AUSTRALIA - Reseller</t>
  </si>
  <si>
    <t>1 small Null modem cable received at 03:45PM on 2-Sep-20</t>
  </si>
  <si>
    <t>1-200430099532</t>
  </si>
  <si>
    <t>NTT Australia Pty Ltd_Wolters Kluwer CCH</t>
  </si>
  <si>
    <t>2 Cisco ASR1001-X devices removed under SH# 1-200433398236</t>
  </si>
  <si>
    <t>Collected by Tom from ROC</t>
  </si>
  <si>
    <t>07:25AM</t>
  </si>
  <si>
    <t>Delivered to cage @10:48am</t>
  </si>
  <si>
    <t>10:48am</t>
  </si>
  <si>
    <t>BrowserStack</t>
  </si>
  <si>
    <t>1x epison expression home XP-2105 printer received on 03-Sep-30 at 10:50 AM</t>
  </si>
  <si>
    <t xml:space="preserve">	1-2K2UA8KE</t>
  </si>
  <si>
    <t>Order ID: 503-4501673-7487841</t>
  </si>
  <si>
    <t>Storage ID : 1-2K2DDPOC</t>
  </si>
  <si>
    <t>1-200458079613</t>
  </si>
  <si>
    <t>collected by Robert Sturgill from Service now on 03-Sep-20 at 11:24 AM</t>
  </si>
  <si>
    <t>1-200433767193</t>
  </si>
  <si>
    <t xml:space="preserve">Collected by Hasan from Browserstack </t>
  </si>
  <si>
    <t>01:45PM</t>
  </si>
  <si>
    <t>1-200407148625</t>
  </si>
  <si>
    <t>1-200407148625-2</t>
  </si>
  <si>
    <t>1-200407148625-3</t>
  </si>
  <si>
    <t>a1.2</t>
  </si>
  <si>
    <t>3 Medium size box</t>
  </si>
  <si>
    <t>1-200433542944</t>
  </si>
  <si>
    <t>Trustpower Ltd</t>
  </si>
  <si>
    <t>connote:TIG4CAB0017685</t>
  </si>
  <si>
    <t>1-200459669820</t>
  </si>
  <si>
    <t>1-200461714154</t>
  </si>
  <si>
    <t>1 small parcel dropped off by customer @4:20pm</t>
  </si>
  <si>
    <t>C/N:9CG59279</t>
  </si>
  <si>
    <t>Used for SH#1-200462977877</t>
  </si>
  <si>
    <t>Customer Sandeepana picked up at 4:40pm</t>
  </si>
  <si>
    <t>4:40pm</t>
  </si>
  <si>
    <t>1-200433016543</t>
  </si>
  <si>
    <t>1 pallet containing 5 cisco boxes</t>
  </si>
  <si>
    <t>1-200405193899</t>
  </si>
  <si>
    <t>One small box received on 04-Sep-20 at 10:00 AM</t>
  </si>
  <si>
    <t>REF: 724371244135</t>
  </si>
  <si>
    <t>Need to update Sotlight because the spotlight is down since last night</t>
  </si>
  <si>
    <t>1-200457592671</t>
  </si>
  <si>
    <t>One small box received and picked up by Assad from softlayer on 04-Sep-30 at 9:54 AM</t>
  </si>
  <si>
    <t>1 pallet containing 5 cisco boxes collected by George on 04-Sep-20 at 11:30 AM</t>
  </si>
  <si>
    <t>1-200434724904</t>
  </si>
  <si>
    <t>1-200434724904-2</t>
  </si>
  <si>
    <t>1-200434724904-3</t>
  </si>
  <si>
    <t>1-200434724904-4</t>
  </si>
  <si>
    <t>1-200434724904-5</t>
  </si>
  <si>
    <t>RTI Connectivity Pte. Ltd.</t>
  </si>
  <si>
    <t>3 small pallets and two boxes</t>
  </si>
  <si>
    <t>Collected by Greg Powzzin</t>
  </si>
  <si>
    <t>1-200400912334</t>
  </si>
  <si>
    <t>1 small pallet</t>
  </si>
  <si>
    <t>One small startrack package collected by tong from StarTrack on 04-Sep-20 at 12:17 PM, REGO# DKA78V</t>
  </si>
  <si>
    <t>12:17PM</t>
  </si>
  <si>
    <t>1-197917619065</t>
  </si>
  <si>
    <t>1 small box at 12:22PM</t>
  </si>
  <si>
    <t>1-197917618735</t>
  </si>
  <si>
    <t>1 StarTrack satchel dropped by Robert Sturgill from ServiceNow on 04/Sep/2020 at 2:25 PM</t>
  </si>
  <si>
    <t>C/N#: 9CG58001, Article#: L8J43529</t>
  </si>
  <si>
    <t>Will be picked up on Monday, 07/09/2020; Need to update Spotlight because the Spotlight is down since this morning; Related to this Inbound Ticket #1-200279086619</t>
  </si>
  <si>
    <t>1 StarTrack satchel received on 04/Sep/2020 at 12:20 PM</t>
  </si>
  <si>
    <t>C/N#: 9CG60785, Article#: L9B30555</t>
  </si>
  <si>
    <t>1 medium box received on 04/Sep/2020 at 1:55 PM</t>
  </si>
  <si>
    <t>TRK#: 771384706868</t>
  </si>
  <si>
    <t>Collected by Tobias McNatty on 04-Sep-20 at 3:52 PM</t>
  </si>
  <si>
    <t>03:52PM</t>
  </si>
  <si>
    <t>1-200334373383</t>
  </si>
  <si>
    <t>4xlarge CISCO boxes received on 04-Sep-20 at 3:34 PM</t>
  </si>
  <si>
    <t>TRK# PO2300703286</t>
  </si>
  <si>
    <t>1-200334373383-2</t>
  </si>
  <si>
    <t>1-200334373383-3</t>
  </si>
  <si>
    <t>1-200334373383-4</t>
  </si>
  <si>
    <t>1-2K3K8RUY</t>
  </si>
  <si>
    <t>Received by Ansha and Spotlight updated</t>
  </si>
  <si>
    <t>1-200340625757</t>
  </si>
  <si>
    <t>Spotlight updated</t>
  </si>
  <si>
    <t xml:space="preserve"> Spotlight updated</t>
  </si>
  <si>
    <t>1-200261959680</t>
  </si>
  <si>
    <t>Collected by Stephen Rose from SYD70 on 15-Sep-20 at 8:30AM</t>
  </si>
  <si>
    <t>1x medium DHL box received on 17-Sep-20 at 9:50 AM</t>
  </si>
  <si>
    <t>1-200719392776</t>
  </si>
  <si>
    <t>TRK# 2259729765</t>
  </si>
  <si>
    <t>1x small Startack parcel collected by Assad from softlayer on 17-Sep-20 at 10:50 AM</t>
  </si>
  <si>
    <t>Couldn't find the ticket in the spotlight because it was closed already hence, I left a note in the seibel, its for Softlayer</t>
  </si>
  <si>
    <t>1x small flat box collected by Assad from softlayer on 17-Sep-20 at 10:50 AM</t>
  </si>
  <si>
    <t>1x pallet wrapped with black plastic and Invoice number (IEHARD- 1160) collected by Ian Milnes from Datto on 17-Sep-20 at 10:36 AM</t>
  </si>
  <si>
    <t>1-200760601380</t>
  </si>
  <si>
    <t>1 medium box received on 17/Sep/2020 at 1:00 PM</t>
  </si>
  <si>
    <t>CN#: Q8TZ50000087</t>
  </si>
  <si>
    <t>Collected by Paul from FedEx, REGO#: CJE96Q on 17/Sep/2020 at 12:50 PM</t>
  </si>
  <si>
    <t>1 medium box received on 17/Sep/2020 at 12:50 PM</t>
  </si>
  <si>
    <t>1-200554747951</t>
  </si>
  <si>
    <t>1 small box received on 16/Sep/2020 at 10:30 AM</t>
  </si>
  <si>
    <t>TRK#: 1Z5RR6206741774932</t>
  </si>
  <si>
    <t>Collected by Ian Rogers Milnes from Datto on 17/Sep/2020 at 1:35 PM</t>
  </si>
  <si>
    <t>1-200261959680-2</t>
  </si>
  <si>
    <t>1-200261959680-3</t>
  </si>
  <si>
    <t>C/N: SCSZ00969595, SCH000296962</t>
  </si>
  <si>
    <t>3 DELL pallets received at 12:00 PM</t>
  </si>
  <si>
    <t>1-200502465154</t>
  </si>
  <si>
    <t>3 medium boxes received on 10-Sept-20 at 12:40PM</t>
  </si>
  <si>
    <t>TRk#: 1ZA7W7826753735550</t>
  </si>
  <si>
    <t>1-200502465154-2</t>
  </si>
  <si>
    <t>1-200502465154-3</t>
  </si>
  <si>
    <t>Collected by Ian Rogers Milnes from Datto on 17/Sep/2020 at 2:05 PM</t>
  </si>
  <si>
    <t>Used for SH1-200438634401 on 02-September</t>
  </si>
  <si>
    <t>1-200804387839</t>
  </si>
  <si>
    <t>1 Small box received on 17-Sep-20 @2:15PM</t>
  </si>
  <si>
    <t xml:space="preserve">Collected by Martin from StarTrack Rego No. CWF52U </t>
  </si>
  <si>
    <t>1-200805904554</t>
  </si>
  <si>
    <t>1-200713551534</t>
  </si>
  <si>
    <t>Job no: 9633</t>
  </si>
  <si>
    <t>Collected by Brad Warren from Arista Networks 202:33PM on 17-Sep-20</t>
  </si>
  <si>
    <t>02:33PM</t>
  </si>
  <si>
    <t>1-200657077720</t>
  </si>
  <si>
    <t>Premier Technologies Pty Ltd</t>
  </si>
  <si>
    <t>1x medium box received on 15-Sep-20 at 11:16  Am</t>
  </si>
  <si>
    <t>CN# 	129445851</t>
  </si>
  <si>
    <t>Collected by Graeme Downer from Premier Technologies on 17/Sep/2020 at 3:15 PM</t>
  </si>
  <si>
    <t>1-200803893936</t>
  </si>
  <si>
    <t>A</t>
  </si>
  <si>
    <t>1x Small box received on 17-Sep-20 at 3:50 PM</t>
  </si>
  <si>
    <t>Job no: 3006</t>
  </si>
  <si>
    <t>Collected by Murtuza on 17-Sep-20 at 4:39 Pm</t>
  </si>
  <si>
    <t>Collected by Daniel Gomes from SYD70 on 17/Sep/2020 at 5:00 PM</t>
  </si>
  <si>
    <t>Collected by Paul Diaz from CustomTec Rego No# DVE76W on 18-Sep-20 at 10:16AM</t>
  </si>
  <si>
    <t>1-200765890482</t>
  </si>
  <si>
    <t>1 Juniper Box received at 08:40AM on 18-Sep-20</t>
  </si>
  <si>
    <t>Logged by V.Sharma in siebel</t>
  </si>
  <si>
    <t xml:space="preserve">1x medium box received on 18-Sep-20 on 10:50 AM </t>
  </si>
  <si>
    <t>1-200703474249</t>
  </si>
  <si>
    <t>TRK# 107602790092</t>
  </si>
  <si>
    <t>Dropped off by David Domeney at 11:35Am on 18-Sep-20 at the loading dock for pick up and he also used the empty wooden crate.</t>
  </si>
  <si>
    <t>1-200836085953</t>
  </si>
  <si>
    <t>A.Baniya/V.Sharma</t>
  </si>
  <si>
    <t xml:space="preserve">Collected by Timothy From ProIT on 18-Sep-20 at 12:33PM </t>
  </si>
  <si>
    <t>12:33AM</t>
  </si>
  <si>
    <t>tmpSY420091801</t>
  </si>
  <si>
    <t>one small satchel from Munters</t>
  </si>
  <si>
    <t>1-200758125811</t>
  </si>
  <si>
    <t>pick up by Merv from Toll, the driver id is Merv61</t>
  </si>
  <si>
    <t>1-200810699330</t>
  </si>
  <si>
    <t>1 Pallet</t>
  </si>
  <si>
    <t>CN:5881</t>
  </si>
  <si>
    <t>Collected by Daniel from SYD70 on 18-Sep-20 at 3:37 PM</t>
  </si>
  <si>
    <t>3;37 PM</t>
  </si>
  <si>
    <t>3;30 PM</t>
  </si>
  <si>
    <t>Collected by Chris from Expeditors on 18-Sep-20 at 3:30 PM, rego#DHS95V</t>
  </si>
  <si>
    <t>2 boxes Collected by Jackson Nightingale at 3PM</t>
  </si>
  <si>
    <t>Nishank</t>
  </si>
  <si>
    <t>1-200841367642</t>
  </si>
  <si>
    <t>1-200841367642-2</t>
  </si>
  <si>
    <t>1-200841367642-3</t>
  </si>
  <si>
    <t>One Microwave and 2 small boxes received at 05:05PM on 18-Sep-20.</t>
  </si>
  <si>
    <t>Collected today by Adrian Keevill from Greenstone on 10/Sep/2020 at 11:05 AM</t>
  </si>
  <si>
    <t>1-200255626775</t>
  </si>
  <si>
    <t>Akamai International BV</t>
  </si>
  <si>
    <t>one small FedEX box received at 10:40AM on 2-Sep-20</t>
  </si>
  <si>
    <t>TRK#: 913886602917</t>
  </si>
  <si>
    <t>1-200520869631</t>
  </si>
  <si>
    <t>1 Dyson V8 white box received on 08/Sep/2020 at 10:50 AM</t>
  </si>
  <si>
    <t>JOB#: 52392</t>
  </si>
  <si>
    <t>1-200538829788</t>
  </si>
  <si>
    <t>1 medium riverbed box dropped by Hasan Prawirasoetisna on 08/Sep/2020 at 1:00 PM</t>
  </si>
  <si>
    <t>TRK: 1ZY794608896658357</t>
  </si>
  <si>
    <t>1-200357578683</t>
  </si>
  <si>
    <t>1 SC9000, 2 power cables, 3 copper connections, and 2 rails received from SmartHand #1-200377518786 on 08/Sep/2020</t>
  </si>
  <si>
    <t>tmpSY420090801</t>
  </si>
  <si>
    <t>1 medium Cisco box received on 08/Sep/2020</t>
  </si>
  <si>
    <t>1-200537810822</t>
  </si>
  <si>
    <t>3 small boxes received today on 08/Sep/2020</t>
  </si>
  <si>
    <t>JOB#: 12816</t>
  </si>
  <si>
    <t>1-200537810822-2</t>
  </si>
  <si>
    <t>1-200537810822-3</t>
  </si>
  <si>
    <t>1-2K78UM8A</t>
  </si>
  <si>
    <t>CN#: CIJ000313229, RMA#: 801109634, REF#: 8192</t>
  </si>
  <si>
    <t>1-200551789884</t>
  </si>
  <si>
    <t>1 large box received on 09/Sep/2020 at 12:30 PM</t>
  </si>
  <si>
    <t>TRK#: 771449062881</t>
  </si>
  <si>
    <t>1-200537355293</t>
  </si>
  <si>
    <t>1 Dell EMC box received on 09/Sep/2020 at 12:30 PM</t>
  </si>
  <si>
    <t>CN#: 123049305, SortBin#: 54679</t>
  </si>
  <si>
    <t>1-200273793914</t>
  </si>
  <si>
    <t>B &amp; McK Services Pty. Ltd.</t>
  </si>
  <si>
    <t>1 small StarTrack box received on 09/Sep/2020 at 13:11 PM</t>
  </si>
  <si>
    <t>CN#: 67TZ50011397</t>
  </si>
  <si>
    <t>1-200341719941</t>
  </si>
  <si>
    <t>1 small Dell box received on 09/Sep/2020 at 13:11 PM</t>
  </si>
  <si>
    <t>TRK#: 876168363, CN#: XREZ00022904</t>
  </si>
  <si>
    <t>1-197917618128</t>
  </si>
  <si>
    <t>4 pallets of Dell EMC boxes received on 09/Sep/2020 at 3:50 PM</t>
  </si>
  <si>
    <t xml:space="preserve">HBL#: IC20285499, MBL#: 618-78779772, REF#: 2109061 </t>
  </si>
  <si>
    <t>1-197917618128-2</t>
  </si>
  <si>
    <t>1-197917618128-3</t>
  </si>
  <si>
    <t>1-197917618128-4</t>
  </si>
  <si>
    <t>tmpSY420090901</t>
  </si>
  <si>
    <t>Steve Noorderbroek - ECT Server</t>
  </si>
  <si>
    <t>Wrapped in a green bubble plastic, orange trolley central floor</t>
  </si>
  <si>
    <t>1-197917616673</t>
  </si>
  <si>
    <t xml:space="preserve">1 large box received today on 08/Sep/2020 at 12:39 PM </t>
  </si>
  <si>
    <t>CN#: AM173815, RMA#: 314705</t>
  </si>
  <si>
    <t>1-200540923105</t>
  </si>
  <si>
    <t>Oracle</t>
  </si>
  <si>
    <t>1 DHL box, inbound number wrongly raised for Sy3 confirmed by customer</t>
  </si>
  <si>
    <t>DIR161774</t>
  </si>
  <si>
    <t>1-200463543781</t>
  </si>
  <si>
    <t>4 medium boxes received on 09/Sep/2020</t>
  </si>
  <si>
    <t>TRK#: SISA20021158</t>
  </si>
  <si>
    <t>1-200463543781-2</t>
  </si>
  <si>
    <t>1-200463543781-3</t>
  </si>
  <si>
    <t>1-200463543781-4</t>
  </si>
  <si>
    <t>1-200507166814</t>
  </si>
  <si>
    <t>Dropbox Australia Pty Ltd_DROPBOX INC (AU)</t>
  </si>
  <si>
    <t>1 medium box received on 09/Sep/2020 at 8:00 AM</t>
  </si>
  <si>
    <t>TRK#: 204196588</t>
  </si>
  <si>
    <t>1-200656936069</t>
  </si>
  <si>
    <t>1 brown satchel received on 11/Sep/2020 at 9:55 AM</t>
  </si>
  <si>
    <t>TRK#: 1ZW1247X0497068417</t>
  </si>
  <si>
    <t>1-200551789884-5</t>
  </si>
  <si>
    <t>2 large boxes received on 09/Sep/2020 at 10:55 AM</t>
  </si>
  <si>
    <t>TRK#: 771449063330, REF#: 405619</t>
  </si>
  <si>
    <t>1-200551789884-6</t>
  </si>
  <si>
    <t>TRK#: 771449063579, REF#: 405619</t>
  </si>
  <si>
    <t>1-200610304960</t>
  </si>
  <si>
    <t>3 large boxes received on 09/Sep/2020 at 11:45 AM</t>
  </si>
  <si>
    <t>JOB#: 9514, JOBID#: 270651</t>
  </si>
  <si>
    <t>1-200610304960-2</t>
  </si>
  <si>
    <t>1-200610304960-3</t>
  </si>
  <si>
    <t>tmpSY420091101</t>
  </si>
  <si>
    <t>1 StarTrack box received on 11/Sep/2020 at 12:20 PM</t>
  </si>
  <si>
    <t>CN#: 40DZ00004040</t>
  </si>
  <si>
    <t>1-200609455175</t>
  </si>
  <si>
    <t>2 large boxes and 1 medium box received on 11/Sep/2020 at 12:30 PM</t>
  </si>
  <si>
    <t>RMA#: RMA-314705</t>
  </si>
  <si>
    <t>1-200609455175-2</t>
  </si>
  <si>
    <t>1-200609455175-3</t>
  </si>
  <si>
    <t>1-200561637196</t>
  </si>
  <si>
    <t>2 Cisco large boxes received on 11/Sep/2020 at 1:15 PM</t>
  </si>
  <si>
    <t>CN#: GFF258074</t>
  </si>
  <si>
    <t>1-200561637196-2</t>
  </si>
  <si>
    <t>1-200503604598</t>
  </si>
  <si>
    <t>1 pallet received on 11/Sep/2020 at 2:05 PM</t>
  </si>
  <si>
    <t>HAWB#: S00009305</t>
  </si>
  <si>
    <t>1-200585035731</t>
  </si>
  <si>
    <t>TRK#: GCT826970208, RMA#: 801034146</t>
  </si>
  <si>
    <t>1-200613612751</t>
  </si>
  <si>
    <t>1 satchel package received on 11/Sep/2020 at 4:35 PM, from SmartHand #1-200614818045</t>
  </si>
  <si>
    <t>1-200652933870</t>
  </si>
  <si>
    <t>2 large Juniper boxes dropped off by Sajjad Nasir</t>
  </si>
  <si>
    <t>Booking Number: 6527197, RMA#: R200307168</t>
  </si>
  <si>
    <t>1-200652933870-2</t>
  </si>
  <si>
    <t>Booking Number: 6527197, RMA#: R200307881</t>
  </si>
  <si>
    <t>1-200590332390</t>
  </si>
  <si>
    <t>1 small pallet containing 4 boxes (1 large box + 4 small ones)</t>
  </si>
  <si>
    <t>CN#: HSY249381</t>
  </si>
  <si>
    <t>1-200333649457</t>
  </si>
  <si>
    <t>AXA Investment  Managers Asia (Singapore ) Ltd</t>
  </si>
  <si>
    <t>1 large pallet received at 8:20AM</t>
  </si>
  <si>
    <t>CN#HSY249336</t>
  </si>
  <si>
    <t>1-200609218029</t>
  </si>
  <si>
    <t>Idamenoo (No.789) Ltd</t>
  </si>
  <si>
    <t xml:space="preserve">1 pallet with 4x lenovo boxes received on 14-Sep-20 at 8:55 Am </t>
  </si>
  <si>
    <t>1-200654819915</t>
  </si>
  <si>
    <t>SA Power Networks</t>
  </si>
  <si>
    <t>1x small box received on 14-Sep-20 at  9:10 AM</t>
  </si>
  <si>
    <t>TRK# 00903VR5DF</t>
  </si>
  <si>
    <t>1-200646971685</t>
  </si>
  <si>
    <t>1x medium box received on 14-Sep-20 at 10:00 AM</t>
  </si>
  <si>
    <t>REF#: 0518886103, RMA#: RMA-00246798</t>
  </si>
  <si>
    <t>1-200656761574</t>
  </si>
  <si>
    <t>1 large box received at 10:45 AM from UPS</t>
  </si>
  <si>
    <t>1ZW1247X0495755124</t>
  </si>
  <si>
    <t>1-200609785665</t>
  </si>
  <si>
    <t>1 medium box received at 10:45</t>
  </si>
  <si>
    <t>1-200594272511</t>
  </si>
  <si>
    <t>Dataflex APAC</t>
  </si>
  <si>
    <t>1 orange TNT Sachel</t>
  </si>
  <si>
    <t>IPT000022511</t>
  </si>
  <si>
    <t>1-200635065353</t>
  </si>
  <si>
    <t>1-200610487503</t>
  </si>
  <si>
    <t>1 small box from Capital Transport</t>
  </si>
  <si>
    <t>1409S080258AA</t>
  </si>
  <si>
    <t>1-200569392380</t>
  </si>
  <si>
    <t>Cisco</t>
  </si>
  <si>
    <t>SOSS 111033985/1</t>
  </si>
  <si>
    <t>1-200569392380-2</t>
  </si>
  <si>
    <t>1-200710495896</t>
  </si>
  <si>
    <t>One small box received on 15-Sep-20 at 9:54 AM</t>
  </si>
  <si>
    <t>CN#Q8TZ50000082</t>
  </si>
  <si>
    <t>1-200714580156</t>
  </si>
  <si>
    <t>1 small AusPost package received on 15/Sep/2020 at 9:50 AM</t>
  </si>
  <si>
    <t>R633246005327116</t>
  </si>
  <si>
    <t>1-2K75W0US</t>
  </si>
  <si>
    <t>1x medium box received on 15-Sep-20 at 9:50 Am</t>
  </si>
  <si>
    <t>EH 015 434 958 US</t>
  </si>
  <si>
    <t>A.baniya/A.Harjono</t>
  </si>
  <si>
    <t>tempSY420091601</t>
  </si>
  <si>
    <t>Equinix - APNOC</t>
  </si>
  <si>
    <t>1 breakout cable ready for RMA (APNOC gonna create outbound ticket)</t>
  </si>
  <si>
    <t>tempSY420091602</t>
  </si>
  <si>
    <t>1 small cisco RMA Box</t>
  </si>
  <si>
    <t>Reference #: 801146898</t>
  </si>
  <si>
    <t>1-200654942143</t>
  </si>
  <si>
    <t>1 large pallet received at 8:10AM</t>
  </si>
  <si>
    <t>Tracking #: PO AU5827279</t>
  </si>
  <si>
    <t>1-200712127162</t>
  </si>
  <si>
    <t>Senders Ref# 80114039</t>
  </si>
  <si>
    <t>1-200713655863</t>
  </si>
  <si>
    <t>Optus Networks Pty Ltd_Reseller</t>
  </si>
  <si>
    <t>6 large HP boxes, 2 large Aruba boxes, 1 large square HP box, 1 large box, 1 medium HP box, 2 medium Aruba boxes, and 1 small HP box received on 16/Sep/2020 at 12:35 PM</t>
  </si>
  <si>
    <t>CN#: 11855, REF#: SH2009150048</t>
  </si>
  <si>
    <t>1-200713655863-2</t>
  </si>
  <si>
    <t>1-200713655863-3</t>
  </si>
  <si>
    <t>1-200713655863-4</t>
  </si>
  <si>
    <t>1-200713655863-5</t>
  </si>
  <si>
    <t>1-200713655863-6</t>
  </si>
  <si>
    <t>1-200713655863-7</t>
  </si>
  <si>
    <t>1-200713655863-8</t>
  </si>
  <si>
    <t>1-200713655863-9</t>
  </si>
  <si>
    <t>1-200713655863-10</t>
  </si>
  <si>
    <t>1-200713655863-11</t>
  </si>
  <si>
    <t>1-200713655863-12</t>
  </si>
  <si>
    <t>1-200713655863-13</t>
  </si>
  <si>
    <t>1-200713655863-14</t>
  </si>
  <si>
    <t>from SH 1-200761038284</t>
  </si>
  <si>
    <t>Can be found in C8.1 for network team</t>
  </si>
  <si>
    <t>Contact: Stuart McGinn, 0299641376</t>
  </si>
  <si>
    <t>1-200762028046</t>
  </si>
  <si>
    <t>1 large box received on 16/Sep/2020 at 1:45 PM</t>
  </si>
  <si>
    <t>TRK#: 771537852105</t>
  </si>
  <si>
    <t>1-200712127238</t>
  </si>
  <si>
    <t>1-200712127238-2</t>
  </si>
  <si>
    <t>1-200712127238-3</t>
  </si>
  <si>
    <t>1-200712127238-4</t>
  </si>
  <si>
    <t>1-200716617321</t>
  </si>
  <si>
    <t>1-200716617321-2</t>
  </si>
  <si>
    <t>1-2K75W0UD; Datto Asia pacific, package inside blue bucket</t>
  </si>
  <si>
    <t>3 large boxes and 1 medium box received on 15/Sep/2020 at 1:05 PM</t>
  </si>
  <si>
    <t>JOB#: 13171</t>
  </si>
  <si>
    <t>Estaronline Australia Pty Ltd</t>
  </si>
  <si>
    <t>1 medium box and 1 small box received on 15/Sep/2020 at 1:25 PM</t>
  </si>
  <si>
    <t>CN#: SCSZ01007414</t>
  </si>
  <si>
    <t>Contact: John Zhou, 0450513688</t>
  </si>
  <si>
    <t>1-2K6E4MQH</t>
  </si>
  <si>
    <t>771454566103</t>
  </si>
  <si>
    <t>917815509922</t>
  </si>
  <si>
    <t>1-2K5NGSGM</t>
  </si>
  <si>
    <t>CN#: EEE11278534, TRK#: 310967225</t>
  </si>
  <si>
    <t>1-200611657706</t>
  </si>
  <si>
    <t>1 StarTrack satchel received on 04/Sep/2020</t>
  </si>
  <si>
    <t>CN#: 9CG60785, Article#: L9B30555</t>
  </si>
  <si>
    <t>1-200518907470</t>
  </si>
  <si>
    <t>One medium yellow package received on 07-Sep-20 at 2:25 PM</t>
  </si>
  <si>
    <t>TRK#: 123000047127</t>
  </si>
  <si>
    <t>1-200520896280</t>
  </si>
  <si>
    <t>small box received @5:08PM Store location: A1.2</t>
  </si>
  <si>
    <t>JOB#: 9522</t>
  </si>
  <si>
    <t>1-200582220707</t>
  </si>
  <si>
    <t>1-200551789884-2</t>
  </si>
  <si>
    <t>1-200551789884-3</t>
  </si>
  <si>
    <t>1-200551789884-4</t>
  </si>
  <si>
    <t>1-200544730738</t>
  </si>
  <si>
    <t>1-200584261991</t>
  </si>
  <si>
    <t>1-200562758418</t>
  </si>
  <si>
    <t>tmpSY420091001</t>
  </si>
  <si>
    <t>Hawaiki Submarine Cable Aus</t>
  </si>
  <si>
    <t>1 Ciena Waveserver large box Location C7.1</t>
  </si>
  <si>
    <t>3 large boxes received on 09/Sep/2020 at 10:30 AM</t>
  </si>
  <si>
    <t>TRK#: 771449063097, REF#: 405619</t>
  </si>
  <si>
    <t>TRK#: 771449063546, REF#: 405619</t>
  </si>
  <si>
    <t>TRK#: 771449063535, REF#: 405619</t>
  </si>
  <si>
    <t>1 large box received on 09/Sep/2020 at 10:30 AM</t>
  </si>
  <si>
    <t>CN#: OBT000468075</t>
  </si>
  <si>
    <t>1 box received on 10/Sep/2020 at 10:35 AM</t>
  </si>
  <si>
    <t>TRK#: 771474065528</t>
  </si>
  <si>
    <t>SO#: 908582</t>
  </si>
  <si>
    <t>Contact: Anna Jones</t>
  </si>
  <si>
    <t>1 Direct Couriers satchel received on 10/Sep/2020 at 2:45 PM</t>
  </si>
  <si>
    <t>JOB#: 2255</t>
  </si>
  <si>
    <t>Contact: Graeme Downer</t>
  </si>
  <si>
    <t>Contact: Nathan Haley</t>
  </si>
  <si>
    <t>Equinix - Michael Vatiliotis</t>
  </si>
  <si>
    <t>Equinix - Adam Kiddle</t>
  </si>
  <si>
    <t>Y.ZHANG/A.Harjono</t>
  </si>
  <si>
    <t>Collected by Channa Warakadeniya on 08-Sep-20 at 10:45 AM</t>
  </si>
  <si>
    <t>Collected by Allan at 08/Sep/2020 at 11:25 AM</t>
  </si>
  <si>
    <t>Collected by John Zhou from SYD70 on 08/Sep/2020 at 12:40 PM</t>
  </si>
  <si>
    <t>Collected by Andrew Dunn from Direct Couriers today, REGO#: DIE187 on 08/Sep/2020 at 1:25 PM</t>
  </si>
  <si>
    <t>Collected by Sam from UPS Couriers Car Rego CV 33 NQ at 15:15</t>
  </si>
  <si>
    <t>N.Mendon/A.Harjono</t>
  </si>
  <si>
    <t>Collected by Graeme Downer from Premier Technologies on 09/Sep/2020 at 4:15 PM</t>
  </si>
  <si>
    <t>1 box collected by Assad from Softlayer at 09:20</t>
  </si>
  <si>
    <t>2 servers, rails, power, sas cables, collected by Vishal, truck XN44cq</t>
  </si>
  <si>
    <t>Collected by Customer</t>
  </si>
  <si>
    <t>Used for SH# 1-200585937569</t>
  </si>
  <si>
    <t>J.oblad</t>
  </si>
  <si>
    <t>Collected today by Daniel Gomes from SYD70 on 10/Sep/2020 at 11:10 AM</t>
  </si>
  <si>
    <t>Collected by Daniel from TNT on 10/Sep/2020 at 10:35 AM</t>
  </si>
  <si>
    <t>1 small box collected by Brett from Toll Rego No-EHX 91M  at 04:03PM on 10/09/2020</t>
  </si>
  <si>
    <t>Collected by Timothy O'Donnell from Pro IT on 11/Sep/2020 at 10:45 AM</t>
  </si>
  <si>
    <t>Collected by Thomas Katsanatsas from Equinix on 11/Sep/2020 at 11:20 AM</t>
  </si>
  <si>
    <t>Collected by Robert Sturgill from ServiceNow on 11/Sep/2020 at 12:05 PM</t>
  </si>
  <si>
    <t>Collected by Tao Zhu from Direct Couriers, REGO#: DJS32A on 11/Sep/2020 at 12:30 PM</t>
  </si>
  <si>
    <t>Collected by Steve from Bonds Courier, REGO#: DCG62B on 11/Sep/2020 at 12:50 PM</t>
  </si>
  <si>
    <t>Delivered to Thomas Katsanatsas office at SY4 U1 22 on 11/Sep/2020 at 1:35 PM</t>
  </si>
  <si>
    <t xml:space="preserve">Collected by George Meligonis from TTEC </t>
  </si>
  <si>
    <t>Used for SH# 1-200623561253</t>
  </si>
  <si>
    <t>used for SH#: 1-200627552800</t>
  </si>
  <si>
    <t>Used for SH#1-200640702961</t>
  </si>
  <si>
    <t>01:20AM</t>
  </si>
  <si>
    <t>6:40PM</t>
  </si>
  <si>
    <t>1-200424520466</t>
  </si>
  <si>
    <t>Collected by Blake from Alliance on 14-Sep-20 at 9:55 AM and used for SH# 1-200609250730</t>
  </si>
  <si>
    <t>Collected by Daniel Brian at 12:25 PM</t>
  </si>
  <si>
    <t>Collected by Hasan from Browserstack</t>
  </si>
  <si>
    <t>Delivered to  cage and used for SH</t>
  </si>
  <si>
    <t>Use for SH</t>
  </si>
  <si>
    <t>1:55PM</t>
  </si>
  <si>
    <t>Collected by George Meligonis from TTEC  on 15-Sep-20 at 11:17 AM</t>
  </si>
  <si>
    <t>Collected by Ian rogers from Datto on 15-Sep-20 at 11:15 Am</t>
  </si>
  <si>
    <t>Collected by Ian Rogers Milnes from Datto on 15/Sep/2020 at 12:55 PM</t>
  </si>
  <si>
    <t>Collected by Martin from Direct Couriers, REGO#: CWF53U on 15/Sep/2020 at 1:25 PM</t>
  </si>
  <si>
    <t>Collected by John Zhou from SYD70 on 15/Sep/2020 at 1:32 PM</t>
  </si>
  <si>
    <t>Collected by Ranui Anthony Rice from SYD70 on 15/Sep/2020 at 1:50 PM</t>
  </si>
  <si>
    <t>Collected by Daniel from TNT on 15-Sep-20 at 2:19 PM, REGO#  CA95HC</t>
  </si>
  <si>
    <t>Collected by Murtuza Al Mamun from Unisys on 15/Sep/2020 at 4:45 PM</t>
  </si>
  <si>
    <t>Used for internal AP-NOC request</t>
  </si>
  <si>
    <t>Collected by Paul from FedEx, REGO#: CJE96Q on 16/Sep.2020 at 1:45 PM</t>
  </si>
  <si>
    <t>Collected by Michael Chami from Credit Suisse on 17-Sep-20 at 03:00PM</t>
  </si>
  <si>
    <t xml:space="preserve">Collected by Samir from HPE on 18-Sep-20 at 10:00 AM </t>
  </si>
  <si>
    <t>1 pallet (4x Dell EMCs boxes, and 4 Supermicro boxes) received on 08/Sep/2020 at 1:30 PM</t>
  </si>
  <si>
    <t>HAWB#: ST1319233916, MAWB#: 08153609986, Shipment#: S00071236, Consol#: C00061389</t>
  </si>
  <si>
    <t>1-200851750813</t>
  </si>
  <si>
    <t>1-2KACIMUE</t>
  </si>
  <si>
    <t>8 small boxes received on 21/Sep/2020</t>
  </si>
  <si>
    <t>1 small pallet received on 21/09/20 at 8:20 AM</t>
  </si>
  <si>
    <t>1-200505975146</t>
  </si>
  <si>
    <t>TRK#: CASYD3616645</t>
  </si>
  <si>
    <t>1 small box received on 21/Sep/2020</t>
  </si>
  <si>
    <t>Storage ID 1-2K750ZPL</t>
  </si>
  <si>
    <t>1 pallet of 3 Dell EMCs received on 21/Sep/2020 at 9:50 AM</t>
  </si>
  <si>
    <t>CN#: SCSZ01010807, REF#: 876231350</t>
  </si>
  <si>
    <t>1-2KA3NK66</t>
  </si>
  <si>
    <t>1-200907443779</t>
  </si>
  <si>
    <t>Collected by Nathan Bish from Healius on 21/Sep/2020 at 10:05 AM</t>
  </si>
  <si>
    <t>1-200659507794</t>
  </si>
  <si>
    <t>G-Core Labs S.A.</t>
  </si>
  <si>
    <t>1 large box received today on 21/Sep/2020 at 10:20 AM</t>
  </si>
  <si>
    <t>TRK#: 1ZF860Y70497967137</t>
  </si>
  <si>
    <t>1-200905845944</t>
  </si>
  <si>
    <t>1-200869685997</t>
  </si>
  <si>
    <t>JOB#: 490063</t>
  </si>
  <si>
    <t>1 small box received on 21/09/20 at 1:30PM</t>
  </si>
  <si>
    <t>Dropped off by Assad from Softlayer</t>
  </si>
  <si>
    <t>Collected by Argus from Direct Couriers, REGO#: CI90SL on 21/Sep/2020 at 11:25 AM</t>
  </si>
  <si>
    <t>1-200844960580</t>
  </si>
  <si>
    <t xml:space="preserve">	1ZW1247X0494567240</t>
  </si>
  <si>
    <t xml:space="preserve">1x medium sized box received on 21-Sep-20 at 3:07 PM </t>
  </si>
  <si>
    <t>The box is bit dodgy and not in good shape</t>
  </si>
  <si>
    <t>1-200910330676</t>
  </si>
  <si>
    <t>1x small box has been collected on 21-Sep-20 at 3:11 PM</t>
  </si>
  <si>
    <t>Collected by David Domeney on 21-Sep-20 at 3:28 PM</t>
  </si>
  <si>
    <t>1-200844566182</t>
  </si>
  <si>
    <t xml:space="preserve">Collected by Andrew Edward Keough, REGO# AK1975 on 21-Sep-20 at 3:31 PM </t>
  </si>
  <si>
    <t>Connote#: G+O625+I646+O625+I646+O625+I646</t>
  </si>
  <si>
    <t>1-200911534678</t>
  </si>
  <si>
    <t>TechFlow Services Pty Limited(University Of New England)</t>
  </si>
  <si>
    <t>1x medium size box dropped off by Akael on 21-Sep-20 at 4:28 PM</t>
  </si>
  <si>
    <t>The customer is coming after 5 minutes to pick it up</t>
  </si>
  <si>
    <t>Collected by Akeal on 21-Sep-20 at 4:38 PM, REGO# EDN10W</t>
  </si>
  <si>
    <t>1-200844528806</t>
  </si>
  <si>
    <t>1 box received on 21/Sep/2020 at 3:55 PM</t>
  </si>
  <si>
    <t>Collected by Sadikshya from Softlayer on 21/Sep/2020 at 3:55 PM</t>
  </si>
  <si>
    <t>1 big pallet received on 21/09/20</t>
  </si>
  <si>
    <t>REF: 876231349</t>
  </si>
  <si>
    <t>1-200907443779-2</t>
  </si>
  <si>
    <t>1-200918406815</t>
  </si>
  <si>
    <t>One small packet received at 11:14AM on 22/09/20</t>
  </si>
  <si>
    <t>CIJ000313781</t>
  </si>
  <si>
    <t>SH# 1-200945178962</t>
  </si>
  <si>
    <t>Deliver to cage under SH#1-200945178962.</t>
  </si>
  <si>
    <t>1-200945544943</t>
  </si>
  <si>
    <t xml:space="preserve">12 metallic panels received at 11:00AM </t>
  </si>
  <si>
    <t>Picked up by Raheeq from Softlayer and handed over by Assad Rego No# YDV44H</t>
  </si>
  <si>
    <t>Collected by Paul Aposyolou on 22-Sep-20 at 3:09 PM</t>
  </si>
  <si>
    <t>1-200668000536</t>
  </si>
  <si>
    <t>1x small box received on 22-Sep-20 at 3:24 PM</t>
  </si>
  <si>
    <t>TRK# 771513492340</t>
  </si>
  <si>
    <t xml:space="preserve">Intercloud </t>
  </si>
  <si>
    <t>SCHNEIDER ELECTRIC CO EQUINIX SY4</t>
  </si>
  <si>
    <t>1-200743607099</t>
  </si>
  <si>
    <t>1x medium size dell box received on 22-Sep-20 at 3:24 PM</t>
  </si>
  <si>
    <t>TRK#	771529078540</t>
  </si>
  <si>
    <t>1-200850478711</t>
  </si>
  <si>
    <t>1x medium size  box received on 22-Sep-20 at 3:30 PM</t>
  </si>
  <si>
    <t>TRK# 	137867785</t>
  </si>
  <si>
    <t>Originally from 1-196900894301-2 / Stored under temp-260820-1 at the time of handover</t>
  </si>
  <si>
    <t>1-200930541836</t>
  </si>
  <si>
    <t>Collected by Sayed Saleh from Ericsson on 23-Sep-2020 at 08:45 AM</t>
  </si>
  <si>
    <t>One small box received at 08:57AM on 23-Sep-20.</t>
  </si>
  <si>
    <t>1-2KBEQ12F</t>
  </si>
  <si>
    <t>Waybill No: 001-24873240</t>
  </si>
  <si>
    <t>Collected by Rocco Corsaro on 23/09/20 at 10:11AM</t>
  </si>
  <si>
    <t>1-200948841729</t>
  </si>
  <si>
    <t>One medium box received at 09:20AM on 23-Sep-20</t>
  </si>
  <si>
    <t>TRK #2300704010</t>
  </si>
  <si>
    <t>1-200786370342</t>
  </si>
  <si>
    <t>TRK# 1Z5RR6206773849837</t>
  </si>
  <si>
    <t>1-200786370342-2</t>
  </si>
  <si>
    <t>1-200786370342-3</t>
  </si>
  <si>
    <t>1-200786370342-4</t>
  </si>
  <si>
    <t>Partial shipment received : 4 out of 6 received.</t>
  </si>
  <si>
    <t>1-200970955034</t>
  </si>
  <si>
    <t>Deliver to cage at 12:00Pm on 23-Sep-20</t>
  </si>
  <si>
    <t>A.Bania/Vardaan Sharma</t>
  </si>
  <si>
    <t>A.Bania</t>
  </si>
  <si>
    <t>1-200948964005</t>
  </si>
  <si>
    <t>Kalinda IT</t>
  </si>
  <si>
    <t>1x large box received on 23-Sep-20 at   at  11:13 PM</t>
  </si>
  <si>
    <t>1-200949034731</t>
  </si>
  <si>
    <t>Received one large box at 10:54 AM  on 23-Sep-20</t>
  </si>
  <si>
    <t>TRK#  192577281280</t>
  </si>
  <si>
    <t>picked up by George Meligonis at 11:00AM on 23-Sep-20</t>
  </si>
  <si>
    <t>1 large box received at 10:52am</t>
  </si>
  <si>
    <t>1-200953586138</t>
  </si>
  <si>
    <t>TNT TRK# 140980555</t>
  </si>
  <si>
    <t>1-200988957804</t>
  </si>
  <si>
    <t>Direct Couriers# 16788</t>
  </si>
  <si>
    <t>TRK# J8PZ50014029</t>
  </si>
  <si>
    <t>1-2KBVRCIN</t>
  </si>
  <si>
    <t>1 pallet collected by David from SAP today at 2:35 PMSee full note</t>
  </si>
  <si>
    <t>1-200743607099-2</t>
  </si>
  <si>
    <t>FedEx TRK# 7715 2902 0945</t>
  </si>
  <si>
    <t>Collected by Luke from Cope on 23-Sep-20 at 1:05 PM, REGO#  BS 32 NL</t>
  </si>
  <si>
    <t>A.Baniya/M.Tabar</t>
  </si>
  <si>
    <t>Used for SH#1-200989526414  23/09/20 @11.30pm</t>
  </si>
  <si>
    <t>11:30PM</t>
  </si>
  <si>
    <t>Delivered to cage during SH#1-201021376597</t>
  </si>
  <si>
    <t>1-200786370342-5</t>
  </si>
  <si>
    <t>1-200786370342-6</t>
  </si>
  <si>
    <t>4 small boxes received at 09:45AM on 23-Sep-2020 and 2 supermicro large box at central floor</t>
  </si>
  <si>
    <t>TRK #: 1Z5RR6206773308046</t>
  </si>
  <si>
    <t>TRK #: 1Z5RR6206773849837</t>
  </si>
  <si>
    <t>1-200720788851</t>
  </si>
  <si>
    <t>TRK #: GFF258948</t>
  </si>
  <si>
    <t xml:space="preserve">1 large box received at 1:40 PM 22/9/2020 </t>
  </si>
  <si>
    <t>all shipment received : 6 out of 6 received.</t>
  </si>
  <si>
    <t>TRK #: TIG4CAB0018455</t>
  </si>
  <si>
    <t>1-200761483667</t>
  </si>
  <si>
    <t>Nutanix</t>
  </si>
  <si>
    <t>2 pallets received today</t>
  </si>
  <si>
    <t>TRK #: TO-BV-001318</t>
  </si>
  <si>
    <t>TRK #: TO-BV-001319</t>
  </si>
  <si>
    <t>1-200761483667-2</t>
  </si>
  <si>
    <t>1-201033265469</t>
  </si>
  <si>
    <t>1 small box received at 9:20 AM, tmpSY420200924</t>
  </si>
  <si>
    <t>1-200872998038</t>
  </si>
  <si>
    <t>1-200872998038-2</t>
  </si>
  <si>
    <t>1x large box and 1x medium box received on 24-Sep-20 at 9:45 AM</t>
  </si>
  <si>
    <t>TRK# 1Z5RR6206740007969</t>
  </si>
  <si>
    <t>TRK# 	1Z5RR6206740313379</t>
  </si>
  <si>
    <t>1-200660363728</t>
  </si>
  <si>
    <t>One large Ciena Box received at 10:50AM on 23-Sep-20</t>
  </si>
  <si>
    <t>rma no.28378</t>
  </si>
  <si>
    <t>Collected by Stephen Curran from SYD70 at 10:54AM on 24-Sep-20</t>
  </si>
  <si>
    <t>10:54AM</t>
  </si>
  <si>
    <t>1-200947994890</t>
  </si>
  <si>
    <t>7 HP boxes (server blades) received at 10:45AM on 24-Sep-20</t>
  </si>
  <si>
    <t>1-200947994890-2</t>
  </si>
  <si>
    <t>1-200947994890-3</t>
  </si>
  <si>
    <t>1-200947994890-4</t>
  </si>
  <si>
    <t>1-200947994890-5</t>
  </si>
  <si>
    <t>1-200947994890-6</t>
  </si>
  <si>
    <t>1-200947994890-7</t>
  </si>
  <si>
    <t>TRK# GCT829926716</t>
  </si>
  <si>
    <t>RMA #: 800929676</t>
  </si>
  <si>
    <t xml:space="preserve">	1-2KCMOA4M</t>
  </si>
  <si>
    <t>1x medium boc received on 24-Sep-20 at 12:04 PM</t>
  </si>
  <si>
    <t>WAYBILl# 4516139342</t>
  </si>
  <si>
    <t>1-200952916704</t>
  </si>
  <si>
    <t>1x medium box received on 24-Sep-20 at 1:15 PM</t>
  </si>
  <si>
    <t>Idameneo (No. 789) Ltd</t>
  </si>
  <si>
    <t>1-200995860816</t>
  </si>
  <si>
    <t>1 cisco box received on 24-Sep-20 at 02:01PM</t>
  </si>
  <si>
    <t>1-2GBDU0TC</t>
  </si>
  <si>
    <t>1 medium box with RMA # 8003182780</t>
  </si>
  <si>
    <t>C/N: 58GZ00028596</t>
  </si>
  <si>
    <t>Collected by Graeme Downer on 24-Sep-20 at 05:15PM</t>
  </si>
  <si>
    <t>05:15PM</t>
  </si>
  <si>
    <t xml:space="preserve">1x Juniper box </t>
  </si>
  <si>
    <t>RMA#R200312163</t>
  </si>
  <si>
    <t>1-201038660797</t>
  </si>
  <si>
    <t>1 pallet received on 25/Sep/2020 at 8:00 AM</t>
  </si>
  <si>
    <t>TRK#: AU6360198, 1324467916</t>
  </si>
  <si>
    <t>tmpSY425092001</t>
  </si>
  <si>
    <t>Contact: Alex Scott, +61408975893</t>
  </si>
  <si>
    <t>1-201001268845</t>
  </si>
  <si>
    <t>1-201001268845-2</t>
  </si>
  <si>
    <t>1-201001268845-3</t>
  </si>
  <si>
    <t>1-201001268845-4</t>
  </si>
  <si>
    <t>1-201001268845-5</t>
  </si>
  <si>
    <t>1-201001268845-6</t>
  </si>
  <si>
    <t>1-201001268845-7</t>
  </si>
  <si>
    <t>1-201001268845-8</t>
  </si>
  <si>
    <t>1-201001268845-9</t>
  </si>
  <si>
    <t>1-201001268845-10</t>
  </si>
  <si>
    <t>1-201001268845-11</t>
  </si>
  <si>
    <t>1-201001268845-12</t>
  </si>
  <si>
    <t>1-201001268845-13</t>
  </si>
  <si>
    <t>1-201001268845-14</t>
  </si>
  <si>
    <t>1-201001268845-15</t>
  </si>
  <si>
    <t>1-201001268845-16</t>
  </si>
  <si>
    <t>1-201001268845-17</t>
  </si>
  <si>
    <t>TRK#: 3506</t>
  </si>
  <si>
    <t>TRK#: 3375</t>
  </si>
  <si>
    <t>TRK#: 3005</t>
  </si>
  <si>
    <t>7 large Arista boxes, 5 medium Arista boxes, 2 large boxes, and 3 medium boxes received on 25/Sep/2020 at 9:30 AM</t>
  </si>
  <si>
    <t>1 Cisco box received on 20-Aug-2020 at 1:45 pm</t>
  </si>
  <si>
    <t>Old outbound ticket 1-199951384320, with TRK#: GCT820242586</t>
  </si>
  <si>
    <t>Relate to Outbound 1-200585035731</t>
  </si>
  <si>
    <t>1 large box received on 25/Sep/2020 at 10:30 AM</t>
  </si>
  <si>
    <t>TRK#: 771569528553</t>
  </si>
  <si>
    <t>1 large Dell EMC box received on 25/Sep/2020 at 10:30 AM</t>
  </si>
  <si>
    <t>CN#: 139229905</t>
  </si>
  <si>
    <t>1-201080739452</t>
  </si>
  <si>
    <t>Collected by David on 25-Sep-20 at 2:34 PM</t>
  </si>
  <si>
    <t>Collected by Bassan Daniel Youkhana, rego# CB06WE on 25-Sep-20 at 2:25 Pm</t>
  </si>
  <si>
    <t>1-201081866282</t>
  </si>
  <si>
    <t>parcel received @6:00pm</t>
  </si>
  <si>
    <t>RMA-315626</t>
  </si>
  <si>
    <t>A. ng</t>
  </si>
  <si>
    <t>Collected by Hasnain Raza on 25-Sept at 8:30PM</t>
  </si>
  <si>
    <t>8:30PM</t>
  </si>
  <si>
    <t>1-200948841809</t>
  </si>
  <si>
    <t>1-197610454375-2</t>
  </si>
  <si>
    <t>1-2I14O58B</t>
  </si>
  <si>
    <t>1-195346185532</t>
  </si>
  <si>
    <t>tempSY4200220</t>
  </si>
  <si>
    <t>tempSY4200220-2</t>
  </si>
  <si>
    <t>1-197887311313</t>
  </si>
  <si>
    <t>1-2KCMOA4M</t>
  </si>
  <si>
    <t>1-99890002673</t>
  </si>
  <si>
    <t>tmpSY419082702-3</t>
  </si>
  <si>
    <t xml:space="preserve">1-159461172443 </t>
  </si>
  <si>
    <t>1-196238620980</t>
  </si>
  <si>
    <t>tmpSy4100302</t>
  </si>
  <si>
    <t>1-200852099900</t>
  </si>
  <si>
    <t>1-2JYFI3MF</t>
  </si>
  <si>
    <t>1-201112309653</t>
  </si>
  <si>
    <t>Atos (Australia) Pty Ltd.</t>
  </si>
  <si>
    <t>2 small box received on 26/Sep/2020 at 11:15 AM</t>
  </si>
  <si>
    <t>1-201112309653-2</t>
  </si>
  <si>
    <t>Delivered to cage SY4:02:070345 by A.Harjono on 26/Sep/2020 at 12:00 PM</t>
  </si>
  <si>
    <t>RMA: 801129895, TRK#: GC830695405</t>
  </si>
  <si>
    <t xml:space="preserve">Collected by Samuel Nou from ASI Solutions on 27-Sep-20 at 08:00AM </t>
  </si>
  <si>
    <t>08:00AM</t>
  </si>
  <si>
    <t>Collected by Graeme Downer on 27-Sep-20 at 10:06AM</t>
  </si>
  <si>
    <t>10:06AM</t>
  </si>
  <si>
    <t>Collected D Webber from Net Virtue on 27-Sep-20 at 10:45AM</t>
  </si>
  <si>
    <t>1-201137699089</t>
  </si>
  <si>
    <t>1-201137699089-2</t>
  </si>
  <si>
    <t>Collected by Tim Raphael from Pentanet on 27-Sep-20 at 10:50AM</t>
  </si>
  <si>
    <t>10:50AM</t>
  </si>
  <si>
    <t>Su.Shrestha/Vardaan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</si>
</sst>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43" formatCode="_(* #,##0.00_);_(* \(#,##0.00\);_(* &quot;-&quot;??_);_(@_)"/>
    <numFmt numFmtId="164" formatCode="_(* #,##0_);_(* \(#,##0\);_(* &quot;-&quot;??_);_(@_)"/>
    <numFmt numFmtId="165" formatCode="[$-C09]dd/mmm/yy;@"/>
    <numFmt numFmtId="166" formatCode="_(* #,##0.0_);_(* \(#,##0.0\);_(* &quot;-&quot;??_);_(@_)"/>
    <numFmt numFmtId="167" formatCode="[$-C09]dd\-mmm\-yy;@"/>
    <numFmt numFmtId="168" formatCode="dd\-mmm\-yy"/>
    <numFmt numFmtId="169" formatCode="h&quot;:&quot;mm&quot; &quot;AM/PM"/>
  </numFmts>
  <fonts count="34">
    <font>
      <sz val="11"/>
      <color theme="1"/>
      <name val="Calibri"/>
      <family val="2"/>
      <scheme val="minor"/>
    </font>
    <font>
      <sz val="11"/>
      <color theme="1"/>
      <name val="Calibri"/>
      <family val="2"/>
      <scheme val="minor"/>
    </font>
    <font>
      <b/>
      <sz val="11"/>
      <color theme="1"/>
      <name val="Calibri"/>
      <family val="2"/>
      <scheme val="minor"/>
    </font>
    <font>
      <sz val="11"/>
      <name val="Calibri"/>
      <family val="2"/>
      <scheme val="minor"/>
    </font>
    <font>
      <b/>
      <sz val="20"/>
      <name val="Calibri"/>
      <family val="2"/>
      <scheme val="minor"/>
    </font>
    <font>
      <b/>
      <sz val="11"/>
      <name val="Calibri"/>
      <family val="2"/>
      <scheme val="minor"/>
    </font>
    <font>
      <b/>
      <u/>
      <sz val="11"/>
      <name val="Calibri"/>
      <family val="2"/>
      <scheme val="minor"/>
    </font>
    <font>
      <sz val="11"/>
      <color rgb="FF0070C0"/>
      <name val="Calibri"/>
      <family val="2"/>
      <scheme val="minor"/>
    </font>
    <font>
      <sz val="12"/>
      <color rgb="FF0070C0"/>
      <name val="Calibri"/>
      <family val="2"/>
      <scheme val="minor"/>
    </font>
    <font>
      <sz val="12"/>
      <name val="Calibri"/>
      <family val="2"/>
      <scheme val="minor"/>
    </font>
    <font>
      <b/>
      <sz val="12"/>
      <color rgb="FF0070C0"/>
      <name val="Calibri"/>
      <family val="2"/>
      <scheme val="minor"/>
    </font>
    <font>
      <sz val="11"/>
      <color theme="0" tint="-0.499984740745262"/>
      <name val="Calibri"/>
      <family val="2"/>
      <scheme val="minor"/>
    </font>
    <font>
      <sz val="11"/>
      <color theme="0" tint="-0.14999847407452621"/>
      <name val="Calibri"/>
      <family val="2"/>
      <scheme val="minor"/>
    </font>
    <font>
      <sz val="11"/>
      <color rgb="FFFF0000"/>
      <name val="Calibri"/>
      <family val="2"/>
      <scheme val="minor"/>
    </font>
    <font>
      <b/>
      <sz val="11"/>
      <color theme="0" tint="-0.499984740745262"/>
      <name val="Calibri"/>
      <family val="2"/>
      <scheme val="minor"/>
    </font>
    <font>
      <sz val="11"/>
      <color rgb="FF201F1E"/>
      <name val="Calibri"/>
      <family val="2"/>
      <scheme val="minor"/>
    </font>
    <font>
      <i/>
      <sz val="11"/>
      <color theme="1"/>
      <name val="Calibri"/>
      <family val="2"/>
      <scheme val="minor"/>
    </font>
    <font>
      <sz val="8"/>
      <name val="Calibri"/>
      <family val="2"/>
      <scheme val="minor"/>
    </font>
    <font>
      <sz val="11"/>
      <color rgb="FF000000"/>
      <name val="Calibri"/>
      <family val="2"/>
      <scheme val="minor"/>
    </font>
    <font>
      <sz val="12"/>
      <color rgb="FF000000"/>
      <name val="Calibri"/>
      <family val="2"/>
      <scheme val="minor"/>
    </font>
    <font>
      <sz val="12"/>
      <color theme="1"/>
      <name val="Calibri"/>
      <family val="2"/>
      <scheme val="minor"/>
    </font>
    <font>
      <sz val="11"/>
      <color rgb="FF292B2C"/>
      <name val="Calibri"/>
      <family val="2"/>
      <scheme val="minor"/>
    </font>
    <font>
      <sz val="11"/>
      <color rgb="FF29303F"/>
      <name val="Calibri"/>
      <family val="2"/>
      <scheme val="minor"/>
    </font>
    <font>
      <b/>
      <sz val="11"/>
      <color rgb="FF292B2C"/>
      <name val="Calibri"/>
      <family val="2"/>
      <scheme val="minor"/>
    </font>
    <font>
      <sz val="11"/>
      <color rgb="FF29303F"/>
      <name val="Proxima_novaregular"/>
    </font>
    <font>
      <sz val="11"/>
      <color rgb="FF000000"/>
      <name val="Proxima_novaregular"/>
    </font>
    <font>
      <sz val="10"/>
      <name val="Proxima_novaregular"/>
    </font>
    <font>
      <sz val="10"/>
      <color theme="1"/>
      <name val="Proxima_novaregular"/>
    </font>
    <font>
      <sz val="11"/>
      <color theme="1"/>
      <name val="Calibri"/>
      <family val="2"/>
    </font>
    <font>
      <sz val="10"/>
      <color rgb="FF29303F"/>
      <name val="Calibri"/>
      <family val="2"/>
      <scheme val="minor"/>
    </font>
    <font>
      <sz val="9.5"/>
      <color theme="1"/>
      <name val="Calibri Light"/>
      <family val="2"/>
      <scheme val="major"/>
    </font>
    <font>
      <sz val="9.5"/>
      <color theme="1"/>
      <name val="Calibri"/>
      <family val="2"/>
    </font>
    <font>
      <sz val="9.5"/>
      <color rgb="FF000000"/>
      <name val="Calibri Light"/>
      <family val="2"/>
      <scheme val="major"/>
    </font>
    <font>
      <sz val="10"/>
      <color rgb="FF292B2C"/>
      <name val="Proxima_novaregular"/>
    </font>
  </fonts>
  <fills count="15">
    <fill>
      <patternFill patternType="none"/>
    </fill>
    <fill>
      <patternFill patternType="gray125"/>
    </fill>
    <fill>
      <patternFill patternType="solid">
        <fgColor theme="9" tint="0.79998168889431442"/>
        <bgColor indexed="64"/>
      </patternFill>
    </fill>
    <fill>
      <patternFill patternType="solid">
        <fgColor theme="8" tint="0.79998168889431442"/>
        <bgColor indexed="64"/>
      </patternFill>
    </fill>
    <fill>
      <patternFill patternType="solid">
        <fgColor theme="0" tint="-0.14999847407452621"/>
        <bgColor indexed="64"/>
      </patternFill>
    </fill>
    <fill>
      <patternFill patternType="solid">
        <fgColor rgb="FF00B050"/>
        <bgColor indexed="64"/>
      </patternFill>
    </fill>
    <fill>
      <patternFill patternType="solid">
        <fgColor theme="0"/>
        <bgColor indexed="64"/>
      </patternFill>
    </fill>
    <fill>
      <patternFill patternType="solid">
        <fgColor theme="0" tint="-0.14996795556505021"/>
        <bgColor indexed="64"/>
      </patternFill>
    </fill>
    <fill>
      <patternFill patternType="solid">
        <fgColor theme="0" tint="-4.9989318521683403E-2"/>
        <bgColor indexed="64"/>
      </patternFill>
    </fill>
    <fill>
      <patternFill patternType="solid">
        <fgColor rgb="FFFFFF00"/>
        <bgColor indexed="64"/>
      </patternFill>
    </fill>
    <fill>
      <patternFill patternType="solid">
        <fgColor rgb="FFFFFFFF"/>
        <bgColor indexed="64"/>
      </patternFill>
    </fill>
    <fill>
      <patternFill patternType="solid">
        <fgColor rgb="FFFF0000"/>
        <bgColor indexed="64"/>
      </patternFill>
    </fill>
    <fill>
      <patternFill patternType="solid">
        <fgColor theme="7"/>
        <bgColor indexed="64"/>
      </patternFill>
    </fill>
    <fill>
      <patternFill patternType="solid">
        <fgColor rgb="FFFFFFFF"/>
        <bgColor rgb="FFFFFFFF"/>
      </patternFill>
    </fill>
    <fill>
      <patternFill patternType="solid">
        <fgColor rgb="FFE2EFDA"/>
        <bgColor indexed="64"/>
      </patternFill>
    </fill>
  </fills>
  <borders count="39">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hair">
        <color indexed="64"/>
      </top>
      <bottom style="hair">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style="thin">
        <color indexed="64"/>
      </bottom>
      <diagonal/>
    </border>
    <border>
      <left/>
      <right/>
      <top style="thin">
        <color indexed="64"/>
      </top>
      <bottom style="thin">
        <color indexed="64"/>
      </bottom>
      <diagonal/>
    </border>
    <border>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bottom style="medium">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hair">
        <color indexed="64"/>
      </bottom>
      <diagonal/>
    </border>
    <border>
      <left style="thin">
        <color indexed="64"/>
      </left>
      <right style="thin">
        <color indexed="64"/>
      </right>
      <top style="hair">
        <color indexed="64"/>
      </top>
      <bottom/>
      <diagonal/>
    </border>
    <border>
      <left style="thin">
        <color indexed="64"/>
      </left>
      <right style="thin">
        <color indexed="64"/>
      </right>
      <top/>
      <bottom style="thin">
        <color indexed="64"/>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thin">
        <color indexed="64"/>
      </left>
      <right style="medium">
        <color indexed="64"/>
      </right>
      <top/>
      <bottom style="thin">
        <color indexed="64"/>
      </bottom>
      <diagonal/>
    </border>
    <border>
      <left style="thin">
        <color indexed="64"/>
      </left>
      <right/>
      <top style="thin">
        <color indexed="64"/>
      </top>
      <bottom style="medium">
        <color indexed="64"/>
      </bottom>
      <diagonal/>
    </border>
    <border>
      <left/>
      <right style="thin">
        <color indexed="64"/>
      </right>
      <top style="hair">
        <color indexed="64"/>
      </top>
      <bottom style="hair">
        <color indexed="64"/>
      </bottom>
      <diagonal/>
    </border>
    <border>
      <left/>
      <right style="thin">
        <color indexed="64"/>
      </right>
      <top style="thin">
        <color indexed="64"/>
      </top>
      <bottom style="hair">
        <color indexed="64"/>
      </bottom>
      <diagonal/>
    </border>
    <border>
      <left style="thin">
        <color indexed="64"/>
      </left>
      <right/>
      <top style="thin">
        <color indexed="64"/>
      </top>
      <bottom style="hair">
        <color indexed="64"/>
      </bottom>
      <diagonal/>
    </border>
    <border>
      <left style="thin">
        <color indexed="64"/>
      </left>
      <right/>
      <top style="hair">
        <color indexed="64"/>
      </top>
      <bottom style="hair">
        <color indexed="64"/>
      </bottom>
      <diagonal/>
    </border>
    <border>
      <left/>
      <right style="thin">
        <color indexed="64"/>
      </right>
      <top style="hair">
        <color indexed="64"/>
      </top>
      <bottom/>
      <diagonal/>
    </border>
    <border>
      <left style="thin">
        <color indexed="64"/>
      </left>
      <right/>
      <top style="hair">
        <color indexed="64"/>
      </top>
      <bottom/>
      <diagonal/>
    </border>
    <border>
      <left/>
      <right/>
      <top style="hair">
        <color indexed="64"/>
      </top>
      <bottom style="hair">
        <color indexed="64"/>
      </bottom>
      <diagonal/>
    </border>
    <border>
      <left/>
      <right style="medium">
        <color rgb="FFFFFFFF"/>
      </right>
      <top style="hair">
        <color indexed="64"/>
      </top>
      <bottom style="hair">
        <color indexed="64"/>
      </bottom>
      <diagonal/>
    </border>
    <border>
      <left style="medium">
        <color indexed="64"/>
      </left>
      <right style="thin">
        <color indexed="64"/>
      </right>
      <top style="hair">
        <color indexed="64"/>
      </top>
      <bottom style="hair">
        <color indexed="64"/>
      </bottom>
      <diagonal/>
    </border>
    <border>
      <left style="thin">
        <color rgb="FF000000"/>
      </left>
      <right style="thin">
        <color rgb="FF000000"/>
      </right>
      <top style="hair">
        <color rgb="FF000000"/>
      </top>
      <bottom style="hair">
        <color rgb="FF000000"/>
      </bottom>
      <diagonal/>
    </border>
    <border>
      <left style="thin">
        <color rgb="FF000000"/>
      </left>
      <right/>
      <top/>
      <bottom/>
      <diagonal/>
    </border>
    <border>
      <left style="thin">
        <color rgb="FF000000"/>
      </left>
      <right/>
      <top style="hair">
        <color rgb="FF000000"/>
      </top>
      <bottom style="hair">
        <color rgb="FF000000"/>
      </bottom>
      <diagonal/>
    </border>
    <border>
      <left style="thin">
        <color rgb="FF000000"/>
      </left>
      <right/>
      <top style="hair">
        <color rgb="FF000000"/>
      </top>
      <bottom style="hair">
        <color indexed="64"/>
      </bottom>
      <diagonal/>
    </border>
  </borders>
  <cellStyleXfs count="3">
    <xf numFmtId="0" fontId="0" fillId="0" borderId="0"/>
    <xf numFmtId="43" fontId="1" fillId="0" borderId="0" applyFont="0" applyFill="0" applyBorder="0" applyAlignment="0" applyProtection="0"/>
    <xf numFmtId="43" fontId="1" fillId="0" borderId="0" applyFont="0" applyFill="0" applyBorder="0" applyAlignment="0" applyProtection="0"/>
  </cellStyleXfs>
  <cellXfs count="282">
    <xf numFmtId="0" fontId="0" fillId="0" borderId="0" xfId="0"/>
    <xf numFmtId="0" fontId="2" fillId="2" borderId="1" xfId="0" applyFont="1" applyFill="1" applyBorder="1" applyAlignment="1">
      <alignment horizontal="center" vertical="center" wrapText="1"/>
    </xf>
    <xf numFmtId="0" fontId="2" fillId="3" borderId="1" xfId="0" applyFont="1" applyFill="1" applyBorder="1" applyAlignment="1">
      <alignment horizontal="center" vertical="center" wrapText="1"/>
    </xf>
    <xf numFmtId="0" fontId="5" fillId="0" borderId="6" xfId="0" applyFont="1" applyBorder="1" applyAlignment="1">
      <alignment horizontal="left" vertical="center" wrapText="1"/>
    </xf>
    <xf numFmtId="0" fontId="5" fillId="0" borderId="1" xfId="0" applyFont="1" applyBorder="1" applyAlignment="1">
      <alignment horizontal="left" vertical="center" wrapText="1"/>
    </xf>
    <xf numFmtId="0" fontId="3" fillId="0" borderId="1" xfId="0" applyFont="1" applyBorder="1" applyAlignment="1">
      <alignment horizontal="left" vertical="center"/>
    </xf>
    <xf numFmtId="0" fontId="5" fillId="0" borderId="1" xfId="0" applyFont="1" applyBorder="1" applyAlignment="1">
      <alignment horizontal="left" vertical="center"/>
    </xf>
    <xf numFmtId="0" fontId="5" fillId="5" borderId="1" xfId="0" applyFont="1" applyFill="1" applyBorder="1" applyAlignment="1">
      <alignment horizontal="left" vertical="center"/>
    </xf>
    <xf numFmtId="0" fontId="3" fillId="0" borderId="9" xfId="0" applyFont="1" applyBorder="1" applyAlignment="1">
      <alignment horizontal="left" vertical="center"/>
    </xf>
    <xf numFmtId="0" fontId="3" fillId="0" borderId="10" xfId="0" applyFont="1" applyBorder="1" applyAlignment="1">
      <alignment horizontal="left" vertical="center"/>
    </xf>
    <xf numFmtId="0" fontId="3" fillId="0" borderId="7" xfId="0" applyFont="1" applyBorder="1" applyAlignment="1">
      <alignment horizontal="left" vertical="center"/>
    </xf>
    <xf numFmtId="0" fontId="5" fillId="5" borderId="12" xfId="0" applyFont="1" applyFill="1" applyBorder="1" applyAlignment="1">
      <alignment horizontal="left" vertical="center"/>
    </xf>
    <xf numFmtId="0" fontId="3" fillId="0" borderId="12" xfId="0" applyFont="1" applyBorder="1" applyAlignment="1">
      <alignment horizontal="left" vertical="center"/>
    </xf>
    <xf numFmtId="0" fontId="9" fillId="0" borderId="0" xfId="0" applyFont="1"/>
    <xf numFmtId="0" fontId="9" fillId="0" borderId="0" xfId="0" applyFont="1" applyAlignment="1">
      <alignment horizontal="center"/>
    </xf>
    <xf numFmtId="0" fontId="9" fillId="0" borderId="0" xfId="0" applyFont="1" applyAlignment="1">
      <alignment horizontal="left"/>
    </xf>
    <xf numFmtId="0" fontId="3" fillId="0" borderId="14" xfId="0" applyFont="1" applyBorder="1"/>
    <xf numFmtId="0" fontId="3" fillId="0" borderId="14" xfId="0" applyFont="1" applyBorder="1" applyAlignment="1">
      <alignment horizontal="center"/>
    </xf>
    <xf numFmtId="0" fontId="3" fillId="0" borderId="14" xfId="0" applyFont="1" applyBorder="1" applyAlignment="1">
      <alignment horizontal="left"/>
    </xf>
    <xf numFmtId="0" fontId="3" fillId="0" borderId="0" xfId="0" applyFont="1"/>
    <xf numFmtId="0" fontId="3" fillId="0" borderId="0" xfId="0" applyFont="1" applyAlignment="1">
      <alignment horizontal="center"/>
    </xf>
    <xf numFmtId="0" fontId="3" fillId="0" borderId="0" xfId="0" applyFont="1" applyAlignment="1">
      <alignment horizontal="right"/>
    </xf>
    <xf numFmtId="0" fontId="3" fillId="0" borderId="0" xfId="0" applyFont="1" applyAlignment="1">
      <alignment horizontal="left"/>
    </xf>
    <xf numFmtId="0" fontId="0" fillId="0" borderId="2" xfId="0" applyBorder="1" applyProtection="1">
      <protection locked="0"/>
    </xf>
    <xf numFmtId="0" fontId="0" fillId="0" borderId="2" xfId="0" applyBorder="1" applyAlignment="1" applyProtection="1">
      <alignment horizontal="center"/>
      <protection locked="0"/>
    </xf>
    <xf numFmtId="0" fontId="0" fillId="0" borderId="2" xfId="0" applyBorder="1" applyAlignment="1" applyProtection="1">
      <alignment horizontal="left"/>
      <protection locked="0"/>
    </xf>
    <xf numFmtId="0" fontId="0" fillId="0" borderId="0" xfId="0" applyAlignment="1" applyProtection="1">
      <alignment horizontal="center" vertical="center"/>
    </xf>
    <xf numFmtId="0" fontId="0" fillId="0" borderId="0" xfId="0" applyAlignment="1" applyProtection="1">
      <alignment horizontal="center"/>
    </xf>
    <xf numFmtId="164" fontId="0" fillId="4" borderId="2" xfId="1" applyNumberFormat="1" applyFont="1" applyFill="1" applyBorder="1" applyAlignment="1" applyProtection="1">
      <alignment horizontal="center" vertical="center"/>
    </xf>
    <xf numFmtId="0" fontId="0" fillId="0" borderId="2" xfId="0" applyFill="1" applyBorder="1" applyAlignment="1" applyProtection="1">
      <protection locked="0"/>
    </xf>
    <xf numFmtId="0" fontId="2" fillId="2" borderId="0" xfId="0" applyFont="1" applyFill="1" applyAlignment="1" applyProtection="1">
      <alignment horizontal="center" vertical="center" wrapText="1"/>
    </xf>
    <xf numFmtId="0" fontId="2" fillId="2" borderId="1" xfId="0" applyFont="1" applyFill="1" applyBorder="1" applyAlignment="1">
      <alignment horizontal="left" vertical="top" wrapText="1"/>
    </xf>
    <xf numFmtId="0" fontId="0" fillId="0" borderId="0" xfId="0" applyAlignment="1">
      <alignment horizontal="left" vertical="top"/>
    </xf>
    <xf numFmtId="0" fontId="0" fillId="0" borderId="0" xfId="0" applyAlignment="1">
      <alignment horizontal="left" vertical="top" wrapText="1"/>
    </xf>
    <xf numFmtId="0" fontId="2" fillId="8" borderId="1" xfId="0" applyFont="1" applyFill="1" applyBorder="1" applyAlignment="1">
      <alignment horizontal="center" vertical="center" wrapText="1"/>
    </xf>
    <xf numFmtId="0" fontId="2" fillId="2" borderId="15" xfId="0" applyFont="1" applyFill="1" applyBorder="1" applyAlignment="1" applyProtection="1">
      <alignment vertical="center" wrapText="1"/>
    </xf>
    <xf numFmtId="0" fontId="2" fillId="2" borderId="6" xfId="0" applyFont="1" applyFill="1" applyBorder="1" applyAlignment="1" applyProtection="1">
      <alignment vertical="center" wrapText="1"/>
    </xf>
    <xf numFmtId="0" fontId="0" fillId="7" borderId="2" xfId="0" applyFill="1" applyBorder="1" applyAlignment="1" applyProtection="1">
      <alignment horizontal="center"/>
    </xf>
    <xf numFmtId="0" fontId="0" fillId="4" borderId="2" xfId="0" applyFill="1" applyBorder="1" applyAlignment="1" applyProtection="1">
      <alignment horizontal="center" vertical="center"/>
    </xf>
    <xf numFmtId="166" fontId="2" fillId="2" borderId="1" xfId="2" applyNumberFormat="1" applyFont="1" applyFill="1" applyBorder="1" applyAlignment="1">
      <alignment horizontal="center" vertical="top"/>
    </xf>
    <xf numFmtId="0" fontId="12" fillId="0" borderId="0" xfId="0" applyFont="1" applyFill="1" applyBorder="1" applyAlignment="1">
      <alignment horizontal="center" vertical="center" wrapText="1"/>
    </xf>
    <xf numFmtId="0" fontId="0" fillId="0" borderId="0" xfId="0" applyFill="1" applyBorder="1" applyAlignment="1" applyProtection="1">
      <protection locked="0"/>
    </xf>
    <xf numFmtId="0" fontId="0" fillId="0" borderId="0" xfId="0" applyFont="1" applyFill="1" applyBorder="1" applyAlignment="1" applyProtection="1">
      <protection locked="0"/>
    </xf>
    <xf numFmtId="164" fontId="0" fillId="0" borderId="0" xfId="1" applyNumberFormat="1" applyFont="1" applyFill="1" applyBorder="1" applyAlignment="1" applyProtection="1">
      <alignment horizontal="center" vertical="center"/>
    </xf>
    <xf numFmtId="0" fontId="14" fillId="2" borderId="0" xfId="0" applyFont="1" applyFill="1" applyAlignment="1" applyProtection="1">
      <alignment horizontal="center" vertical="center" wrapText="1"/>
    </xf>
    <xf numFmtId="0" fontId="11" fillId="0" borderId="0" xfId="0" applyFont="1" applyFill="1" applyBorder="1" applyAlignment="1" applyProtection="1">
      <protection locked="0"/>
    </xf>
    <xf numFmtId="0" fontId="0" fillId="0" borderId="0" xfId="0" applyFill="1" applyBorder="1" applyProtection="1"/>
    <xf numFmtId="0" fontId="0" fillId="0" borderId="0" xfId="0" applyFill="1" applyBorder="1" applyAlignment="1" applyProtection="1">
      <alignment horizontal="center"/>
    </xf>
    <xf numFmtId="0" fontId="11" fillId="0" borderId="0" xfId="0" applyFont="1" applyAlignment="1">
      <alignment horizontal="left" vertical="top"/>
    </xf>
    <xf numFmtId="0" fontId="11" fillId="0" borderId="0" xfId="0" applyFont="1" applyFill="1" applyAlignment="1" applyProtection="1">
      <protection locked="0"/>
    </xf>
    <xf numFmtId="0" fontId="0" fillId="0" borderId="2" xfId="0" applyFont="1" applyFill="1" applyBorder="1" applyAlignment="1" applyProtection="1">
      <protection locked="0"/>
    </xf>
    <xf numFmtId="0" fontId="2" fillId="2" borderId="9" xfId="0" applyFont="1" applyFill="1" applyBorder="1" applyAlignment="1" applyProtection="1">
      <alignment horizontal="center" vertical="center" wrapText="1"/>
    </xf>
    <xf numFmtId="0" fontId="2" fillId="2" borderId="16" xfId="0" applyFont="1" applyFill="1" applyBorder="1" applyAlignment="1" applyProtection="1">
      <alignment horizontal="center" vertical="center" wrapText="1"/>
    </xf>
    <xf numFmtId="0" fontId="0" fillId="0" borderId="0" xfId="0" applyFill="1" applyBorder="1" applyAlignment="1" applyProtection="1">
      <alignment horizontal="center" vertical="center"/>
    </xf>
    <xf numFmtId="0" fontId="0" fillId="0" borderId="0" xfId="0" applyProtection="1"/>
    <xf numFmtId="0" fontId="0" fillId="0" borderId="0" xfId="0" applyFill="1" applyBorder="1" applyAlignment="1" applyProtection="1">
      <alignment horizontal="left"/>
    </xf>
    <xf numFmtId="0" fontId="3" fillId="4" borderId="2" xfId="0" applyFont="1" applyFill="1" applyBorder="1" applyProtection="1"/>
    <xf numFmtId="0" fontId="3" fillId="4" borderId="2" xfId="0" applyFont="1" applyFill="1" applyBorder="1" applyAlignment="1" applyProtection="1">
      <alignment horizontal="center" vertical="center"/>
    </xf>
    <xf numFmtId="164" fontId="3" fillId="4" borderId="2" xfId="1" applyNumberFormat="1" applyFont="1" applyFill="1" applyBorder="1" applyProtection="1"/>
    <xf numFmtId="0" fontId="5" fillId="4" borderId="2" xfId="0" applyFont="1" applyFill="1" applyBorder="1" applyAlignment="1" applyProtection="1">
      <alignment horizontal="center"/>
    </xf>
    <xf numFmtId="0" fontId="0" fillId="0" borderId="0" xfId="0" applyProtection="1">
      <protection locked="0"/>
    </xf>
    <xf numFmtId="0" fontId="0" fillId="0" borderId="0" xfId="0" applyAlignment="1" applyProtection="1">
      <alignment horizontal="center" vertical="center"/>
      <protection locked="0"/>
    </xf>
    <xf numFmtId="0" fontId="0" fillId="0" borderId="0" xfId="0" applyAlignment="1" applyProtection="1">
      <alignment horizontal="center"/>
      <protection locked="0"/>
    </xf>
    <xf numFmtId="15" fontId="0" fillId="0" borderId="2" xfId="0" applyNumberFormat="1" applyBorder="1" applyAlignment="1" applyProtection="1">
      <alignment horizontal="left"/>
      <protection locked="0"/>
    </xf>
    <xf numFmtId="0" fontId="0" fillId="0" borderId="0" xfId="0" applyAlignment="1" applyProtection="1">
      <alignment horizontal="left"/>
      <protection locked="0"/>
    </xf>
    <xf numFmtId="0" fontId="2" fillId="2" borderId="1" xfId="0" applyFont="1" applyFill="1" applyBorder="1" applyAlignment="1" applyProtection="1">
      <alignment horizontal="center" vertical="center" wrapText="1"/>
    </xf>
    <xf numFmtId="164" fontId="2" fillId="2" borderId="16" xfId="1" applyNumberFormat="1" applyFont="1" applyFill="1" applyBorder="1" applyAlignment="1" applyProtection="1">
      <alignment horizontal="center" vertical="center" wrapText="1"/>
    </xf>
    <xf numFmtId="164" fontId="11" fillId="2" borderId="19" xfId="1" applyNumberFormat="1" applyFont="1" applyFill="1" applyBorder="1" applyAlignment="1" applyProtection="1">
      <alignment horizontal="center" vertical="center" wrapText="1"/>
    </xf>
    <xf numFmtId="164" fontId="0" fillId="0" borderId="0" xfId="1" applyNumberFormat="1" applyFont="1" applyAlignment="1" applyProtection="1">
      <alignment horizontal="center"/>
    </xf>
    <xf numFmtId="0" fontId="2" fillId="0" borderId="0" xfId="0" applyFont="1" applyAlignment="1" applyProtection="1">
      <alignment horizontal="center"/>
    </xf>
    <xf numFmtId="0" fontId="2" fillId="2" borderId="1" xfId="0" applyFont="1" applyFill="1" applyBorder="1" applyAlignment="1" applyProtection="1">
      <alignment horizontal="left" vertical="center" wrapText="1"/>
    </xf>
    <xf numFmtId="0" fontId="2" fillId="2" borderId="1" xfId="0" applyFont="1" applyFill="1" applyBorder="1" applyAlignment="1" applyProtection="1">
      <alignment horizontal="left" vertical="center"/>
    </xf>
    <xf numFmtId="166" fontId="0" fillId="0" borderId="0" xfId="1" applyNumberFormat="1" applyFont="1" applyAlignment="1">
      <alignment horizontal="center" vertical="top"/>
    </xf>
    <xf numFmtId="0" fontId="3" fillId="0" borderId="0" xfId="0" applyFont="1" applyAlignment="1">
      <alignment vertical="center" wrapText="1"/>
    </xf>
    <xf numFmtId="0" fontId="3" fillId="0" borderId="5" xfId="0" applyFont="1" applyBorder="1" applyAlignment="1">
      <alignment horizontal="left" vertical="center"/>
    </xf>
    <xf numFmtId="0" fontId="5" fillId="9" borderId="1" xfId="0" applyFont="1" applyFill="1" applyBorder="1" applyAlignment="1">
      <alignment horizontal="left" vertical="center"/>
    </xf>
    <xf numFmtId="0" fontId="5" fillId="9" borderId="7" xfId="0" applyFont="1" applyFill="1" applyBorder="1" applyAlignment="1">
      <alignment horizontal="left" vertical="center" wrapText="1"/>
    </xf>
    <xf numFmtId="0" fontId="5" fillId="0" borderId="8" xfId="0" applyFont="1" applyBorder="1" applyAlignment="1">
      <alignment horizontal="left" vertical="center"/>
    </xf>
    <xf numFmtId="0" fontId="5" fillId="0" borderId="9" xfId="0" applyFont="1" applyBorder="1" applyAlignment="1">
      <alignment horizontal="left" vertical="center"/>
    </xf>
    <xf numFmtId="0" fontId="3" fillId="0" borderId="8" xfId="0" applyFont="1" applyBorder="1" applyAlignment="1">
      <alignment horizontal="left" vertical="center"/>
    </xf>
    <xf numFmtId="0" fontId="5" fillId="9" borderId="1" xfId="0" applyFont="1" applyFill="1" applyBorder="1" applyAlignment="1">
      <alignment horizontal="left" vertical="center" wrapText="1"/>
    </xf>
    <xf numFmtId="0" fontId="3" fillId="0" borderId="11" xfId="0" applyFont="1" applyBorder="1" applyAlignment="1">
      <alignment horizontal="left" vertical="center"/>
    </xf>
    <xf numFmtId="0" fontId="5" fillId="9" borderId="12" xfId="0" applyFont="1" applyFill="1" applyBorder="1" applyAlignment="1">
      <alignment horizontal="left" vertical="center" wrapText="1"/>
    </xf>
    <xf numFmtId="0" fontId="5" fillId="9" borderId="12" xfId="0" applyFont="1" applyFill="1" applyBorder="1" applyAlignment="1">
      <alignment horizontal="left" vertical="center"/>
    </xf>
    <xf numFmtId="0" fontId="10" fillId="0" borderId="0" xfId="0" applyFont="1" applyAlignment="1">
      <alignment horizontal="left" vertical="center"/>
    </xf>
    <xf numFmtId="0" fontId="8" fillId="0" borderId="0" xfId="0" applyFont="1" applyAlignment="1">
      <alignment horizontal="left" vertical="center"/>
    </xf>
    <xf numFmtId="0" fontId="5" fillId="0" borderId="15" xfId="0" applyFont="1" applyBorder="1" applyAlignment="1">
      <alignment horizontal="left" vertical="center" wrapText="1"/>
    </xf>
    <xf numFmtId="0" fontId="3" fillId="5" borderId="1" xfId="0" applyFont="1" applyFill="1" applyBorder="1" applyAlignment="1">
      <alignment horizontal="left" vertical="center"/>
    </xf>
    <xf numFmtId="0" fontId="3" fillId="0" borderId="15" xfId="0" applyFont="1" applyBorder="1" applyAlignment="1">
      <alignment horizontal="left" vertical="center"/>
    </xf>
    <xf numFmtId="0" fontId="5" fillId="9" borderId="15" xfId="0" applyFont="1" applyFill="1" applyBorder="1" applyAlignment="1">
      <alignment horizontal="left" vertical="center" wrapText="1"/>
    </xf>
    <xf numFmtId="0" fontId="3" fillId="0" borderId="25" xfId="0" applyFont="1" applyBorder="1" applyAlignment="1">
      <alignment horizontal="left" vertical="center"/>
    </xf>
    <xf numFmtId="0" fontId="3" fillId="0" borderId="13" xfId="0" applyFont="1" applyBorder="1" applyAlignment="1">
      <alignment horizontal="left" vertical="center" wrapText="1"/>
    </xf>
    <xf numFmtId="166" fontId="11" fillId="0" borderId="27" xfId="2" applyNumberFormat="1" applyFont="1" applyBorder="1" applyAlignment="1">
      <alignment horizontal="center" vertical="top"/>
    </xf>
    <xf numFmtId="166" fontId="11" fillId="0" borderId="17" xfId="2" applyNumberFormat="1" applyFont="1" applyBorder="1" applyAlignment="1">
      <alignment horizontal="center" vertical="top"/>
    </xf>
    <xf numFmtId="0" fontId="11" fillId="0" borderId="28" xfId="0" applyFont="1" applyBorder="1" applyAlignment="1">
      <alignment horizontal="left" vertical="top" wrapText="1"/>
    </xf>
    <xf numFmtId="166" fontId="11" fillId="0" borderId="26" xfId="2" applyNumberFormat="1" applyFont="1" applyBorder="1" applyAlignment="1">
      <alignment horizontal="center" vertical="top"/>
    </xf>
    <xf numFmtId="166" fontId="11" fillId="0" borderId="2" xfId="2" applyNumberFormat="1" applyFont="1" applyBorder="1" applyAlignment="1">
      <alignment horizontal="center" vertical="top"/>
    </xf>
    <xf numFmtId="0" fontId="11" fillId="0" borderId="29" xfId="0" quotePrefix="1" applyFont="1" applyBorder="1" applyAlignment="1">
      <alignment horizontal="left" vertical="top" wrapText="1"/>
    </xf>
    <xf numFmtId="166" fontId="3" fillId="0" borderId="30" xfId="2" applyNumberFormat="1" applyFont="1" applyBorder="1" applyAlignment="1">
      <alignment horizontal="center" vertical="top"/>
    </xf>
    <xf numFmtId="166" fontId="3" fillId="0" borderId="18" xfId="2" applyNumberFormat="1" applyFont="1" applyBorder="1" applyAlignment="1">
      <alignment horizontal="center" vertical="top"/>
    </xf>
    <xf numFmtId="165" fontId="3" fillId="0" borderId="18" xfId="2" applyNumberFormat="1" applyFont="1" applyBorder="1" applyAlignment="1">
      <alignment horizontal="center" vertical="top"/>
    </xf>
    <xf numFmtId="0" fontId="3" fillId="0" borderId="31" xfId="0" quotePrefix="1" applyFont="1" applyBorder="1" applyAlignment="1">
      <alignment horizontal="left" vertical="top" wrapText="1"/>
    </xf>
    <xf numFmtId="0" fontId="15" fillId="0" borderId="0" xfId="0" applyFont="1"/>
    <xf numFmtId="166" fontId="11" fillId="0" borderId="30" xfId="2" applyNumberFormat="1" applyFont="1" applyBorder="1" applyAlignment="1">
      <alignment horizontal="center" vertical="top"/>
    </xf>
    <xf numFmtId="166" fontId="11" fillId="0" borderId="18" xfId="2" applyNumberFormat="1" applyFont="1" applyBorder="1" applyAlignment="1">
      <alignment horizontal="center" vertical="top"/>
    </xf>
    <xf numFmtId="165" fontId="11" fillId="0" borderId="18" xfId="2" applyNumberFormat="1" applyFont="1" applyBorder="1" applyAlignment="1">
      <alignment horizontal="center" vertical="top"/>
    </xf>
    <xf numFmtId="0" fontId="11" fillId="0" borderId="31" xfId="0" quotePrefix="1" applyFont="1" applyBorder="1" applyAlignment="1">
      <alignment horizontal="left" vertical="top" wrapText="1"/>
    </xf>
    <xf numFmtId="0" fontId="20" fillId="0" borderId="32" xfId="0" applyFont="1" applyBorder="1" applyAlignment="1" applyProtection="1">
      <alignment vertical="center" wrapText="1"/>
      <protection locked="0"/>
    </xf>
    <xf numFmtId="0" fontId="15" fillId="0" borderId="32" xfId="0" applyFont="1" applyBorder="1"/>
    <xf numFmtId="0" fontId="18" fillId="0" borderId="32" xfId="0" applyFont="1" applyBorder="1"/>
    <xf numFmtId="0" fontId="19" fillId="0" borderId="32" xfId="0" applyFont="1" applyBorder="1"/>
    <xf numFmtId="0" fontId="0" fillId="0" borderId="2" xfId="0" applyFont="1" applyBorder="1" applyAlignment="1">
      <alignment vertical="center" wrapText="1"/>
    </xf>
    <xf numFmtId="0" fontId="0" fillId="0" borderId="2" xfId="0" applyFont="1" applyBorder="1" applyProtection="1">
      <protection locked="0"/>
    </xf>
    <xf numFmtId="0" fontId="0" fillId="0" borderId="2" xfId="0" applyFont="1" applyBorder="1" applyAlignment="1" applyProtection="1">
      <alignment horizontal="center"/>
      <protection locked="0"/>
    </xf>
    <xf numFmtId="0" fontId="0" fillId="0" borderId="2" xfId="0" applyFont="1" applyBorder="1" applyAlignment="1" applyProtection="1">
      <alignment horizontal="left"/>
      <protection locked="0"/>
    </xf>
    <xf numFmtId="0" fontId="0" fillId="0" borderId="32" xfId="0" applyFont="1" applyFill="1" applyBorder="1" applyAlignment="1" applyProtection="1">
      <protection locked="0"/>
    </xf>
    <xf numFmtId="0" fontId="0" fillId="0" borderId="2" xfId="0" applyFont="1" applyFill="1" applyBorder="1" applyAlignment="1" applyProtection="1">
      <alignment horizontal="left" vertical="center"/>
      <protection locked="0"/>
    </xf>
    <xf numFmtId="0" fontId="0" fillId="0" borderId="2" xfId="0" applyFont="1" applyFill="1" applyBorder="1" applyAlignment="1" applyProtection="1">
      <alignment wrapText="1"/>
      <protection locked="0"/>
    </xf>
    <xf numFmtId="0" fontId="0" fillId="0" borderId="2" xfId="0" applyFont="1" applyBorder="1" applyAlignment="1">
      <alignment vertical="center"/>
    </xf>
    <xf numFmtId="0" fontId="21" fillId="0" borderId="2" xfId="0" applyFont="1" applyBorder="1" applyAlignment="1">
      <alignment vertical="center" wrapText="1"/>
    </xf>
    <xf numFmtId="0" fontId="0" fillId="0" borderId="32" xfId="0" applyFont="1" applyBorder="1" applyAlignment="1">
      <alignment vertical="center" wrapText="1"/>
    </xf>
    <xf numFmtId="0" fontId="0" fillId="0" borderId="0" xfId="0" applyFont="1" applyFill="1" applyAlignment="1" applyProtection="1">
      <protection locked="0"/>
    </xf>
    <xf numFmtId="0" fontId="0" fillId="0" borderId="0" xfId="0" applyFont="1" applyAlignment="1" applyProtection="1">
      <protection locked="0"/>
    </xf>
    <xf numFmtId="167" fontId="0" fillId="0" borderId="0" xfId="0" applyNumberFormat="1" applyFont="1" applyFill="1" applyBorder="1" applyAlignment="1" applyProtection="1">
      <alignment horizontal="left"/>
      <protection locked="0"/>
    </xf>
    <xf numFmtId="0" fontId="0" fillId="0" borderId="0" xfId="0" applyFont="1" applyFill="1" applyBorder="1" applyAlignment="1" applyProtection="1">
      <alignment horizontal="center"/>
      <protection locked="0"/>
    </xf>
    <xf numFmtId="0" fontId="0" fillId="0" borderId="0" xfId="0" applyFont="1" applyFill="1" applyBorder="1" applyAlignment="1" applyProtection="1">
      <alignment horizontal="left" vertical="top"/>
      <protection locked="0"/>
    </xf>
    <xf numFmtId="0" fontId="0" fillId="0" borderId="0" xfId="0" applyFont="1" applyFill="1" applyBorder="1" applyAlignment="1" applyProtection="1"/>
    <xf numFmtId="0" fontId="0" fillId="0" borderId="2" xfId="0" applyBorder="1" applyAlignment="1">
      <alignment vertical="center" wrapText="1"/>
    </xf>
    <xf numFmtId="0" fontId="0" fillId="0" borderId="0" xfId="0" applyAlignment="1">
      <alignment vertical="center"/>
    </xf>
    <xf numFmtId="0" fontId="0" fillId="5" borderId="2" xfId="0" applyFont="1" applyFill="1" applyBorder="1" applyAlignment="1" applyProtection="1">
      <protection locked="0"/>
    </xf>
    <xf numFmtId="0" fontId="3" fillId="0" borderId="2" xfId="0" applyFont="1" applyFill="1" applyBorder="1" applyAlignment="1" applyProtection="1">
      <protection locked="0"/>
    </xf>
    <xf numFmtId="164" fontId="0" fillId="4" borderId="17" xfId="1" applyNumberFormat="1" applyFont="1" applyFill="1" applyBorder="1" applyAlignment="1" applyProtection="1">
      <alignment horizontal="center" vertical="center"/>
    </xf>
    <xf numFmtId="0" fontId="18" fillId="10" borderId="2" xfId="0" applyFont="1" applyFill="1" applyBorder="1" applyAlignment="1">
      <alignment horizontal="left" vertical="center"/>
    </xf>
    <xf numFmtId="0" fontId="0" fillId="0" borderId="32" xfId="0" applyBorder="1" applyAlignment="1">
      <alignment vertical="center" wrapText="1"/>
    </xf>
    <xf numFmtId="0" fontId="0" fillId="0" borderId="32" xfId="0" applyBorder="1" applyAlignment="1">
      <alignment vertical="center"/>
    </xf>
    <xf numFmtId="0" fontId="28" fillId="0" borderId="35" xfId="0" applyFont="1" applyBorder="1" applyAlignment="1">
      <alignment vertical="center"/>
    </xf>
    <xf numFmtId="0" fontId="28" fillId="0" borderId="35" xfId="0" applyFont="1" applyBorder="1" applyAlignment="1">
      <alignment horizontal="center" vertical="center"/>
    </xf>
    <xf numFmtId="0" fontId="28" fillId="0" borderId="35" xfId="0" applyFont="1" applyBorder="1" applyAlignment="1">
      <alignment horizontal="left" vertical="center"/>
    </xf>
    <xf numFmtId="168" fontId="28" fillId="0" borderId="35" xfId="0" applyNumberFormat="1" applyFont="1" applyBorder="1" applyAlignment="1">
      <alignment horizontal="left" vertical="center"/>
    </xf>
    <xf numFmtId="0" fontId="0" fillId="0" borderId="35" xfId="0" applyFont="1" applyBorder="1" applyAlignment="1">
      <alignment vertical="center"/>
    </xf>
    <xf numFmtId="0" fontId="2" fillId="2" borderId="16" xfId="0" applyFont="1" applyFill="1" applyBorder="1" applyAlignment="1" applyProtection="1">
      <alignment horizontal="center" vertical="center" wrapText="1"/>
    </xf>
    <xf numFmtId="0" fontId="0" fillId="0" borderId="2" xfId="0" applyBorder="1" applyAlignment="1">
      <alignment vertical="center"/>
    </xf>
    <xf numFmtId="15" fontId="0" fillId="0" borderId="2" xfId="0" applyNumberFormat="1" applyFont="1" applyBorder="1" applyAlignment="1" applyProtection="1">
      <alignment horizontal="left"/>
      <protection locked="0"/>
    </xf>
    <xf numFmtId="18" fontId="0" fillId="0" borderId="2" xfId="0" applyNumberFormat="1" applyFont="1" applyBorder="1" applyAlignment="1" applyProtection="1">
      <alignment horizontal="left"/>
      <protection locked="0"/>
    </xf>
    <xf numFmtId="0" fontId="0" fillId="0" borderId="2" xfId="0" applyFont="1" applyBorder="1" applyAlignment="1" applyProtection="1">
      <alignment vertical="center" wrapText="1"/>
      <protection locked="0"/>
    </xf>
    <xf numFmtId="20" fontId="0" fillId="0" borderId="2" xfId="0" applyNumberFormat="1" applyFont="1" applyBorder="1" applyAlignment="1" applyProtection="1">
      <alignment horizontal="left"/>
      <protection locked="0"/>
    </xf>
    <xf numFmtId="0" fontId="0" fillId="0" borderId="2" xfId="0" applyFont="1" applyBorder="1" applyAlignment="1" applyProtection="1">
      <alignment vertical="center"/>
      <protection locked="0"/>
    </xf>
    <xf numFmtId="0" fontId="30" fillId="0" borderId="35" xfId="0" applyFont="1" applyBorder="1" applyAlignment="1">
      <alignment vertical="center"/>
    </xf>
    <xf numFmtId="0" fontId="31" fillId="0" borderId="0" xfId="0" applyFont="1" applyAlignment="1">
      <alignment vertical="center"/>
    </xf>
    <xf numFmtId="168" fontId="28" fillId="0" borderId="0" xfId="0" applyNumberFormat="1" applyFont="1" applyBorder="1" applyAlignment="1">
      <alignment horizontal="left" vertical="center"/>
    </xf>
    <xf numFmtId="0" fontId="28" fillId="0" borderId="0" xfId="0" applyFont="1" applyBorder="1" applyAlignment="1">
      <alignment vertical="center"/>
    </xf>
    <xf numFmtId="0" fontId="0" fillId="0" borderId="0" xfId="0" applyFont="1" applyBorder="1" applyAlignment="1">
      <alignment vertical="center"/>
    </xf>
    <xf numFmtId="0" fontId="28" fillId="0" borderId="0" xfId="0" applyFont="1" applyBorder="1" applyAlignment="1">
      <alignment horizontal="center" vertical="center"/>
    </xf>
    <xf numFmtId="0" fontId="0" fillId="0" borderId="35" xfId="0" applyFont="1" applyBorder="1" applyAlignment="1">
      <alignment horizontal="center" vertical="center"/>
    </xf>
    <xf numFmtId="0" fontId="0" fillId="0" borderId="35" xfId="0" applyFont="1" applyBorder="1" applyAlignment="1">
      <alignment horizontal="left" vertical="center"/>
    </xf>
    <xf numFmtId="168" fontId="0" fillId="0" borderId="35" xfId="0" applyNumberFormat="1" applyFont="1" applyBorder="1" applyAlignment="1">
      <alignment horizontal="left" vertical="center"/>
    </xf>
    <xf numFmtId="0" fontId="0" fillId="0" borderId="17" xfId="0" applyFont="1" applyFill="1" applyBorder="1" applyAlignment="1" applyProtection="1">
      <alignment vertical="center"/>
      <protection locked="0"/>
    </xf>
    <xf numFmtId="0" fontId="0" fillId="0" borderId="17" xfId="0" applyFont="1" applyFill="1" applyBorder="1" applyAlignment="1" applyProtection="1">
      <alignment horizontal="center" vertical="center"/>
      <protection locked="0"/>
    </xf>
    <xf numFmtId="0" fontId="0" fillId="0" borderId="17" xfId="0" applyFont="1" applyFill="1" applyBorder="1" applyAlignment="1" applyProtection="1">
      <alignment horizontal="left" vertical="center"/>
      <protection locked="0"/>
    </xf>
    <xf numFmtId="0" fontId="0" fillId="4" borderId="17" xfId="0" applyFont="1" applyFill="1" applyBorder="1" applyAlignment="1" applyProtection="1">
      <alignment vertical="center"/>
    </xf>
    <xf numFmtId="0" fontId="13" fillId="0" borderId="17" xfId="0" applyFont="1" applyFill="1" applyBorder="1" applyAlignment="1" applyProtection="1">
      <alignment vertical="center"/>
      <protection locked="0"/>
    </xf>
    <xf numFmtId="15" fontId="0" fillId="0" borderId="2" xfId="0" applyNumberFormat="1" applyFill="1" applyBorder="1" applyAlignment="1" applyProtection="1">
      <alignment vertical="center"/>
      <protection locked="0"/>
    </xf>
    <xf numFmtId="15" fontId="0" fillId="0" borderId="29" xfId="0" applyNumberFormat="1" applyFill="1" applyBorder="1" applyAlignment="1" applyProtection="1">
      <alignment vertical="center"/>
      <protection locked="0"/>
    </xf>
    <xf numFmtId="15" fontId="0" fillId="0" borderId="17" xfId="0" applyNumberFormat="1" applyFont="1" applyFill="1" applyBorder="1" applyAlignment="1" applyProtection="1">
      <alignment horizontal="center" vertical="center"/>
      <protection locked="0"/>
    </xf>
    <xf numFmtId="15" fontId="0" fillId="0" borderId="17" xfId="0" applyNumberFormat="1" applyFont="1" applyFill="1" applyBorder="1" applyAlignment="1" applyProtection="1">
      <alignment vertical="center"/>
      <protection locked="0"/>
    </xf>
    <xf numFmtId="15" fontId="0" fillId="4" borderId="17" xfId="0" applyNumberFormat="1" applyFont="1" applyFill="1" applyBorder="1" applyAlignment="1" applyProtection="1">
      <alignment vertical="center"/>
      <protection locked="0"/>
    </xf>
    <xf numFmtId="0" fontId="0" fillId="4" borderId="17" xfId="0" applyNumberFormat="1" applyFont="1" applyFill="1" applyBorder="1" applyAlignment="1" applyProtection="1">
      <alignment vertical="center"/>
    </xf>
    <xf numFmtId="0" fontId="11" fillId="0" borderId="0" xfId="0" applyFont="1" applyFill="1" applyAlignment="1" applyProtection="1">
      <alignment vertical="center"/>
      <protection locked="0"/>
    </xf>
    <xf numFmtId="167" fontId="0" fillId="0" borderId="2" xfId="0" applyNumberFormat="1" applyFont="1" applyFill="1" applyBorder="1" applyAlignment="1" applyProtection="1">
      <alignment horizontal="left" vertical="center"/>
      <protection locked="0"/>
    </xf>
    <xf numFmtId="0" fontId="0" fillId="0" borderId="2" xfId="0" applyFont="1" applyFill="1" applyBorder="1" applyAlignment="1" applyProtection="1">
      <alignment vertical="center"/>
      <protection locked="0"/>
    </xf>
    <xf numFmtId="0" fontId="0" fillId="5" borderId="2" xfId="0" applyFont="1" applyFill="1" applyBorder="1" applyAlignment="1" applyProtection="1">
      <alignment vertical="center"/>
      <protection locked="0"/>
    </xf>
    <xf numFmtId="0" fontId="0" fillId="0" borderId="2" xfId="0" applyFont="1" applyFill="1" applyBorder="1" applyAlignment="1" applyProtection="1">
      <alignment horizontal="center" vertical="center"/>
      <protection locked="0"/>
    </xf>
    <xf numFmtId="0" fontId="0" fillId="4" borderId="2" xfId="0" applyFont="1" applyFill="1" applyBorder="1" applyAlignment="1" applyProtection="1">
      <alignment vertical="center"/>
    </xf>
    <xf numFmtId="15" fontId="0" fillId="0" borderId="2" xfId="0" applyNumberFormat="1" applyFont="1" applyFill="1" applyBorder="1" applyAlignment="1" applyProtection="1">
      <alignment horizontal="center" vertical="center"/>
      <protection locked="0"/>
    </xf>
    <xf numFmtId="15" fontId="0" fillId="4" borderId="2" xfId="0" applyNumberFormat="1" applyFont="1" applyFill="1" applyBorder="1" applyAlignment="1" applyProtection="1">
      <alignment vertical="center"/>
      <protection locked="0"/>
    </xf>
    <xf numFmtId="0" fontId="0" fillId="4" borderId="2" xfId="0" applyNumberFormat="1" applyFont="1" applyFill="1" applyBorder="1" applyAlignment="1" applyProtection="1">
      <alignment vertical="center"/>
    </xf>
    <xf numFmtId="15" fontId="0" fillId="0" borderId="2" xfId="0" applyNumberFormat="1" applyFont="1" applyFill="1" applyBorder="1" applyAlignment="1" applyProtection="1">
      <alignment vertical="center"/>
      <protection locked="0"/>
    </xf>
    <xf numFmtId="0" fontId="0" fillId="0" borderId="2" xfId="0" applyFont="1" applyBorder="1" applyAlignment="1" applyProtection="1">
      <alignment horizontal="center" vertical="center"/>
      <protection locked="0"/>
    </xf>
    <xf numFmtId="0" fontId="11" fillId="0" borderId="0" xfId="0" applyFont="1" applyAlignment="1" applyProtection="1">
      <alignment vertical="center"/>
      <protection locked="0"/>
    </xf>
    <xf numFmtId="0" fontId="0" fillId="11" borderId="2" xfId="0" applyFont="1" applyFill="1" applyBorder="1" applyAlignment="1" applyProtection="1">
      <alignment vertical="center"/>
      <protection locked="0"/>
    </xf>
    <xf numFmtId="0" fontId="0" fillId="0" borderId="0" xfId="0" applyFont="1" applyAlignment="1" applyProtection="1">
      <alignment vertical="center"/>
      <protection locked="0"/>
    </xf>
    <xf numFmtId="0" fontId="0" fillId="6" borderId="2" xfId="0" applyFont="1" applyFill="1" applyBorder="1" applyAlignment="1" applyProtection="1">
      <alignment vertical="center"/>
      <protection locked="0"/>
    </xf>
    <xf numFmtId="0" fontId="11" fillId="0" borderId="0" xfId="0" applyFont="1" applyFill="1" applyBorder="1" applyAlignment="1" applyProtection="1">
      <alignment vertical="center"/>
      <protection locked="0"/>
    </xf>
    <xf numFmtId="15" fontId="0" fillId="0" borderId="2" xfId="0" applyNumberFormat="1" applyFont="1" applyBorder="1" applyAlignment="1" applyProtection="1">
      <alignment vertical="center"/>
      <protection locked="0"/>
    </xf>
    <xf numFmtId="0" fontId="0" fillId="0" borderId="2" xfId="0" applyFont="1" applyBorder="1" applyAlignment="1" applyProtection="1">
      <alignment horizontal="left" vertical="center"/>
      <protection locked="0"/>
    </xf>
    <xf numFmtId="18" fontId="0" fillId="0" borderId="2" xfId="0" applyNumberFormat="1" applyFont="1" applyFill="1" applyBorder="1" applyAlignment="1" applyProtection="1">
      <alignment vertical="center"/>
      <protection locked="0"/>
    </xf>
    <xf numFmtId="15" fontId="0" fillId="12" borderId="2" xfId="0" applyNumberFormat="1" applyFill="1" applyBorder="1" applyAlignment="1" applyProtection="1">
      <alignment vertical="center"/>
      <protection locked="0"/>
    </xf>
    <xf numFmtId="15" fontId="0" fillId="12" borderId="29" xfId="0" applyNumberFormat="1" applyFill="1" applyBorder="1" applyAlignment="1" applyProtection="1">
      <alignment vertical="center"/>
      <protection locked="0"/>
    </xf>
    <xf numFmtId="0" fontId="3" fillId="0" borderId="2" xfId="0" applyFont="1" applyFill="1" applyBorder="1" applyAlignment="1" applyProtection="1">
      <alignment horizontal="left" vertical="center"/>
      <protection locked="0"/>
    </xf>
    <xf numFmtId="0" fontId="3" fillId="0" borderId="2" xfId="0" applyFont="1" applyBorder="1" applyAlignment="1" applyProtection="1">
      <alignment vertical="center"/>
      <protection locked="0"/>
    </xf>
    <xf numFmtId="0" fontId="0" fillId="9" borderId="2" xfId="0" applyFont="1" applyFill="1" applyBorder="1" applyAlignment="1" applyProtection="1">
      <alignment vertical="center"/>
      <protection locked="0"/>
    </xf>
    <xf numFmtId="0" fontId="23" fillId="0" borderId="2" xfId="0" applyFont="1" applyBorder="1" applyAlignment="1">
      <alignment vertical="center"/>
    </xf>
    <xf numFmtId="0" fontId="0" fillId="0" borderId="2" xfId="0" applyFill="1" applyBorder="1" applyAlignment="1" applyProtection="1">
      <alignment vertical="center"/>
      <protection locked="0"/>
    </xf>
    <xf numFmtId="0" fontId="0" fillId="0" borderId="29" xfId="0" applyFill="1" applyBorder="1" applyAlignment="1" applyProtection="1">
      <alignment vertical="center"/>
      <protection locked="0"/>
    </xf>
    <xf numFmtId="0" fontId="22" fillId="0" borderId="2" xfId="0" applyFont="1" applyBorder="1" applyAlignment="1">
      <alignment vertical="center"/>
    </xf>
    <xf numFmtId="0" fontId="0" fillId="0" borderId="32" xfId="0" applyFont="1" applyFill="1" applyBorder="1" applyAlignment="1" applyProtection="1">
      <alignment vertical="center"/>
      <protection locked="0"/>
    </xf>
    <xf numFmtId="0" fontId="0" fillId="0" borderId="2" xfId="0" applyFont="1" applyFill="1" applyBorder="1" applyAlignment="1" applyProtection="1">
      <alignment vertical="center" wrapText="1"/>
      <protection locked="0"/>
    </xf>
    <xf numFmtId="0" fontId="15" fillId="5" borderId="2" xfId="0" applyFont="1" applyFill="1" applyBorder="1" applyAlignment="1">
      <alignment vertical="center"/>
    </xf>
    <xf numFmtId="0" fontId="3" fillId="0" borderId="2" xfId="0" applyFont="1" applyBorder="1" applyAlignment="1" applyProtection="1">
      <alignment horizontal="center" vertical="center"/>
      <protection locked="0"/>
    </xf>
    <xf numFmtId="0" fontId="0" fillId="5" borderId="32" xfId="0" applyFont="1" applyFill="1" applyBorder="1" applyAlignment="1" applyProtection="1">
      <alignment vertical="center"/>
      <protection locked="0"/>
    </xf>
    <xf numFmtId="0" fontId="22" fillId="0" borderId="32" xfId="0" applyFont="1" applyBorder="1" applyAlignment="1">
      <alignment vertical="center"/>
    </xf>
    <xf numFmtId="0" fontId="0" fillId="0" borderId="33" xfId="0" applyFont="1" applyFill="1" applyBorder="1" applyAlignment="1" applyProtection="1">
      <alignment vertical="center"/>
      <protection locked="0"/>
    </xf>
    <xf numFmtId="0" fontId="0" fillId="0" borderId="26" xfId="0" applyFill="1" applyBorder="1" applyAlignment="1" applyProtection="1">
      <alignment vertical="center"/>
      <protection locked="0"/>
    </xf>
    <xf numFmtId="0" fontId="0" fillId="0" borderId="32" xfId="0" applyFill="1" applyBorder="1" applyAlignment="1" applyProtection="1">
      <alignment vertical="center"/>
      <protection locked="0"/>
    </xf>
    <xf numFmtId="0" fontId="0" fillId="0" borderId="32" xfId="0" applyFont="1" applyFill="1" applyBorder="1" applyAlignment="1" applyProtection="1">
      <alignment horizontal="center" vertical="center"/>
      <protection locked="0"/>
    </xf>
    <xf numFmtId="0" fontId="0" fillId="0" borderId="26" xfId="0" applyFont="1" applyFill="1" applyBorder="1" applyAlignment="1" applyProtection="1">
      <alignment vertical="center"/>
      <protection locked="0"/>
    </xf>
    <xf numFmtId="0" fontId="0" fillId="0" borderId="29" xfId="0" applyFont="1" applyFill="1" applyBorder="1" applyAlignment="1" applyProtection="1">
      <alignment vertical="center"/>
      <protection locked="0"/>
    </xf>
    <xf numFmtId="0" fontId="3" fillId="0" borderId="32" xfId="0" applyFont="1" applyBorder="1" applyAlignment="1">
      <alignment vertical="center"/>
    </xf>
    <xf numFmtId="0" fontId="0" fillId="0" borderId="2" xfId="0" applyFill="1" applyBorder="1" applyAlignment="1" applyProtection="1">
      <alignment horizontal="center" vertical="center"/>
      <protection locked="0"/>
    </xf>
    <xf numFmtId="15" fontId="0" fillId="4" borderId="26" xfId="0" applyNumberFormat="1" applyFill="1" applyBorder="1" applyAlignment="1" applyProtection="1">
      <alignment vertical="center"/>
      <protection locked="0"/>
    </xf>
    <xf numFmtId="0" fontId="0" fillId="4" borderId="2" xfId="0" applyNumberFormat="1" applyFill="1" applyBorder="1" applyAlignment="1" applyProtection="1">
      <alignment vertical="center"/>
    </xf>
    <xf numFmtId="0" fontId="0" fillId="4" borderId="29" xfId="0" applyNumberFormat="1" applyFill="1" applyBorder="1" applyAlignment="1" applyProtection="1">
      <alignment vertical="center"/>
    </xf>
    <xf numFmtId="0" fontId="0" fillId="5" borderId="2" xfId="0" applyFill="1" applyBorder="1" applyAlignment="1" applyProtection="1">
      <alignment vertical="center"/>
      <protection locked="0"/>
    </xf>
    <xf numFmtId="0" fontId="0" fillId="0" borderId="2" xfId="0" applyFill="1" applyBorder="1" applyAlignment="1" applyProtection="1">
      <alignment horizontal="left" vertical="center"/>
      <protection locked="0"/>
    </xf>
    <xf numFmtId="167" fontId="0" fillId="0" borderId="34" xfId="0" applyNumberFormat="1" applyFill="1" applyBorder="1" applyAlignment="1" applyProtection="1">
      <alignment horizontal="left" vertical="center"/>
      <protection locked="0"/>
    </xf>
    <xf numFmtId="0" fontId="0" fillId="0" borderId="2" xfId="0" applyFill="1" applyBorder="1" applyAlignment="1" applyProtection="1">
      <alignment vertical="center" wrapText="1"/>
      <protection locked="0"/>
    </xf>
    <xf numFmtId="18" fontId="0" fillId="0" borderId="2" xfId="0" applyNumberFormat="1" applyFill="1" applyBorder="1" applyAlignment="1" applyProtection="1">
      <alignment vertical="center"/>
      <protection locked="0"/>
    </xf>
    <xf numFmtId="0" fontId="24" fillId="0" borderId="2" xfId="0" applyFont="1" applyBorder="1" applyAlignment="1">
      <alignment vertical="center"/>
    </xf>
    <xf numFmtId="0" fontId="25" fillId="0" borderId="32" xfId="0" applyFont="1" applyBorder="1" applyAlignment="1">
      <alignment vertical="center"/>
    </xf>
    <xf numFmtId="0" fontId="21" fillId="5" borderId="2" xfId="0" applyFont="1" applyFill="1" applyBorder="1" applyAlignment="1">
      <alignment vertical="center"/>
    </xf>
    <xf numFmtId="0" fontId="0" fillId="5" borderId="2" xfId="0" applyFill="1" applyBorder="1" applyAlignment="1" applyProtection="1">
      <alignment horizontal="center" vertical="center"/>
      <protection locked="0"/>
    </xf>
    <xf numFmtId="0" fontId="0" fillId="5" borderId="2" xfId="0" applyFill="1" applyBorder="1" applyAlignment="1" applyProtection="1">
      <alignment horizontal="left" vertical="center"/>
      <protection locked="0"/>
    </xf>
    <xf numFmtId="0" fontId="3" fillId="5" borderId="2" xfId="0" applyFont="1" applyFill="1" applyBorder="1" applyAlignment="1">
      <alignment vertical="center"/>
    </xf>
    <xf numFmtId="0" fontId="3" fillId="0" borderId="2" xfId="0" applyFont="1" applyBorder="1" applyAlignment="1">
      <alignment vertical="center"/>
    </xf>
    <xf numFmtId="0" fontId="24" fillId="0" borderId="32" xfId="0" applyFont="1" applyBorder="1" applyAlignment="1">
      <alignment vertical="center"/>
    </xf>
    <xf numFmtId="0" fontId="26" fillId="0" borderId="32" xfId="0" applyFont="1" applyBorder="1" applyAlignment="1">
      <alignment vertical="center"/>
    </xf>
    <xf numFmtId="0" fontId="3" fillId="0" borderId="2" xfId="0" applyFont="1" applyFill="1" applyBorder="1" applyAlignment="1" applyProtection="1">
      <alignment vertical="center"/>
      <protection locked="0"/>
    </xf>
    <xf numFmtId="0" fontId="0" fillId="0" borderId="29" xfId="0" applyFont="1" applyFill="1" applyBorder="1" applyAlignment="1" applyProtection="1">
      <alignment horizontal="left" vertical="center"/>
      <protection locked="0"/>
    </xf>
    <xf numFmtId="0" fontId="27" fillId="0" borderId="0" xfId="0" applyFont="1" applyAlignment="1">
      <alignment vertical="center"/>
    </xf>
    <xf numFmtId="0" fontId="31" fillId="0" borderId="36" xfId="0" applyFont="1" applyBorder="1" applyAlignment="1">
      <alignment vertical="center"/>
    </xf>
    <xf numFmtId="0" fontId="0" fillId="0" borderId="2" xfId="0" quotePrefix="1" applyNumberFormat="1" applyFill="1" applyBorder="1" applyAlignment="1" applyProtection="1">
      <alignment vertical="center"/>
      <protection locked="0"/>
    </xf>
    <xf numFmtId="0" fontId="0" fillId="0" borderId="2" xfId="0" quotePrefix="1" applyFill="1" applyBorder="1" applyAlignment="1" applyProtection="1">
      <alignment vertical="center"/>
      <protection locked="0"/>
    </xf>
    <xf numFmtId="0" fontId="0" fillId="0" borderId="35" xfId="0" applyFont="1" applyBorder="1" applyAlignment="1">
      <alignment horizontal="center"/>
    </xf>
    <xf numFmtId="0" fontId="0" fillId="0" borderId="28" xfId="0" applyFont="1" applyFill="1" applyBorder="1" applyAlignment="1" applyProtection="1">
      <alignment vertical="center"/>
      <protection locked="0"/>
    </xf>
    <xf numFmtId="0" fontId="0" fillId="0" borderId="29" xfId="0" applyFont="1" applyBorder="1" applyAlignment="1" applyProtection="1">
      <alignment vertical="center"/>
      <protection locked="0"/>
    </xf>
    <xf numFmtId="0" fontId="3" fillId="0" borderId="29" xfId="0" applyFont="1" applyBorder="1" applyAlignment="1" applyProtection="1">
      <alignment vertical="center"/>
      <protection locked="0"/>
    </xf>
    <xf numFmtId="0" fontId="0" fillId="0" borderId="37" xfId="0" applyFont="1" applyBorder="1" applyAlignment="1">
      <alignment horizontal="left" vertical="center"/>
    </xf>
    <xf numFmtId="0" fontId="28" fillId="0" borderId="37" xfId="0" applyFont="1" applyBorder="1" applyAlignment="1">
      <alignment vertical="center"/>
    </xf>
    <xf numFmtId="0" fontId="32" fillId="0" borderId="35" xfId="0" applyFont="1" applyBorder="1" applyAlignment="1">
      <alignment vertical="center"/>
    </xf>
    <xf numFmtId="0" fontId="32" fillId="13" borderId="35" xfId="0" applyFont="1" applyFill="1" applyBorder="1"/>
    <xf numFmtId="168" fontId="0" fillId="0" borderId="17" xfId="0" applyNumberFormat="1" applyFont="1" applyFill="1" applyBorder="1" applyAlignment="1" applyProtection="1">
      <alignment horizontal="left" vertical="center"/>
      <protection locked="0"/>
    </xf>
    <xf numFmtId="168" fontId="0" fillId="0" borderId="2" xfId="0" applyNumberFormat="1" applyFont="1" applyFill="1" applyBorder="1" applyAlignment="1" applyProtection="1">
      <alignment horizontal="left" vertical="center"/>
      <protection locked="0"/>
    </xf>
    <xf numFmtId="168" fontId="0" fillId="0" borderId="2" xfId="0" applyNumberFormat="1" applyFont="1" applyBorder="1" applyAlignment="1" applyProtection="1">
      <alignment horizontal="left" vertical="center"/>
      <protection locked="0"/>
    </xf>
    <xf numFmtId="168" fontId="3" fillId="0" borderId="2" xfId="0" applyNumberFormat="1" applyFont="1" applyBorder="1" applyAlignment="1" applyProtection="1">
      <alignment horizontal="left" vertical="center"/>
      <protection locked="0"/>
    </xf>
    <xf numFmtId="168" fontId="0" fillId="0" borderId="34" xfId="0" applyNumberFormat="1" applyFont="1" applyFill="1" applyBorder="1" applyAlignment="1" applyProtection="1">
      <alignment horizontal="left" vertical="center"/>
      <protection locked="0"/>
    </xf>
    <xf numFmtId="168" fontId="0" fillId="0" borderId="34" xfId="0" applyNumberFormat="1" applyFill="1" applyBorder="1" applyAlignment="1" applyProtection="1">
      <alignment horizontal="left" vertical="center"/>
      <protection locked="0"/>
    </xf>
    <xf numFmtId="168" fontId="0" fillId="0" borderId="2" xfId="0" applyNumberFormat="1" applyFill="1" applyBorder="1" applyAlignment="1" applyProtection="1">
      <alignment horizontal="left" vertical="center"/>
      <protection locked="0"/>
    </xf>
    <xf numFmtId="169" fontId="0" fillId="0" borderId="35" xfId="0" applyNumberFormat="1" applyFont="1" applyBorder="1" applyAlignment="1">
      <alignment horizontal="left"/>
    </xf>
    <xf numFmtId="0" fontId="0" fillId="0" borderId="35" xfId="0" applyFont="1" applyBorder="1"/>
    <xf numFmtId="15" fontId="0" fillId="0" borderId="35" xfId="0" applyNumberFormat="1" applyFont="1" applyBorder="1" applyAlignment="1">
      <alignment horizontal="left"/>
    </xf>
    <xf numFmtId="0" fontId="0" fillId="0" borderId="32" xfId="0" applyFont="1" applyBorder="1" applyAlignment="1" applyProtection="1">
      <alignment vertical="center" wrapText="1"/>
      <protection locked="0"/>
    </xf>
    <xf numFmtId="0" fontId="29" fillId="0" borderId="0" xfId="0" applyFont="1"/>
    <xf numFmtId="0" fontId="0" fillId="0" borderId="0" xfId="0" applyFont="1" applyAlignment="1" applyProtection="1">
      <alignment vertical="center" wrapText="1"/>
      <protection locked="0"/>
    </xf>
    <xf numFmtId="0" fontId="0" fillId="0" borderId="0" xfId="0" applyFont="1" applyAlignment="1">
      <alignment vertical="center"/>
    </xf>
    <xf numFmtId="0" fontId="0" fillId="0" borderId="0" xfId="0" applyFont="1"/>
    <xf numFmtId="0" fontId="0" fillId="0" borderId="0" xfId="0" applyFont="1" applyAlignment="1">
      <alignment vertical="center" wrapText="1"/>
    </xf>
    <xf numFmtId="0" fontId="28" fillId="0" borderId="38" xfId="0" applyFont="1" applyBorder="1" applyAlignment="1">
      <alignment vertical="center"/>
    </xf>
    <xf numFmtId="0" fontId="33" fillId="0" borderId="0" xfId="0" applyFont="1"/>
    <xf numFmtId="0" fontId="2" fillId="2" borderId="15" xfId="0" applyFont="1" applyFill="1" applyBorder="1" applyAlignment="1" applyProtection="1">
      <alignment horizontal="center" vertical="center" wrapText="1"/>
    </xf>
    <xf numFmtId="0" fontId="2" fillId="2" borderId="9" xfId="0" applyFont="1" applyFill="1" applyBorder="1" applyAlignment="1" applyProtection="1">
      <alignment horizontal="center" vertical="center" wrapText="1"/>
    </xf>
    <xf numFmtId="0" fontId="2" fillId="2" borderId="6"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wrapText="1"/>
    </xf>
    <xf numFmtId="0" fontId="2" fillId="2" borderId="1" xfId="1" applyNumberFormat="1" applyFont="1" applyFill="1" applyBorder="1" applyAlignment="1" applyProtection="1">
      <alignment horizontal="center" vertical="center" wrapText="1"/>
    </xf>
    <xf numFmtId="0" fontId="2" fillId="2" borderId="16" xfId="1" applyNumberFormat="1" applyFont="1" applyFill="1" applyBorder="1" applyAlignment="1" applyProtection="1">
      <alignment horizontal="center" vertical="center" wrapText="1"/>
    </xf>
    <xf numFmtId="0" fontId="2" fillId="2" borderId="16" xfId="0" applyFont="1" applyFill="1" applyBorder="1" applyAlignment="1" applyProtection="1">
      <alignment horizontal="center" vertical="center" wrapText="1"/>
    </xf>
    <xf numFmtId="0" fontId="2" fillId="14" borderId="1" xfId="0" applyFont="1" applyFill="1" applyBorder="1" applyAlignment="1" applyProtection="1">
      <alignment horizontal="center" vertical="center" wrapText="1"/>
    </xf>
    <xf numFmtId="0" fontId="2" fillId="14" borderId="16" xfId="0" applyFont="1" applyFill="1" applyBorder="1" applyAlignment="1" applyProtection="1">
      <alignment horizontal="center" vertical="center" wrapText="1"/>
    </xf>
    <xf numFmtId="167" fontId="2" fillId="14" borderId="1" xfId="0" applyNumberFormat="1" applyFont="1" applyFill="1" applyBorder="1" applyAlignment="1" applyProtection="1">
      <alignment horizontal="center" vertical="center" wrapText="1"/>
    </xf>
    <xf numFmtId="167" fontId="2" fillId="14" borderId="16" xfId="0" applyNumberFormat="1" applyFont="1" applyFill="1" applyBorder="1" applyAlignment="1" applyProtection="1">
      <alignment horizontal="center" vertical="center" wrapText="1"/>
    </xf>
    <xf numFmtId="0" fontId="2" fillId="14" borderId="17" xfId="0" applyFont="1" applyFill="1" applyBorder="1" applyAlignment="1" applyProtection="1">
      <alignment horizontal="center" vertical="center" wrapText="1"/>
    </xf>
    <xf numFmtId="0" fontId="2" fillId="14" borderId="18" xfId="0" applyFont="1" applyFill="1" applyBorder="1" applyAlignment="1" applyProtection="1">
      <alignment horizontal="center" vertical="center" wrapText="1"/>
    </xf>
    <xf numFmtId="0" fontId="2" fillId="2" borderId="1" xfId="0" applyFont="1" applyFill="1" applyBorder="1" applyAlignment="1" applyProtection="1">
      <alignment horizontal="center" vertical="center"/>
    </xf>
    <xf numFmtId="0" fontId="2" fillId="2" borderId="19" xfId="0" applyFont="1" applyFill="1" applyBorder="1" applyAlignment="1" applyProtection="1">
      <alignment horizontal="center" vertical="center" wrapText="1"/>
    </xf>
    <xf numFmtId="0" fontId="5" fillId="0" borderId="23" xfId="0" applyFont="1" applyBorder="1" applyAlignment="1">
      <alignment horizontal="center" vertical="center" wrapText="1"/>
    </xf>
    <xf numFmtId="0" fontId="5" fillId="0" borderId="24" xfId="0" applyFont="1" applyBorder="1" applyAlignment="1">
      <alignment horizontal="center" vertical="center" wrapText="1"/>
    </xf>
    <xf numFmtId="0" fontId="5" fillId="0" borderId="4" xfId="0" applyFont="1" applyBorder="1" applyAlignment="1">
      <alignment horizontal="center" vertical="center" wrapText="1"/>
    </xf>
    <xf numFmtId="0" fontId="5" fillId="0" borderId="1" xfId="0" applyFont="1" applyBorder="1" applyAlignment="1">
      <alignment horizontal="center" vertical="center" wrapText="1"/>
    </xf>
    <xf numFmtId="0" fontId="4" fillId="0" borderId="3" xfId="0" applyFont="1" applyBorder="1" applyAlignment="1">
      <alignment horizontal="center" vertical="center" wrapText="1"/>
    </xf>
    <xf numFmtId="0" fontId="4" fillId="0" borderId="5" xfId="0" applyFont="1" applyBorder="1" applyAlignment="1">
      <alignment horizontal="center" vertical="center" wrapText="1"/>
    </xf>
    <xf numFmtId="0" fontId="5" fillId="0" borderId="20" xfId="0" applyFont="1" applyBorder="1" applyAlignment="1">
      <alignment horizontal="center"/>
    </xf>
    <xf numFmtId="0" fontId="5" fillId="0" borderId="21" xfId="0" applyFont="1" applyBorder="1" applyAlignment="1">
      <alignment horizontal="center"/>
    </xf>
    <xf numFmtId="0" fontId="5" fillId="0" borderId="22" xfId="0" applyFont="1" applyBorder="1" applyAlignment="1">
      <alignment horizontal="center"/>
    </xf>
  </cellXfs>
  <cellStyles count="3">
    <cellStyle name="Comma" xfId="1" builtinId="3"/>
    <cellStyle name="Comma 2" xfId="2" xr:uid="{00000000-0005-0000-0000-000001000000}"/>
    <cellStyle name="Normal" xfId="0" builtinId="0"/>
  </cellStyles>
  <dxfs count="553">
    <dxf>
      <fill>
        <patternFill>
          <bgColor rgb="FF00B050"/>
        </patternFill>
      </fill>
    </dxf>
    <dxf>
      <font>
        <color rgb="FFFF0000"/>
      </font>
    </dxf>
    <dxf>
      <fill>
        <patternFill patternType="solid">
          <bgColor rgb="FFFFFF00"/>
        </patternFill>
      </fill>
    </dxf>
    <dxf>
      <fill>
        <patternFill>
          <bgColor rgb="FF00B050"/>
        </patternFill>
      </fill>
    </dxf>
    <dxf>
      <font>
        <color rgb="FFFF0000"/>
      </font>
    </dxf>
    <dxf>
      <fill>
        <patternFill patternType="solid">
          <bgColor rgb="FFFFFF00"/>
        </patternFill>
      </fill>
    </dxf>
    <dxf>
      <font>
        <color rgb="FFFF0000"/>
      </font>
    </dxf>
    <dxf>
      <fill>
        <patternFill>
          <bgColor rgb="FF00B050"/>
        </patternFill>
      </fill>
    </dxf>
    <dxf>
      <font>
        <color rgb="FFFF0000"/>
      </font>
    </dxf>
    <dxf>
      <fill>
        <patternFill patternType="solid">
          <bgColor rgb="FFFFFF00"/>
        </patternFill>
      </fill>
    </dxf>
    <dxf>
      <font>
        <color rgb="FFFF0000"/>
      </font>
    </dxf>
    <dxf>
      <fill>
        <patternFill>
          <bgColor rgb="FF00B050"/>
        </patternFill>
      </fill>
    </dxf>
    <dxf>
      <font>
        <color rgb="FFFF0000"/>
      </font>
    </dxf>
    <dxf>
      <fill>
        <patternFill patternType="solid">
          <bgColor rgb="FFFFFF00"/>
        </patternFill>
      </fill>
    </dxf>
    <dxf>
      <font>
        <color rgb="FFFF0000"/>
      </font>
    </dxf>
    <dxf>
      <fill>
        <patternFill>
          <bgColor rgb="FF00B050"/>
        </patternFill>
      </fill>
    </dxf>
    <dxf>
      <font>
        <color rgb="FFFF0000"/>
      </font>
    </dxf>
    <dxf>
      <fill>
        <patternFill patternType="solid">
          <bgColor rgb="FFFFFF00"/>
        </patternFill>
      </fill>
    </dxf>
    <dxf>
      <font>
        <color rgb="FFFF0000"/>
      </font>
    </dxf>
    <dxf>
      <fill>
        <patternFill patternType="solid">
          <bgColor rgb="FFFFFF00"/>
        </patternFill>
      </fill>
    </dxf>
    <dxf>
      <fill>
        <patternFill>
          <bgColor rgb="FF00B050"/>
        </patternFill>
      </fill>
    </dxf>
    <dxf>
      <font>
        <color rgb="FFFF0000"/>
      </font>
    </dxf>
    <dxf>
      <fill>
        <patternFill patternType="solid">
          <bgColor rgb="FFFFFF00"/>
        </patternFill>
      </fill>
    </dxf>
    <dxf>
      <fill>
        <patternFill>
          <bgColor rgb="FF00B050"/>
        </patternFill>
      </fill>
    </dxf>
    <dxf>
      <font>
        <color rgb="FFFF0000"/>
      </font>
    </dxf>
    <dxf>
      <fill>
        <patternFill patternType="solid">
          <bgColor rgb="FFFFFF00"/>
        </patternFill>
      </fill>
    </dxf>
    <dxf>
      <font>
        <color rgb="FFFF0000"/>
      </font>
    </dxf>
    <dxf>
      <fill>
        <patternFill>
          <bgColor rgb="FF00B050"/>
        </patternFill>
      </fill>
    </dxf>
    <dxf>
      <font>
        <color rgb="FFFF0000"/>
      </font>
    </dxf>
    <dxf>
      <fill>
        <patternFill patternType="solid">
          <bgColor rgb="FFFFFF00"/>
        </patternFill>
      </fill>
    </dxf>
    <dxf>
      <fill>
        <patternFill>
          <bgColor rgb="FF00B050"/>
        </patternFill>
      </fill>
    </dxf>
    <dxf>
      <font>
        <color rgb="FFFF0000"/>
      </font>
    </dxf>
    <dxf>
      <fill>
        <patternFill patternType="solid">
          <bgColor rgb="FFFFFF00"/>
        </patternFill>
      </fill>
    </dxf>
    <dxf>
      <font>
        <color rgb="FFFF0000"/>
      </font>
    </dxf>
    <dxf>
      <fill>
        <patternFill patternType="solid">
          <bgColor rgb="FFFFFF00"/>
        </patternFill>
      </fill>
    </dxf>
    <dxf>
      <fill>
        <patternFill>
          <bgColor rgb="FF00B050"/>
        </patternFill>
      </fill>
    </dxf>
    <dxf>
      <font>
        <color rgb="FFFF0000"/>
      </font>
    </dxf>
    <dxf>
      <fill>
        <patternFill patternType="solid">
          <bgColor rgb="FFFFFF00"/>
        </patternFill>
      </fill>
    </dxf>
    <dxf>
      <fill>
        <patternFill>
          <bgColor rgb="FF00B050"/>
        </patternFill>
      </fill>
    </dxf>
    <dxf>
      <font>
        <b/>
        <i val="0"/>
        <color rgb="FFFF0000"/>
      </font>
    </dxf>
    <dxf>
      <font>
        <color theme="0" tint="-0.14996795556505021"/>
      </font>
    </dxf>
    <dxf>
      <font>
        <b/>
        <i val="0"/>
        <color rgb="FFFF0000"/>
      </font>
    </dxf>
    <dxf>
      <font>
        <b/>
        <i val="0"/>
        <color rgb="FFFF0000"/>
      </font>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ill>
        <patternFill>
          <bgColor rgb="FF00B050"/>
        </patternFill>
      </fill>
    </dxf>
    <dxf>
      <font>
        <color rgb="FFFF0000"/>
      </font>
    </dxf>
    <dxf>
      <font>
        <b/>
        <i val="0"/>
        <color rgb="FFFF0000"/>
      </font>
    </dxf>
    <dxf>
      <font>
        <color theme="0" tint="-0.14996795556505021"/>
      </font>
    </dxf>
    <dxf>
      <font>
        <b/>
        <i val="0"/>
        <color rgb="FFFF0000"/>
      </font>
    </dxf>
    <dxf>
      <font>
        <b/>
        <i val="0"/>
        <color rgb="FFFF0000"/>
      </font>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dxf>
    <dxf>
      <fill>
        <patternFill patternType="solid">
          <bgColor rgb="FFFFFF00"/>
        </patternFill>
      </fill>
    </dxf>
    <dxf>
      <font>
        <color rgb="FFFF0000"/>
      </font>
    </dxf>
    <dxf>
      <font>
        <color rgb="FFFF0000"/>
      </font>
    </dxf>
    <dxf>
      <fill>
        <patternFill patternType="solid">
          <bgColor rgb="FFFFFF00"/>
        </patternFill>
      </fill>
    </dxf>
    <dxf>
      <font>
        <color rgb="FFFF0000"/>
      </font>
    </dxf>
    <dxf>
      <font>
        <color rgb="FFFF0000"/>
      </font>
    </dxf>
    <dxf>
      <fill>
        <patternFill patternType="solid">
          <bgColor rgb="FFFFFF00"/>
        </patternFill>
      </fill>
    </dxf>
    <dxf>
      <font>
        <color rgb="FFFF0000"/>
      </font>
    </dxf>
    <dxf>
      <font>
        <color rgb="FFFF0000"/>
      </font>
      <fill>
        <patternFill patternType="none"/>
      </fill>
    </dxf>
    <dxf>
      <fill>
        <patternFill patternType="solid">
          <fgColor rgb="FFFFFF00"/>
          <bgColor rgb="FFFFFF00"/>
        </patternFill>
      </fill>
    </dxf>
    <dxf>
      <fill>
        <patternFill patternType="solid">
          <fgColor rgb="FF00B050"/>
          <bgColor rgb="FF00B050"/>
        </patternFill>
      </fill>
    </dxf>
    <dxf>
      <font>
        <color rgb="FFFF0000"/>
      </font>
    </dxf>
    <dxf>
      <fill>
        <patternFill patternType="solid">
          <bgColor rgb="FFFFFF00"/>
        </patternFill>
      </fill>
    </dxf>
    <dxf>
      <fill>
        <patternFill patternType="solid">
          <fgColor rgb="FFFFFF00"/>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ill>
        <patternFill patternType="solid">
          <bgColor rgb="FFFFFF00"/>
        </patternFill>
      </fill>
    </dxf>
    <dxf>
      <font>
        <color rgb="FFFF0000"/>
      </font>
    </dxf>
    <dxf>
      <font>
        <color rgb="FFFF0000"/>
      </font>
    </dxf>
    <dxf>
      <font>
        <color rgb="FFFF0000"/>
      </font>
    </dxf>
    <dxf>
      <fill>
        <patternFill patternType="solid">
          <bgColor rgb="FFFFFF00"/>
        </patternFill>
      </fill>
    </dxf>
    <dxf>
      <fill>
        <patternFill patternType="solid">
          <bgColor rgb="FFFFFF00"/>
        </patternFill>
      </fill>
    </dxf>
    <dxf>
      <font>
        <color rgb="FFFF0000"/>
      </font>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ill>
        <patternFill>
          <bgColor rgb="FF00B05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ont>
        <color rgb="FFFF0000"/>
      </font>
      <fill>
        <patternFill patternType="none"/>
      </fill>
    </dxf>
    <dxf>
      <fill>
        <patternFill patternType="solid">
          <fgColor rgb="FFFFFF00"/>
          <bgColor rgb="FFFFFF00"/>
        </patternFill>
      </fill>
    </dxf>
    <dxf>
      <font>
        <color rgb="FFFF0000"/>
      </font>
      <fill>
        <patternFill patternType="none"/>
      </fill>
    </dxf>
    <dxf>
      <fill>
        <patternFill patternType="solid">
          <fgColor rgb="FFFFFF00"/>
          <bgColor rgb="FFFFFF00"/>
        </patternFill>
      </fill>
    </dxf>
    <dxf>
      <font>
        <color rgb="FFFF0000"/>
      </font>
    </dxf>
    <dxf>
      <fill>
        <patternFill patternType="solid">
          <bgColor rgb="FFFFFF00"/>
        </patternFill>
      </fill>
    </dxf>
    <dxf>
      <font>
        <color rgb="FFFF0000"/>
      </font>
    </dxf>
    <dxf>
      <fill>
        <patternFill patternType="solid">
          <fgColor rgb="FFFFFF00"/>
          <bgColor rgb="FFFFFF00"/>
        </patternFill>
      </fill>
    </dxf>
    <dxf>
      <font>
        <color rgb="FFFF0000"/>
      </font>
      <fill>
        <patternFill patternType="none"/>
      </fill>
    </dxf>
    <dxf>
      <fill>
        <patternFill patternType="solid">
          <fgColor rgb="FFFFFF00"/>
          <bgColor rgb="FFFFFF00"/>
        </patternFill>
      </fill>
    </dxf>
    <dxf>
      <fill>
        <patternFill patternType="solid">
          <fgColor rgb="FFFFFF00"/>
          <bgColor rgb="FFFFFF00"/>
        </patternFill>
      </fill>
    </dxf>
    <dxf>
      <font>
        <color theme="0"/>
      </font>
      <fill>
        <patternFill patternType="solid">
          <fgColor rgb="FFFF0000"/>
          <bgColor rgb="FFFF0000"/>
        </patternFill>
      </fill>
    </dxf>
    <dxf>
      <font>
        <color theme="0"/>
      </font>
      <fill>
        <patternFill patternType="solid">
          <fgColor rgb="FF00B050"/>
          <bgColor rgb="FF00B050"/>
        </patternFill>
      </fill>
    </dxf>
    <dxf>
      <font>
        <color rgb="FFFF0000"/>
      </font>
      <fill>
        <patternFill patternType="none"/>
      </fill>
    </dxf>
    <dxf>
      <fill>
        <patternFill patternType="solid">
          <fgColor rgb="FFFFFF00"/>
          <bgColor rgb="FFFFFF00"/>
        </patternFill>
      </fill>
    </dxf>
    <dxf>
      <font>
        <color rgb="FFFF0000"/>
      </font>
    </dxf>
    <dxf>
      <font>
        <b/>
        <i val="0"/>
        <color rgb="FFFF0000"/>
      </font>
    </dxf>
    <dxf>
      <font>
        <color rgb="FFFF0000"/>
      </font>
    </dxf>
    <dxf>
      <font>
        <b/>
        <i val="0"/>
        <color rgb="FFFF0000"/>
      </font>
    </dxf>
    <dxf>
      <font>
        <color auto="1"/>
      </font>
      <fill>
        <patternFill patternType="solid">
          <bgColor theme="0" tint="-0.14996795556505021"/>
        </patternFill>
      </fill>
    </dxf>
    <dxf>
      <font>
        <color theme="0"/>
      </font>
      <fill>
        <patternFill patternType="solid">
          <bgColor theme="0" tint="-0.14996795556505021"/>
        </patternFill>
      </fill>
    </dxf>
    <dxf>
      <font>
        <color rgb="FFFF0000"/>
      </font>
    </dxf>
    <dxf>
      <font>
        <b/>
        <i val="0"/>
        <color rgb="FFFF0000"/>
      </font>
    </dxf>
  </dxfs>
  <tableStyles count="0" defaultTableStyle="TableStyleMedium2" defaultPivotStyle="PivotStyleLight16"/>
  <colors>
    <mruColors>
      <color rgb="FFE2EFDA"/>
      <color rgb="FFFF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externalLink" Target="externalLinks/externalLink3.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E:\TemporaryShipmentRegister_SY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D:\TemporaryShipmentRegister_SY4.xlsx"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C:\Users\joblad\Documents\global.equinix.com\apac-au-fs01\Public\IBX-SY3-LOCC-%20Restored\03-Secure%20Store\SY3-Shipment_Register_MasterCopy_Ver2.2.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ipmentRegister"/>
      <sheetName val="HandoverLog"/>
      <sheetName val="Data Validation"/>
      <sheetName val="Revision History"/>
    </sheetNames>
    <sheetDataSet>
      <sheetData sheetId="0"/>
      <sheetData sheetId="1"/>
      <sheetData sheetId="2"/>
      <sheetData sheetId="3"/>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HandoverLog"/>
      <sheetName val="Data Validation"/>
      <sheetName val="Revision History"/>
    </sheetNames>
    <sheetDataSet>
      <sheetData sheetId="0" refreshError="1"/>
      <sheetData sheetId="1"/>
      <sheetData sheetId="2"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uditSheet"/>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javascript:void(0);"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AD1095"/>
  <sheetViews>
    <sheetView zoomScale="85" zoomScaleNormal="85" workbookViewId="0">
      <pane ySplit="2" topLeftCell="A381" activePane="bottomLeft" state="frozen"/>
      <selection pane="bottomLeft" activeCell="C401" sqref="C401"/>
    </sheetView>
  </sheetViews>
  <sheetFormatPr defaultColWidth="9.140625" defaultRowHeight="15"/>
  <cols>
    <col min="1" max="1" width="14.42578125" style="123" bestFit="1" customWidth="1"/>
    <col min="2" max="2" width="11" style="42" bestFit="1" customWidth="1"/>
    <col min="3" max="3" width="20" style="42" customWidth="1"/>
    <col min="4" max="4" width="6.42578125" style="124" bestFit="1" customWidth="1"/>
    <col min="5" max="5" width="7.28515625" style="124" customWidth="1"/>
    <col min="6" max="6" width="16.5703125" style="125" customWidth="1"/>
    <col min="7" max="7" width="53.85546875" style="42" customWidth="1"/>
    <col min="8" max="8" width="87.5703125" style="42" customWidth="1"/>
    <col min="9" max="9" width="42.5703125" style="42" customWidth="1"/>
    <col min="10" max="10" width="15.5703125" style="42" bestFit="1" customWidth="1"/>
    <col min="11" max="11" width="13.7109375" style="42" customWidth="1"/>
    <col min="12" max="12" width="16.28515625" style="42" customWidth="1"/>
    <col min="13" max="13" width="24.28515625" style="126" bestFit="1" customWidth="1"/>
    <col min="14" max="14" width="9.5703125" style="43" bestFit="1" customWidth="1"/>
    <col min="15" max="15" width="42.28515625" style="42" customWidth="1"/>
    <col min="16" max="18" width="10.7109375" style="41" hidden="1" customWidth="1"/>
    <col min="19" max="19" width="11.28515625" style="41" hidden="1" customWidth="1"/>
    <col min="20" max="20" width="10.7109375" style="124" customWidth="1"/>
    <col min="21" max="22" width="10.7109375" style="42" customWidth="1"/>
    <col min="23" max="23" width="10.7109375" style="126" customWidth="1"/>
    <col min="24" max="24" width="16.28515625" style="45" bestFit="1" customWidth="1"/>
    <col min="25" max="25" width="62.85546875" style="45" bestFit="1" customWidth="1"/>
    <col min="26" max="26" width="30.5703125" style="45" bestFit="1" customWidth="1"/>
    <col min="27" max="27" width="23.42578125" style="45" bestFit="1" customWidth="1"/>
    <col min="28" max="16384" width="9.140625" style="42"/>
  </cols>
  <sheetData>
    <row r="1" spans="1:29" s="30" customFormat="1" ht="30.2" customHeight="1">
      <c r="A1" s="267" t="s">
        <v>80</v>
      </c>
      <c r="B1" s="265" t="s">
        <v>5</v>
      </c>
      <c r="C1" s="265" t="s">
        <v>81</v>
      </c>
      <c r="D1" s="265" t="s">
        <v>0</v>
      </c>
      <c r="E1" s="265" t="s">
        <v>1</v>
      </c>
      <c r="F1" s="265" t="s">
        <v>2</v>
      </c>
      <c r="G1" s="269" t="s">
        <v>3</v>
      </c>
      <c r="H1" s="261" t="s">
        <v>4</v>
      </c>
      <c r="I1" s="261" t="s">
        <v>82</v>
      </c>
      <c r="J1" s="261" t="s">
        <v>6</v>
      </c>
      <c r="K1" s="261" t="s">
        <v>83</v>
      </c>
      <c r="L1" s="261" t="s">
        <v>29</v>
      </c>
      <c r="M1" s="261" t="s">
        <v>233</v>
      </c>
      <c r="N1" s="262" t="s">
        <v>79</v>
      </c>
      <c r="O1" s="261" t="s">
        <v>34</v>
      </c>
      <c r="P1" s="261" t="s">
        <v>84</v>
      </c>
      <c r="Q1" s="261"/>
      <c r="R1" s="261"/>
      <c r="S1" s="261"/>
      <c r="T1" s="258" t="s">
        <v>203</v>
      </c>
      <c r="U1" s="259"/>
      <c r="V1" s="259"/>
      <c r="W1" s="260"/>
      <c r="X1" s="44"/>
      <c r="Y1" s="44"/>
      <c r="Z1" s="44"/>
      <c r="AA1" s="44"/>
    </row>
    <row r="2" spans="1:29" s="30" customFormat="1" ht="30.2" customHeight="1">
      <c r="A2" s="268"/>
      <c r="B2" s="266"/>
      <c r="C2" s="266"/>
      <c r="D2" s="266"/>
      <c r="E2" s="266"/>
      <c r="F2" s="266"/>
      <c r="G2" s="270"/>
      <c r="H2" s="264"/>
      <c r="I2" s="264"/>
      <c r="J2" s="264"/>
      <c r="K2" s="264"/>
      <c r="L2" s="264"/>
      <c r="M2" s="264"/>
      <c r="N2" s="263"/>
      <c r="O2" s="264"/>
      <c r="P2" s="140" t="s">
        <v>30</v>
      </c>
      <c r="Q2" s="140" t="s">
        <v>31</v>
      </c>
      <c r="R2" s="140" t="s">
        <v>32</v>
      </c>
      <c r="S2" s="140" t="s">
        <v>33</v>
      </c>
      <c r="T2" s="140" t="s">
        <v>210</v>
      </c>
      <c r="U2" s="140" t="s">
        <v>204</v>
      </c>
      <c r="V2" s="140" t="s">
        <v>35</v>
      </c>
      <c r="W2" s="140" t="s">
        <v>205</v>
      </c>
      <c r="X2" s="44" t="s">
        <v>218</v>
      </c>
      <c r="Y2" s="44" t="s">
        <v>219</v>
      </c>
      <c r="Z2" s="44" t="s">
        <v>220</v>
      </c>
      <c r="AA2" s="44" t="s">
        <v>221</v>
      </c>
    </row>
    <row r="3" spans="1:29" s="121" customFormat="1" ht="15" customHeight="1">
      <c r="A3" s="240">
        <v>43138</v>
      </c>
      <c r="B3" s="156" t="s">
        <v>7</v>
      </c>
      <c r="C3" s="156" t="s">
        <v>86</v>
      </c>
      <c r="D3" s="157">
        <v>1</v>
      </c>
      <c r="E3" s="157" t="s">
        <v>39</v>
      </c>
      <c r="F3" s="158" t="s">
        <v>17</v>
      </c>
      <c r="G3" s="156" t="s">
        <v>105</v>
      </c>
      <c r="H3" s="156" t="s">
        <v>124</v>
      </c>
      <c r="I3" s="156" t="s">
        <v>129</v>
      </c>
      <c r="J3" s="156" t="s">
        <v>10</v>
      </c>
      <c r="K3" s="156"/>
      <c r="L3" s="233"/>
      <c r="M3" s="159" t="str">
        <f>IF(C3="","",(IF(IFERROR(INDEX(HandoverLog!A:A,MATCH(ShipmentRegister!C3,HandoverLog!A:A,0),1),"Inside The Secure Store")=C3,"Collected And Gone","Inside The Secure Store")))</f>
        <v>Inside The Secure Store</v>
      </c>
      <c r="N3" s="131">
        <f t="shared" ref="N3" ca="1" si="0">IF(A3="","",(TODAY()-A3))</f>
        <v>963</v>
      </c>
      <c r="O3" s="160" t="s">
        <v>202</v>
      </c>
      <c r="P3" s="161" t="str">
        <f ca="1">IF($A3="","",IF($M3="Collected And Gone","",IF($N3&gt;=7,"Send Email","")))</f>
        <v>Send Email</v>
      </c>
      <c r="Q3" s="161" t="str">
        <f ca="1">IF($A3="","",IF($M3="Collected And Gone","",IF($N3&gt;=14, "Send Email", "")))</f>
        <v>Send Email</v>
      </c>
      <c r="R3" s="161" t="str">
        <f ca="1">IF($A3="","",IF($M3="Collected And Gone","",IF($N3&gt;=21, "Send Email", "")))</f>
        <v>Send Email</v>
      </c>
      <c r="S3" s="162" t="str">
        <f ca="1">IF($A3="","",IF($M3="Collected And Gone","",IF($N3&gt;=28, "Send Email", "")))</f>
        <v>Send Email</v>
      </c>
      <c r="T3" s="163" t="s">
        <v>39</v>
      </c>
      <c r="U3" s="164">
        <v>43584</v>
      </c>
      <c r="V3" s="165">
        <f t="shared" ref="V3" si="1">IF(U3="","",U3+45)</f>
        <v>43629</v>
      </c>
      <c r="W3" s="166">
        <f t="shared" ref="W3" ca="1" si="2">IF(U3="","",TODAY()-U3)</f>
        <v>517</v>
      </c>
      <c r="X3" s="167" t="s">
        <v>216</v>
      </c>
      <c r="Y3" s="167" t="s">
        <v>234</v>
      </c>
      <c r="Z3" s="167" t="s">
        <v>105</v>
      </c>
      <c r="AA3" s="167" t="s">
        <v>235</v>
      </c>
    </row>
    <row r="4" spans="1:29" s="121" customFormat="1" ht="15" customHeight="1">
      <c r="A4" s="241">
        <v>43237</v>
      </c>
      <c r="B4" s="169" t="s">
        <v>8</v>
      </c>
      <c r="C4" s="170" t="s">
        <v>206</v>
      </c>
      <c r="D4" s="171">
        <v>1</v>
      </c>
      <c r="E4" s="171" t="s">
        <v>39</v>
      </c>
      <c r="F4" s="116" t="s">
        <v>1871</v>
      </c>
      <c r="G4" s="169" t="s">
        <v>107</v>
      </c>
      <c r="H4" s="169" t="s">
        <v>125</v>
      </c>
      <c r="I4" s="169">
        <v>2229928584</v>
      </c>
      <c r="J4" s="169" t="s">
        <v>10</v>
      </c>
      <c r="K4" s="169"/>
      <c r="L4" s="206"/>
      <c r="M4" s="172" t="str">
        <f>IF(C4="","",(IF(IFERROR(INDEX(HandoverLog!A:A,MATCH(ShipmentRegister!C4,HandoverLog!A:A,0),1),"Inside The Secure Store")=C4,"Collected And Gone","Inside The Secure Store")))</f>
        <v>Inside The Secure Store</v>
      </c>
      <c r="N4" s="28">
        <f t="shared" ref="N4" ca="1" si="3">IF(A4="","",(TODAY()-A4))</f>
        <v>864</v>
      </c>
      <c r="O4" s="169" t="s">
        <v>200</v>
      </c>
      <c r="P4" s="161">
        <v>43501</v>
      </c>
      <c r="Q4" s="161">
        <v>43535</v>
      </c>
      <c r="R4" s="161">
        <v>43598</v>
      </c>
      <c r="S4" s="162" t="str">
        <f ca="1">IF($A4="","",IF($M4="Collected And Gone","",IF($N4&gt;=28, "Send Email", "")))</f>
        <v>Send Email</v>
      </c>
      <c r="T4" s="173"/>
      <c r="U4" s="169"/>
      <c r="V4" s="174" t="str">
        <f t="shared" ref="V4" si="4">IF(U4="","",U4+45)</f>
        <v/>
      </c>
      <c r="W4" s="175" t="str">
        <f t="shared" ref="W4" ca="1" si="5">IF(U4="","",TODAY()-U4)</f>
        <v/>
      </c>
      <c r="X4" s="167" t="s">
        <v>498</v>
      </c>
      <c r="Y4" s="167" t="s">
        <v>491</v>
      </c>
      <c r="Z4" s="167"/>
      <c r="AA4" s="167"/>
    </row>
    <row r="5" spans="1:29" s="121" customFormat="1" ht="15" customHeight="1">
      <c r="A5" s="241">
        <v>43268</v>
      </c>
      <c r="B5" s="169" t="s">
        <v>8</v>
      </c>
      <c r="C5" s="169" t="s">
        <v>87</v>
      </c>
      <c r="D5" s="171">
        <v>1</v>
      </c>
      <c r="E5" s="171" t="s">
        <v>39</v>
      </c>
      <c r="F5" s="116" t="s">
        <v>1860</v>
      </c>
      <c r="G5" s="169" t="s">
        <v>108</v>
      </c>
      <c r="H5" s="169" t="s">
        <v>126</v>
      </c>
      <c r="I5" s="169" t="s">
        <v>130</v>
      </c>
      <c r="J5" s="169" t="s">
        <v>10</v>
      </c>
      <c r="K5" s="176"/>
      <c r="L5" s="206" t="s">
        <v>290</v>
      </c>
      <c r="M5" s="172" t="str">
        <f>IF(C5="","",(IF(IFERROR(INDEX(HandoverLog!A:A,MATCH(ShipmentRegister!C5,HandoverLog!A:A,0),1),"Inside The Secure Store")=C5,"Collected And Gone","Inside The Secure Store")))</f>
        <v>Inside The Secure Store</v>
      </c>
      <c r="N5" s="28">
        <f t="shared" ref="N5:N68" ca="1" si="6">IF(A5="","",(TODAY()-A5))</f>
        <v>833</v>
      </c>
      <c r="O5" s="169" t="s">
        <v>199</v>
      </c>
      <c r="P5" s="161">
        <v>43407</v>
      </c>
      <c r="Q5" s="161" t="str">
        <f ca="1">IF($A5="","",IF($M5="Collected And Gone","",IF($N5&gt;=14, "Send Email", "")))</f>
        <v>Send Email</v>
      </c>
      <c r="R5" s="161" t="str">
        <f ca="1">IF($A5="","",IF($M5="Collected And Gone","",IF($N5&gt;=21, "Send Email", "")))</f>
        <v>Send Email</v>
      </c>
      <c r="S5" s="162" t="str">
        <f ca="1">IF($A5="","",IF($M5="Collected And Gone","",IF($N5&gt;=28, "Send Email", "")))</f>
        <v>Send Email</v>
      </c>
      <c r="T5" s="173"/>
      <c r="U5" s="169"/>
      <c r="V5" s="174" t="str">
        <f t="shared" ref="V5:V68" si="7">IF(U5="","",U5+45)</f>
        <v/>
      </c>
      <c r="W5" s="175" t="str">
        <f t="shared" ref="W5:W68" ca="1" si="8">IF(U5="","",TODAY()-U5)</f>
        <v/>
      </c>
      <c r="X5" s="167" t="s">
        <v>497</v>
      </c>
      <c r="Y5" s="167" t="s">
        <v>478</v>
      </c>
      <c r="Z5" s="167"/>
      <c r="AA5" s="167"/>
    </row>
    <row r="6" spans="1:29" s="121" customFormat="1" ht="15" customHeight="1">
      <c r="A6" s="241">
        <v>43283</v>
      </c>
      <c r="B6" s="169" t="s">
        <v>7</v>
      </c>
      <c r="C6" s="169" t="s">
        <v>88</v>
      </c>
      <c r="D6" s="171">
        <v>1</v>
      </c>
      <c r="E6" s="171" t="s">
        <v>39</v>
      </c>
      <c r="F6" s="116" t="s">
        <v>13</v>
      </c>
      <c r="G6" s="169" t="s">
        <v>109</v>
      </c>
      <c r="H6" s="169" t="s">
        <v>49</v>
      </c>
      <c r="I6" s="169" t="s">
        <v>131</v>
      </c>
      <c r="J6" s="169" t="s">
        <v>10</v>
      </c>
      <c r="K6" s="176"/>
      <c r="L6" s="206"/>
      <c r="M6" s="172" t="str">
        <f>IF(C6="","",(IF(IFERROR(INDEX(HandoverLog!A:A,MATCH(ShipmentRegister!C6,HandoverLog!A:A,0),1),"Inside The Secure Store")=C6,"Collected And Gone","Inside The Secure Store")))</f>
        <v>Inside The Secure Store</v>
      </c>
      <c r="N6" s="28">
        <f t="shared" ca="1" si="6"/>
        <v>818</v>
      </c>
      <c r="O6" s="169" t="s">
        <v>198</v>
      </c>
      <c r="P6" s="161" t="str">
        <f ca="1">IF($A6="","",IF($M6="Collected And Gone","",IF($N6&gt;=7,"Send Email","")))</f>
        <v>Send Email</v>
      </c>
      <c r="Q6" s="161" t="str">
        <f ca="1">IF($A6="","",IF($M6="Collected And Gone","",IF($N6&gt;=14, "Send Email", "")))</f>
        <v>Send Email</v>
      </c>
      <c r="R6" s="161" t="str">
        <f ca="1">IF($A6="","",IF($M6="Collected And Gone","",IF($N6&gt;=21, "Send Email", "")))</f>
        <v>Send Email</v>
      </c>
      <c r="S6" s="162" t="str">
        <f ca="1">IF($A6="","",IF($M6="Collected And Gone","",IF($N6&gt;=28, "Send Email", "")))</f>
        <v>Send Email</v>
      </c>
      <c r="T6" s="173"/>
      <c r="U6" s="169"/>
      <c r="V6" s="174" t="str">
        <f t="shared" si="7"/>
        <v/>
      </c>
      <c r="W6" s="175" t="str">
        <f t="shared" ca="1" si="8"/>
        <v/>
      </c>
      <c r="X6" s="167" t="s">
        <v>232</v>
      </c>
      <c r="Y6" s="167" t="s">
        <v>232</v>
      </c>
      <c r="Z6" s="167" t="s">
        <v>232</v>
      </c>
      <c r="AA6" s="167" t="s">
        <v>232</v>
      </c>
    </row>
    <row r="7" spans="1:29" s="121" customFormat="1" ht="15" customHeight="1">
      <c r="A7" s="241">
        <v>43306</v>
      </c>
      <c r="B7" s="169" t="s">
        <v>7</v>
      </c>
      <c r="C7" s="169" t="s">
        <v>89</v>
      </c>
      <c r="D7" s="171">
        <v>1</v>
      </c>
      <c r="E7" s="171" t="s">
        <v>39</v>
      </c>
      <c r="F7" s="116" t="s">
        <v>98</v>
      </c>
      <c r="G7" s="169" t="s">
        <v>110</v>
      </c>
      <c r="H7" s="169" t="s">
        <v>123</v>
      </c>
      <c r="I7" s="169" t="s">
        <v>132</v>
      </c>
      <c r="J7" s="169" t="s">
        <v>10</v>
      </c>
      <c r="K7" s="169"/>
      <c r="L7" s="206"/>
      <c r="M7" s="172" t="str">
        <f>IF(C7="","",(IF(IFERROR(INDEX(HandoverLog!A:A,MATCH(ShipmentRegister!C7,HandoverLog!A:A,0),1),"Inside The Secure Store")=C7,"Collected And Gone","Inside The Secure Store")))</f>
        <v>Inside The Secure Store</v>
      </c>
      <c r="N7" s="28">
        <f t="shared" ca="1" si="6"/>
        <v>795</v>
      </c>
      <c r="O7" s="169" t="s">
        <v>199</v>
      </c>
      <c r="P7" s="161">
        <v>43352</v>
      </c>
      <c r="Q7" s="161">
        <v>43730</v>
      </c>
      <c r="R7" s="161">
        <v>43772</v>
      </c>
      <c r="S7" s="162">
        <v>43802</v>
      </c>
      <c r="T7" s="173" t="s">
        <v>39</v>
      </c>
      <c r="U7" s="176">
        <v>43620</v>
      </c>
      <c r="V7" s="174">
        <f t="shared" si="7"/>
        <v>43665</v>
      </c>
      <c r="W7" s="175">
        <f t="shared" ca="1" si="8"/>
        <v>481</v>
      </c>
      <c r="X7" s="167" t="s">
        <v>232</v>
      </c>
      <c r="Y7" s="167" t="s">
        <v>238</v>
      </c>
      <c r="Z7" s="167" t="s">
        <v>239</v>
      </c>
      <c r="AA7" s="167" t="s">
        <v>235</v>
      </c>
    </row>
    <row r="8" spans="1:29" s="121" customFormat="1" ht="15" customHeight="1">
      <c r="A8" s="241">
        <v>43312</v>
      </c>
      <c r="B8" s="169" t="s">
        <v>7</v>
      </c>
      <c r="C8" s="169" t="s">
        <v>90</v>
      </c>
      <c r="D8" s="171">
        <v>1</v>
      </c>
      <c r="E8" s="171" t="s">
        <v>39</v>
      </c>
      <c r="F8" s="116" t="s">
        <v>98</v>
      </c>
      <c r="G8" s="169" t="s">
        <v>111</v>
      </c>
      <c r="H8" s="169" t="s">
        <v>127</v>
      </c>
      <c r="I8" s="169" t="s">
        <v>133</v>
      </c>
      <c r="J8" s="169" t="s">
        <v>10</v>
      </c>
      <c r="K8" s="169"/>
      <c r="L8" s="206"/>
      <c r="M8" s="172" t="str">
        <f>IF(C8="","",(IF(IFERROR(INDEX(HandoverLog!A:A,MATCH(ShipmentRegister!C8,HandoverLog!A:A,0),1),"Inside The Secure Store")=C8,"Collected And Gone","Inside The Secure Store")))</f>
        <v>Inside The Secure Store</v>
      </c>
      <c r="N8" s="28">
        <f t="shared" ca="1" si="6"/>
        <v>789</v>
      </c>
      <c r="O8" s="169" t="s">
        <v>200</v>
      </c>
      <c r="P8" s="161">
        <v>43407</v>
      </c>
      <c r="Q8" s="161" t="str">
        <f t="shared" ref="Q8:Q35" ca="1" si="9">IF($A8="","",IF($M8="Collected And Gone","",IF($N8&gt;=14, "Send Email", "")))</f>
        <v>Send Email</v>
      </c>
      <c r="R8" s="161" t="str">
        <f ca="1">IF($A8="","",IF($M8="Collected And Gone","",IF($N8&gt;=21, "Send Email", "")))</f>
        <v>Send Email</v>
      </c>
      <c r="S8" s="162" t="str">
        <f t="shared" ref="S8:S35" ca="1" si="10">IF($A8="","",IF($M8="Collected And Gone","",IF($N8&gt;=28, "Send Email", "")))</f>
        <v>Send Email</v>
      </c>
      <c r="T8" s="173" t="s">
        <v>39</v>
      </c>
      <c r="U8" s="176">
        <v>43620</v>
      </c>
      <c r="V8" s="174">
        <f t="shared" si="7"/>
        <v>43665</v>
      </c>
      <c r="W8" s="175">
        <f t="shared" ca="1" si="8"/>
        <v>481</v>
      </c>
      <c r="X8" s="167" t="s">
        <v>232</v>
      </c>
      <c r="Y8" s="167" t="s">
        <v>240</v>
      </c>
      <c r="Z8" s="167" t="s">
        <v>111</v>
      </c>
      <c r="AA8" s="167" t="s">
        <v>235</v>
      </c>
    </row>
    <row r="9" spans="1:29" s="121" customFormat="1" ht="15" customHeight="1">
      <c r="A9" s="241">
        <v>43328</v>
      </c>
      <c r="B9" s="169" t="s">
        <v>8</v>
      </c>
      <c r="C9" s="169" t="s">
        <v>91</v>
      </c>
      <c r="D9" s="171">
        <v>16</v>
      </c>
      <c r="E9" s="171" t="s">
        <v>39</v>
      </c>
      <c r="F9" s="116" t="s">
        <v>147</v>
      </c>
      <c r="G9" s="169" t="s">
        <v>108</v>
      </c>
      <c r="H9" s="169" t="s">
        <v>128</v>
      </c>
      <c r="I9" s="169" t="s">
        <v>134</v>
      </c>
      <c r="J9" s="169" t="s">
        <v>10</v>
      </c>
      <c r="K9" s="169"/>
      <c r="L9" s="206"/>
      <c r="M9" s="172" t="str">
        <f>IF(C9="","",(IF(IFERROR(INDEX(HandoverLog!A:A,MATCH(ShipmentRegister!C9,HandoverLog!A:A,0),1),"Inside The Secure Store")=C9,"Collected And Gone","Inside The Secure Store")))</f>
        <v>Inside The Secure Store</v>
      </c>
      <c r="N9" s="28">
        <f t="shared" ca="1" si="6"/>
        <v>773</v>
      </c>
      <c r="O9" s="169" t="s">
        <v>199</v>
      </c>
      <c r="P9" s="161">
        <v>43407</v>
      </c>
      <c r="Q9" s="161" t="str">
        <f t="shared" ca="1" si="9"/>
        <v>Send Email</v>
      </c>
      <c r="R9" s="161" t="str">
        <f ca="1">IF($A9="","",IF($M9="Collected And Gone","",IF($N9&gt;=21, "Send Email", "")))</f>
        <v>Send Email</v>
      </c>
      <c r="S9" s="162" t="str">
        <f t="shared" ca="1" si="10"/>
        <v>Send Email</v>
      </c>
      <c r="T9" s="173"/>
      <c r="U9" s="169"/>
      <c r="V9" s="174" t="str">
        <f t="shared" si="7"/>
        <v/>
      </c>
      <c r="W9" s="175" t="str">
        <f t="shared" ca="1" si="8"/>
        <v/>
      </c>
      <c r="X9" s="167" t="s">
        <v>496</v>
      </c>
      <c r="Y9" s="167" t="s">
        <v>478</v>
      </c>
      <c r="Z9" s="167"/>
      <c r="AA9" s="167"/>
    </row>
    <row r="10" spans="1:29" s="121" customFormat="1" ht="15" customHeight="1">
      <c r="A10" s="241">
        <v>43346</v>
      </c>
      <c r="B10" s="169" t="s">
        <v>7</v>
      </c>
      <c r="C10" s="169" t="s">
        <v>92</v>
      </c>
      <c r="D10" s="171">
        <v>1</v>
      </c>
      <c r="E10" s="171" t="s">
        <v>39</v>
      </c>
      <c r="F10" s="116" t="s">
        <v>20</v>
      </c>
      <c r="G10" s="169" t="s">
        <v>112</v>
      </c>
      <c r="H10" s="169" t="s">
        <v>115</v>
      </c>
      <c r="I10" s="169" t="s">
        <v>232</v>
      </c>
      <c r="J10" s="169" t="s">
        <v>10</v>
      </c>
      <c r="K10" s="169"/>
      <c r="L10" s="206"/>
      <c r="M10" s="172" t="str">
        <f>IF(C10="","",(IF(IFERROR(INDEX(HandoverLog!A:A,MATCH(ShipmentRegister!C10,HandoverLog!A:A,0),1),"Inside The Secure Store")=C10,"Collected And Gone","Inside The Secure Store")))</f>
        <v>Inside The Secure Store</v>
      </c>
      <c r="N10" s="28">
        <f t="shared" ca="1" si="6"/>
        <v>755</v>
      </c>
      <c r="O10" s="169" t="s">
        <v>198</v>
      </c>
      <c r="P10" s="161" t="str">
        <f t="shared" ref="P10:P15" ca="1" si="11">IF($A10="","",IF($M10="Collected And Gone","",IF($N10&gt;=7,"Send Email","")))</f>
        <v>Send Email</v>
      </c>
      <c r="Q10" s="161" t="str">
        <f t="shared" ca="1" si="9"/>
        <v>Send Email</v>
      </c>
      <c r="R10" s="161" t="str">
        <f ca="1">IF($A10="","",IF($M10="Collected And Gone","",IF($N10&gt;=21, "Send Email", "")))</f>
        <v>Send Email</v>
      </c>
      <c r="S10" s="162" t="str">
        <f t="shared" ca="1" si="10"/>
        <v>Send Email</v>
      </c>
      <c r="T10" s="173" t="s">
        <v>39</v>
      </c>
      <c r="U10" s="176">
        <v>43621</v>
      </c>
      <c r="V10" s="174">
        <f t="shared" si="7"/>
        <v>43666</v>
      </c>
      <c r="W10" s="175">
        <f t="shared" ca="1" si="8"/>
        <v>480</v>
      </c>
      <c r="X10" s="167" t="s">
        <v>217</v>
      </c>
      <c r="Y10" s="167" t="s">
        <v>237</v>
      </c>
      <c r="Z10" s="167" t="s">
        <v>112</v>
      </c>
      <c r="AA10" s="167" t="s">
        <v>235</v>
      </c>
    </row>
    <row r="11" spans="1:29" s="121" customFormat="1" ht="15" customHeight="1">
      <c r="A11" s="241">
        <v>43395</v>
      </c>
      <c r="B11" s="169" t="s">
        <v>8</v>
      </c>
      <c r="C11" s="169" t="s">
        <v>93</v>
      </c>
      <c r="D11" s="171">
        <v>1</v>
      </c>
      <c r="E11" s="171" t="s">
        <v>39</v>
      </c>
      <c r="F11" s="116" t="s">
        <v>97</v>
      </c>
      <c r="G11" s="169" t="s">
        <v>113</v>
      </c>
      <c r="H11" s="169" t="s">
        <v>116</v>
      </c>
      <c r="I11" s="169"/>
      <c r="J11" s="169" t="s">
        <v>10</v>
      </c>
      <c r="K11" s="169"/>
      <c r="L11" s="206" t="s">
        <v>2798</v>
      </c>
      <c r="M11" s="172" t="str">
        <f>IF(C11="","",(IF(IFERROR(INDEX(HandoverLog!A:A,MATCH(ShipmentRegister!C11,HandoverLog!A:A,0),1),"Inside The Secure Store")=C11,"Collected And Gone","Inside The Secure Store")))</f>
        <v>Inside The Secure Store</v>
      </c>
      <c r="N11" s="28">
        <f t="shared" ca="1" si="6"/>
        <v>706</v>
      </c>
      <c r="O11" s="169" t="s">
        <v>198</v>
      </c>
      <c r="P11" s="161" t="str">
        <f t="shared" ca="1" si="11"/>
        <v>Send Email</v>
      </c>
      <c r="Q11" s="161" t="str">
        <f t="shared" ca="1" si="9"/>
        <v>Send Email</v>
      </c>
      <c r="R11" s="161" t="str">
        <f ca="1">IF($A11="","",IF($M11="Collected And Gone","",IF($N11&gt;=21, "Send Email", "")))</f>
        <v>Send Email</v>
      </c>
      <c r="S11" s="162" t="str">
        <f t="shared" ca="1" si="10"/>
        <v>Send Email</v>
      </c>
      <c r="T11" s="173"/>
      <c r="U11" s="169"/>
      <c r="V11" s="174" t="str">
        <f t="shared" si="7"/>
        <v/>
      </c>
      <c r="W11" s="175" t="str">
        <f t="shared" ca="1" si="8"/>
        <v/>
      </c>
      <c r="X11" s="167" t="s">
        <v>1853</v>
      </c>
      <c r="Y11" s="167"/>
      <c r="Z11" s="167"/>
      <c r="AA11" s="167"/>
    </row>
    <row r="12" spans="1:29" s="121" customFormat="1" ht="15" customHeight="1">
      <c r="A12" s="241">
        <v>43406</v>
      </c>
      <c r="B12" s="169" t="s">
        <v>8</v>
      </c>
      <c r="C12" s="170" t="s">
        <v>94</v>
      </c>
      <c r="D12" s="171">
        <v>1</v>
      </c>
      <c r="E12" s="171" t="s">
        <v>39</v>
      </c>
      <c r="F12" s="116" t="s">
        <v>1875</v>
      </c>
      <c r="G12" s="169" t="s">
        <v>114</v>
      </c>
      <c r="H12" s="169" t="s">
        <v>117</v>
      </c>
      <c r="I12" s="169"/>
      <c r="J12" s="169" t="s">
        <v>10</v>
      </c>
      <c r="K12" s="169"/>
      <c r="L12" s="206" t="s">
        <v>141</v>
      </c>
      <c r="M12" s="172" t="str">
        <f>IF(C12="","",(IF(IFERROR(INDEX(HandoverLog!A:A,MATCH(ShipmentRegister!C12,HandoverLog!A:A,0),1),"Inside The Secure Store")=C12,"Collected And Gone","Inside The Secure Store")))</f>
        <v>Inside The Secure Store</v>
      </c>
      <c r="N12" s="28">
        <f t="shared" ca="1" si="6"/>
        <v>695</v>
      </c>
      <c r="O12" s="169" t="s">
        <v>199</v>
      </c>
      <c r="P12" s="161" t="str">
        <f t="shared" ca="1" si="11"/>
        <v>Send Email</v>
      </c>
      <c r="Q12" s="161" t="str">
        <f t="shared" ca="1" si="9"/>
        <v>Send Email</v>
      </c>
      <c r="R12" s="161">
        <v>43589</v>
      </c>
      <c r="S12" s="162" t="str">
        <f t="shared" ca="1" si="10"/>
        <v>Send Email</v>
      </c>
      <c r="T12" s="173"/>
      <c r="U12" s="169"/>
      <c r="V12" s="174" t="str">
        <f t="shared" si="7"/>
        <v/>
      </c>
      <c r="W12" s="175" t="str">
        <f t="shared" ca="1" si="8"/>
        <v/>
      </c>
      <c r="X12" s="167" t="s">
        <v>494</v>
      </c>
      <c r="Y12" s="167" t="s">
        <v>495</v>
      </c>
      <c r="Z12" s="167"/>
      <c r="AA12" s="167"/>
    </row>
    <row r="13" spans="1:29" s="121" customFormat="1" ht="15" customHeight="1">
      <c r="A13" s="241">
        <v>43425</v>
      </c>
      <c r="B13" s="169" t="s">
        <v>7</v>
      </c>
      <c r="C13" s="169" t="s">
        <v>164</v>
      </c>
      <c r="D13" s="171">
        <v>1</v>
      </c>
      <c r="E13" s="171" t="s">
        <v>39</v>
      </c>
      <c r="F13" s="116" t="s">
        <v>13</v>
      </c>
      <c r="G13" s="169" t="s">
        <v>109</v>
      </c>
      <c r="H13" s="169" t="s">
        <v>119</v>
      </c>
      <c r="I13" s="169" t="s">
        <v>135</v>
      </c>
      <c r="J13" s="169" t="s">
        <v>10</v>
      </c>
      <c r="K13" s="169"/>
      <c r="L13" s="206" t="s">
        <v>142</v>
      </c>
      <c r="M13" s="172" t="str">
        <f>IF(C13="","",(IF(IFERROR(INDEX(HandoverLog!A:A,MATCH(ShipmentRegister!C13,HandoverLog!A:A,0),1),"Inside The Secure Store")=C13,"Collected And Gone","Inside The Secure Store")))</f>
        <v>Inside The Secure Store</v>
      </c>
      <c r="N13" s="28">
        <f t="shared" ca="1" si="6"/>
        <v>676</v>
      </c>
      <c r="O13" s="169" t="s">
        <v>198</v>
      </c>
      <c r="P13" s="161" t="str">
        <f t="shared" ca="1" si="11"/>
        <v>Send Email</v>
      </c>
      <c r="Q13" s="161" t="str">
        <f t="shared" ca="1" si="9"/>
        <v>Send Email</v>
      </c>
      <c r="R13" s="161" t="str">
        <f ca="1">IF($A13="","",IF($M13="Collected And Gone","",IF($N13&gt;=21, "Send Email", "")))</f>
        <v>Send Email</v>
      </c>
      <c r="S13" s="162" t="str">
        <f t="shared" ca="1" si="10"/>
        <v>Send Email</v>
      </c>
      <c r="T13" s="173"/>
      <c r="U13" s="169"/>
      <c r="V13" s="174" t="str">
        <f t="shared" si="7"/>
        <v/>
      </c>
      <c r="W13" s="175" t="str">
        <f t="shared" ca="1" si="8"/>
        <v/>
      </c>
      <c r="X13" s="167" t="s">
        <v>232</v>
      </c>
      <c r="Y13" s="167" t="s">
        <v>232</v>
      </c>
      <c r="Z13" s="167" t="s">
        <v>232</v>
      </c>
      <c r="AA13" s="167" t="s">
        <v>232</v>
      </c>
    </row>
    <row r="14" spans="1:29" s="121" customFormat="1" ht="15" customHeight="1">
      <c r="A14" s="241">
        <v>43432</v>
      </c>
      <c r="B14" s="169" t="s">
        <v>8</v>
      </c>
      <c r="C14" s="169" t="s">
        <v>168</v>
      </c>
      <c r="D14" s="171">
        <v>1</v>
      </c>
      <c r="E14" s="171" t="s">
        <v>39</v>
      </c>
      <c r="F14" s="116" t="s">
        <v>13</v>
      </c>
      <c r="G14" s="169" t="s">
        <v>108</v>
      </c>
      <c r="H14" s="169" t="s">
        <v>122</v>
      </c>
      <c r="I14" s="169" t="s">
        <v>137</v>
      </c>
      <c r="J14" s="169" t="s">
        <v>10</v>
      </c>
      <c r="K14" s="169"/>
      <c r="L14" s="206" t="s">
        <v>139</v>
      </c>
      <c r="M14" s="172" t="str">
        <f>IF(C14="","",(IF(IFERROR(INDEX(HandoverLog!A:A,MATCH(ShipmentRegister!C14,HandoverLog!A:A,0),1),"Inside The Secure Store")=C14,"Collected And Gone","Inside The Secure Store")))</f>
        <v>Inside The Secure Store</v>
      </c>
      <c r="N14" s="28">
        <f t="shared" ca="1" si="6"/>
        <v>669</v>
      </c>
      <c r="O14" s="169" t="s">
        <v>199</v>
      </c>
      <c r="P14" s="161" t="str">
        <f t="shared" ca="1" si="11"/>
        <v>Send Email</v>
      </c>
      <c r="Q14" s="161" t="str">
        <f t="shared" ca="1" si="9"/>
        <v>Send Email</v>
      </c>
      <c r="R14" s="161" t="str">
        <f ca="1">IF($A14="","",IF($M14="Collected And Gone","",IF($N14&gt;=21, "Send Email", "")))</f>
        <v>Send Email</v>
      </c>
      <c r="S14" s="162" t="str">
        <f t="shared" ca="1" si="10"/>
        <v>Send Email</v>
      </c>
      <c r="T14" s="173"/>
      <c r="U14" s="169"/>
      <c r="V14" s="174" t="str">
        <f t="shared" si="7"/>
        <v/>
      </c>
      <c r="W14" s="175" t="str">
        <f t="shared" ca="1" si="8"/>
        <v/>
      </c>
      <c r="X14" s="167" t="s">
        <v>493</v>
      </c>
      <c r="Y14" s="167" t="s">
        <v>478</v>
      </c>
      <c r="Z14" s="167"/>
      <c r="AA14" s="167"/>
    </row>
    <row r="15" spans="1:29" s="121" customFormat="1" ht="15" customHeight="1">
      <c r="A15" s="241">
        <v>43432</v>
      </c>
      <c r="B15" s="169" t="s">
        <v>8</v>
      </c>
      <c r="C15" s="169" t="s">
        <v>95</v>
      </c>
      <c r="D15" s="171">
        <v>1</v>
      </c>
      <c r="E15" s="171" t="s">
        <v>39</v>
      </c>
      <c r="F15" s="116" t="s">
        <v>98</v>
      </c>
      <c r="G15" s="169" t="s">
        <v>107</v>
      </c>
      <c r="H15" s="169" t="s">
        <v>120</v>
      </c>
      <c r="I15" s="169" t="s">
        <v>136</v>
      </c>
      <c r="J15" s="169" t="s">
        <v>10</v>
      </c>
      <c r="K15" s="169"/>
      <c r="L15" s="206" t="s">
        <v>290</v>
      </c>
      <c r="M15" s="172" t="str">
        <f>IF(C15="","",(IF(IFERROR(INDEX(HandoverLog!A:A,MATCH(ShipmentRegister!C15,HandoverLog!A:A,0),1),"Inside The Secure Store")=C15,"Collected And Gone","Inside The Secure Store")))</f>
        <v>Inside The Secure Store</v>
      </c>
      <c r="N15" s="28">
        <f t="shared" ca="1" si="6"/>
        <v>669</v>
      </c>
      <c r="O15" s="169" t="s">
        <v>261</v>
      </c>
      <c r="P15" s="161" t="str">
        <f t="shared" ca="1" si="11"/>
        <v>Send Email</v>
      </c>
      <c r="Q15" s="161" t="str">
        <f t="shared" ca="1" si="9"/>
        <v>Send Email</v>
      </c>
      <c r="R15" s="161" t="str">
        <f ca="1">IF($A15="","",IF($M15="Collected And Gone","",IF($N15&gt;=21, "Send Email", "")))</f>
        <v>Send Email</v>
      </c>
      <c r="S15" s="162" t="str">
        <f t="shared" ca="1" si="10"/>
        <v>Send Email</v>
      </c>
      <c r="T15" s="173"/>
      <c r="U15" s="169"/>
      <c r="V15" s="174" t="str">
        <f t="shared" si="7"/>
        <v/>
      </c>
      <c r="W15" s="175" t="str">
        <f t="shared" ca="1" si="8"/>
        <v/>
      </c>
      <c r="X15" s="167"/>
      <c r="Y15" s="167"/>
      <c r="Z15" s="167"/>
      <c r="AA15" s="167"/>
    </row>
    <row r="16" spans="1:29" s="121" customFormat="1" ht="15" customHeight="1">
      <c r="A16" s="241">
        <v>43474</v>
      </c>
      <c r="B16" s="169" t="s">
        <v>8</v>
      </c>
      <c r="C16" s="169" t="s">
        <v>96</v>
      </c>
      <c r="D16" s="171">
        <v>1</v>
      </c>
      <c r="E16" s="171" t="s">
        <v>39</v>
      </c>
      <c r="F16" s="116" t="s">
        <v>97</v>
      </c>
      <c r="G16" s="169" t="s">
        <v>113</v>
      </c>
      <c r="H16" s="169" t="s">
        <v>118</v>
      </c>
      <c r="I16" s="169" t="s">
        <v>138</v>
      </c>
      <c r="J16" s="169" t="s">
        <v>10</v>
      </c>
      <c r="K16" s="169"/>
      <c r="L16" s="206" t="s">
        <v>142</v>
      </c>
      <c r="M16" s="172" t="str">
        <f>IF(C16="","",(IF(IFERROR(INDEX(HandoverLog!A:A,MATCH(ShipmentRegister!C16,HandoverLog!A:A,0),1),"Inside The Secure Store")=C16,"Collected And Gone","Inside The Secure Store")))</f>
        <v>Inside The Secure Store</v>
      </c>
      <c r="N16" s="28">
        <f t="shared" ca="1" si="6"/>
        <v>627</v>
      </c>
      <c r="O16" s="169" t="s">
        <v>198</v>
      </c>
      <c r="P16" s="161">
        <v>43501</v>
      </c>
      <c r="Q16" s="161" t="str">
        <f t="shared" ca="1" si="9"/>
        <v>Send Email</v>
      </c>
      <c r="R16" s="161" t="str">
        <f ca="1">IF($A16="","",IF($M16="Collected And Gone","",IF($N16&gt;=21, "Send Email", "")))</f>
        <v>Send Email</v>
      </c>
      <c r="S16" s="162" t="str">
        <f t="shared" ca="1" si="10"/>
        <v>Send Email</v>
      </c>
      <c r="T16" s="173"/>
      <c r="U16" s="169"/>
      <c r="V16" s="174" t="str">
        <f t="shared" si="7"/>
        <v/>
      </c>
      <c r="W16" s="175" t="str">
        <f t="shared" ca="1" si="8"/>
        <v/>
      </c>
      <c r="X16" s="167"/>
      <c r="Y16" s="167"/>
      <c r="Z16" s="167"/>
      <c r="AA16" s="167"/>
      <c r="AC16" s="49"/>
    </row>
    <row r="17" spans="1:27" s="121" customFormat="1" ht="15" customHeight="1">
      <c r="A17" s="241">
        <v>43531</v>
      </c>
      <c r="B17" s="169" t="s">
        <v>8</v>
      </c>
      <c r="C17" s="170" t="s">
        <v>171</v>
      </c>
      <c r="D17" s="171">
        <v>1</v>
      </c>
      <c r="E17" s="171" t="s">
        <v>39</v>
      </c>
      <c r="F17" s="116" t="s">
        <v>1871</v>
      </c>
      <c r="G17" s="169" t="s">
        <v>170</v>
      </c>
      <c r="H17" s="169" t="s">
        <v>172</v>
      </c>
      <c r="I17" s="169" t="s">
        <v>173</v>
      </c>
      <c r="J17" s="169" t="s">
        <v>10</v>
      </c>
      <c r="K17" s="169"/>
      <c r="L17" s="206" t="s">
        <v>290</v>
      </c>
      <c r="M17" s="172" t="str">
        <f>IF(C17="","",(IF(IFERROR(INDEX(HandoverLog!A:A,MATCH(ShipmentRegister!C17,HandoverLog!A:A,0),1),"Inside The Secure Store")=C17,"Collected And Gone","Inside The Secure Store")))</f>
        <v>Inside The Secure Store</v>
      </c>
      <c r="N17" s="28">
        <f t="shared" ca="1" si="6"/>
        <v>570</v>
      </c>
      <c r="O17" s="169" t="s">
        <v>198</v>
      </c>
      <c r="P17" s="161" t="str">
        <f t="shared" ref="P17:P43" ca="1" si="12">IF($A17="","",IF($M17="Collected And Gone","",IF($N17&gt;=7,"Send Email","")))</f>
        <v>Send Email</v>
      </c>
      <c r="Q17" s="161" t="str">
        <f t="shared" ca="1" si="9"/>
        <v>Send Email</v>
      </c>
      <c r="R17" s="161">
        <v>43589</v>
      </c>
      <c r="S17" s="162" t="str">
        <f t="shared" ca="1" si="10"/>
        <v>Send Email</v>
      </c>
      <c r="T17" s="173"/>
      <c r="U17" s="169"/>
      <c r="V17" s="174" t="str">
        <f t="shared" si="7"/>
        <v/>
      </c>
      <c r="W17" s="175" t="str">
        <f t="shared" ca="1" si="8"/>
        <v/>
      </c>
      <c r="X17" s="167"/>
      <c r="Y17" s="167"/>
      <c r="Z17" s="167"/>
      <c r="AA17" s="167"/>
    </row>
    <row r="18" spans="1:27" s="121" customFormat="1" ht="15" customHeight="1">
      <c r="A18" s="241">
        <v>43585</v>
      </c>
      <c r="B18" s="169" t="s">
        <v>8</v>
      </c>
      <c r="C18" s="169" t="s">
        <v>226</v>
      </c>
      <c r="D18" s="177">
        <v>1</v>
      </c>
      <c r="E18" s="171" t="s">
        <v>39</v>
      </c>
      <c r="F18" s="116" t="s">
        <v>14</v>
      </c>
      <c r="G18" s="169" t="s">
        <v>223</v>
      </c>
      <c r="H18" s="146" t="s">
        <v>224</v>
      </c>
      <c r="I18" s="146" t="s">
        <v>225</v>
      </c>
      <c r="J18" s="169" t="s">
        <v>10</v>
      </c>
      <c r="K18" s="146"/>
      <c r="L18" s="234" t="s">
        <v>192</v>
      </c>
      <c r="M18" s="172" t="str">
        <f>IF(C18="","",(IF(IFERROR(INDEX(HandoverLog!A:A,MATCH(ShipmentRegister!C18,HandoverLog!A:A,0),1),"Inside The Secure Store")=C18,"Collected And Gone","Inside The Secure Store")))</f>
        <v>Inside The Secure Store</v>
      </c>
      <c r="N18" s="28">
        <f t="shared" ca="1" si="6"/>
        <v>516</v>
      </c>
      <c r="O18" s="146" t="s">
        <v>227</v>
      </c>
      <c r="P18" s="161" t="str">
        <f t="shared" ca="1" si="12"/>
        <v>Send Email</v>
      </c>
      <c r="Q18" s="161" t="str">
        <f t="shared" ca="1" si="9"/>
        <v>Send Email</v>
      </c>
      <c r="R18" s="161" t="str">
        <f t="shared" ref="R18:R43" ca="1" si="13">IF($A18="","",IF($M18="Collected And Gone","",IF($N18&gt;=21, "Send Email", "")))</f>
        <v>Send Email</v>
      </c>
      <c r="S18" s="162" t="str">
        <f t="shared" ca="1" si="10"/>
        <v>Send Email</v>
      </c>
      <c r="T18" s="173"/>
      <c r="U18" s="146"/>
      <c r="V18" s="174" t="str">
        <f t="shared" si="7"/>
        <v/>
      </c>
      <c r="W18" s="175" t="str">
        <f t="shared" ca="1" si="8"/>
        <v/>
      </c>
      <c r="X18" s="178"/>
      <c r="Y18" s="178"/>
      <c r="Z18" s="178"/>
      <c r="AA18" s="178"/>
    </row>
    <row r="19" spans="1:27" s="122" customFormat="1" ht="15" customHeight="1">
      <c r="A19" s="241">
        <v>43592</v>
      </c>
      <c r="B19" s="169" t="s">
        <v>7</v>
      </c>
      <c r="C19" s="169" t="s">
        <v>196</v>
      </c>
      <c r="D19" s="171">
        <v>1</v>
      </c>
      <c r="E19" s="171" t="s">
        <v>39</v>
      </c>
      <c r="F19" s="116" t="s">
        <v>14</v>
      </c>
      <c r="G19" s="169" t="s">
        <v>106</v>
      </c>
      <c r="H19" s="169" t="s">
        <v>222</v>
      </c>
      <c r="I19" s="169" t="s">
        <v>197</v>
      </c>
      <c r="J19" s="169" t="s">
        <v>10</v>
      </c>
      <c r="K19" s="169"/>
      <c r="L19" s="206" t="s">
        <v>165</v>
      </c>
      <c r="M19" s="172" t="str">
        <f>IF(C19="","",(IF(IFERROR(INDEX(HandoverLog!A:A,MATCH(ShipmentRegister!C19,HandoverLog!A:A,0),1),"Inside The Secure Store")=C19,"Collected And Gone","Inside The Secure Store")))</f>
        <v>Inside The Secure Store</v>
      </c>
      <c r="N19" s="28">
        <f t="shared" ca="1" si="6"/>
        <v>509</v>
      </c>
      <c r="O19" s="169" t="s">
        <v>232</v>
      </c>
      <c r="P19" s="161" t="str">
        <f t="shared" ca="1" si="12"/>
        <v>Send Email</v>
      </c>
      <c r="Q19" s="161" t="str">
        <f t="shared" ca="1" si="9"/>
        <v>Send Email</v>
      </c>
      <c r="R19" s="161" t="str">
        <f t="shared" ca="1" si="13"/>
        <v>Send Email</v>
      </c>
      <c r="S19" s="162" t="str">
        <f t="shared" ca="1" si="10"/>
        <v>Send Email</v>
      </c>
      <c r="T19" s="173" t="s">
        <v>39</v>
      </c>
      <c r="U19" s="176">
        <v>43629</v>
      </c>
      <c r="V19" s="174">
        <f t="shared" si="7"/>
        <v>43674</v>
      </c>
      <c r="W19" s="175">
        <f t="shared" ca="1" si="8"/>
        <v>472</v>
      </c>
      <c r="X19" s="167" t="s">
        <v>241</v>
      </c>
      <c r="Y19" s="167" t="s">
        <v>236</v>
      </c>
      <c r="Z19" s="167" t="s">
        <v>232</v>
      </c>
      <c r="AA19" s="167" t="s">
        <v>235</v>
      </c>
    </row>
    <row r="20" spans="1:27" s="122" customFormat="1" ht="15" customHeight="1">
      <c r="A20" s="241">
        <v>43609</v>
      </c>
      <c r="B20" s="169" t="s">
        <v>8</v>
      </c>
      <c r="C20" s="170" t="s">
        <v>207</v>
      </c>
      <c r="D20" s="171">
        <v>1</v>
      </c>
      <c r="E20" s="171" t="s">
        <v>39</v>
      </c>
      <c r="F20" s="116" t="s">
        <v>1875</v>
      </c>
      <c r="G20" s="169" t="s">
        <v>108</v>
      </c>
      <c r="H20" s="169" t="s">
        <v>208</v>
      </c>
      <c r="I20" s="169" t="s">
        <v>209</v>
      </c>
      <c r="J20" s="169" t="s">
        <v>10</v>
      </c>
      <c r="K20" s="169"/>
      <c r="L20" s="206" t="s">
        <v>191</v>
      </c>
      <c r="M20" s="172" t="str">
        <f>IF(C20="","",(IF(IFERROR(INDEX(HandoverLog!A:A,MATCH(ShipmentRegister!C20,HandoverLog!A:A,0),1),"Inside The Secure Store")=C20,"Collected And Gone","Inside The Secure Store")))</f>
        <v>Inside The Secure Store</v>
      </c>
      <c r="N20" s="28">
        <f t="shared" ca="1" si="6"/>
        <v>492</v>
      </c>
      <c r="O20" s="169"/>
      <c r="P20" s="161" t="str">
        <f t="shared" ca="1" si="12"/>
        <v>Send Email</v>
      </c>
      <c r="Q20" s="161" t="str">
        <f t="shared" ca="1" si="9"/>
        <v>Send Email</v>
      </c>
      <c r="R20" s="161" t="str">
        <f t="shared" ca="1" si="13"/>
        <v>Send Email</v>
      </c>
      <c r="S20" s="162" t="str">
        <f t="shared" ca="1" si="10"/>
        <v>Send Email</v>
      </c>
      <c r="T20" s="173"/>
      <c r="U20" s="169"/>
      <c r="V20" s="174" t="str">
        <f t="shared" si="7"/>
        <v/>
      </c>
      <c r="W20" s="175" t="str">
        <f t="shared" ca="1" si="8"/>
        <v/>
      </c>
      <c r="X20" s="167" t="s">
        <v>492</v>
      </c>
      <c r="Y20" s="167" t="s">
        <v>478</v>
      </c>
      <c r="Z20" s="167"/>
      <c r="AA20" s="167"/>
    </row>
    <row r="21" spans="1:27" s="122" customFormat="1" ht="15" customHeight="1">
      <c r="A21" s="241">
        <v>43627</v>
      </c>
      <c r="B21" s="169" t="s">
        <v>8</v>
      </c>
      <c r="C21" s="169" t="s">
        <v>228</v>
      </c>
      <c r="D21" s="171">
        <v>1</v>
      </c>
      <c r="E21" s="171" t="s">
        <v>39</v>
      </c>
      <c r="F21" s="116" t="s">
        <v>1871</v>
      </c>
      <c r="G21" s="169" t="s">
        <v>229</v>
      </c>
      <c r="H21" s="169" t="s">
        <v>230</v>
      </c>
      <c r="I21" s="169" t="s">
        <v>231</v>
      </c>
      <c r="J21" s="169" t="s">
        <v>10</v>
      </c>
      <c r="K21" s="169"/>
      <c r="L21" s="206" t="s">
        <v>38</v>
      </c>
      <c r="M21" s="172" t="str">
        <f>IF(C21="","",(IF(IFERROR(INDEX(HandoverLog!A:A,MATCH(ShipmentRegister!C21,HandoverLog!A:A,0),1),"Inside The Secure Store")=C21,"Collected And Gone","Inside The Secure Store")))</f>
        <v>Inside The Secure Store</v>
      </c>
      <c r="N21" s="28">
        <f t="shared" ca="1" si="6"/>
        <v>474</v>
      </c>
      <c r="O21" s="146"/>
      <c r="P21" s="161" t="str">
        <f t="shared" ca="1" si="12"/>
        <v>Send Email</v>
      </c>
      <c r="Q21" s="161" t="str">
        <f t="shared" ca="1" si="9"/>
        <v>Send Email</v>
      </c>
      <c r="R21" s="161" t="str">
        <f t="shared" ca="1" si="13"/>
        <v>Send Email</v>
      </c>
      <c r="S21" s="162" t="str">
        <f t="shared" ca="1" si="10"/>
        <v>Send Email</v>
      </c>
      <c r="T21" s="173"/>
      <c r="U21" s="146"/>
      <c r="V21" s="174" t="str">
        <f t="shared" si="7"/>
        <v/>
      </c>
      <c r="W21" s="175" t="str">
        <f t="shared" ca="1" si="8"/>
        <v/>
      </c>
      <c r="X21" s="178"/>
      <c r="Y21" s="178"/>
      <c r="Z21" s="178"/>
      <c r="AA21" s="178"/>
    </row>
    <row r="22" spans="1:27" s="122" customFormat="1" ht="15" customHeight="1">
      <c r="A22" s="242">
        <v>43655</v>
      </c>
      <c r="B22" s="169" t="s">
        <v>8</v>
      </c>
      <c r="C22" s="169" t="s">
        <v>245</v>
      </c>
      <c r="D22" s="177">
        <v>1</v>
      </c>
      <c r="E22" s="171" t="s">
        <v>39</v>
      </c>
      <c r="F22" s="116" t="s">
        <v>150</v>
      </c>
      <c r="G22" s="169" t="s">
        <v>107</v>
      </c>
      <c r="H22" s="146" t="s">
        <v>246</v>
      </c>
      <c r="I22" s="146"/>
      <c r="J22" s="169" t="s">
        <v>10</v>
      </c>
      <c r="K22" s="146"/>
      <c r="L22" s="234" t="s">
        <v>139</v>
      </c>
      <c r="M22" s="172" t="str">
        <f>IF(C22="","",(IF(IFERROR(INDEX(HandoverLog!A:A,MATCH(ShipmentRegister!C22,HandoverLog!A:A,0),1),"Inside The Secure Store")=C22,"Collected And Gone","Inside The Secure Store")))</f>
        <v>Inside The Secure Store</v>
      </c>
      <c r="N22" s="28">
        <f t="shared" ca="1" si="6"/>
        <v>446</v>
      </c>
      <c r="O22" s="146"/>
      <c r="P22" s="161" t="str">
        <f t="shared" ca="1" si="12"/>
        <v>Send Email</v>
      </c>
      <c r="Q22" s="161" t="str">
        <f t="shared" ca="1" si="9"/>
        <v>Send Email</v>
      </c>
      <c r="R22" s="161" t="str">
        <f t="shared" ca="1" si="13"/>
        <v>Send Email</v>
      </c>
      <c r="S22" s="162" t="str">
        <f t="shared" ca="1" si="10"/>
        <v>Send Email</v>
      </c>
      <c r="T22" s="173"/>
      <c r="U22" s="146"/>
      <c r="V22" s="174" t="str">
        <f t="shared" si="7"/>
        <v/>
      </c>
      <c r="W22" s="175" t="str">
        <f t="shared" ca="1" si="8"/>
        <v/>
      </c>
      <c r="X22" s="178" t="s">
        <v>490</v>
      </c>
      <c r="Y22" s="178" t="s">
        <v>491</v>
      </c>
      <c r="Z22" s="178"/>
      <c r="AA22" s="178"/>
    </row>
    <row r="23" spans="1:27" s="122" customFormat="1" ht="15" customHeight="1">
      <c r="A23" s="242">
        <v>43657</v>
      </c>
      <c r="B23" s="169" t="s">
        <v>8</v>
      </c>
      <c r="C23" s="169" t="s">
        <v>247</v>
      </c>
      <c r="D23" s="177">
        <v>2</v>
      </c>
      <c r="E23" s="171" t="s">
        <v>39</v>
      </c>
      <c r="F23" s="116" t="s">
        <v>159</v>
      </c>
      <c r="G23" s="169" t="s">
        <v>186</v>
      </c>
      <c r="H23" s="146" t="s">
        <v>249</v>
      </c>
      <c r="I23" s="146" t="s">
        <v>251</v>
      </c>
      <c r="J23" s="169" t="s">
        <v>10</v>
      </c>
      <c r="K23" s="146"/>
      <c r="L23" s="234" t="s">
        <v>169</v>
      </c>
      <c r="M23" s="172" t="str">
        <f>IF(C23="","",(IF(IFERROR(INDEX(HandoverLog!A:A,MATCH(ShipmentRegister!C23,HandoverLog!A:A,0),1),"Inside The Secure Store")=C23,"Collected And Gone","Inside The Secure Store")))</f>
        <v>Collected And Gone</v>
      </c>
      <c r="N23" s="28">
        <f t="shared" ca="1" si="6"/>
        <v>444</v>
      </c>
      <c r="O23" s="146"/>
      <c r="P23" s="161" t="str">
        <f t="shared" si="12"/>
        <v/>
      </c>
      <c r="Q23" s="161" t="str">
        <f t="shared" si="9"/>
        <v/>
      </c>
      <c r="R23" s="161" t="str">
        <f t="shared" si="13"/>
        <v/>
      </c>
      <c r="S23" s="161" t="str">
        <f t="shared" si="10"/>
        <v/>
      </c>
      <c r="T23" s="173"/>
      <c r="U23" s="146"/>
      <c r="V23" s="174" t="str">
        <f t="shared" si="7"/>
        <v/>
      </c>
      <c r="W23" s="175" t="str">
        <f t="shared" ca="1" si="8"/>
        <v/>
      </c>
      <c r="X23" s="178" t="s">
        <v>488</v>
      </c>
      <c r="Y23" s="178" t="s">
        <v>489</v>
      </c>
      <c r="Z23" s="178"/>
      <c r="AA23" s="178"/>
    </row>
    <row r="24" spans="1:27" s="122" customFormat="1" ht="15" customHeight="1">
      <c r="A24" s="242">
        <v>43657</v>
      </c>
      <c r="B24" s="169" t="s">
        <v>8</v>
      </c>
      <c r="C24" s="169" t="s">
        <v>248</v>
      </c>
      <c r="D24" s="177">
        <v>2</v>
      </c>
      <c r="E24" s="177"/>
      <c r="F24" s="116" t="s">
        <v>159</v>
      </c>
      <c r="G24" s="169" t="s">
        <v>186</v>
      </c>
      <c r="H24" s="146" t="s">
        <v>250</v>
      </c>
      <c r="I24" s="146" t="s">
        <v>251</v>
      </c>
      <c r="J24" s="169" t="s">
        <v>10</v>
      </c>
      <c r="K24" s="146"/>
      <c r="L24" s="234" t="s">
        <v>169</v>
      </c>
      <c r="M24" s="172" t="str">
        <f>IF(C24="","",(IF(IFERROR(INDEX(HandoverLog!A:A,MATCH(ShipmentRegister!C24,HandoverLog!A:A,0),1),"Inside The Secure Store")=C24,"Collected And Gone","Inside The Secure Store")))</f>
        <v>Collected And Gone</v>
      </c>
      <c r="N24" s="28">
        <f t="shared" ca="1" si="6"/>
        <v>444</v>
      </c>
      <c r="O24" s="146"/>
      <c r="P24" s="161" t="str">
        <f t="shared" si="12"/>
        <v/>
      </c>
      <c r="Q24" s="161" t="str">
        <f t="shared" si="9"/>
        <v/>
      </c>
      <c r="R24" s="161" t="str">
        <f t="shared" si="13"/>
        <v/>
      </c>
      <c r="S24" s="161" t="str">
        <f t="shared" si="10"/>
        <v/>
      </c>
      <c r="T24" s="173"/>
      <c r="U24" s="146"/>
      <c r="V24" s="174" t="str">
        <f t="shared" si="7"/>
        <v/>
      </c>
      <c r="W24" s="175" t="str">
        <f t="shared" ca="1" si="8"/>
        <v/>
      </c>
      <c r="X24" s="178" t="s">
        <v>488</v>
      </c>
      <c r="Y24" s="178" t="s">
        <v>489</v>
      </c>
      <c r="Z24" s="178"/>
      <c r="AA24" s="178"/>
    </row>
    <row r="25" spans="1:27" s="122" customFormat="1" ht="15" customHeight="1">
      <c r="A25" s="242">
        <v>43657</v>
      </c>
      <c r="B25" s="169" t="s">
        <v>8</v>
      </c>
      <c r="C25" s="169" t="s">
        <v>252</v>
      </c>
      <c r="D25" s="177">
        <v>1</v>
      </c>
      <c r="E25" s="171" t="s">
        <v>39</v>
      </c>
      <c r="F25" s="116" t="s">
        <v>160</v>
      </c>
      <c r="G25" s="169" t="s">
        <v>189</v>
      </c>
      <c r="H25" s="146" t="s">
        <v>253</v>
      </c>
      <c r="I25" s="146"/>
      <c r="J25" s="169" t="s">
        <v>10</v>
      </c>
      <c r="K25" s="146"/>
      <c r="L25" s="234" t="s">
        <v>139</v>
      </c>
      <c r="M25" s="172" t="str">
        <f>IF(C25="","",(IF(IFERROR(INDEX(HandoverLog!A:A,MATCH(ShipmentRegister!C25,HandoverLog!A:A,0),1),"Inside The Secure Store")=C25,"Collected And Gone","Inside The Secure Store")))</f>
        <v>Inside The Secure Store</v>
      </c>
      <c r="N25" s="28">
        <f t="shared" ca="1" si="6"/>
        <v>444</v>
      </c>
      <c r="O25" s="146"/>
      <c r="P25" s="161" t="str">
        <f t="shared" ca="1" si="12"/>
        <v>Send Email</v>
      </c>
      <c r="Q25" s="161" t="str">
        <f t="shared" ca="1" si="9"/>
        <v>Send Email</v>
      </c>
      <c r="R25" s="161" t="str">
        <f t="shared" ca="1" si="13"/>
        <v>Send Email</v>
      </c>
      <c r="S25" s="162" t="str">
        <f t="shared" ca="1" si="10"/>
        <v>Send Email</v>
      </c>
      <c r="T25" s="173"/>
      <c r="U25" s="146"/>
      <c r="V25" s="174" t="str">
        <f t="shared" si="7"/>
        <v/>
      </c>
      <c r="W25" s="175" t="str">
        <f t="shared" ca="1" si="8"/>
        <v/>
      </c>
      <c r="X25" s="178" t="s">
        <v>486</v>
      </c>
      <c r="Y25" s="178" t="s">
        <v>487</v>
      </c>
      <c r="Z25" s="178"/>
      <c r="AA25" s="178"/>
    </row>
    <row r="26" spans="1:27" s="122" customFormat="1" ht="15" customHeight="1">
      <c r="A26" s="242">
        <v>43661</v>
      </c>
      <c r="B26" s="169" t="s">
        <v>7</v>
      </c>
      <c r="C26" s="179" t="s">
        <v>254</v>
      </c>
      <c r="D26" s="177">
        <v>1</v>
      </c>
      <c r="E26" s="171" t="s">
        <v>39</v>
      </c>
      <c r="F26" s="116" t="s">
        <v>98</v>
      </c>
      <c r="G26" s="169" t="s">
        <v>106</v>
      </c>
      <c r="H26" s="146" t="s">
        <v>121</v>
      </c>
      <c r="I26" s="146">
        <v>30397</v>
      </c>
      <c r="J26" s="169" t="s">
        <v>10</v>
      </c>
      <c r="K26" s="146"/>
      <c r="L26" s="234" t="s">
        <v>139</v>
      </c>
      <c r="M26" s="172" t="str">
        <f>IF(C26="","",(IF(IFERROR(INDEX(HandoverLog!A:A,MATCH(ShipmentRegister!C26,HandoverLog!A:A,0),1),"Inside The Secure Store")=C26,"Collected And Gone","Inside The Secure Store")))</f>
        <v>Inside The Secure Store</v>
      </c>
      <c r="N26" s="28">
        <f t="shared" ca="1" si="6"/>
        <v>440</v>
      </c>
      <c r="O26" s="146"/>
      <c r="P26" s="161" t="str">
        <f t="shared" ca="1" si="12"/>
        <v>Send Email</v>
      </c>
      <c r="Q26" s="161" t="str">
        <f t="shared" ca="1" si="9"/>
        <v>Send Email</v>
      </c>
      <c r="R26" s="161" t="str">
        <f t="shared" ca="1" si="13"/>
        <v>Send Email</v>
      </c>
      <c r="S26" s="162" t="str">
        <f t="shared" ca="1" si="10"/>
        <v>Send Email</v>
      </c>
      <c r="T26" s="173" t="s">
        <v>39</v>
      </c>
      <c r="U26" s="146"/>
      <c r="V26" s="174" t="str">
        <f t="shared" si="7"/>
        <v/>
      </c>
      <c r="W26" s="175" t="str">
        <f t="shared" ca="1" si="8"/>
        <v/>
      </c>
      <c r="X26" s="178"/>
      <c r="Y26" s="180" t="s">
        <v>236</v>
      </c>
      <c r="Z26" s="178"/>
      <c r="AA26" s="178"/>
    </row>
    <row r="27" spans="1:27" s="122" customFormat="1" ht="15" customHeight="1">
      <c r="A27" s="242">
        <v>43674</v>
      </c>
      <c r="B27" s="169" t="s">
        <v>7</v>
      </c>
      <c r="C27" s="169" t="s">
        <v>276</v>
      </c>
      <c r="D27" s="177">
        <v>2</v>
      </c>
      <c r="E27" s="171" t="s">
        <v>39</v>
      </c>
      <c r="F27" s="116" t="s">
        <v>20</v>
      </c>
      <c r="G27" s="169" t="s">
        <v>255</v>
      </c>
      <c r="H27" s="146" t="s">
        <v>257</v>
      </c>
      <c r="I27" s="146"/>
      <c r="J27" s="169" t="s">
        <v>10</v>
      </c>
      <c r="K27" s="146"/>
      <c r="L27" s="234" t="s">
        <v>166</v>
      </c>
      <c r="M27" s="172" t="str">
        <f>IF(C27="","",(IF(IFERROR(INDEX(HandoverLog!A:A,MATCH(ShipmentRegister!C27,HandoverLog!A:A,0),1),"Inside The Secure Store")=C27,"Collected And Gone","Inside The Secure Store")))</f>
        <v>Inside The Secure Store</v>
      </c>
      <c r="N27" s="28">
        <f t="shared" ca="1" si="6"/>
        <v>427</v>
      </c>
      <c r="O27" s="181"/>
      <c r="P27" s="161" t="str">
        <f t="shared" ca="1" si="12"/>
        <v>Send Email</v>
      </c>
      <c r="Q27" s="161" t="str">
        <f t="shared" ca="1" si="9"/>
        <v>Send Email</v>
      </c>
      <c r="R27" s="161" t="str">
        <f t="shared" ca="1" si="13"/>
        <v>Send Email</v>
      </c>
      <c r="S27" s="162" t="str">
        <f t="shared" ca="1" si="10"/>
        <v>Send Email</v>
      </c>
      <c r="T27" s="173" t="s">
        <v>39</v>
      </c>
      <c r="U27" s="146"/>
      <c r="V27" s="174" t="str">
        <f t="shared" si="7"/>
        <v/>
      </c>
      <c r="W27" s="175" t="str">
        <f t="shared" ca="1" si="8"/>
        <v/>
      </c>
      <c r="X27" s="178"/>
      <c r="Y27" s="178"/>
      <c r="Z27" s="178"/>
      <c r="AA27" s="178"/>
    </row>
    <row r="28" spans="1:27" s="122" customFormat="1" ht="15" customHeight="1">
      <c r="A28" s="242">
        <v>43674</v>
      </c>
      <c r="B28" s="169" t="s">
        <v>7</v>
      </c>
      <c r="C28" s="169" t="s">
        <v>277</v>
      </c>
      <c r="D28" s="177">
        <v>2</v>
      </c>
      <c r="E28" s="177"/>
      <c r="F28" s="116" t="s">
        <v>20</v>
      </c>
      <c r="G28" s="169" t="s">
        <v>255</v>
      </c>
      <c r="H28" s="146" t="s">
        <v>256</v>
      </c>
      <c r="I28" s="146"/>
      <c r="J28" s="169" t="s">
        <v>10</v>
      </c>
      <c r="K28" s="146"/>
      <c r="L28" s="234" t="s">
        <v>166</v>
      </c>
      <c r="M28" s="172" t="str">
        <f>IF(C28="","",(IF(IFERROR(INDEX(HandoverLog!A:A,MATCH(ShipmentRegister!C28,HandoverLog!A:A,0),1),"Inside The Secure Store")=C28,"Collected And Gone","Inside The Secure Store")))</f>
        <v>Inside The Secure Store</v>
      </c>
      <c r="N28" s="28">
        <f t="shared" ca="1" si="6"/>
        <v>427</v>
      </c>
      <c r="O28" s="181"/>
      <c r="P28" s="161" t="str">
        <f t="shared" ca="1" si="12"/>
        <v>Send Email</v>
      </c>
      <c r="Q28" s="161" t="str">
        <f t="shared" ca="1" si="9"/>
        <v>Send Email</v>
      </c>
      <c r="R28" s="161" t="str">
        <f t="shared" ca="1" si="13"/>
        <v>Send Email</v>
      </c>
      <c r="S28" s="162" t="str">
        <f t="shared" ca="1" si="10"/>
        <v>Send Email</v>
      </c>
      <c r="T28" s="173" t="s">
        <v>39</v>
      </c>
      <c r="U28" s="146"/>
      <c r="V28" s="174" t="str">
        <f t="shared" si="7"/>
        <v/>
      </c>
      <c r="W28" s="175" t="str">
        <f t="shared" ca="1" si="8"/>
        <v/>
      </c>
      <c r="X28" s="178"/>
      <c r="Y28" s="178"/>
      <c r="Z28" s="178"/>
      <c r="AA28" s="178"/>
    </row>
    <row r="29" spans="1:27" s="122" customFormat="1" ht="15" customHeight="1">
      <c r="A29" s="242">
        <v>43689</v>
      </c>
      <c r="B29" s="169" t="s">
        <v>8</v>
      </c>
      <c r="C29" s="170" t="s">
        <v>259</v>
      </c>
      <c r="D29" s="177">
        <v>1</v>
      </c>
      <c r="E29" s="171" t="s">
        <v>39</v>
      </c>
      <c r="F29" s="116" t="s">
        <v>1875</v>
      </c>
      <c r="G29" s="169" t="s">
        <v>194</v>
      </c>
      <c r="H29" s="146" t="s">
        <v>260</v>
      </c>
      <c r="I29" s="146"/>
      <c r="J29" s="146"/>
      <c r="K29" s="146"/>
      <c r="L29" s="234" t="s">
        <v>190</v>
      </c>
      <c r="M29" s="172" t="str">
        <f>IF(C29="","",(IF(IFERROR(INDEX(HandoverLog!A:A,MATCH(ShipmentRegister!C29,HandoverLog!A:A,0),1),"Inside The Secure Store")=C29,"Collected And Gone","Inside The Secure Store")))</f>
        <v>Inside The Secure Store</v>
      </c>
      <c r="N29" s="28">
        <f t="shared" ca="1" si="6"/>
        <v>412</v>
      </c>
      <c r="O29" s="146" t="s">
        <v>360</v>
      </c>
      <c r="P29" s="161" t="str">
        <f t="shared" ca="1" si="12"/>
        <v>Send Email</v>
      </c>
      <c r="Q29" s="161" t="str">
        <f t="shared" ca="1" si="9"/>
        <v>Send Email</v>
      </c>
      <c r="R29" s="161" t="str">
        <f t="shared" ca="1" si="13"/>
        <v>Send Email</v>
      </c>
      <c r="S29" s="162" t="str">
        <f t="shared" ca="1" si="10"/>
        <v>Send Email</v>
      </c>
      <c r="T29" s="173"/>
      <c r="U29" s="146"/>
      <c r="V29" s="174" t="str">
        <f t="shared" si="7"/>
        <v/>
      </c>
      <c r="W29" s="175" t="str">
        <f t="shared" ca="1" si="8"/>
        <v/>
      </c>
      <c r="X29" s="178" t="s">
        <v>485</v>
      </c>
      <c r="Y29" s="178" t="s">
        <v>457</v>
      </c>
      <c r="Z29" s="178"/>
      <c r="AA29" s="178"/>
    </row>
    <row r="30" spans="1:27" s="122" customFormat="1" ht="15" customHeight="1">
      <c r="A30" s="242">
        <v>43700</v>
      </c>
      <c r="B30" s="169" t="s">
        <v>7</v>
      </c>
      <c r="C30" s="169" t="s">
        <v>262</v>
      </c>
      <c r="D30" s="177">
        <v>1</v>
      </c>
      <c r="E30" s="171" t="s">
        <v>39</v>
      </c>
      <c r="F30" s="116" t="s">
        <v>104</v>
      </c>
      <c r="G30" s="169" t="s">
        <v>263</v>
      </c>
      <c r="H30" s="146" t="s">
        <v>187</v>
      </c>
      <c r="I30" s="146" t="s">
        <v>264</v>
      </c>
      <c r="J30" s="169" t="s">
        <v>10</v>
      </c>
      <c r="K30" s="146"/>
      <c r="L30" s="234" t="s">
        <v>140</v>
      </c>
      <c r="M30" s="172" t="str">
        <f>IF(C30="","",(IF(IFERROR(INDEX(HandoverLog!A:A,MATCH(ShipmentRegister!C30,HandoverLog!A:A,0),1),"Inside The Secure Store")=C30,"Collected And Gone","Inside The Secure Store")))</f>
        <v>Inside The Secure Store</v>
      </c>
      <c r="N30" s="28">
        <f t="shared" ca="1" si="6"/>
        <v>401</v>
      </c>
      <c r="O30" s="146"/>
      <c r="P30" s="161" t="str">
        <f t="shared" ca="1" si="12"/>
        <v>Send Email</v>
      </c>
      <c r="Q30" s="161" t="str">
        <f t="shared" ca="1" si="9"/>
        <v>Send Email</v>
      </c>
      <c r="R30" s="161" t="str">
        <f t="shared" ca="1" si="13"/>
        <v>Send Email</v>
      </c>
      <c r="S30" s="162" t="str">
        <f t="shared" ca="1" si="10"/>
        <v>Send Email</v>
      </c>
      <c r="T30" s="173" t="s">
        <v>39</v>
      </c>
      <c r="U30" s="146"/>
      <c r="V30" s="174" t="str">
        <f t="shared" si="7"/>
        <v/>
      </c>
      <c r="W30" s="175" t="str">
        <f t="shared" ca="1" si="8"/>
        <v/>
      </c>
      <c r="X30" s="178"/>
      <c r="Y30" s="178"/>
      <c r="Z30" s="178"/>
      <c r="AA30" s="178"/>
    </row>
    <row r="31" spans="1:27" ht="15" customHeight="1">
      <c r="A31" s="242">
        <v>43704</v>
      </c>
      <c r="B31" s="169" t="s">
        <v>7</v>
      </c>
      <c r="C31" s="169" t="s">
        <v>267</v>
      </c>
      <c r="D31" s="171">
        <v>1</v>
      </c>
      <c r="E31" s="171" t="s">
        <v>39</v>
      </c>
      <c r="F31" s="116" t="s">
        <v>1874</v>
      </c>
      <c r="G31" s="169" t="s">
        <v>268</v>
      </c>
      <c r="H31" s="169" t="s">
        <v>195</v>
      </c>
      <c r="I31" s="169" t="s">
        <v>269</v>
      </c>
      <c r="J31" s="169" t="s">
        <v>10</v>
      </c>
      <c r="K31" s="169"/>
      <c r="L31" s="206" t="s">
        <v>191</v>
      </c>
      <c r="M31" s="172" t="str">
        <f>IF(C31="","",(IF(IFERROR(INDEX(HandoverLog!A:A,MATCH(ShipmentRegister!C31,HandoverLog!A:A,0),1),"Inside The Secure Store")=C31,"Collected And Gone","Inside The Secure Store")))</f>
        <v>Inside The Secure Store</v>
      </c>
      <c r="N31" s="28">
        <f t="shared" ca="1" si="6"/>
        <v>397</v>
      </c>
      <c r="O31" s="169"/>
      <c r="P31" s="161" t="str">
        <f t="shared" ca="1" si="12"/>
        <v>Send Email</v>
      </c>
      <c r="Q31" s="161" t="str">
        <f t="shared" ca="1" si="9"/>
        <v>Send Email</v>
      </c>
      <c r="R31" s="161" t="str">
        <f t="shared" ca="1" si="13"/>
        <v>Send Email</v>
      </c>
      <c r="S31" s="162" t="str">
        <f t="shared" ca="1" si="10"/>
        <v>Send Email</v>
      </c>
      <c r="T31" s="173" t="s">
        <v>39</v>
      </c>
      <c r="U31" s="169"/>
      <c r="V31" s="174" t="str">
        <f t="shared" si="7"/>
        <v/>
      </c>
      <c r="W31" s="175" t="str">
        <f t="shared" ca="1" si="8"/>
        <v/>
      </c>
      <c r="X31" s="182"/>
      <c r="Y31" s="182"/>
      <c r="Z31" s="182"/>
      <c r="AA31" s="182"/>
    </row>
    <row r="32" spans="1:27" s="122" customFormat="1" ht="15" customHeight="1">
      <c r="A32" s="242">
        <v>43705</v>
      </c>
      <c r="B32" s="169" t="s">
        <v>8</v>
      </c>
      <c r="C32" s="169" t="s">
        <v>271</v>
      </c>
      <c r="D32" s="177">
        <v>2</v>
      </c>
      <c r="E32" s="171" t="s">
        <v>39</v>
      </c>
      <c r="F32" s="116" t="s">
        <v>160</v>
      </c>
      <c r="G32" s="169" t="s">
        <v>185</v>
      </c>
      <c r="H32" s="146" t="s">
        <v>272</v>
      </c>
      <c r="I32" s="146" t="s">
        <v>303</v>
      </c>
      <c r="J32" s="169" t="s">
        <v>10</v>
      </c>
      <c r="K32" s="146"/>
      <c r="L32" s="234" t="s">
        <v>265</v>
      </c>
      <c r="M32" s="172" t="str">
        <f>IF(C32="","",(IF(IFERROR(INDEX(HandoverLog!A:A,MATCH(ShipmentRegister!C32,HandoverLog!A:A,0),1),"Inside The Secure Store")=C32,"Collected And Gone","Inside The Secure Store")))</f>
        <v>Inside The Secure Store</v>
      </c>
      <c r="N32" s="28">
        <f t="shared" ca="1" si="6"/>
        <v>396</v>
      </c>
      <c r="O32" s="146" t="s">
        <v>273</v>
      </c>
      <c r="P32" s="161" t="str">
        <f t="shared" ca="1" si="12"/>
        <v>Send Email</v>
      </c>
      <c r="Q32" s="161" t="str">
        <f t="shared" ca="1" si="9"/>
        <v>Send Email</v>
      </c>
      <c r="R32" s="161" t="str">
        <f t="shared" ca="1" si="13"/>
        <v>Send Email</v>
      </c>
      <c r="S32" s="162" t="str">
        <f t="shared" ca="1" si="10"/>
        <v>Send Email</v>
      </c>
      <c r="T32" s="173"/>
      <c r="U32" s="146"/>
      <c r="V32" s="174" t="str">
        <f t="shared" si="7"/>
        <v/>
      </c>
      <c r="W32" s="175" t="str">
        <f t="shared" ca="1" si="8"/>
        <v/>
      </c>
      <c r="X32" s="178"/>
      <c r="Y32" s="178"/>
      <c r="Z32" s="178"/>
      <c r="AA32" s="178"/>
    </row>
    <row r="33" spans="1:27" s="122" customFormat="1" ht="15" customHeight="1">
      <c r="A33" s="242">
        <v>43705</v>
      </c>
      <c r="B33" s="169" t="s">
        <v>8</v>
      </c>
      <c r="C33" s="169" t="s">
        <v>274</v>
      </c>
      <c r="D33" s="177">
        <v>2</v>
      </c>
      <c r="E33" s="177"/>
      <c r="F33" s="116" t="s">
        <v>160</v>
      </c>
      <c r="G33" s="169" t="s">
        <v>185</v>
      </c>
      <c r="H33" s="146" t="s">
        <v>272</v>
      </c>
      <c r="I33" s="146" t="s">
        <v>303</v>
      </c>
      <c r="J33" s="169" t="s">
        <v>10</v>
      </c>
      <c r="K33" s="146"/>
      <c r="L33" s="234" t="s">
        <v>265</v>
      </c>
      <c r="M33" s="172" t="str">
        <f>IF(C33="","",(IF(IFERROR(INDEX(HandoverLog!A:A,MATCH(ShipmentRegister!C33,HandoverLog!A:A,0),1),"Inside The Secure Store")=C33,"Collected And Gone","Inside The Secure Store")))</f>
        <v>Inside The Secure Store</v>
      </c>
      <c r="N33" s="28">
        <f t="shared" ca="1" si="6"/>
        <v>396</v>
      </c>
      <c r="O33" s="146" t="s">
        <v>273</v>
      </c>
      <c r="P33" s="161" t="str">
        <f t="shared" ca="1" si="12"/>
        <v>Send Email</v>
      </c>
      <c r="Q33" s="161" t="str">
        <f t="shared" ca="1" si="9"/>
        <v>Send Email</v>
      </c>
      <c r="R33" s="161" t="str">
        <f t="shared" ca="1" si="13"/>
        <v>Send Email</v>
      </c>
      <c r="S33" s="162" t="str">
        <f t="shared" ca="1" si="10"/>
        <v>Send Email</v>
      </c>
      <c r="T33" s="173"/>
      <c r="U33" s="146"/>
      <c r="V33" s="174" t="str">
        <f t="shared" si="7"/>
        <v/>
      </c>
      <c r="W33" s="175" t="str">
        <f t="shared" ca="1" si="8"/>
        <v/>
      </c>
      <c r="X33" s="178"/>
      <c r="Y33" s="178"/>
      <c r="Z33" s="178"/>
      <c r="AA33" s="178"/>
    </row>
    <row r="34" spans="1:27" s="122" customFormat="1" ht="15" customHeight="1">
      <c r="A34" s="242">
        <v>43710</v>
      </c>
      <c r="B34" s="169" t="s">
        <v>7</v>
      </c>
      <c r="C34" s="169" t="s">
        <v>278</v>
      </c>
      <c r="D34" s="177">
        <v>3</v>
      </c>
      <c r="E34" s="171" t="s">
        <v>39</v>
      </c>
      <c r="F34" s="116" t="s">
        <v>1874</v>
      </c>
      <c r="G34" s="169" t="s">
        <v>275</v>
      </c>
      <c r="H34" s="146" t="s">
        <v>279</v>
      </c>
      <c r="I34" s="146" t="s">
        <v>280</v>
      </c>
      <c r="J34" s="169" t="s">
        <v>10</v>
      </c>
      <c r="K34" s="146"/>
      <c r="L34" s="234" t="s">
        <v>265</v>
      </c>
      <c r="M34" s="172" t="str">
        <f>IF(C34="","",(IF(IFERROR(INDEX(HandoverLog!A:A,MATCH(ShipmentRegister!C34,HandoverLog!A:A,0),1),"Inside The Secure Store")=C34,"Collected And Gone","Inside The Secure Store")))</f>
        <v>Inside The Secure Store</v>
      </c>
      <c r="N34" s="28">
        <f t="shared" ca="1" si="6"/>
        <v>391</v>
      </c>
      <c r="O34" s="146"/>
      <c r="P34" s="161" t="str">
        <f t="shared" ca="1" si="12"/>
        <v>Send Email</v>
      </c>
      <c r="Q34" s="161" t="str">
        <f t="shared" ca="1" si="9"/>
        <v>Send Email</v>
      </c>
      <c r="R34" s="161" t="str">
        <f t="shared" ca="1" si="13"/>
        <v>Send Email</v>
      </c>
      <c r="S34" s="162" t="str">
        <f t="shared" ca="1" si="10"/>
        <v>Send Email</v>
      </c>
      <c r="T34" s="173" t="s">
        <v>39</v>
      </c>
      <c r="U34" s="146"/>
      <c r="V34" s="174" t="str">
        <f t="shared" si="7"/>
        <v/>
      </c>
      <c r="W34" s="175" t="str">
        <f t="shared" ca="1" si="8"/>
        <v/>
      </c>
      <c r="X34" s="178"/>
      <c r="Y34" s="178"/>
      <c r="Z34" s="178"/>
      <c r="AA34" s="178"/>
    </row>
    <row r="35" spans="1:27" s="122" customFormat="1" ht="15" customHeight="1">
      <c r="A35" s="242">
        <v>43710</v>
      </c>
      <c r="B35" s="169" t="s">
        <v>7</v>
      </c>
      <c r="C35" s="169" t="s">
        <v>281</v>
      </c>
      <c r="D35" s="177">
        <v>3</v>
      </c>
      <c r="E35" s="177"/>
      <c r="F35" s="116" t="s">
        <v>1874</v>
      </c>
      <c r="G35" s="169" t="s">
        <v>275</v>
      </c>
      <c r="H35" s="146" t="s">
        <v>279</v>
      </c>
      <c r="I35" s="146" t="s">
        <v>280</v>
      </c>
      <c r="J35" s="169" t="s">
        <v>10</v>
      </c>
      <c r="K35" s="146"/>
      <c r="L35" s="234" t="s">
        <v>265</v>
      </c>
      <c r="M35" s="172" t="str">
        <f>IF(C35="","",(IF(IFERROR(INDEX(HandoverLog!A:A,MATCH(ShipmentRegister!C35,HandoverLog!A:A,0),1),"Inside The Secure Store")=C35,"Collected And Gone","Inside The Secure Store")))</f>
        <v>Inside The Secure Store</v>
      </c>
      <c r="N35" s="28">
        <f t="shared" ca="1" si="6"/>
        <v>391</v>
      </c>
      <c r="O35" s="146"/>
      <c r="P35" s="161" t="str">
        <f t="shared" ca="1" si="12"/>
        <v>Send Email</v>
      </c>
      <c r="Q35" s="161" t="str">
        <f t="shared" ca="1" si="9"/>
        <v>Send Email</v>
      </c>
      <c r="R35" s="161" t="str">
        <f t="shared" ca="1" si="13"/>
        <v>Send Email</v>
      </c>
      <c r="S35" s="162" t="str">
        <f t="shared" ca="1" si="10"/>
        <v>Send Email</v>
      </c>
      <c r="T35" s="173" t="s">
        <v>39</v>
      </c>
      <c r="U35" s="146"/>
      <c r="V35" s="174" t="str">
        <f t="shared" si="7"/>
        <v/>
      </c>
      <c r="W35" s="175" t="str">
        <f t="shared" ca="1" si="8"/>
        <v/>
      </c>
      <c r="X35" s="178"/>
      <c r="Y35" s="178"/>
      <c r="Z35" s="178"/>
      <c r="AA35" s="178"/>
    </row>
    <row r="36" spans="1:27" s="122" customFormat="1" ht="15" customHeight="1">
      <c r="A36" s="242">
        <v>43710</v>
      </c>
      <c r="B36" s="169" t="s">
        <v>7</v>
      </c>
      <c r="C36" s="169" t="s">
        <v>282</v>
      </c>
      <c r="D36" s="177">
        <v>3</v>
      </c>
      <c r="E36" s="177"/>
      <c r="F36" s="116" t="s">
        <v>1874</v>
      </c>
      <c r="G36" s="169" t="s">
        <v>275</v>
      </c>
      <c r="H36" s="146" t="s">
        <v>279</v>
      </c>
      <c r="I36" s="146" t="s">
        <v>280</v>
      </c>
      <c r="J36" s="169" t="s">
        <v>10</v>
      </c>
      <c r="K36" s="146"/>
      <c r="L36" s="234" t="s">
        <v>265</v>
      </c>
      <c r="M36" s="172" t="str">
        <f>IF(C36="","",(IF(IFERROR(INDEX(HandoverLog!A:A,MATCH(ShipmentRegister!C36,HandoverLog!A:A,0),1),"Inside The Secure Store")=C36,"Collected And Gone","Inside The Secure Store")))</f>
        <v>Inside The Secure Store</v>
      </c>
      <c r="N36" s="28">
        <f t="shared" ca="1" si="6"/>
        <v>391</v>
      </c>
      <c r="O36" s="146"/>
      <c r="P36" s="161" t="str">
        <f t="shared" ca="1" si="12"/>
        <v>Send Email</v>
      </c>
      <c r="Q36" s="161" t="str">
        <f t="shared" ref="Q36:Q55" ca="1" si="14">IF($A36="","",IF($M36="Collected And Gone","",IF($N36&gt;=14, "Send Email", "")))</f>
        <v>Send Email</v>
      </c>
      <c r="R36" s="161" t="str">
        <f t="shared" ca="1" si="13"/>
        <v>Send Email</v>
      </c>
      <c r="S36" s="162" t="str">
        <f t="shared" ref="S36:S55" ca="1" si="15">IF($A36="","",IF($M36="Collected And Gone","",IF($N36&gt;=28, "Send Email", "")))</f>
        <v>Send Email</v>
      </c>
      <c r="T36" s="173" t="s">
        <v>39</v>
      </c>
      <c r="U36" s="146"/>
      <c r="V36" s="174" t="str">
        <f t="shared" si="7"/>
        <v/>
      </c>
      <c r="W36" s="175" t="str">
        <f t="shared" ca="1" si="8"/>
        <v/>
      </c>
      <c r="X36" s="178"/>
      <c r="Y36" s="178"/>
      <c r="Z36" s="178"/>
      <c r="AA36" s="178"/>
    </row>
    <row r="37" spans="1:27" s="122" customFormat="1">
      <c r="A37" s="242">
        <v>43713</v>
      </c>
      <c r="B37" s="169" t="s">
        <v>7</v>
      </c>
      <c r="C37" s="169" t="s">
        <v>287</v>
      </c>
      <c r="D37" s="177">
        <v>1</v>
      </c>
      <c r="E37" s="171" t="s">
        <v>39</v>
      </c>
      <c r="F37" s="116" t="s">
        <v>160</v>
      </c>
      <c r="G37" s="169" t="s">
        <v>722</v>
      </c>
      <c r="H37" s="146" t="s">
        <v>284</v>
      </c>
      <c r="I37" s="146" t="s">
        <v>286</v>
      </c>
      <c r="J37" s="146" t="s">
        <v>9</v>
      </c>
      <c r="K37" s="146"/>
      <c r="L37" s="234" t="s">
        <v>265</v>
      </c>
      <c r="M37" s="172" t="str">
        <f>IF(C37="","",(IF(IFERROR(INDEX(HandoverLog!A:A,MATCH(ShipmentRegister!C37,HandoverLog!A:A,0),1),"Inside The Secure Store")=C37,"Collected And Gone","Inside The Secure Store")))</f>
        <v>Inside The Secure Store</v>
      </c>
      <c r="N37" s="28">
        <f t="shared" ca="1" si="6"/>
        <v>388</v>
      </c>
      <c r="O37" s="146" t="s">
        <v>285</v>
      </c>
      <c r="P37" s="161" t="str">
        <f t="shared" ca="1" si="12"/>
        <v>Send Email</v>
      </c>
      <c r="Q37" s="161" t="str">
        <f t="shared" ca="1" si="14"/>
        <v>Send Email</v>
      </c>
      <c r="R37" s="161" t="str">
        <f t="shared" ca="1" si="13"/>
        <v>Send Email</v>
      </c>
      <c r="S37" s="162" t="str">
        <f t="shared" ca="1" si="15"/>
        <v>Send Email</v>
      </c>
      <c r="T37" s="173" t="s">
        <v>39</v>
      </c>
      <c r="U37" s="183">
        <v>43865</v>
      </c>
      <c r="V37" s="174">
        <f t="shared" si="7"/>
        <v>43910</v>
      </c>
      <c r="W37" s="175">
        <f t="shared" ca="1" si="8"/>
        <v>236</v>
      </c>
      <c r="X37" s="178"/>
      <c r="Y37" s="180" t="s">
        <v>451</v>
      </c>
      <c r="Z37" s="178"/>
      <c r="AA37" s="178"/>
    </row>
    <row r="38" spans="1:27" s="122" customFormat="1">
      <c r="A38" s="242">
        <v>43718</v>
      </c>
      <c r="B38" s="169" t="s">
        <v>7</v>
      </c>
      <c r="C38" s="169" t="s">
        <v>292</v>
      </c>
      <c r="D38" s="177">
        <v>1</v>
      </c>
      <c r="E38" s="171" t="s">
        <v>39</v>
      </c>
      <c r="F38" s="116" t="s">
        <v>1875</v>
      </c>
      <c r="G38" s="169" t="s">
        <v>293</v>
      </c>
      <c r="H38" s="146" t="s">
        <v>120</v>
      </c>
      <c r="I38" s="146" t="s">
        <v>294</v>
      </c>
      <c r="J38" s="169" t="s">
        <v>10</v>
      </c>
      <c r="K38" s="146"/>
      <c r="L38" s="206" t="s">
        <v>290</v>
      </c>
      <c r="M38" s="172" t="str">
        <f>IF(C38="","",(IF(IFERROR(INDEX(HandoverLog!A:A,MATCH(ShipmentRegister!C38,HandoverLog!A:A,0),1),"Inside The Secure Store")=C38,"Collected And Gone","Inside The Secure Store")))</f>
        <v>Inside The Secure Store</v>
      </c>
      <c r="N38" s="28">
        <f t="shared" ca="1" si="6"/>
        <v>383</v>
      </c>
      <c r="O38" s="146"/>
      <c r="P38" s="161" t="str">
        <f t="shared" ca="1" si="12"/>
        <v>Send Email</v>
      </c>
      <c r="Q38" s="161" t="str">
        <f t="shared" ca="1" si="14"/>
        <v>Send Email</v>
      </c>
      <c r="R38" s="161" t="str">
        <f t="shared" ca="1" si="13"/>
        <v>Send Email</v>
      </c>
      <c r="S38" s="162" t="str">
        <f t="shared" ca="1" si="15"/>
        <v>Send Email</v>
      </c>
      <c r="T38" s="173" t="s">
        <v>39</v>
      </c>
      <c r="U38" s="146"/>
      <c r="V38" s="174" t="str">
        <f t="shared" si="7"/>
        <v/>
      </c>
      <c r="W38" s="175" t="str">
        <f t="shared" ca="1" si="8"/>
        <v/>
      </c>
      <c r="X38" s="178"/>
      <c r="Y38" s="178"/>
      <c r="Z38" s="178"/>
      <c r="AA38" s="178"/>
    </row>
    <row r="39" spans="1:27" s="122" customFormat="1">
      <c r="A39" s="242">
        <v>43718</v>
      </c>
      <c r="B39" s="169" t="s">
        <v>8</v>
      </c>
      <c r="C39" s="169" t="s">
        <v>295</v>
      </c>
      <c r="D39" s="177">
        <v>1</v>
      </c>
      <c r="E39" s="171" t="s">
        <v>39</v>
      </c>
      <c r="F39" s="116" t="s">
        <v>1874</v>
      </c>
      <c r="G39" s="169" t="s">
        <v>976</v>
      </c>
      <c r="H39" s="146" t="s">
        <v>296</v>
      </c>
      <c r="I39" s="146" t="s">
        <v>297</v>
      </c>
      <c r="J39" s="169" t="s">
        <v>10</v>
      </c>
      <c r="K39" s="146"/>
      <c r="L39" s="206" t="s">
        <v>290</v>
      </c>
      <c r="M39" s="172" t="str">
        <f>IF(C39="","",(IF(IFERROR(INDEX(HandoverLog!A:A,MATCH(ShipmentRegister!C39,HandoverLog!A:A,0),1),"Inside The Secure Store")=C39,"Collected And Gone","Inside The Secure Store")))</f>
        <v>Inside The Secure Store</v>
      </c>
      <c r="N39" s="28">
        <f t="shared" ca="1" si="6"/>
        <v>383</v>
      </c>
      <c r="O39" s="146"/>
      <c r="P39" s="161" t="str">
        <f t="shared" ca="1" si="12"/>
        <v>Send Email</v>
      </c>
      <c r="Q39" s="161" t="str">
        <f t="shared" ca="1" si="14"/>
        <v>Send Email</v>
      </c>
      <c r="R39" s="161" t="str">
        <f t="shared" ca="1" si="13"/>
        <v>Send Email</v>
      </c>
      <c r="S39" s="162" t="str">
        <f t="shared" ca="1" si="15"/>
        <v>Send Email</v>
      </c>
      <c r="T39" s="173"/>
      <c r="U39" s="146"/>
      <c r="V39" s="174" t="str">
        <f t="shared" si="7"/>
        <v/>
      </c>
      <c r="W39" s="175" t="str">
        <f t="shared" ca="1" si="8"/>
        <v/>
      </c>
      <c r="X39" s="178"/>
      <c r="Y39" s="178"/>
      <c r="Z39" s="178"/>
      <c r="AA39" s="178"/>
    </row>
    <row r="40" spans="1:27">
      <c r="A40" s="242">
        <v>43719</v>
      </c>
      <c r="B40" s="169" t="s">
        <v>7</v>
      </c>
      <c r="C40" s="169" t="s">
        <v>298</v>
      </c>
      <c r="D40" s="177">
        <v>2</v>
      </c>
      <c r="E40" s="171" t="s">
        <v>39</v>
      </c>
      <c r="F40" s="116" t="s">
        <v>161</v>
      </c>
      <c r="G40" s="169" t="s">
        <v>283</v>
      </c>
      <c r="H40" s="146" t="s">
        <v>300</v>
      </c>
      <c r="I40" s="184">
        <v>24757116002</v>
      </c>
      <c r="J40" s="169" t="s">
        <v>10</v>
      </c>
      <c r="K40" s="146"/>
      <c r="L40" s="234" t="s">
        <v>265</v>
      </c>
      <c r="M40" s="172" t="str">
        <f>IF(C40="","",(IF(IFERROR(INDEX(HandoverLog!A:A,MATCH(ShipmentRegister!C40,HandoverLog!A:A,0),1),"Inside The Secure Store")=C40,"Collected And Gone","Inside The Secure Store")))</f>
        <v>Inside The Secure Store</v>
      </c>
      <c r="N40" s="28">
        <f t="shared" ca="1" si="6"/>
        <v>382</v>
      </c>
      <c r="O40" s="146"/>
      <c r="P40" s="161" t="str">
        <f t="shared" ca="1" si="12"/>
        <v>Send Email</v>
      </c>
      <c r="Q40" s="161" t="str">
        <f t="shared" ca="1" si="14"/>
        <v>Send Email</v>
      </c>
      <c r="R40" s="161" t="str">
        <f t="shared" ca="1" si="13"/>
        <v>Send Email</v>
      </c>
      <c r="S40" s="162" t="str">
        <f t="shared" ca="1" si="15"/>
        <v>Send Email</v>
      </c>
      <c r="T40" s="173" t="s">
        <v>39</v>
      </c>
      <c r="U40" s="146"/>
      <c r="V40" s="174" t="str">
        <f t="shared" si="7"/>
        <v/>
      </c>
      <c r="W40" s="175" t="str">
        <f t="shared" ca="1" si="8"/>
        <v/>
      </c>
      <c r="X40" s="178"/>
      <c r="Y40" s="178"/>
      <c r="Z40" s="178"/>
      <c r="AA40" s="178"/>
    </row>
    <row r="41" spans="1:27">
      <c r="A41" s="242">
        <v>43719</v>
      </c>
      <c r="B41" s="169" t="s">
        <v>7</v>
      </c>
      <c r="C41" s="169" t="s">
        <v>299</v>
      </c>
      <c r="D41" s="177">
        <v>2</v>
      </c>
      <c r="E41" s="177"/>
      <c r="F41" s="116" t="s">
        <v>161</v>
      </c>
      <c r="G41" s="169" t="s">
        <v>283</v>
      </c>
      <c r="H41" s="146" t="s">
        <v>300</v>
      </c>
      <c r="I41" s="184">
        <v>24757116002</v>
      </c>
      <c r="J41" s="169" t="s">
        <v>10</v>
      </c>
      <c r="K41" s="146"/>
      <c r="L41" s="234" t="s">
        <v>265</v>
      </c>
      <c r="M41" s="172" t="str">
        <f>IF(C41="","",(IF(IFERROR(INDEX(HandoverLog!A:A,MATCH(ShipmentRegister!C41,HandoverLog!A:A,0),1),"Inside The Secure Store")=C41,"Collected And Gone","Inside The Secure Store")))</f>
        <v>Inside The Secure Store</v>
      </c>
      <c r="N41" s="28">
        <f t="shared" ca="1" si="6"/>
        <v>382</v>
      </c>
      <c r="O41" s="146"/>
      <c r="P41" s="161" t="str">
        <f t="shared" ca="1" si="12"/>
        <v>Send Email</v>
      </c>
      <c r="Q41" s="161" t="str">
        <f t="shared" ca="1" si="14"/>
        <v>Send Email</v>
      </c>
      <c r="R41" s="161" t="str">
        <f t="shared" ca="1" si="13"/>
        <v>Send Email</v>
      </c>
      <c r="S41" s="162" t="str">
        <f t="shared" ca="1" si="15"/>
        <v>Send Email</v>
      </c>
      <c r="T41" s="173" t="s">
        <v>39</v>
      </c>
      <c r="U41" s="146"/>
      <c r="V41" s="174" t="str">
        <f t="shared" si="7"/>
        <v/>
      </c>
      <c r="W41" s="175" t="str">
        <f t="shared" ca="1" si="8"/>
        <v/>
      </c>
      <c r="X41" s="178"/>
      <c r="Y41" s="178"/>
      <c r="Z41" s="178"/>
      <c r="AA41" s="178"/>
    </row>
    <row r="42" spans="1:27">
      <c r="A42" s="242">
        <v>43734</v>
      </c>
      <c r="B42" s="169" t="s">
        <v>7</v>
      </c>
      <c r="C42" s="169" t="s">
        <v>304</v>
      </c>
      <c r="D42" s="177">
        <v>2</v>
      </c>
      <c r="E42" s="171" t="s">
        <v>39</v>
      </c>
      <c r="F42" s="116" t="s">
        <v>19</v>
      </c>
      <c r="G42" s="169" t="s">
        <v>3060</v>
      </c>
      <c r="H42" s="146" t="s">
        <v>305</v>
      </c>
      <c r="I42" s="146"/>
      <c r="J42" s="169" t="s">
        <v>10</v>
      </c>
      <c r="K42" s="146"/>
      <c r="L42" s="234" t="s">
        <v>265</v>
      </c>
      <c r="M42" s="172" t="str">
        <f>IF(C42="","",(IF(IFERROR(INDEX(HandoverLog!A:A,MATCH(ShipmentRegister!C42,HandoverLog!A:A,0),1),"Inside The Secure Store")=C42,"Collected And Gone","Inside The Secure Store")))</f>
        <v>Inside The Secure Store</v>
      </c>
      <c r="N42" s="28">
        <f t="shared" ca="1" si="6"/>
        <v>367</v>
      </c>
      <c r="O42" s="146"/>
      <c r="P42" s="161" t="str">
        <f t="shared" ca="1" si="12"/>
        <v>Send Email</v>
      </c>
      <c r="Q42" s="161" t="str">
        <f t="shared" ca="1" si="14"/>
        <v>Send Email</v>
      </c>
      <c r="R42" s="161" t="str">
        <f t="shared" ca="1" si="13"/>
        <v>Send Email</v>
      </c>
      <c r="S42" s="162" t="str">
        <f t="shared" ca="1" si="15"/>
        <v>Send Email</v>
      </c>
      <c r="T42" s="173" t="s">
        <v>39</v>
      </c>
      <c r="U42" s="146"/>
      <c r="V42" s="174" t="str">
        <f t="shared" si="7"/>
        <v/>
      </c>
      <c r="W42" s="175" t="str">
        <f t="shared" ca="1" si="8"/>
        <v/>
      </c>
      <c r="X42" s="178"/>
      <c r="Y42" s="178"/>
      <c r="Z42" s="178"/>
      <c r="AA42" s="178"/>
    </row>
    <row r="43" spans="1:27">
      <c r="A43" s="242">
        <v>43734</v>
      </c>
      <c r="B43" s="169" t="s">
        <v>7</v>
      </c>
      <c r="C43" s="169" t="s">
        <v>306</v>
      </c>
      <c r="D43" s="177">
        <v>2</v>
      </c>
      <c r="E43" s="177"/>
      <c r="F43" s="116" t="s">
        <v>19</v>
      </c>
      <c r="G43" s="169" t="s">
        <v>3060</v>
      </c>
      <c r="H43" s="146" t="s">
        <v>305</v>
      </c>
      <c r="I43" s="146"/>
      <c r="J43" s="169" t="s">
        <v>10</v>
      </c>
      <c r="K43" s="146"/>
      <c r="L43" s="234" t="s">
        <v>265</v>
      </c>
      <c r="M43" s="172" t="str">
        <f>IF(C43="","",(IF(IFERROR(INDEX(HandoverLog!A:A,MATCH(ShipmentRegister!C43,HandoverLog!A:A,0),1),"Inside The Secure Store")=C43,"Collected And Gone","Inside The Secure Store")))</f>
        <v>Inside The Secure Store</v>
      </c>
      <c r="N43" s="28">
        <f t="shared" ca="1" si="6"/>
        <v>367</v>
      </c>
      <c r="O43" s="146"/>
      <c r="P43" s="161" t="str">
        <f t="shared" ca="1" si="12"/>
        <v>Send Email</v>
      </c>
      <c r="Q43" s="161" t="str">
        <f t="shared" ca="1" si="14"/>
        <v>Send Email</v>
      </c>
      <c r="R43" s="161" t="str">
        <f t="shared" ca="1" si="13"/>
        <v>Send Email</v>
      </c>
      <c r="S43" s="162" t="str">
        <f t="shared" ca="1" si="15"/>
        <v>Send Email</v>
      </c>
      <c r="T43" s="173" t="s">
        <v>39</v>
      </c>
      <c r="U43" s="146"/>
      <c r="V43" s="174" t="str">
        <f t="shared" si="7"/>
        <v/>
      </c>
      <c r="W43" s="175" t="str">
        <f t="shared" ca="1" si="8"/>
        <v/>
      </c>
      <c r="X43" s="178"/>
      <c r="Y43" s="178"/>
      <c r="Z43" s="178"/>
      <c r="AA43" s="178"/>
    </row>
    <row r="44" spans="1:27">
      <c r="A44" s="242">
        <v>43739</v>
      </c>
      <c r="B44" s="169" t="s">
        <v>7</v>
      </c>
      <c r="C44" s="169" t="s">
        <v>308</v>
      </c>
      <c r="D44" s="177">
        <v>1</v>
      </c>
      <c r="E44" s="171" t="s">
        <v>39</v>
      </c>
      <c r="F44" s="116" t="s">
        <v>14</v>
      </c>
      <c r="G44" s="169" t="s">
        <v>266</v>
      </c>
      <c r="H44" s="146" t="s">
        <v>309</v>
      </c>
      <c r="I44" s="146" t="s">
        <v>310</v>
      </c>
      <c r="J44" s="169" t="s">
        <v>10</v>
      </c>
      <c r="K44" s="146"/>
      <c r="L44" s="234" t="s">
        <v>38</v>
      </c>
      <c r="M44" s="172" t="str">
        <f>IF(C44="","",(IF(IFERROR(INDEX(HandoverLog!A:A,MATCH(ShipmentRegister!C44,HandoverLog!A:A,0),1),"Inside The Secure Store")=C44,"Collected And Gone","Inside The Secure Store")))</f>
        <v>Inside The Secure Store</v>
      </c>
      <c r="N44" s="28">
        <f t="shared" ca="1" si="6"/>
        <v>362</v>
      </c>
      <c r="O44" s="146"/>
      <c r="P44" s="161" t="str">
        <f t="shared" ref="P44:P59" ca="1" si="16">IF($A44="","",IF($M44="Collected And Gone","",IF($N44&gt;=7,"Send Email","")))</f>
        <v>Send Email</v>
      </c>
      <c r="Q44" s="161" t="str">
        <f t="shared" ca="1" si="14"/>
        <v>Send Email</v>
      </c>
      <c r="R44" s="161" t="str">
        <f t="shared" ref="R44:R59" ca="1" si="17">IF($A44="","",IF($M44="Collected And Gone","",IF($N44&gt;=21, "Send Email", "")))</f>
        <v>Send Email</v>
      </c>
      <c r="S44" s="162" t="str">
        <f t="shared" ca="1" si="15"/>
        <v>Send Email</v>
      </c>
      <c r="T44" s="173" t="s">
        <v>39</v>
      </c>
      <c r="U44" s="183">
        <v>43865</v>
      </c>
      <c r="V44" s="174">
        <f t="shared" si="7"/>
        <v>43910</v>
      </c>
      <c r="W44" s="175">
        <f t="shared" ca="1" si="8"/>
        <v>236</v>
      </c>
      <c r="X44" s="178"/>
      <c r="Y44" s="180" t="s">
        <v>452</v>
      </c>
      <c r="Z44" s="178"/>
      <c r="AA44" s="178"/>
    </row>
    <row r="45" spans="1:27">
      <c r="A45" s="242">
        <v>43741</v>
      </c>
      <c r="B45" s="169" t="s">
        <v>7</v>
      </c>
      <c r="C45" s="169" t="s">
        <v>313</v>
      </c>
      <c r="D45" s="177">
        <v>1</v>
      </c>
      <c r="E45" s="171" t="s">
        <v>39</v>
      </c>
      <c r="F45" s="116" t="s">
        <v>14</v>
      </c>
      <c r="G45" s="169" t="s">
        <v>314</v>
      </c>
      <c r="H45" s="146" t="s">
        <v>312</v>
      </c>
      <c r="I45" s="146" t="s">
        <v>315</v>
      </c>
      <c r="J45" s="169" t="s">
        <v>10</v>
      </c>
      <c r="K45" s="146"/>
      <c r="L45" s="234" t="s">
        <v>165</v>
      </c>
      <c r="M45" s="172" t="str">
        <f>IF(C45="","",(IF(IFERROR(INDEX(HandoverLog!A:A,MATCH(ShipmentRegister!C45,HandoverLog!A:A,0),1),"Inside The Secure Store")=C45,"Collected And Gone","Inside The Secure Store")))</f>
        <v>Inside The Secure Store</v>
      </c>
      <c r="N45" s="28">
        <f t="shared" ca="1" si="6"/>
        <v>360</v>
      </c>
      <c r="O45" s="146"/>
      <c r="P45" s="161" t="str">
        <f t="shared" ca="1" si="16"/>
        <v>Send Email</v>
      </c>
      <c r="Q45" s="161" t="str">
        <f t="shared" ca="1" si="14"/>
        <v>Send Email</v>
      </c>
      <c r="R45" s="161" t="str">
        <f t="shared" ca="1" si="17"/>
        <v>Send Email</v>
      </c>
      <c r="S45" s="162" t="str">
        <f t="shared" ca="1" si="15"/>
        <v>Send Email</v>
      </c>
      <c r="T45" s="173" t="s">
        <v>39</v>
      </c>
      <c r="U45" s="183">
        <v>43865</v>
      </c>
      <c r="V45" s="174">
        <f t="shared" si="7"/>
        <v>43910</v>
      </c>
      <c r="W45" s="175">
        <f t="shared" ca="1" si="8"/>
        <v>236</v>
      </c>
      <c r="X45" s="180" t="s">
        <v>453</v>
      </c>
      <c r="Y45" s="178" t="s">
        <v>454</v>
      </c>
      <c r="Z45" s="178"/>
      <c r="AA45" s="178"/>
    </row>
    <row r="46" spans="1:27">
      <c r="A46" s="242">
        <v>43742</v>
      </c>
      <c r="B46" s="169" t="s">
        <v>8</v>
      </c>
      <c r="C46" s="169" t="s">
        <v>318</v>
      </c>
      <c r="D46" s="177">
        <v>1</v>
      </c>
      <c r="E46" s="171" t="s">
        <v>39</v>
      </c>
      <c r="F46" s="116" t="s">
        <v>98</v>
      </c>
      <c r="G46" s="169" t="s">
        <v>317</v>
      </c>
      <c r="H46" s="146" t="s">
        <v>319</v>
      </c>
      <c r="I46" s="146" t="s">
        <v>316</v>
      </c>
      <c r="J46" s="169" t="s">
        <v>10</v>
      </c>
      <c r="K46" s="146"/>
      <c r="L46" s="206" t="s">
        <v>290</v>
      </c>
      <c r="M46" s="172" t="str">
        <f>IF(C46="","",(IF(IFERROR(INDEX(HandoverLog!A:A,MATCH(ShipmentRegister!C46,HandoverLog!A:A,0),1),"Inside The Secure Store")=C46,"Collected And Gone","Inside The Secure Store")))</f>
        <v>Inside The Secure Store</v>
      </c>
      <c r="N46" s="28">
        <f t="shared" ca="1" si="6"/>
        <v>359</v>
      </c>
      <c r="O46" s="146"/>
      <c r="P46" s="161" t="str">
        <f t="shared" ca="1" si="16"/>
        <v>Send Email</v>
      </c>
      <c r="Q46" s="161" t="str">
        <f t="shared" ca="1" si="14"/>
        <v>Send Email</v>
      </c>
      <c r="R46" s="161" t="str">
        <f t="shared" ca="1" si="17"/>
        <v>Send Email</v>
      </c>
      <c r="S46" s="162" t="str">
        <f t="shared" ca="1" si="15"/>
        <v>Send Email</v>
      </c>
      <c r="T46" s="173"/>
      <c r="U46" s="146"/>
      <c r="V46" s="174" t="str">
        <f t="shared" si="7"/>
        <v/>
      </c>
      <c r="W46" s="175" t="str">
        <f t="shared" ca="1" si="8"/>
        <v/>
      </c>
      <c r="X46" s="178"/>
      <c r="Y46" s="178"/>
      <c r="Z46" s="178"/>
      <c r="AA46" s="178"/>
    </row>
    <row r="47" spans="1:27">
      <c r="A47" s="242">
        <v>43755</v>
      </c>
      <c r="B47" s="169" t="s">
        <v>7</v>
      </c>
      <c r="C47" s="185" t="s">
        <v>334</v>
      </c>
      <c r="D47" s="177">
        <v>1</v>
      </c>
      <c r="E47" s="171" t="s">
        <v>39</v>
      </c>
      <c r="F47" s="116" t="s">
        <v>104</v>
      </c>
      <c r="G47" s="169" t="s">
        <v>323</v>
      </c>
      <c r="H47" s="146" t="s">
        <v>326</v>
      </c>
      <c r="I47" s="146" t="s">
        <v>1692</v>
      </c>
      <c r="J47" s="169" t="s">
        <v>10</v>
      </c>
      <c r="K47" s="146"/>
      <c r="L47" s="234" t="s">
        <v>311</v>
      </c>
      <c r="M47" s="172" t="str">
        <f>IF(C47="","",(IF(IFERROR(INDEX(HandoverLog!A:A,MATCH(ShipmentRegister!C47,HandoverLog!A:A,0),1),"Inside The Secure Store")=C47,"Collected And Gone","Inside The Secure Store")))</f>
        <v>Inside The Secure Store</v>
      </c>
      <c r="N47" s="28">
        <f t="shared" ca="1" si="6"/>
        <v>346</v>
      </c>
      <c r="O47" s="146"/>
      <c r="P47" s="161" t="str">
        <f t="shared" ca="1" si="16"/>
        <v>Send Email</v>
      </c>
      <c r="Q47" s="161" t="str">
        <f t="shared" ca="1" si="14"/>
        <v>Send Email</v>
      </c>
      <c r="R47" s="161" t="str">
        <f t="shared" ca="1" si="17"/>
        <v>Send Email</v>
      </c>
      <c r="S47" s="162" t="str">
        <f t="shared" ca="1" si="15"/>
        <v>Send Email</v>
      </c>
      <c r="T47" s="173" t="s">
        <v>39</v>
      </c>
      <c r="U47" s="146"/>
      <c r="V47" s="174" t="str">
        <f t="shared" si="7"/>
        <v/>
      </c>
      <c r="W47" s="175" t="str">
        <f t="shared" ca="1" si="8"/>
        <v/>
      </c>
      <c r="X47" s="178"/>
      <c r="Y47" s="178"/>
      <c r="Z47" s="178"/>
      <c r="AA47" s="178"/>
    </row>
    <row r="48" spans="1:27">
      <c r="A48" s="242">
        <v>43755</v>
      </c>
      <c r="B48" s="169" t="s">
        <v>7</v>
      </c>
      <c r="C48" s="185" t="s">
        <v>324</v>
      </c>
      <c r="D48" s="177">
        <v>7</v>
      </c>
      <c r="E48" s="171" t="s">
        <v>39</v>
      </c>
      <c r="F48" s="116" t="s">
        <v>18</v>
      </c>
      <c r="G48" s="169" t="s">
        <v>325</v>
      </c>
      <c r="H48" s="146" t="s">
        <v>326</v>
      </c>
      <c r="I48" s="146" t="s">
        <v>327</v>
      </c>
      <c r="J48" s="169" t="s">
        <v>10</v>
      </c>
      <c r="K48" s="146"/>
      <c r="L48" s="234" t="s">
        <v>311</v>
      </c>
      <c r="M48" s="172" t="str">
        <f>IF(C48="","",(IF(IFERROR(INDEX(HandoverLog!A:A,MATCH(ShipmentRegister!C48,HandoverLog!A:A,0),1),"Inside The Secure Store")=C48,"Collected And Gone","Inside The Secure Store")))</f>
        <v>Inside The Secure Store</v>
      </c>
      <c r="N48" s="28">
        <f t="shared" ca="1" si="6"/>
        <v>346</v>
      </c>
      <c r="O48" s="146"/>
      <c r="P48" s="161" t="str">
        <f t="shared" ca="1" si="16"/>
        <v>Send Email</v>
      </c>
      <c r="Q48" s="161" t="str">
        <f t="shared" ca="1" si="14"/>
        <v>Send Email</v>
      </c>
      <c r="R48" s="161" t="str">
        <f t="shared" ca="1" si="17"/>
        <v>Send Email</v>
      </c>
      <c r="S48" s="162" t="str">
        <f t="shared" ca="1" si="15"/>
        <v>Send Email</v>
      </c>
      <c r="T48" s="173" t="s">
        <v>39</v>
      </c>
      <c r="U48" s="146"/>
      <c r="V48" s="174" t="str">
        <f t="shared" si="7"/>
        <v/>
      </c>
      <c r="W48" s="175" t="str">
        <f t="shared" ca="1" si="8"/>
        <v/>
      </c>
      <c r="X48" s="178"/>
      <c r="Y48" s="178"/>
      <c r="Z48" s="178"/>
      <c r="AA48" s="178"/>
    </row>
    <row r="49" spans="1:29">
      <c r="A49" s="242">
        <v>43755</v>
      </c>
      <c r="B49" s="169" t="s">
        <v>7</v>
      </c>
      <c r="C49" s="185" t="s">
        <v>329</v>
      </c>
      <c r="D49" s="177">
        <v>7</v>
      </c>
      <c r="E49" s="177"/>
      <c r="F49" s="116" t="s">
        <v>18</v>
      </c>
      <c r="G49" s="169" t="s">
        <v>325</v>
      </c>
      <c r="H49" s="146" t="s">
        <v>326</v>
      </c>
      <c r="I49" s="146" t="s">
        <v>327</v>
      </c>
      <c r="J49" s="169" t="s">
        <v>10</v>
      </c>
      <c r="K49" s="146"/>
      <c r="L49" s="234" t="s">
        <v>311</v>
      </c>
      <c r="M49" s="172" t="str">
        <f>IF(C49="","",(IF(IFERROR(INDEX(HandoverLog!A:A,MATCH(ShipmentRegister!C49,HandoverLog!A:A,0),1),"Inside The Secure Store")=C49,"Collected And Gone","Inside The Secure Store")))</f>
        <v>Inside The Secure Store</v>
      </c>
      <c r="N49" s="28">
        <f t="shared" ca="1" si="6"/>
        <v>346</v>
      </c>
      <c r="O49" s="146"/>
      <c r="P49" s="161" t="str">
        <f t="shared" ca="1" si="16"/>
        <v>Send Email</v>
      </c>
      <c r="Q49" s="161" t="str">
        <f t="shared" ca="1" si="14"/>
        <v>Send Email</v>
      </c>
      <c r="R49" s="161" t="str">
        <f t="shared" ca="1" si="17"/>
        <v>Send Email</v>
      </c>
      <c r="S49" s="162" t="str">
        <f t="shared" ca="1" si="15"/>
        <v>Send Email</v>
      </c>
      <c r="T49" s="173" t="s">
        <v>39</v>
      </c>
      <c r="U49" s="146"/>
      <c r="V49" s="174" t="str">
        <f t="shared" si="7"/>
        <v/>
      </c>
      <c r="W49" s="175" t="str">
        <f t="shared" ca="1" si="8"/>
        <v/>
      </c>
      <c r="X49" s="178"/>
      <c r="Y49" s="178"/>
      <c r="Z49" s="178"/>
      <c r="AA49" s="178"/>
    </row>
    <row r="50" spans="1:29">
      <c r="A50" s="242">
        <v>43755</v>
      </c>
      <c r="B50" s="169" t="s">
        <v>7</v>
      </c>
      <c r="C50" s="185" t="s">
        <v>330</v>
      </c>
      <c r="D50" s="177">
        <v>7</v>
      </c>
      <c r="E50" s="177"/>
      <c r="F50" s="116" t="s">
        <v>18</v>
      </c>
      <c r="G50" s="169" t="s">
        <v>325</v>
      </c>
      <c r="H50" s="146" t="s">
        <v>326</v>
      </c>
      <c r="I50" s="146" t="s">
        <v>327</v>
      </c>
      <c r="J50" s="169" t="s">
        <v>10</v>
      </c>
      <c r="K50" s="146"/>
      <c r="L50" s="234" t="s">
        <v>311</v>
      </c>
      <c r="M50" s="172" t="str">
        <f>IF(C50="","",(IF(IFERROR(INDEX(HandoverLog!A:A,MATCH(ShipmentRegister!C50,HandoverLog!A:A,0),1),"Inside The Secure Store")=C50,"Collected And Gone","Inside The Secure Store")))</f>
        <v>Inside The Secure Store</v>
      </c>
      <c r="N50" s="28">
        <f t="shared" ca="1" si="6"/>
        <v>346</v>
      </c>
      <c r="O50" s="146"/>
      <c r="P50" s="161" t="str">
        <f t="shared" ca="1" si="16"/>
        <v>Send Email</v>
      </c>
      <c r="Q50" s="161" t="str">
        <f t="shared" ca="1" si="14"/>
        <v>Send Email</v>
      </c>
      <c r="R50" s="161" t="str">
        <f t="shared" ca="1" si="17"/>
        <v>Send Email</v>
      </c>
      <c r="S50" s="162" t="str">
        <f t="shared" ca="1" si="15"/>
        <v>Send Email</v>
      </c>
      <c r="T50" s="173" t="s">
        <v>39</v>
      </c>
      <c r="U50" s="146"/>
      <c r="V50" s="174" t="str">
        <f t="shared" si="7"/>
        <v/>
      </c>
      <c r="W50" s="175" t="str">
        <f t="shared" ca="1" si="8"/>
        <v/>
      </c>
      <c r="X50" s="178"/>
      <c r="Y50" s="178"/>
      <c r="Z50" s="178"/>
      <c r="AA50" s="178"/>
    </row>
    <row r="51" spans="1:29">
      <c r="A51" s="242">
        <v>43755</v>
      </c>
      <c r="B51" s="169" t="s">
        <v>7</v>
      </c>
      <c r="C51" s="185" t="s">
        <v>331</v>
      </c>
      <c r="D51" s="177">
        <v>7</v>
      </c>
      <c r="E51" s="177"/>
      <c r="F51" s="116" t="s">
        <v>18</v>
      </c>
      <c r="G51" s="169" t="s">
        <v>325</v>
      </c>
      <c r="H51" s="146" t="s">
        <v>326</v>
      </c>
      <c r="I51" s="146" t="s">
        <v>327</v>
      </c>
      <c r="J51" s="169" t="s">
        <v>10</v>
      </c>
      <c r="K51" s="146"/>
      <c r="L51" s="234" t="s">
        <v>311</v>
      </c>
      <c r="M51" s="172" t="str">
        <f>IF(C51="","",(IF(IFERROR(INDEX(HandoverLog!A:A,MATCH(ShipmentRegister!C51,HandoverLog!A:A,0),1),"Inside The Secure Store")=C51,"Collected And Gone","Inside The Secure Store")))</f>
        <v>Inside The Secure Store</v>
      </c>
      <c r="N51" s="28">
        <f t="shared" ca="1" si="6"/>
        <v>346</v>
      </c>
      <c r="O51" s="146"/>
      <c r="P51" s="161" t="str">
        <f t="shared" ca="1" si="16"/>
        <v>Send Email</v>
      </c>
      <c r="Q51" s="161" t="str">
        <f t="shared" ca="1" si="14"/>
        <v>Send Email</v>
      </c>
      <c r="R51" s="161" t="str">
        <f t="shared" ca="1" si="17"/>
        <v>Send Email</v>
      </c>
      <c r="S51" s="162" t="str">
        <f t="shared" ca="1" si="15"/>
        <v>Send Email</v>
      </c>
      <c r="T51" s="173" t="s">
        <v>39</v>
      </c>
      <c r="U51" s="146"/>
      <c r="V51" s="174" t="str">
        <f t="shared" si="7"/>
        <v/>
      </c>
      <c r="W51" s="175" t="str">
        <f t="shared" ca="1" si="8"/>
        <v/>
      </c>
      <c r="X51" s="178"/>
      <c r="Y51" s="178"/>
      <c r="Z51" s="178"/>
      <c r="AA51" s="178"/>
    </row>
    <row r="52" spans="1:29">
      <c r="A52" s="242">
        <v>43755</v>
      </c>
      <c r="B52" s="169" t="s">
        <v>7</v>
      </c>
      <c r="C52" s="185" t="s">
        <v>332</v>
      </c>
      <c r="D52" s="177">
        <v>7</v>
      </c>
      <c r="E52" s="177"/>
      <c r="F52" s="116" t="s">
        <v>18</v>
      </c>
      <c r="G52" s="169" t="s">
        <v>325</v>
      </c>
      <c r="H52" s="146" t="s">
        <v>326</v>
      </c>
      <c r="I52" s="146" t="s">
        <v>327</v>
      </c>
      <c r="J52" s="169" t="s">
        <v>10</v>
      </c>
      <c r="K52" s="146"/>
      <c r="L52" s="234" t="s">
        <v>311</v>
      </c>
      <c r="M52" s="172" t="str">
        <f>IF(C52="","",(IF(IFERROR(INDEX(HandoverLog!A:A,MATCH(ShipmentRegister!C52,HandoverLog!A:A,0),1),"Inside The Secure Store")=C52,"Collected And Gone","Inside The Secure Store")))</f>
        <v>Inside The Secure Store</v>
      </c>
      <c r="N52" s="28">
        <f t="shared" ca="1" si="6"/>
        <v>346</v>
      </c>
      <c r="O52" s="146"/>
      <c r="P52" s="161" t="str">
        <f t="shared" ca="1" si="16"/>
        <v>Send Email</v>
      </c>
      <c r="Q52" s="161" t="str">
        <f t="shared" ca="1" si="14"/>
        <v>Send Email</v>
      </c>
      <c r="R52" s="161" t="str">
        <f t="shared" ca="1" si="17"/>
        <v>Send Email</v>
      </c>
      <c r="S52" s="162" t="str">
        <f t="shared" ca="1" si="15"/>
        <v>Send Email</v>
      </c>
      <c r="T52" s="173" t="s">
        <v>39</v>
      </c>
      <c r="U52" s="146"/>
      <c r="V52" s="174" t="str">
        <f t="shared" si="7"/>
        <v/>
      </c>
      <c r="W52" s="175" t="str">
        <f t="shared" ca="1" si="8"/>
        <v/>
      </c>
      <c r="X52" s="178"/>
      <c r="Y52" s="178"/>
      <c r="Z52" s="178"/>
      <c r="AA52" s="178"/>
    </row>
    <row r="53" spans="1:29">
      <c r="A53" s="242">
        <v>43755</v>
      </c>
      <c r="B53" s="169" t="s">
        <v>7</v>
      </c>
      <c r="C53" s="185" t="s">
        <v>333</v>
      </c>
      <c r="D53" s="177">
        <v>7</v>
      </c>
      <c r="E53" s="177"/>
      <c r="F53" s="116" t="s">
        <v>18</v>
      </c>
      <c r="G53" s="169" t="s">
        <v>325</v>
      </c>
      <c r="H53" s="146" t="s">
        <v>326</v>
      </c>
      <c r="I53" s="146" t="s">
        <v>327</v>
      </c>
      <c r="J53" s="169" t="s">
        <v>10</v>
      </c>
      <c r="K53" s="146"/>
      <c r="L53" s="234" t="s">
        <v>311</v>
      </c>
      <c r="M53" s="172" t="str">
        <f>IF(C53="","",(IF(IFERROR(INDEX(HandoverLog!A:A,MATCH(ShipmentRegister!C53,HandoverLog!A:A,0),1),"Inside The Secure Store")=C53,"Collected And Gone","Inside The Secure Store")))</f>
        <v>Inside The Secure Store</v>
      </c>
      <c r="N53" s="28">
        <f t="shared" ca="1" si="6"/>
        <v>346</v>
      </c>
      <c r="O53" s="146"/>
      <c r="P53" s="161" t="str">
        <f t="shared" ca="1" si="16"/>
        <v>Send Email</v>
      </c>
      <c r="Q53" s="161" t="str">
        <f t="shared" ca="1" si="14"/>
        <v>Send Email</v>
      </c>
      <c r="R53" s="161" t="str">
        <f t="shared" ca="1" si="17"/>
        <v>Send Email</v>
      </c>
      <c r="S53" s="162" t="str">
        <f t="shared" ca="1" si="15"/>
        <v>Send Email</v>
      </c>
      <c r="T53" s="173" t="s">
        <v>39</v>
      </c>
      <c r="U53" s="146"/>
      <c r="V53" s="174" t="str">
        <f t="shared" si="7"/>
        <v/>
      </c>
      <c r="W53" s="175" t="str">
        <f t="shared" ca="1" si="8"/>
        <v/>
      </c>
      <c r="X53" s="178"/>
      <c r="Y53" s="178"/>
      <c r="Z53" s="178"/>
      <c r="AA53" s="178"/>
    </row>
    <row r="54" spans="1:29">
      <c r="A54" s="242">
        <v>43755</v>
      </c>
      <c r="B54" s="169" t="s">
        <v>7</v>
      </c>
      <c r="C54" s="185" t="s">
        <v>328</v>
      </c>
      <c r="D54" s="177">
        <v>7</v>
      </c>
      <c r="E54" s="177"/>
      <c r="F54" s="116" t="s">
        <v>18</v>
      </c>
      <c r="G54" s="169" t="s">
        <v>325</v>
      </c>
      <c r="H54" s="146" t="s">
        <v>326</v>
      </c>
      <c r="I54" s="146" t="s">
        <v>327</v>
      </c>
      <c r="J54" s="169" t="s">
        <v>10</v>
      </c>
      <c r="K54" s="146"/>
      <c r="L54" s="234" t="s">
        <v>311</v>
      </c>
      <c r="M54" s="172" t="str">
        <f>IF(C54="","",(IF(IFERROR(INDEX(HandoverLog!A:A,MATCH(ShipmentRegister!C54,HandoverLog!A:A,0),1),"Inside The Secure Store")=C54,"Collected And Gone","Inside The Secure Store")))</f>
        <v>Inside The Secure Store</v>
      </c>
      <c r="N54" s="28">
        <f t="shared" ca="1" si="6"/>
        <v>346</v>
      </c>
      <c r="O54" s="146"/>
      <c r="P54" s="161" t="str">
        <f t="shared" ca="1" si="16"/>
        <v>Send Email</v>
      </c>
      <c r="Q54" s="161" t="str">
        <f t="shared" ca="1" si="14"/>
        <v>Send Email</v>
      </c>
      <c r="R54" s="161" t="str">
        <f t="shared" ca="1" si="17"/>
        <v>Send Email</v>
      </c>
      <c r="S54" s="162" t="str">
        <f t="shared" ca="1" si="15"/>
        <v>Send Email</v>
      </c>
      <c r="T54" s="173" t="s">
        <v>39</v>
      </c>
      <c r="U54" s="146"/>
      <c r="V54" s="174" t="str">
        <f t="shared" si="7"/>
        <v/>
      </c>
      <c r="W54" s="175" t="str">
        <f t="shared" ca="1" si="8"/>
        <v/>
      </c>
      <c r="X54" s="178"/>
      <c r="Y54" s="178"/>
      <c r="Z54" s="178"/>
      <c r="AA54" s="178"/>
    </row>
    <row r="55" spans="1:29">
      <c r="A55" s="242">
        <v>43759</v>
      </c>
      <c r="B55" s="169" t="s">
        <v>8</v>
      </c>
      <c r="C55" s="170" t="s">
        <v>336</v>
      </c>
      <c r="D55" s="177">
        <v>1</v>
      </c>
      <c r="E55" s="171" t="s">
        <v>39</v>
      </c>
      <c r="F55" s="116" t="s">
        <v>1871</v>
      </c>
      <c r="G55" s="169" t="s">
        <v>258</v>
      </c>
      <c r="H55" s="146" t="s">
        <v>49</v>
      </c>
      <c r="I55" s="146"/>
      <c r="J55" s="169" t="s">
        <v>10</v>
      </c>
      <c r="K55" s="146"/>
      <c r="L55" s="234" t="s">
        <v>166</v>
      </c>
      <c r="M55" s="172" t="str">
        <f>IF(C55="","",(IF(IFERROR(INDEX(HandoverLog!A:A,MATCH(ShipmentRegister!C55,HandoverLog!A:A,0),1),"Inside The Secure Store")=C55,"Collected And Gone","Inside The Secure Store")))</f>
        <v>Inside The Secure Store</v>
      </c>
      <c r="N55" s="28">
        <f t="shared" ca="1" si="6"/>
        <v>342</v>
      </c>
      <c r="O55" s="146"/>
      <c r="P55" s="161" t="str">
        <f t="shared" ca="1" si="16"/>
        <v>Send Email</v>
      </c>
      <c r="Q55" s="161" t="str">
        <f t="shared" ca="1" si="14"/>
        <v>Send Email</v>
      </c>
      <c r="R55" s="161" t="str">
        <f t="shared" ca="1" si="17"/>
        <v>Send Email</v>
      </c>
      <c r="S55" s="162" t="str">
        <f t="shared" ca="1" si="15"/>
        <v>Send Email</v>
      </c>
      <c r="T55" s="173"/>
      <c r="U55" s="146"/>
      <c r="V55" s="174" t="str">
        <f t="shared" si="7"/>
        <v/>
      </c>
      <c r="W55" s="175" t="str">
        <f t="shared" ca="1" si="8"/>
        <v/>
      </c>
      <c r="X55" s="178" t="s">
        <v>483</v>
      </c>
      <c r="Y55" s="178" t="s">
        <v>484</v>
      </c>
      <c r="Z55" s="178"/>
      <c r="AA55" s="178"/>
    </row>
    <row r="56" spans="1:29">
      <c r="A56" s="242">
        <v>43780</v>
      </c>
      <c r="B56" s="169" t="s">
        <v>7</v>
      </c>
      <c r="C56" s="169" t="s">
        <v>347</v>
      </c>
      <c r="D56" s="177">
        <v>1</v>
      </c>
      <c r="E56" s="171" t="s">
        <v>39</v>
      </c>
      <c r="F56" s="116" t="s">
        <v>104</v>
      </c>
      <c r="G56" s="169" t="s">
        <v>348</v>
      </c>
      <c r="H56" s="146" t="s">
        <v>349</v>
      </c>
      <c r="I56" s="146" t="s">
        <v>350</v>
      </c>
      <c r="J56" s="169" t="s">
        <v>10</v>
      </c>
      <c r="K56" s="146"/>
      <c r="L56" s="234" t="s">
        <v>311</v>
      </c>
      <c r="M56" s="172" t="str">
        <f>IF(C56="","",(IF(IFERROR(INDEX(HandoverLog!A:A,MATCH(ShipmentRegister!C56,HandoverLog!A:A,0),1),"Inside The Secure Store")=C56,"Collected And Gone","Inside The Secure Store")))</f>
        <v>Inside The Secure Store</v>
      </c>
      <c r="N56" s="28">
        <f t="shared" ca="1" si="6"/>
        <v>321</v>
      </c>
      <c r="O56" s="146"/>
      <c r="P56" s="161" t="str">
        <f t="shared" ca="1" si="16"/>
        <v>Send Email</v>
      </c>
      <c r="Q56" s="161" t="str">
        <f t="shared" ref="Q56:Q59" ca="1" si="18">IF($A56="","",IF($M56="Collected And Gone","",IF($N56&gt;=14, "Send Email", "")))</f>
        <v>Send Email</v>
      </c>
      <c r="R56" s="161" t="str">
        <f t="shared" ca="1" si="17"/>
        <v>Send Email</v>
      </c>
      <c r="S56" s="162" t="str">
        <f t="shared" ref="S56:S59" ca="1" si="19">IF($A56="","",IF($M56="Collected And Gone","",IF($N56&gt;=28, "Send Email", "")))</f>
        <v>Send Email</v>
      </c>
      <c r="T56" s="173" t="s">
        <v>39</v>
      </c>
      <c r="U56" s="146"/>
      <c r="V56" s="174" t="str">
        <f t="shared" si="7"/>
        <v/>
      </c>
      <c r="W56" s="175" t="str">
        <f t="shared" ca="1" si="8"/>
        <v/>
      </c>
      <c r="X56" s="178"/>
      <c r="Y56" s="178"/>
      <c r="Z56" s="178"/>
      <c r="AA56" s="178"/>
    </row>
    <row r="57" spans="1:29">
      <c r="A57" s="242">
        <v>43781</v>
      </c>
      <c r="B57" s="169" t="s">
        <v>7</v>
      </c>
      <c r="C57" s="169" t="s">
        <v>342</v>
      </c>
      <c r="D57" s="177">
        <v>1</v>
      </c>
      <c r="E57" s="171" t="s">
        <v>39</v>
      </c>
      <c r="F57" s="116" t="s">
        <v>98</v>
      </c>
      <c r="G57" s="169" t="s">
        <v>112</v>
      </c>
      <c r="H57" s="146" t="s">
        <v>343</v>
      </c>
      <c r="I57" s="146" t="s">
        <v>344</v>
      </c>
      <c r="J57" s="169" t="s">
        <v>10</v>
      </c>
      <c r="K57" s="146"/>
      <c r="L57" s="234" t="s">
        <v>339</v>
      </c>
      <c r="M57" s="172" t="str">
        <f>IF(C57="","",(IF(IFERROR(INDEX(HandoverLog!A:A,MATCH(ShipmentRegister!C57,HandoverLog!A:A,0),1),"Inside The Secure Store")=C57,"Collected And Gone","Inside The Secure Store")))</f>
        <v>Inside The Secure Store</v>
      </c>
      <c r="N57" s="28">
        <f t="shared" ca="1" si="6"/>
        <v>320</v>
      </c>
      <c r="O57" s="146"/>
      <c r="P57" s="161" t="str">
        <f t="shared" ca="1" si="16"/>
        <v>Send Email</v>
      </c>
      <c r="Q57" s="161" t="str">
        <f t="shared" ca="1" si="18"/>
        <v>Send Email</v>
      </c>
      <c r="R57" s="161" t="str">
        <f t="shared" ca="1" si="17"/>
        <v>Send Email</v>
      </c>
      <c r="S57" s="162" t="str">
        <f t="shared" ca="1" si="19"/>
        <v>Send Email</v>
      </c>
      <c r="T57" s="173" t="s">
        <v>39</v>
      </c>
      <c r="U57" s="183">
        <v>43865</v>
      </c>
      <c r="V57" s="174">
        <f t="shared" si="7"/>
        <v>43910</v>
      </c>
      <c r="W57" s="175">
        <f t="shared" ca="1" si="8"/>
        <v>236</v>
      </c>
      <c r="X57" s="178"/>
      <c r="Y57" s="180" t="s">
        <v>455</v>
      </c>
      <c r="Z57" s="178" t="s">
        <v>232</v>
      </c>
      <c r="AA57" s="178" t="s">
        <v>134</v>
      </c>
    </row>
    <row r="58" spans="1:29">
      <c r="A58" s="242">
        <v>43790</v>
      </c>
      <c r="B58" s="169" t="s">
        <v>7</v>
      </c>
      <c r="C58" s="169" t="s">
        <v>356</v>
      </c>
      <c r="D58" s="177">
        <v>1</v>
      </c>
      <c r="E58" s="171" t="s">
        <v>39</v>
      </c>
      <c r="F58" s="116" t="s">
        <v>98</v>
      </c>
      <c r="G58" s="169" t="s">
        <v>338</v>
      </c>
      <c r="H58" s="146" t="s">
        <v>357</v>
      </c>
      <c r="I58" s="146" t="s">
        <v>358</v>
      </c>
      <c r="J58" s="169" t="s">
        <v>10</v>
      </c>
      <c r="K58" s="146"/>
      <c r="L58" s="234" t="s">
        <v>265</v>
      </c>
      <c r="M58" s="172" t="str">
        <f>IF(C58="","",(IF(IFERROR(INDEX(HandoverLog!A:A,MATCH(ShipmentRegister!C58,HandoverLog!A:A,0),1),"Inside The Secure Store")=C58,"Collected And Gone","Inside The Secure Store")))</f>
        <v>Inside The Secure Store</v>
      </c>
      <c r="N58" s="28">
        <f t="shared" ca="1" si="6"/>
        <v>311</v>
      </c>
      <c r="O58" s="146" t="s">
        <v>359</v>
      </c>
      <c r="P58" s="161" t="str">
        <f t="shared" ca="1" si="16"/>
        <v>Send Email</v>
      </c>
      <c r="Q58" s="161" t="str">
        <f t="shared" ca="1" si="18"/>
        <v>Send Email</v>
      </c>
      <c r="R58" s="161" t="str">
        <f t="shared" ca="1" si="17"/>
        <v>Send Email</v>
      </c>
      <c r="S58" s="162" t="str">
        <f t="shared" ca="1" si="19"/>
        <v>Send Email</v>
      </c>
      <c r="T58" s="173" t="s">
        <v>39</v>
      </c>
      <c r="U58" s="183">
        <v>43865</v>
      </c>
      <c r="V58" s="174">
        <f t="shared" si="7"/>
        <v>43910</v>
      </c>
      <c r="W58" s="175">
        <f t="shared" ca="1" si="8"/>
        <v>236</v>
      </c>
      <c r="X58" s="178"/>
      <c r="Y58" s="178" t="s">
        <v>456</v>
      </c>
      <c r="Z58" s="178"/>
      <c r="AA58" s="178"/>
    </row>
    <row r="59" spans="1:29">
      <c r="A59" s="242">
        <v>43796</v>
      </c>
      <c r="B59" s="169" t="s">
        <v>7</v>
      </c>
      <c r="C59" s="169" t="s">
        <v>361</v>
      </c>
      <c r="D59" s="177">
        <v>1</v>
      </c>
      <c r="E59" s="171" t="s">
        <v>39</v>
      </c>
      <c r="F59" s="116" t="s">
        <v>1871</v>
      </c>
      <c r="G59" s="169" t="s">
        <v>362</v>
      </c>
      <c r="H59" s="146" t="s">
        <v>122</v>
      </c>
      <c r="I59" s="146" t="s">
        <v>367</v>
      </c>
      <c r="J59" s="169" t="s">
        <v>10</v>
      </c>
      <c r="K59" s="146"/>
      <c r="L59" s="234" t="s">
        <v>141</v>
      </c>
      <c r="M59" s="172" t="str">
        <f>IF(C59="","",(IF(IFERROR(INDEX(HandoverLog!A:A,MATCH(ShipmentRegister!C59,HandoverLog!A:A,0),1),"Inside The Secure Store")=C59,"Collected And Gone","Inside The Secure Store")))</f>
        <v>Inside The Secure Store</v>
      </c>
      <c r="N59" s="28">
        <f t="shared" ca="1" si="6"/>
        <v>305</v>
      </c>
      <c r="O59" s="146"/>
      <c r="P59" s="161" t="str">
        <f t="shared" ca="1" si="16"/>
        <v>Send Email</v>
      </c>
      <c r="Q59" s="161" t="str">
        <f t="shared" ca="1" si="18"/>
        <v>Send Email</v>
      </c>
      <c r="R59" s="161" t="str">
        <f t="shared" ca="1" si="17"/>
        <v>Send Email</v>
      </c>
      <c r="S59" s="162" t="str">
        <f t="shared" ca="1" si="19"/>
        <v>Send Email</v>
      </c>
      <c r="T59" s="173" t="s">
        <v>39</v>
      </c>
      <c r="U59" s="146"/>
      <c r="V59" s="174" t="str">
        <f t="shared" si="7"/>
        <v/>
      </c>
      <c r="W59" s="175" t="str">
        <f t="shared" ca="1" si="8"/>
        <v/>
      </c>
      <c r="X59" s="178"/>
      <c r="Y59" s="178"/>
      <c r="Z59" s="178"/>
      <c r="AA59" s="178"/>
    </row>
    <row r="60" spans="1:29">
      <c r="A60" s="242">
        <v>43797</v>
      </c>
      <c r="B60" s="169" t="s">
        <v>7</v>
      </c>
      <c r="C60" s="169" t="s">
        <v>363</v>
      </c>
      <c r="D60" s="177">
        <v>1</v>
      </c>
      <c r="E60" s="171" t="s">
        <v>39</v>
      </c>
      <c r="F60" s="116" t="s">
        <v>1862</v>
      </c>
      <c r="G60" s="169" t="s">
        <v>364</v>
      </c>
      <c r="H60" s="146" t="s">
        <v>365</v>
      </c>
      <c r="I60" s="184">
        <v>2016215165</v>
      </c>
      <c r="J60" s="169" t="s">
        <v>10</v>
      </c>
      <c r="K60" s="146"/>
      <c r="L60" s="234" t="s">
        <v>265</v>
      </c>
      <c r="M60" s="172" t="str">
        <f>IF(C60="","",(IF(IFERROR(INDEX(HandoverLog!A:A,MATCH(ShipmentRegister!C60,HandoverLog!A:A,0),1),"Inside The Secure Store")=C60,"Collected And Gone","Inside The Secure Store")))</f>
        <v>Inside The Secure Store</v>
      </c>
      <c r="N60" s="28">
        <f t="shared" ca="1" si="6"/>
        <v>304</v>
      </c>
      <c r="O60" s="146" t="s">
        <v>366</v>
      </c>
      <c r="P60" s="161" t="e">
        <f>IF(#REF!="","",IF(#REF!="Collected And Gone","",IF(#REF!&gt;=7,"Send Email","")))</f>
        <v>#REF!</v>
      </c>
      <c r="Q60" s="161" t="e">
        <f>IF(#REF!="","",IF(#REF!="Collected And Gone","",IF(#REF!&gt;=14, "Send Email", "")))</f>
        <v>#REF!</v>
      </c>
      <c r="R60" s="161" t="e">
        <f>IF(#REF!="","",IF(#REF!="Collected And Gone","",IF(#REF!&gt;=21, "Send Email", "")))</f>
        <v>#REF!</v>
      </c>
      <c r="S60" s="162" t="e">
        <f>IF(#REF!="","",IF(#REF!="Collected And Gone","",IF(#REF!&gt;=28, "Send Email", "")))</f>
        <v>#REF!</v>
      </c>
      <c r="T60" s="173" t="s">
        <v>39</v>
      </c>
      <c r="U60" s="146"/>
      <c r="V60" s="174" t="str">
        <f t="shared" si="7"/>
        <v/>
      </c>
      <c r="W60" s="175" t="str">
        <f t="shared" ca="1" si="8"/>
        <v/>
      </c>
      <c r="X60" s="178"/>
      <c r="Y60" s="178"/>
      <c r="Z60" s="178"/>
      <c r="AA60" s="178"/>
    </row>
    <row r="61" spans="1:29">
      <c r="A61" s="242">
        <v>43802</v>
      </c>
      <c r="B61" s="169" t="s">
        <v>8</v>
      </c>
      <c r="C61" s="170" t="s">
        <v>368</v>
      </c>
      <c r="D61" s="177">
        <v>1</v>
      </c>
      <c r="E61" s="171" t="s">
        <v>39</v>
      </c>
      <c r="F61" s="116" t="s">
        <v>1875</v>
      </c>
      <c r="G61" s="169" t="s">
        <v>288</v>
      </c>
      <c r="H61" s="146" t="s">
        <v>369</v>
      </c>
      <c r="I61" s="146" t="s">
        <v>232</v>
      </c>
      <c r="J61" s="169" t="s">
        <v>10</v>
      </c>
      <c r="K61" s="146"/>
      <c r="L61" s="234" t="s">
        <v>38</v>
      </c>
      <c r="M61" s="172" t="str">
        <f>IF(C61="","",(IF(IFERROR(INDEX(HandoverLog!A:A,MATCH(ShipmentRegister!C61,HandoverLog!A:A,0),1),"Inside The Secure Store")=C61,"Collected And Gone","Inside The Secure Store")))</f>
        <v>Inside The Secure Store</v>
      </c>
      <c r="N61" s="28">
        <f t="shared" ca="1" si="6"/>
        <v>299</v>
      </c>
      <c r="O61" s="146"/>
      <c r="P61" s="161" t="str">
        <f ca="1">IF($A61="","",IF($M61="Collected And Gone","",IF($N61&gt;=7,"Send Email","")))</f>
        <v>Send Email</v>
      </c>
      <c r="Q61" s="161" t="str">
        <f ca="1">IF($A61="","",IF($M61="Collected And Gone","",IF($N61&gt;=14, "Send Email", "")))</f>
        <v>Send Email</v>
      </c>
      <c r="R61" s="161" t="str">
        <f ca="1">IF($A61="","",IF($M61="Collected And Gone","",IF($N61&gt;=21, "Send Email", "")))</f>
        <v>Send Email</v>
      </c>
      <c r="S61" s="162" t="str">
        <f ca="1">IF($A61="","",IF($M61="Collected And Gone","",IF($N61&gt;=28, "Send Email", "")))</f>
        <v>Send Email</v>
      </c>
      <c r="T61" s="173"/>
      <c r="U61" s="146"/>
      <c r="V61" s="174" t="str">
        <f t="shared" si="7"/>
        <v/>
      </c>
      <c r="W61" s="175" t="str">
        <f t="shared" ca="1" si="8"/>
        <v/>
      </c>
      <c r="X61" s="178" t="s">
        <v>481</v>
      </c>
      <c r="Y61" s="178" t="s">
        <v>482</v>
      </c>
      <c r="Z61" s="178"/>
      <c r="AA61" s="178"/>
    </row>
    <row r="62" spans="1:29">
      <c r="A62" s="241">
        <v>43808</v>
      </c>
      <c r="B62" s="169" t="s">
        <v>7</v>
      </c>
      <c r="C62" s="170" t="s">
        <v>390</v>
      </c>
      <c r="D62" s="171">
        <v>1</v>
      </c>
      <c r="E62" s="171" t="s">
        <v>39</v>
      </c>
      <c r="F62" s="116" t="s">
        <v>1875</v>
      </c>
      <c r="G62" s="169" t="s">
        <v>244</v>
      </c>
      <c r="H62" s="169" t="s">
        <v>391</v>
      </c>
      <c r="I62" s="116"/>
      <c r="J62" s="169" t="s">
        <v>10</v>
      </c>
      <c r="K62" s="169"/>
      <c r="L62" s="206" t="s">
        <v>339</v>
      </c>
      <c r="M62" s="172" t="str">
        <f>IF(C62="","",(IF(IFERROR(INDEX(HandoverLog!A:A,MATCH(ShipmentRegister!C62,HandoverLog!A:A,0),1),"Inside The Secure Store")=C62,"Collected And Gone","Inside The Secure Store")))</f>
        <v>Inside The Secure Store</v>
      </c>
      <c r="N62" s="28">
        <f t="shared" ca="1" si="6"/>
        <v>293</v>
      </c>
      <c r="O62" s="169"/>
      <c r="P62" s="186" t="e">
        <f>IF(#REF!="","",IF($M62="Collected And Gone","",IF($N62&gt;=7,"Send Email","")))</f>
        <v>#REF!</v>
      </c>
      <c r="Q62" s="186" t="e">
        <f>IF(#REF!="","",IF($M62="Collected And Gone","",IF($N62&gt;=14, "Send Email", "")))</f>
        <v>#REF!</v>
      </c>
      <c r="R62" s="186" t="e">
        <f>IF(#REF!="","",IF($M62="Collected And Gone","",IF($N62&gt;=21, "Send Email", "")))</f>
        <v>#REF!</v>
      </c>
      <c r="S62" s="187" t="e">
        <f>IF(#REF!="","",IF($M62="Collected And Gone","",IF($N62&gt;=28, "Send Email", "")))</f>
        <v>#REF!</v>
      </c>
      <c r="T62" s="173" t="s">
        <v>39</v>
      </c>
      <c r="U62" s="169"/>
      <c r="V62" s="174" t="str">
        <f t="shared" si="7"/>
        <v/>
      </c>
      <c r="W62" s="175" t="str">
        <f t="shared" ca="1" si="8"/>
        <v/>
      </c>
      <c r="X62" s="182"/>
      <c r="Y62" s="182"/>
      <c r="Z62" s="182"/>
      <c r="AA62" s="182"/>
    </row>
    <row r="63" spans="1:29">
      <c r="A63" s="241">
        <v>43812</v>
      </c>
      <c r="B63" s="169" t="s">
        <v>7</v>
      </c>
      <c r="C63" s="169" t="s">
        <v>373</v>
      </c>
      <c r="D63" s="171">
        <v>1</v>
      </c>
      <c r="E63" s="171" t="s">
        <v>39</v>
      </c>
      <c r="F63" s="116" t="s">
        <v>147</v>
      </c>
      <c r="G63" s="169" t="s">
        <v>244</v>
      </c>
      <c r="H63" s="169" t="s">
        <v>374</v>
      </c>
      <c r="I63" s="169" t="s">
        <v>375</v>
      </c>
      <c r="J63" s="169" t="s">
        <v>10</v>
      </c>
      <c r="K63" s="169"/>
      <c r="L63" s="206" t="s">
        <v>191</v>
      </c>
      <c r="M63" s="172" t="str">
        <f>IF(C63="","",(IF(IFERROR(INDEX(HandoverLog!A:A,MATCH(ShipmentRegister!C63,HandoverLog!A:A,0),1),"Inside The Secure Store")=C63,"Collected And Gone","Inside The Secure Store")))</f>
        <v>Inside The Secure Store</v>
      </c>
      <c r="N63" s="28">
        <f t="shared" ca="1" si="6"/>
        <v>289</v>
      </c>
      <c r="O63" s="169"/>
      <c r="P63" s="186" t="e">
        <f>IF(#REF!="","",IF($M63="Collected And Gone","",IF($N63&gt;=7,"Send Email","")))</f>
        <v>#REF!</v>
      </c>
      <c r="Q63" s="186" t="e">
        <f>IF(#REF!="","",IF($M63="Collected And Gone","",IF($N63&gt;=14, "Send Email", "")))</f>
        <v>#REF!</v>
      </c>
      <c r="R63" s="186" t="e">
        <f>IF(#REF!="","",IF($M63="Collected And Gone","",IF($N63&gt;=21, "Send Email", "")))</f>
        <v>#REF!</v>
      </c>
      <c r="S63" s="187" t="e">
        <f>IF(#REF!="","",IF($M63="Collected And Gone","",IF($N63&gt;=28, "Send Email", "")))</f>
        <v>#REF!</v>
      </c>
      <c r="T63" s="173" t="s">
        <v>39</v>
      </c>
      <c r="U63" s="169"/>
      <c r="V63" s="174" t="str">
        <f t="shared" si="7"/>
        <v/>
      </c>
      <c r="W63" s="175" t="str">
        <f t="shared" ca="1" si="8"/>
        <v/>
      </c>
      <c r="X63" s="182"/>
      <c r="Y63" s="182"/>
      <c r="Z63" s="182"/>
      <c r="AA63" s="182"/>
      <c r="AC63" s="49"/>
    </row>
    <row r="64" spans="1:29">
      <c r="A64" s="242">
        <v>43814</v>
      </c>
      <c r="B64" s="169" t="s">
        <v>7</v>
      </c>
      <c r="C64" s="170" t="s">
        <v>376</v>
      </c>
      <c r="D64" s="177">
        <v>1</v>
      </c>
      <c r="E64" s="171" t="s">
        <v>39</v>
      </c>
      <c r="F64" s="116" t="s">
        <v>1871</v>
      </c>
      <c r="G64" s="169" t="s">
        <v>301</v>
      </c>
      <c r="H64" s="146" t="s">
        <v>377</v>
      </c>
      <c r="I64" s="146"/>
      <c r="J64" s="169" t="s">
        <v>10</v>
      </c>
      <c r="K64" s="146"/>
      <c r="L64" s="234" t="s">
        <v>139</v>
      </c>
      <c r="M64" s="172" t="str">
        <f>IF(C64="","",(IF(IFERROR(INDEX(HandoverLog!A:A,MATCH(ShipmentRegister!C64,HandoverLog!A:A,0),1),"Inside The Secure Store")=C64,"Collected And Gone","Inside The Secure Store")))</f>
        <v>Inside The Secure Store</v>
      </c>
      <c r="N64" s="28">
        <f t="shared" ca="1" si="6"/>
        <v>287</v>
      </c>
      <c r="O64" s="146"/>
      <c r="P64" s="161" t="str">
        <f ca="1">IF($A67="","",IF($M64="Collected And Gone","",IF($N64&gt;=7,"Send Email","")))</f>
        <v>Send Email</v>
      </c>
      <c r="Q64" s="161" t="str">
        <f ca="1">IF($A67="","",IF($M64="Collected And Gone","",IF($N64&gt;=14, "Send Email", "")))</f>
        <v>Send Email</v>
      </c>
      <c r="R64" s="161" t="str">
        <f ca="1">IF($A67="","",IF($M64="Collected And Gone","",IF($N64&gt;=21, "Send Email", "")))</f>
        <v>Send Email</v>
      </c>
      <c r="S64" s="162" t="str">
        <f ca="1">IF($A67="","",IF($M64="Collected And Gone","",IF($N64&gt;=28, "Send Email", "")))</f>
        <v>Send Email</v>
      </c>
      <c r="T64" s="173" t="s">
        <v>39</v>
      </c>
      <c r="U64" s="183">
        <v>43865</v>
      </c>
      <c r="V64" s="174">
        <f t="shared" si="7"/>
        <v>43910</v>
      </c>
      <c r="W64" s="175">
        <f t="shared" ca="1" si="8"/>
        <v>236</v>
      </c>
      <c r="X64" s="182"/>
      <c r="Y64" s="182" t="s">
        <v>458</v>
      </c>
      <c r="Z64" s="182"/>
      <c r="AA64" s="182"/>
      <c r="AC64" s="45"/>
    </row>
    <row r="65" spans="1:29">
      <c r="A65" s="242">
        <v>43816</v>
      </c>
      <c r="B65" s="169" t="s">
        <v>7</v>
      </c>
      <c r="C65" s="169" t="s">
        <v>383</v>
      </c>
      <c r="D65" s="177">
        <v>1</v>
      </c>
      <c r="E65" s="171" t="s">
        <v>39</v>
      </c>
      <c r="F65" s="116" t="s">
        <v>14</v>
      </c>
      <c r="G65" s="169" t="s">
        <v>321</v>
      </c>
      <c r="H65" s="146" t="s">
        <v>309</v>
      </c>
      <c r="I65" s="146" t="s">
        <v>382</v>
      </c>
      <c r="J65" s="169" t="s">
        <v>10</v>
      </c>
      <c r="K65" s="146"/>
      <c r="L65" s="234" t="s">
        <v>38</v>
      </c>
      <c r="M65" s="172" t="str">
        <f>IF(C65="","",(IF(IFERROR(INDEX(HandoverLog!A:A,MATCH(ShipmentRegister!C65,HandoverLog!A:A,0),1),"Inside The Secure Store")=C65,"Collected And Gone","Inside The Secure Store")))</f>
        <v>Inside The Secure Store</v>
      </c>
      <c r="N65" s="28">
        <f t="shared" ca="1" si="6"/>
        <v>285</v>
      </c>
      <c r="O65" s="146"/>
      <c r="P65" s="161" t="e">
        <f>IF(#REF!="","",IF($M65="Collected And Gone","",IF($N65&gt;=7,"Send Email","")))</f>
        <v>#REF!</v>
      </c>
      <c r="Q65" s="161" t="e">
        <f>IF(#REF!="","",IF($M65="Collected And Gone","",IF($N65&gt;=14, "Send Email", "")))</f>
        <v>#REF!</v>
      </c>
      <c r="R65" s="161" t="e">
        <f>IF(#REF!="","",IF($M65="Collected And Gone","",IF($N65&gt;=21, "Send Email", "")))</f>
        <v>#REF!</v>
      </c>
      <c r="S65" s="162" t="e">
        <f>IF(#REF!="","",IF($M65="Collected And Gone","",IF($N65&gt;=28, "Send Email", "")))</f>
        <v>#REF!</v>
      </c>
      <c r="T65" s="173" t="s">
        <v>39</v>
      </c>
      <c r="U65" s="183">
        <v>43865</v>
      </c>
      <c r="V65" s="174">
        <f t="shared" si="7"/>
        <v>43910</v>
      </c>
      <c r="W65" s="175">
        <f t="shared" ca="1" si="8"/>
        <v>236</v>
      </c>
      <c r="X65" s="182"/>
      <c r="Y65" s="182" t="s">
        <v>456</v>
      </c>
      <c r="Z65" s="182"/>
      <c r="AA65" s="182"/>
      <c r="AC65" s="45"/>
    </row>
    <row r="66" spans="1:29">
      <c r="A66" s="242">
        <v>43816</v>
      </c>
      <c r="B66" s="169" t="s">
        <v>7</v>
      </c>
      <c r="C66" s="170" t="s">
        <v>386</v>
      </c>
      <c r="D66" s="177">
        <v>4</v>
      </c>
      <c r="E66" s="171" t="s">
        <v>39</v>
      </c>
      <c r="F66" s="116" t="s">
        <v>1885</v>
      </c>
      <c r="G66" s="169" t="s">
        <v>352</v>
      </c>
      <c r="H66" s="146" t="s">
        <v>384</v>
      </c>
      <c r="I66" s="146" t="s">
        <v>385</v>
      </c>
      <c r="J66" s="169" t="s">
        <v>10</v>
      </c>
      <c r="K66" s="146"/>
      <c r="L66" s="234" t="s">
        <v>38</v>
      </c>
      <c r="M66" s="172" t="str">
        <f>IF(C66="","",(IF(IFERROR(INDEX(HandoverLog!A:A,MATCH(ShipmentRegister!C66,HandoverLog!A:A,0),1),"Inside The Secure Store")=C66,"Collected And Gone","Inside The Secure Store")))</f>
        <v>Inside The Secure Store</v>
      </c>
      <c r="N66" s="28">
        <f t="shared" ca="1" si="6"/>
        <v>285</v>
      </c>
      <c r="O66" s="146"/>
      <c r="P66" s="161" t="str">
        <f ca="1">IF($A72="","",IF($M66="Collected And Gone","",IF($N66&gt;=7,"Send Email","")))</f>
        <v>Send Email</v>
      </c>
      <c r="Q66" s="161" t="str">
        <f ca="1">IF($A72="","",IF($M66="Collected And Gone","",IF($N66&gt;=14, "Send Email", "")))</f>
        <v>Send Email</v>
      </c>
      <c r="R66" s="161" t="str">
        <f ca="1">IF($A72="","",IF($M66="Collected And Gone","",IF($N66&gt;=21, "Send Email", "")))</f>
        <v>Send Email</v>
      </c>
      <c r="S66" s="162" t="str">
        <f ca="1">IF($A72="","",IF($M66="Collected And Gone","",IF($N66&gt;=28, "Send Email", "")))</f>
        <v>Send Email</v>
      </c>
      <c r="T66" s="173" t="s">
        <v>39</v>
      </c>
      <c r="U66" s="183">
        <v>43865</v>
      </c>
      <c r="V66" s="174">
        <f t="shared" si="7"/>
        <v>43910</v>
      </c>
      <c r="W66" s="175">
        <f t="shared" ca="1" si="8"/>
        <v>236</v>
      </c>
      <c r="X66" s="182"/>
      <c r="Y66" s="182" t="s">
        <v>459</v>
      </c>
      <c r="Z66" s="182" t="s">
        <v>353</v>
      </c>
      <c r="AA66" s="182" t="s">
        <v>354</v>
      </c>
      <c r="AC66" s="45"/>
    </row>
    <row r="67" spans="1:29">
      <c r="A67" s="242">
        <v>43816</v>
      </c>
      <c r="B67" s="169" t="s">
        <v>7</v>
      </c>
      <c r="C67" s="170" t="s">
        <v>387</v>
      </c>
      <c r="D67" s="177">
        <v>4</v>
      </c>
      <c r="E67" s="177"/>
      <c r="F67" s="116" t="s">
        <v>1885</v>
      </c>
      <c r="G67" s="169" t="s">
        <v>352</v>
      </c>
      <c r="H67" s="146" t="s">
        <v>384</v>
      </c>
      <c r="I67" s="146" t="s">
        <v>385</v>
      </c>
      <c r="J67" s="169" t="s">
        <v>10</v>
      </c>
      <c r="K67" s="146"/>
      <c r="L67" s="234" t="s">
        <v>38</v>
      </c>
      <c r="M67" s="172" t="str">
        <f>IF(C67="","",(IF(IFERROR(INDEX(HandoverLog!A:A,MATCH(ShipmentRegister!C67,HandoverLog!A:A,0),1),"Inside The Secure Store")=C67,"Collected And Gone","Inside The Secure Store")))</f>
        <v>Inside The Secure Store</v>
      </c>
      <c r="N67" s="28">
        <f t="shared" ca="1" si="6"/>
        <v>285</v>
      </c>
      <c r="O67" s="146"/>
      <c r="P67" s="161" t="e">
        <f>IF(#REF!="","",IF($M67="Collected And Gone","",IF($N67&gt;=7,"Send Email","")))</f>
        <v>#REF!</v>
      </c>
      <c r="Q67" s="161" t="e">
        <f>IF(#REF!="","",IF($M67="Collected And Gone","",IF($N67&gt;=14, "Send Email", "")))</f>
        <v>#REF!</v>
      </c>
      <c r="R67" s="161" t="e">
        <f>IF(#REF!="","",IF($M67="Collected And Gone","",IF($N67&gt;=21, "Send Email", "")))</f>
        <v>#REF!</v>
      </c>
      <c r="S67" s="162" t="e">
        <f>IF(#REF!="","",IF($M67="Collected And Gone","",IF($N67&gt;=28, "Send Email", "")))</f>
        <v>#REF!</v>
      </c>
      <c r="T67" s="173" t="s">
        <v>39</v>
      </c>
      <c r="U67" s="183">
        <v>43865</v>
      </c>
      <c r="V67" s="174">
        <f t="shared" si="7"/>
        <v>43910</v>
      </c>
      <c r="W67" s="175">
        <f t="shared" ca="1" si="8"/>
        <v>236</v>
      </c>
      <c r="X67" s="182"/>
      <c r="Y67" s="182" t="s">
        <v>459</v>
      </c>
      <c r="Z67" s="182" t="s">
        <v>353</v>
      </c>
      <c r="AA67" s="182" t="s">
        <v>354</v>
      </c>
      <c r="AC67" s="45"/>
    </row>
    <row r="68" spans="1:29">
      <c r="A68" s="242">
        <v>43816</v>
      </c>
      <c r="B68" s="169" t="s">
        <v>7</v>
      </c>
      <c r="C68" s="170" t="s">
        <v>388</v>
      </c>
      <c r="D68" s="177">
        <v>4</v>
      </c>
      <c r="E68" s="177"/>
      <c r="F68" s="116" t="s">
        <v>1885</v>
      </c>
      <c r="G68" s="169" t="s">
        <v>352</v>
      </c>
      <c r="H68" s="146" t="s">
        <v>384</v>
      </c>
      <c r="I68" s="146" t="s">
        <v>385</v>
      </c>
      <c r="J68" s="169" t="s">
        <v>10</v>
      </c>
      <c r="K68" s="146"/>
      <c r="L68" s="234" t="s">
        <v>38</v>
      </c>
      <c r="M68" s="172" t="str">
        <f>IF(C68="","",(IF(IFERROR(INDEX(HandoverLog!A:A,MATCH(ShipmentRegister!C68,HandoverLog!A:A,0),1),"Inside The Secure Store")=C68,"Collected And Gone","Inside The Secure Store")))</f>
        <v>Inside The Secure Store</v>
      </c>
      <c r="N68" s="28">
        <f t="shared" ca="1" si="6"/>
        <v>285</v>
      </c>
      <c r="O68" s="146"/>
      <c r="P68" s="161" t="e">
        <f>IF(#REF!="","",IF($M68="Collected And Gone","",IF($N68&gt;=7,"Send Email","")))</f>
        <v>#REF!</v>
      </c>
      <c r="Q68" s="161" t="e">
        <f>IF(#REF!="","",IF($M68="Collected And Gone","",IF($N68&gt;=14, "Send Email", "")))</f>
        <v>#REF!</v>
      </c>
      <c r="R68" s="161" t="e">
        <f>IF(#REF!="","",IF($M68="Collected And Gone","",IF($N68&gt;=21, "Send Email", "")))</f>
        <v>#REF!</v>
      </c>
      <c r="S68" s="162" t="e">
        <f>IF(#REF!="","",IF($M68="Collected And Gone","",IF($N68&gt;=28, "Send Email", "")))</f>
        <v>#REF!</v>
      </c>
      <c r="T68" s="173" t="s">
        <v>39</v>
      </c>
      <c r="U68" s="183">
        <v>43865</v>
      </c>
      <c r="V68" s="174">
        <f t="shared" si="7"/>
        <v>43910</v>
      </c>
      <c r="W68" s="175">
        <f t="shared" ca="1" si="8"/>
        <v>236</v>
      </c>
      <c r="X68" s="182"/>
      <c r="Y68" s="182" t="s">
        <v>459</v>
      </c>
      <c r="Z68" s="182" t="s">
        <v>353</v>
      </c>
      <c r="AA68" s="182" t="s">
        <v>354</v>
      </c>
      <c r="AC68" s="45"/>
    </row>
    <row r="69" spans="1:29">
      <c r="A69" s="242">
        <v>43816</v>
      </c>
      <c r="B69" s="169" t="s">
        <v>7</v>
      </c>
      <c r="C69" s="170" t="s">
        <v>389</v>
      </c>
      <c r="D69" s="177">
        <v>4</v>
      </c>
      <c r="E69" s="177"/>
      <c r="F69" s="116" t="s">
        <v>1885</v>
      </c>
      <c r="G69" s="169" t="s">
        <v>352</v>
      </c>
      <c r="H69" s="146" t="s">
        <v>384</v>
      </c>
      <c r="I69" s="146" t="s">
        <v>385</v>
      </c>
      <c r="J69" s="169" t="s">
        <v>10</v>
      </c>
      <c r="K69" s="146"/>
      <c r="L69" s="234" t="s">
        <v>38</v>
      </c>
      <c r="M69" s="172" t="str">
        <f>IF(C69="","",(IF(IFERROR(INDEX(HandoverLog!A:A,MATCH(ShipmentRegister!C69,HandoverLog!A:A,0),1),"Inside The Secure Store")=C69,"Collected And Gone","Inside The Secure Store")))</f>
        <v>Inside The Secure Store</v>
      </c>
      <c r="N69" s="28">
        <f t="shared" ref="N69:N132" ca="1" si="20">IF(A69="","",(TODAY()-A69))</f>
        <v>285</v>
      </c>
      <c r="O69" s="146"/>
      <c r="P69" s="161" t="e">
        <f>IF(#REF!="","",IF($M69="Collected And Gone","",IF($N69&gt;=7,"Send Email","")))</f>
        <v>#REF!</v>
      </c>
      <c r="Q69" s="161" t="e">
        <f>IF(#REF!="","",IF($M69="Collected And Gone","",IF($N69&gt;=14, "Send Email", "")))</f>
        <v>#REF!</v>
      </c>
      <c r="R69" s="161" t="e">
        <f>IF(#REF!="","",IF($M69="Collected And Gone","",IF($N69&gt;=21, "Send Email", "")))</f>
        <v>#REF!</v>
      </c>
      <c r="S69" s="162" t="e">
        <f>IF(#REF!="","",IF($M69="Collected And Gone","",IF($N69&gt;=28, "Send Email", "")))</f>
        <v>#REF!</v>
      </c>
      <c r="T69" s="173" t="s">
        <v>39</v>
      </c>
      <c r="U69" s="183">
        <v>43865</v>
      </c>
      <c r="V69" s="174">
        <f t="shared" ref="V69:V132" si="21">IF(U69="","",U69+45)</f>
        <v>43910</v>
      </c>
      <c r="W69" s="175">
        <f t="shared" ref="W69:W132" ca="1" si="22">IF(U69="","",TODAY()-U69)</f>
        <v>236</v>
      </c>
      <c r="X69" s="182"/>
      <c r="Y69" s="182" t="s">
        <v>459</v>
      </c>
      <c r="Z69" s="182" t="s">
        <v>353</v>
      </c>
      <c r="AA69" s="182" t="s">
        <v>354</v>
      </c>
      <c r="AC69" s="45"/>
    </row>
    <row r="70" spans="1:29">
      <c r="A70" s="242">
        <v>43816</v>
      </c>
      <c r="B70" s="169" t="s">
        <v>7</v>
      </c>
      <c r="C70" s="169" t="s">
        <v>378</v>
      </c>
      <c r="D70" s="177">
        <v>3</v>
      </c>
      <c r="E70" s="171" t="s">
        <v>39</v>
      </c>
      <c r="F70" s="116" t="s">
        <v>1875</v>
      </c>
      <c r="G70" s="169" t="s">
        <v>1691</v>
      </c>
      <c r="H70" s="146" t="s">
        <v>302</v>
      </c>
      <c r="I70" s="146" t="s">
        <v>381</v>
      </c>
      <c r="J70" s="169" t="s">
        <v>10</v>
      </c>
      <c r="K70" s="146"/>
      <c r="L70" s="234" t="s">
        <v>265</v>
      </c>
      <c r="M70" s="172" t="str">
        <f>IF(C70="","",(IF(IFERROR(INDEX(HandoverLog!A:A,MATCH(ShipmentRegister!C70,HandoverLog!A:A,0),1),"Inside The Secure Store")=C70,"Collected And Gone","Inside The Secure Store")))</f>
        <v>Inside The Secure Store</v>
      </c>
      <c r="N70" s="28">
        <f t="shared" ca="1" si="20"/>
        <v>285</v>
      </c>
      <c r="O70" s="146"/>
      <c r="P70" s="161" t="e">
        <f>IF(#REF!="","",IF($M70="Collected And Gone","",IF($N70&gt;=7,"Send Email","")))</f>
        <v>#REF!</v>
      </c>
      <c r="Q70" s="161" t="e">
        <f>IF(#REF!="","",IF($M70="Collected And Gone","",IF($N70&gt;=14, "Send Email", "")))</f>
        <v>#REF!</v>
      </c>
      <c r="R70" s="161" t="e">
        <f>IF(#REF!="","",IF($M70="Collected And Gone","",IF($N70&gt;=21, "Send Email", "")))</f>
        <v>#REF!</v>
      </c>
      <c r="S70" s="162" t="e">
        <f>IF(#REF!="","",IF($M70="Collected And Gone","",IF($N70&gt;=28, "Send Email", "")))</f>
        <v>#REF!</v>
      </c>
      <c r="T70" s="173" t="s">
        <v>39</v>
      </c>
      <c r="U70" s="146"/>
      <c r="V70" s="174" t="str">
        <f t="shared" si="21"/>
        <v/>
      </c>
      <c r="W70" s="175" t="str">
        <f t="shared" ca="1" si="22"/>
        <v/>
      </c>
      <c r="X70" s="182"/>
      <c r="Y70" s="182"/>
      <c r="Z70" s="182"/>
      <c r="AA70" s="182"/>
      <c r="AC70" s="45"/>
    </row>
    <row r="71" spans="1:29">
      <c r="A71" s="242">
        <v>43816</v>
      </c>
      <c r="B71" s="169" t="s">
        <v>7</v>
      </c>
      <c r="C71" s="169" t="s">
        <v>379</v>
      </c>
      <c r="D71" s="177">
        <v>3</v>
      </c>
      <c r="E71" s="177"/>
      <c r="F71" s="116" t="s">
        <v>1875</v>
      </c>
      <c r="G71" s="169" t="s">
        <v>1691</v>
      </c>
      <c r="H71" s="146" t="s">
        <v>302</v>
      </c>
      <c r="I71" s="146" t="s">
        <v>381</v>
      </c>
      <c r="J71" s="169" t="s">
        <v>10</v>
      </c>
      <c r="K71" s="146"/>
      <c r="L71" s="234" t="s">
        <v>265</v>
      </c>
      <c r="M71" s="172" t="str">
        <f>IF(C71="","",(IF(IFERROR(INDEX(HandoverLog!A:A,MATCH(ShipmentRegister!C71,HandoverLog!A:A,0),1),"Inside The Secure Store")=C71,"Collected And Gone","Inside The Secure Store")))</f>
        <v>Inside The Secure Store</v>
      </c>
      <c r="N71" s="28">
        <f t="shared" ca="1" si="20"/>
        <v>285</v>
      </c>
      <c r="O71" s="146"/>
      <c r="P71" s="161" t="e">
        <f>IF(#REF!="","",IF($M71="Collected And Gone","",IF($N71&gt;=7,"Send Email","")))</f>
        <v>#REF!</v>
      </c>
      <c r="Q71" s="161" t="e">
        <f>IF(#REF!="","",IF($M71="Collected And Gone","",IF($N71&gt;=14, "Send Email", "")))</f>
        <v>#REF!</v>
      </c>
      <c r="R71" s="161" t="e">
        <f>IF(#REF!="","",IF($M71="Collected And Gone","",IF($N71&gt;=21, "Send Email", "")))</f>
        <v>#REF!</v>
      </c>
      <c r="S71" s="162" t="e">
        <f>IF(#REF!="","",IF($M71="Collected And Gone","",IF($N71&gt;=28, "Send Email", "")))</f>
        <v>#REF!</v>
      </c>
      <c r="T71" s="173" t="s">
        <v>39</v>
      </c>
      <c r="U71" s="146"/>
      <c r="V71" s="174" t="str">
        <f t="shared" si="21"/>
        <v/>
      </c>
      <c r="W71" s="175" t="str">
        <f t="shared" ca="1" si="22"/>
        <v/>
      </c>
      <c r="X71" s="182"/>
      <c r="Y71" s="182"/>
      <c r="Z71" s="182"/>
      <c r="AA71" s="182"/>
      <c r="AC71" s="45"/>
    </row>
    <row r="72" spans="1:29">
      <c r="A72" s="242">
        <v>43816</v>
      </c>
      <c r="B72" s="169" t="s">
        <v>7</v>
      </c>
      <c r="C72" s="169" t="s">
        <v>380</v>
      </c>
      <c r="D72" s="177">
        <v>3</v>
      </c>
      <c r="E72" s="177"/>
      <c r="F72" s="116" t="s">
        <v>1875</v>
      </c>
      <c r="G72" s="169" t="s">
        <v>1691</v>
      </c>
      <c r="H72" s="146" t="s">
        <v>302</v>
      </c>
      <c r="I72" s="146" t="s">
        <v>381</v>
      </c>
      <c r="J72" s="169" t="s">
        <v>10</v>
      </c>
      <c r="K72" s="146"/>
      <c r="L72" s="234" t="s">
        <v>265</v>
      </c>
      <c r="M72" s="172" t="str">
        <f>IF(C72="","",(IF(IFERROR(INDEX(HandoverLog!A:A,MATCH(ShipmentRegister!C72,HandoverLog!A:A,0),1),"Inside The Secure Store")=C72,"Collected And Gone","Inside The Secure Store")))</f>
        <v>Inside The Secure Store</v>
      </c>
      <c r="N72" s="28">
        <f t="shared" ca="1" si="20"/>
        <v>285</v>
      </c>
      <c r="O72" s="146"/>
      <c r="P72" s="161" t="e">
        <f>IF(#REF!="","",IF($M72="Collected And Gone","",IF($N72&gt;=7,"Send Email","")))</f>
        <v>#REF!</v>
      </c>
      <c r="Q72" s="161" t="e">
        <f>IF(#REF!="","",IF($M72="Collected And Gone","",IF($N72&gt;=14, "Send Email", "")))</f>
        <v>#REF!</v>
      </c>
      <c r="R72" s="161" t="e">
        <f>IF(#REF!="","",IF($M72="Collected And Gone","",IF($N72&gt;=21, "Send Email", "")))</f>
        <v>#REF!</v>
      </c>
      <c r="S72" s="162" t="e">
        <f>IF(#REF!="","",IF($M72="Collected And Gone","",IF($N72&gt;=28, "Send Email", "")))</f>
        <v>#REF!</v>
      </c>
      <c r="T72" s="173" t="s">
        <v>39</v>
      </c>
      <c r="U72" s="146"/>
      <c r="V72" s="174" t="str">
        <f t="shared" si="21"/>
        <v/>
      </c>
      <c r="W72" s="175" t="str">
        <f t="shared" ca="1" si="22"/>
        <v/>
      </c>
      <c r="X72" s="182"/>
      <c r="Y72" s="182"/>
      <c r="Z72" s="182"/>
      <c r="AA72" s="182"/>
      <c r="AC72" s="45"/>
    </row>
    <row r="73" spans="1:29">
      <c r="A73" s="242">
        <v>43820</v>
      </c>
      <c r="B73" s="169" t="s">
        <v>7</v>
      </c>
      <c r="C73" s="169" t="s">
        <v>392</v>
      </c>
      <c r="D73" s="177">
        <v>1</v>
      </c>
      <c r="E73" s="171" t="s">
        <v>39</v>
      </c>
      <c r="F73" s="116" t="s">
        <v>14</v>
      </c>
      <c r="G73" s="169" t="s">
        <v>371</v>
      </c>
      <c r="H73" s="146" t="s">
        <v>393</v>
      </c>
      <c r="I73" s="146"/>
      <c r="J73" s="169" t="s">
        <v>10</v>
      </c>
      <c r="K73" s="146"/>
      <c r="L73" s="234" t="s">
        <v>169</v>
      </c>
      <c r="M73" s="172" t="str">
        <f>IF(C73="","",(IF(IFERROR(INDEX(HandoverLog!A:A,MATCH(ShipmentRegister!C73,HandoverLog!A:A,0),1),"Inside The Secure Store")=C73,"Collected And Gone","Inside The Secure Store")))</f>
        <v>Inside The Secure Store</v>
      </c>
      <c r="N73" s="28">
        <f t="shared" ca="1" si="20"/>
        <v>281</v>
      </c>
      <c r="O73" s="146"/>
      <c r="P73" s="161" t="e">
        <f>IF(#REF!="","",IF($M73="Collected And Gone","",IF($N73&gt;=7,"Send Email","")))</f>
        <v>#REF!</v>
      </c>
      <c r="Q73" s="161" t="e">
        <f>IF(#REF!="","",IF($M73="Collected And Gone","",IF($N73&gt;=14, "Send Email", "")))</f>
        <v>#REF!</v>
      </c>
      <c r="R73" s="161" t="e">
        <f>IF(#REF!="","",IF($M73="Collected And Gone","",IF($N73&gt;=21, "Send Email", "")))</f>
        <v>#REF!</v>
      </c>
      <c r="S73" s="162" t="e">
        <f>IF(#REF!="","",IF($M73="Collected And Gone","",IF($N73&gt;=28, "Send Email", "")))</f>
        <v>#REF!</v>
      </c>
      <c r="T73" s="173" t="s">
        <v>39</v>
      </c>
      <c r="U73" s="183">
        <v>43865</v>
      </c>
      <c r="V73" s="174">
        <f t="shared" si="21"/>
        <v>43910</v>
      </c>
      <c r="W73" s="175">
        <f t="shared" ca="1" si="22"/>
        <v>236</v>
      </c>
      <c r="X73" s="182"/>
      <c r="Y73" s="182" t="s">
        <v>460</v>
      </c>
      <c r="Z73" s="182"/>
      <c r="AA73" s="182"/>
      <c r="AC73" s="45"/>
    </row>
    <row r="74" spans="1:29">
      <c r="A74" s="243">
        <v>43823</v>
      </c>
      <c r="B74" s="169" t="s">
        <v>7</v>
      </c>
      <c r="C74" s="169" t="s">
        <v>397</v>
      </c>
      <c r="D74" s="177">
        <v>1</v>
      </c>
      <c r="E74" s="171" t="s">
        <v>39</v>
      </c>
      <c r="F74" s="116" t="s">
        <v>14</v>
      </c>
      <c r="G74" s="169" t="s">
        <v>321</v>
      </c>
      <c r="H74" s="146" t="s">
        <v>120</v>
      </c>
      <c r="I74" s="146" t="s">
        <v>396</v>
      </c>
      <c r="J74" s="169" t="s">
        <v>10</v>
      </c>
      <c r="K74" s="146"/>
      <c r="L74" s="234" t="s">
        <v>140</v>
      </c>
      <c r="M74" s="172" t="str">
        <f>IF(C74="","",(IF(IFERROR(INDEX(HandoverLog!A:A,MATCH(ShipmentRegister!C74,HandoverLog!A:A,0),1),"Inside The Secure Store")=C74,"Collected And Gone","Inside The Secure Store")))</f>
        <v>Inside The Secure Store</v>
      </c>
      <c r="N74" s="28">
        <f t="shared" ca="1" si="20"/>
        <v>278</v>
      </c>
      <c r="O74" s="146"/>
      <c r="P74" s="161" t="e">
        <f>IF(#REF!="","",IF($M74="Collected And Gone","",IF($N74&gt;=7,"Send Email","")))</f>
        <v>#REF!</v>
      </c>
      <c r="Q74" s="161" t="e">
        <f>IF(#REF!="","",IF($M74="Collected And Gone","",IF($N74&gt;=14, "Send Email", "")))</f>
        <v>#REF!</v>
      </c>
      <c r="R74" s="161" t="e">
        <f>IF(#REF!="","",IF($M74="Collected And Gone","",IF($N74&gt;=21, "Send Email", "")))</f>
        <v>#REF!</v>
      </c>
      <c r="S74" s="162" t="e">
        <f>IF(#REF!="","",IF($M74="Collected And Gone","",IF($N74&gt;=28, "Send Email", "")))</f>
        <v>#REF!</v>
      </c>
      <c r="T74" s="173" t="s">
        <v>39</v>
      </c>
      <c r="U74" s="183">
        <v>43863</v>
      </c>
      <c r="V74" s="174">
        <f t="shared" si="21"/>
        <v>43908</v>
      </c>
      <c r="W74" s="175">
        <f t="shared" ca="1" si="22"/>
        <v>238</v>
      </c>
      <c r="X74" s="182"/>
      <c r="Y74" s="182" t="s">
        <v>456</v>
      </c>
      <c r="Z74" s="182"/>
      <c r="AA74" s="182"/>
      <c r="AC74" s="45"/>
    </row>
    <row r="75" spans="1:29">
      <c r="A75" s="243">
        <v>43823</v>
      </c>
      <c r="B75" s="169" t="s">
        <v>7</v>
      </c>
      <c r="C75" s="169" t="s">
        <v>394</v>
      </c>
      <c r="D75" s="177">
        <v>2</v>
      </c>
      <c r="E75" s="171" t="s">
        <v>39</v>
      </c>
      <c r="F75" s="116" t="s">
        <v>104</v>
      </c>
      <c r="G75" s="169" t="s">
        <v>323</v>
      </c>
      <c r="H75" s="146" t="s">
        <v>322</v>
      </c>
      <c r="I75" s="146"/>
      <c r="J75" s="169" t="s">
        <v>10</v>
      </c>
      <c r="K75" s="146"/>
      <c r="L75" s="234" t="s">
        <v>139</v>
      </c>
      <c r="M75" s="172" t="str">
        <f>IF(C75="","",(IF(IFERROR(INDEX(HandoverLog!A:A,MATCH(ShipmentRegister!C75,HandoverLog!A:A,0),1),"Inside The Secure Store")=C75,"Collected And Gone","Inside The Secure Store")))</f>
        <v>Collected And Gone</v>
      </c>
      <c r="N75" s="28">
        <f t="shared" ca="1" si="20"/>
        <v>278</v>
      </c>
      <c r="O75" s="146" t="s">
        <v>686</v>
      </c>
      <c r="P75" s="161" t="e">
        <f>IF(#REF!="","",IF($M75="Collected And Gone","",IF($N75&gt;=7,"Send Email","")))</f>
        <v>#REF!</v>
      </c>
      <c r="Q75" s="161" t="e">
        <f>IF(#REF!="","",IF($M75="Collected And Gone","",IF($N75&gt;=14, "Send Email", "")))</f>
        <v>#REF!</v>
      </c>
      <c r="R75" s="161" t="e">
        <f>IF(#REF!="","",IF($M75="Collected And Gone","",IF($N75&gt;=21, "Send Email", "")))</f>
        <v>#REF!</v>
      </c>
      <c r="S75" s="161" t="e">
        <f>IF(#REF!="","",IF($M75="Collected And Gone","",IF($N75&gt;=28, "Send Email", "")))</f>
        <v>#REF!</v>
      </c>
      <c r="T75" s="173" t="s">
        <v>39</v>
      </c>
      <c r="U75" s="146"/>
      <c r="V75" s="174" t="str">
        <f t="shared" si="21"/>
        <v/>
      </c>
      <c r="W75" s="175" t="str">
        <f t="shared" ca="1" si="22"/>
        <v/>
      </c>
      <c r="X75" s="182"/>
      <c r="Y75" s="182"/>
      <c r="Z75" s="182"/>
      <c r="AA75" s="182"/>
      <c r="AC75" s="45"/>
    </row>
    <row r="76" spans="1:29">
      <c r="A76" s="243">
        <v>43823</v>
      </c>
      <c r="B76" s="169" t="s">
        <v>7</v>
      </c>
      <c r="C76" s="169" t="s">
        <v>395</v>
      </c>
      <c r="D76" s="177">
        <v>2</v>
      </c>
      <c r="E76" s="177"/>
      <c r="F76" s="116" t="s">
        <v>104</v>
      </c>
      <c r="G76" s="169" t="s">
        <v>323</v>
      </c>
      <c r="H76" s="146" t="s">
        <v>322</v>
      </c>
      <c r="I76" s="146"/>
      <c r="J76" s="169" t="s">
        <v>10</v>
      </c>
      <c r="K76" s="146"/>
      <c r="L76" s="234" t="s">
        <v>139</v>
      </c>
      <c r="M76" s="172" t="str">
        <f>IF(C76="","",(IF(IFERROR(INDEX(HandoverLog!A:A,MATCH(ShipmentRegister!C76,HandoverLog!A:A,0),1),"Inside The Secure Store")=C76,"Collected And Gone","Inside The Secure Store")))</f>
        <v>Collected And Gone</v>
      </c>
      <c r="N76" s="28">
        <f t="shared" ca="1" si="20"/>
        <v>278</v>
      </c>
      <c r="O76" s="146" t="s">
        <v>687</v>
      </c>
      <c r="P76" s="161" t="e">
        <f>IF(#REF!="","",IF($M76="Collected And Gone","",IF($N76&gt;=7,"Send Email","")))</f>
        <v>#REF!</v>
      </c>
      <c r="Q76" s="161" t="e">
        <f>IF(#REF!="","",IF($M76="Collected And Gone","",IF($N76&gt;=14, "Send Email", "")))</f>
        <v>#REF!</v>
      </c>
      <c r="R76" s="161" t="e">
        <f>IF(#REF!="","",IF($M76="Collected And Gone","",IF($N76&gt;=21, "Send Email", "")))</f>
        <v>#REF!</v>
      </c>
      <c r="S76" s="161" t="e">
        <f>IF(#REF!="","",IF($M76="Collected And Gone","",IF($N76&gt;=28, "Send Email", "")))</f>
        <v>#REF!</v>
      </c>
      <c r="T76" s="173" t="s">
        <v>39</v>
      </c>
      <c r="U76" s="146"/>
      <c r="V76" s="174" t="str">
        <f t="shared" si="21"/>
        <v/>
      </c>
      <c r="W76" s="175" t="str">
        <f t="shared" ca="1" si="22"/>
        <v/>
      </c>
      <c r="X76" s="182"/>
      <c r="Y76" s="182"/>
      <c r="Z76" s="182"/>
      <c r="AA76" s="182"/>
      <c r="AC76" s="45"/>
    </row>
    <row r="77" spans="1:29">
      <c r="A77" s="241">
        <v>43832</v>
      </c>
      <c r="B77" s="169" t="s">
        <v>7</v>
      </c>
      <c r="C77" s="170" t="s">
        <v>401</v>
      </c>
      <c r="D77" s="171">
        <v>1</v>
      </c>
      <c r="E77" s="171" t="s">
        <v>39</v>
      </c>
      <c r="F77" s="116" t="s">
        <v>1875</v>
      </c>
      <c r="G77" s="169" t="s">
        <v>244</v>
      </c>
      <c r="H77" s="169" t="s">
        <v>391</v>
      </c>
      <c r="I77" s="169" t="s">
        <v>402</v>
      </c>
      <c r="J77" s="169" t="s">
        <v>10</v>
      </c>
      <c r="K77" s="169"/>
      <c r="L77" s="206" t="s">
        <v>139</v>
      </c>
      <c r="M77" s="172" t="str">
        <f>IF(C77="","",(IF(IFERROR(INDEX(HandoverLog!A:A,MATCH(ShipmentRegister!C77,HandoverLog!A:A,0),1),"Inside The Secure Store")=C77,"Collected And Gone","Inside The Secure Store")))</f>
        <v>Inside The Secure Store</v>
      </c>
      <c r="N77" s="28">
        <f t="shared" ca="1" si="20"/>
        <v>269</v>
      </c>
      <c r="O77" s="169"/>
      <c r="P77" s="186" t="e">
        <f>IF(#REF!="","",IF($M77="Collected And Gone","",IF($N77&gt;=7,"Send Email","")))</f>
        <v>#REF!</v>
      </c>
      <c r="Q77" s="186" t="e">
        <f>IF(#REF!="","",IF($M77="Collected And Gone","",IF($N77&gt;=14, "Send Email", "")))</f>
        <v>#REF!</v>
      </c>
      <c r="R77" s="186" t="e">
        <f>IF(#REF!="","",IF($M77="Collected And Gone","",IF($N77&gt;=21, "Send Email", "")))</f>
        <v>#REF!</v>
      </c>
      <c r="S77" s="187" t="e">
        <f>IF(#REF!="","",IF($M77="Collected And Gone","",IF($N77&gt;=28, "Send Email", "")))</f>
        <v>#REF!</v>
      </c>
      <c r="T77" s="173" t="s">
        <v>39</v>
      </c>
      <c r="U77" s="169"/>
      <c r="V77" s="174" t="str">
        <f t="shared" si="21"/>
        <v/>
      </c>
      <c r="W77" s="175" t="str">
        <f t="shared" ca="1" si="22"/>
        <v/>
      </c>
      <c r="X77" s="182"/>
      <c r="Y77" s="182"/>
      <c r="Z77" s="182"/>
      <c r="AA77" s="182"/>
      <c r="AC77" s="45"/>
    </row>
    <row r="78" spans="1:29">
      <c r="A78" s="241">
        <v>43832</v>
      </c>
      <c r="B78" s="169" t="s">
        <v>7</v>
      </c>
      <c r="C78" s="169" t="s">
        <v>400</v>
      </c>
      <c r="D78" s="177">
        <v>1</v>
      </c>
      <c r="E78" s="171" t="s">
        <v>39</v>
      </c>
      <c r="F78" s="188" t="s">
        <v>98</v>
      </c>
      <c r="G78" s="169" t="s">
        <v>1691</v>
      </c>
      <c r="H78" s="189" t="s">
        <v>399</v>
      </c>
      <c r="I78" s="146"/>
      <c r="J78" s="169" t="s">
        <v>10</v>
      </c>
      <c r="K78" s="146"/>
      <c r="L78" s="235" t="s">
        <v>339</v>
      </c>
      <c r="M78" s="172" t="str">
        <f>IF(C78="","",(IF(IFERROR(INDEX(HandoverLog!A:A,MATCH(ShipmentRegister!C78,HandoverLog!A:A,0),1),"Inside The Secure Store")=C78,"Collected And Gone","Inside The Secure Store")))</f>
        <v>Inside The Secure Store</v>
      </c>
      <c r="N78" s="28">
        <f t="shared" ca="1" si="20"/>
        <v>269</v>
      </c>
      <c r="O78" s="146"/>
      <c r="P78" s="161" t="e">
        <f>IF(#REF!="","",IF($M78="Collected And Gone","",IF($N78&gt;=7,"Send Email","")))</f>
        <v>#REF!</v>
      </c>
      <c r="Q78" s="161" t="e">
        <f>IF(#REF!="","",IF($M78="Collected And Gone","",IF($N78&gt;=14, "Send Email", "")))</f>
        <v>#REF!</v>
      </c>
      <c r="R78" s="161" t="e">
        <f>IF(#REF!="","",IF($M78="Collected And Gone","",IF($N78&gt;=21, "Send Email", "")))</f>
        <v>#REF!</v>
      </c>
      <c r="S78" s="162" t="e">
        <f>IF(#REF!="","",IF($M78="Collected And Gone","",IF($N78&gt;=28, "Send Email", "")))</f>
        <v>#REF!</v>
      </c>
      <c r="T78" s="173" t="s">
        <v>39</v>
      </c>
      <c r="U78" s="146"/>
      <c r="V78" s="174" t="str">
        <f t="shared" si="21"/>
        <v/>
      </c>
      <c r="W78" s="175" t="str">
        <f t="shared" ca="1" si="22"/>
        <v/>
      </c>
      <c r="X78" s="182"/>
      <c r="Y78" s="182"/>
      <c r="Z78" s="182"/>
      <c r="AA78" s="182"/>
      <c r="AC78" s="45"/>
    </row>
    <row r="79" spans="1:29">
      <c r="A79" s="241">
        <v>43833</v>
      </c>
      <c r="B79" s="169" t="s">
        <v>7</v>
      </c>
      <c r="C79" s="190" t="s">
        <v>403</v>
      </c>
      <c r="D79" s="177">
        <v>1</v>
      </c>
      <c r="E79" s="171" t="s">
        <v>39</v>
      </c>
      <c r="F79" s="116" t="s">
        <v>104</v>
      </c>
      <c r="G79" s="169" t="s">
        <v>976</v>
      </c>
      <c r="H79" s="146" t="s">
        <v>404</v>
      </c>
      <c r="I79" s="146"/>
      <c r="J79" s="169" t="s">
        <v>10</v>
      </c>
      <c r="K79" s="146"/>
      <c r="L79" s="235" t="s">
        <v>339</v>
      </c>
      <c r="M79" s="172" t="str">
        <f>IF(C79="","",(IF(IFERROR(INDEX(HandoverLog!A:A,MATCH(ShipmentRegister!C79,HandoverLog!A:A,0),1),"Inside The Secure Store")=C79,"Collected And Gone","Inside The Secure Store")))</f>
        <v>Inside The Secure Store</v>
      </c>
      <c r="N79" s="28">
        <f t="shared" ca="1" si="20"/>
        <v>268</v>
      </c>
      <c r="O79" s="146"/>
      <c r="P79" s="161" t="e">
        <f>IF(#REF!="","",IF($M79="Collected And Gone","",IF($N79&gt;=7,"Send Email","")))</f>
        <v>#REF!</v>
      </c>
      <c r="Q79" s="161" t="e">
        <f>IF(#REF!="","",IF($M79="Collected And Gone","",IF($N79&gt;=14, "Send Email", "")))</f>
        <v>#REF!</v>
      </c>
      <c r="R79" s="161" t="e">
        <f>IF(#REF!="","",IF($M79="Collected And Gone","",IF($N79&gt;=21, "Send Email", "")))</f>
        <v>#REF!</v>
      </c>
      <c r="S79" s="162" t="e">
        <f>IF(#REF!="","",IF($M79="Collected And Gone","",IF($N79&gt;=28, "Send Email", "")))</f>
        <v>#REF!</v>
      </c>
      <c r="T79" s="173" t="s">
        <v>39</v>
      </c>
      <c r="U79" s="146"/>
      <c r="V79" s="174" t="str">
        <f t="shared" si="21"/>
        <v/>
      </c>
      <c r="W79" s="175" t="str">
        <f t="shared" ca="1" si="22"/>
        <v/>
      </c>
      <c r="X79" s="182"/>
      <c r="Y79" s="182"/>
      <c r="Z79" s="182"/>
      <c r="AA79" s="182"/>
      <c r="AC79" s="45"/>
    </row>
    <row r="80" spans="1:29">
      <c r="A80" s="243">
        <v>43837</v>
      </c>
      <c r="B80" s="169" t="s">
        <v>7</v>
      </c>
      <c r="C80" s="169" t="s">
        <v>407</v>
      </c>
      <c r="D80" s="177">
        <v>1</v>
      </c>
      <c r="E80" s="171" t="s">
        <v>39</v>
      </c>
      <c r="F80" s="116" t="s">
        <v>147</v>
      </c>
      <c r="G80" s="169" t="s">
        <v>201</v>
      </c>
      <c r="H80" s="146" t="s">
        <v>345</v>
      </c>
      <c r="I80" s="146" t="s">
        <v>405</v>
      </c>
      <c r="J80" s="169" t="s">
        <v>10</v>
      </c>
      <c r="K80" s="146"/>
      <c r="L80" s="234" t="s">
        <v>38</v>
      </c>
      <c r="M80" s="172" t="str">
        <f>IF(C80="","",(IF(IFERROR(INDEX(HandoverLog!A:A,MATCH(ShipmentRegister!C80,HandoverLog!A:A,0),1),"Inside The Secure Store")=C80,"Collected And Gone","Inside The Secure Store")))</f>
        <v>Inside The Secure Store</v>
      </c>
      <c r="N80" s="28">
        <f t="shared" ca="1" si="20"/>
        <v>264</v>
      </c>
      <c r="O80" s="146"/>
      <c r="P80" s="161" t="e">
        <f>IF(#REF!="","",IF($M80="Collected And Gone","",IF($N80&gt;=7,"Send Email","")))</f>
        <v>#REF!</v>
      </c>
      <c r="Q80" s="161" t="e">
        <f>IF(#REF!="","",IF($M80="Collected And Gone","",IF($N80&gt;=14, "Send Email", "")))</f>
        <v>#REF!</v>
      </c>
      <c r="R80" s="161" t="e">
        <f>IF(#REF!="","",IF($M80="Collected And Gone","",IF($N80&gt;=21, "Send Email", "")))</f>
        <v>#REF!</v>
      </c>
      <c r="S80" s="162" t="e">
        <f>IF(#REF!="","",IF($M80="Collected And Gone","",IF($N80&gt;=28, "Send Email", "")))</f>
        <v>#REF!</v>
      </c>
      <c r="T80" s="173" t="s">
        <v>39</v>
      </c>
      <c r="U80" s="183">
        <v>43863</v>
      </c>
      <c r="V80" s="174">
        <f t="shared" si="21"/>
        <v>43908</v>
      </c>
      <c r="W80" s="175">
        <f t="shared" ca="1" si="22"/>
        <v>238</v>
      </c>
      <c r="X80" s="182"/>
      <c r="Y80" s="182" t="s">
        <v>243</v>
      </c>
      <c r="Z80" s="182" t="s">
        <v>406</v>
      </c>
      <c r="AA80" s="182" t="s">
        <v>346</v>
      </c>
      <c r="AC80" s="45"/>
    </row>
    <row r="81" spans="1:29">
      <c r="A81" s="242">
        <v>43838</v>
      </c>
      <c r="B81" s="169" t="s">
        <v>7</v>
      </c>
      <c r="C81" s="169" t="s">
        <v>408</v>
      </c>
      <c r="D81" s="177">
        <v>1</v>
      </c>
      <c r="E81" s="171" t="s">
        <v>39</v>
      </c>
      <c r="F81" s="116" t="s">
        <v>14</v>
      </c>
      <c r="G81" s="169" t="s">
        <v>341</v>
      </c>
      <c r="H81" s="146" t="s">
        <v>409</v>
      </c>
      <c r="I81" s="146" t="s">
        <v>74</v>
      </c>
      <c r="J81" s="169" t="s">
        <v>10</v>
      </c>
      <c r="K81" s="146"/>
      <c r="L81" s="234" t="s">
        <v>167</v>
      </c>
      <c r="M81" s="172" t="str">
        <f>IF(C81="","",(IF(IFERROR(INDEX(HandoverLog!A:A,MATCH(ShipmentRegister!C81,HandoverLog!A:A,0),1),"Inside The Secure Store")=C81,"Collected And Gone","Inside The Secure Store")))</f>
        <v>Inside The Secure Store</v>
      </c>
      <c r="N81" s="28">
        <f t="shared" ca="1" si="20"/>
        <v>263</v>
      </c>
      <c r="O81" s="146"/>
      <c r="P81" s="161" t="e">
        <f>IF(#REF!="","",IF($M81="Collected And Gone","",IF($N81&gt;=7,"Send Email","")))</f>
        <v>#REF!</v>
      </c>
      <c r="Q81" s="161" t="e">
        <f>IF(#REF!="","",IF($M81="Collected And Gone","",IF($N81&gt;=14, "Send Email", "")))</f>
        <v>#REF!</v>
      </c>
      <c r="R81" s="161" t="e">
        <f>IF(#REF!="","",IF($M81="Collected And Gone","",IF($N81&gt;=21, "Send Email", "")))</f>
        <v>#REF!</v>
      </c>
      <c r="S81" s="162" t="e">
        <f>IF(#REF!="","",IF($M81="Collected And Gone","",IF($N81&gt;=28, "Send Email", "")))</f>
        <v>#REF!</v>
      </c>
      <c r="T81" s="173" t="s">
        <v>39</v>
      </c>
      <c r="U81" s="183">
        <v>43863</v>
      </c>
      <c r="V81" s="174">
        <f t="shared" si="21"/>
        <v>43908</v>
      </c>
      <c r="W81" s="175">
        <f t="shared" ca="1" si="22"/>
        <v>238</v>
      </c>
      <c r="X81" s="182"/>
      <c r="Y81" s="182" t="s">
        <v>461</v>
      </c>
      <c r="Z81" s="182"/>
      <c r="AA81" s="182"/>
      <c r="AC81" s="45"/>
    </row>
    <row r="82" spans="1:29">
      <c r="A82" s="242">
        <v>43839</v>
      </c>
      <c r="B82" s="169" t="s">
        <v>7</v>
      </c>
      <c r="C82" s="190" t="s">
        <v>554</v>
      </c>
      <c r="D82" s="177">
        <v>1</v>
      </c>
      <c r="E82" s="171" t="s">
        <v>39</v>
      </c>
      <c r="F82" s="116" t="s">
        <v>104</v>
      </c>
      <c r="G82" s="169" t="s">
        <v>1691</v>
      </c>
      <c r="H82" s="146" t="s">
        <v>412</v>
      </c>
      <c r="I82" s="146" t="s">
        <v>413</v>
      </c>
      <c r="J82" s="169" t="s">
        <v>10</v>
      </c>
      <c r="K82" s="146"/>
      <c r="L82" s="234" t="s">
        <v>265</v>
      </c>
      <c r="M82" s="172" t="str">
        <f>IF(C82="","",(IF(IFERROR(INDEX(HandoverLog!A:A,MATCH(ShipmentRegister!C82,HandoverLog!A:A,0),1),"Inside The Secure Store")=C82,"Collected And Gone","Inside The Secure Store")))</f>
        <v>Inside The Secure Store</v>
      </c>
      <c r="N82" s="28">
        <f t="shared" ca="1" si="20"/>
        <v>262</v>
      </c>
      <c r="O82" s="146"/>
      <c r="P82" s="161" t="e">
        <f>IF(#REF!="","",IF($M82="Collected And Gone","",IF($N82&gt;=7,"Send Email","")))</f>
        <v>#REF!</v>
      </c>
      <c r="Q82" s="161" t="e">
        <f>IF(#REF!="","",IF($M82="Collected And Gone","",IF($N82&gt;=14, "Send Email", "")))</f>
        <v>#REF!</v>
      </c>
      <c r="R82" s="161" t="e">
        <f>IF(#REF!="","",IF($M82="Collected And Gone","",IF($N82&gt;=21, "Send Email", "")))</f>
        <v>#REF!</v>
      </c>
      <c r="S82" s="162" t="e">
        <f>IF(#REF!="","",IF($M82="Collected And Gone","",IF($N82&gt;=28, "Send Email", "")))</f>
        <v>#REF!</v>
      </c>
      <c r="T82" s="173" t="s">
        <v>39</v>
      </c>
      <c r="U82" s="146"/>
      <c r="V82" s="174" t="str">
        <f t="shared" si="21"/>
        <v/>
      </c>
      <c r="W82" s="175" t="str">
        <f t="shared" ca="1" si="22"/>
        <v/>
      </c>
      <c r="X82" s="182"/>
      <c r="Y82" s="182"/>
      <c r="Z82" s="182"/>
      <c r="AA82" s="182"/>
      <c r="AC82" s="45"/>
    </row>
    <row r="83" spans="1:29">
      <c r="A83" s="242">
        <v>43845</v>
      </c>
      <c r="B83" s="169" t="s">
        <v>7</v>
      </c>
      <c r="C83" s="170" t="s">
        <v>466</v>
      </c>
      <c r="D83" s="177">
        <v>3</v>
      </c>
      <c r="E83" s="177"/>
      <c r="F83" s="116" t="s">
        <v>1886</v>
      </c>
      <c r="G83" s="169" t="s">
        <v>352</v>
      </c>
      <c r="H83" s="146" t="s">
        <v>418</v>
      </c>
      <c r="I83" s="146" t="s">
        <v>419</v>
      </c>
      <c r="J83" s="169" t="s">
        <v>10</v>
      </c>
      <c r="K83" s="146"/>
      <c r="L83" s="234" t="s">
        <v>140</v>
      </c>
      <c r="M83" s="172" t="str">
        <f>IF(C83="","",(IF(IFERROR(INDEX(HandoverLog!A:A,MATCH(ShipmentRegister!C83,HandoverLog!A:A,0),1),"Inside The Secure Store")=C83,"Collected And Gone","Inside The Secure Store")))</f>
        <v>Inside The Secure Store</v>
      </c>
      <c r="N83" s="28">
        <f t="shared" ca="1" si="20"/>
        <v>256</v>
      </c>
      <c r="O83" s="169" t="s">
        <v>420</v>
      </c>
      <c r="P83" s="161" t="e">
        <f>IF(#REF!="","",IF($M83="Collected And Gone","",IF($N83&gt;=7,"Send Email","")))</f>
        <v>#REF!</v>
      </c>
      <c r="Q83" s="161" t="e">
        <f>IF(#REF!="","",IF($M83="Collected And Gone","",IF($N83&gt;=14, "Send Email", "")))</f>
        <v>#REF!</v>
      </c>
      <c r="R83" s="161" t="e">
        <f>IF(#REF!="","",IF($M83="Collected And Gone","",IF($N83&gt;=21, "Send Email", "")))</f>
        <v>#REF!</v>
      </c>
      <c r="S83" s="162" t="e">
        <f>IF(#REF!="","",IF($M83="Collected And Gone","",IF($N83&gt;=28, "Send Email", "")))</f>
        <v>#REF!</v>
      </c>
      <c r="T83" s="173" t="s">
        <v>39</v>
      </c>
      <c r="U83" s="183">
        <v>43878</v>
      </c>
      <c r="V83" s="174">
        <f t="shared" si="21"/>
        <v>43923</v>
      </c>
      <c r="W83" s="175">
        <f t="shared" ca="1" si="22"/>
        <v>223</v>
      </c>
      <c r="X83" s="182"/>
      <c r="Y83" s="182" t="s">
        <v>459</v>
      </c>
      <c r="Z83" s="182"/>
      <c r="AA83" s="182"/>
      <c r="AC83" s="45"/>
    </row>
    <row r="84" spans="1:29">
      <c r="A84" s="242">
        <v>43845</v>
      </c>
      <c r="B84" s="169" t="s">
        <v>7</v>
      </c>
      <c r="C84" s="170" t="s">
        <v>467</v>
      </c>
      <c r="D84" s="177">
        <v>3</v>
      </c>
      <c r="E84" s="177"/>
      <c r="F84" s="116" t="s">
        <v>1886</v>
      </c>
      <c r="G84" s="169" t="s">
        <v>352</v>
      </c>
      <c r="H84" s="146" t="s">
        <v>418</v>
      </c>
      <c r="I84" s="146" t="s">
        <v>419</v>
      </c>
      <c r="J84" s="169" t="s">
        <v>10</v>
      </c>
      <c r="K84" s="146"/>
      <c r="L84" s="234" t="s">
        <v>140</v>
      </c>
      <c r="M84" s="172" t="str">
        <f>IF(C84="","",(IF(IFERROR(INDEX(HandoverLog!A:A,MATCH(ShipmentRegister!C84,HandoverLog!A:A,0),1),"Inside The Secure Store")=C84,"Collected And Gone","Inside The Secure Store")))</f>
        <v>Inside The Secure Store</v>
      </c>
      <c r="N84" s="28">
        <f t="shared" ca="1" si="20"/>
        <v>256</v>
      </c>
      <c r="O84" s="169" t="s">
        <v>421</v>
      </c>
      <c r="P84" s="161" t="e">
        <f>IF(#REF!="","",IF($M84="Collected And Gone","",IF($N84&gt;=7,"Send Email","")))</f>
        <v>#REF!</v>
      </c>
      <c r="Q84" s="161" t="e">
        <f>IF(#REF!="","",IF($M84="Collected And Gone","",IF($N84&gt;=14, "Send Email", "")))</f>
        <v>#REF!</v>
      </c>
      <c r="R84" s="161" t="e">
        <f>IF(#REF!="","",IF($M84="Collected And Gone","",IF($N84&gt;=21, "Send Email", "")))</f>
        <v>#REF!</v>
      </c>
      <c r="S84" s="162" t="e">
        <f>IF(#REF!="","",IF($M84="Collected And Gone","",IF($N84&gt;=28, "Send Email", "")))</f>
        <v>#REF!</v>
      </c>
      <c r="T84" s="173" t="s">
        <v>39</v>
      </c>
      <c r="U84" s="183">
        <v>43878</v>
      </c>
      <c r="V84" s="174">
        <f t="shared" si="21"/>
        <v>43923</v>
      </c>
      <c r="W84" s="175">
        <f t="shared" ca="1" si="22"/>
        <v>223</v>
      </c>
      <c r="X84" s="182"/>
      <c r="Y84" s="182" t="s">
        <v>459</v>
      </c>
      <c r="Z84" s="182"/>
      <c r="AA84" s="182"/>
      <c r="AC84" s="45"/>
    </row>
    <row r="85" spans="1:29">
      <c r="A85" s="242">
        <v>43852</v>
      </c>
      <c r="B85" s="169" t="s">
        <v>7</v>
      </c>
      <c r="C85" s="169" t="s">
        <v>430</v>
      </c>
      <c r="D85" s="177">
        <v>2</v>
      </c>
      <c r="E85" s="171" t="s">
        <v>39</v>
      </c>
      <c r="F85" s="116" t="s">
        <v>163</v>
      </c>
      <c r="G85" s="169" t="s">
        <v>341</v>
      </c>
      <c r="H85" s="146" t="s">
        <v>431</v>
      </c>
      <c r="I85" s="146" t="s">
        <v>432</v>
      </c>
      <c r="J85" s="169" t="s">
        <v>10</v>
      </c>
      <c r="K85" s="146"/>
      <c r="L85" s="234" t="s">
        <v>417</v>
      </c>
      <c r="M85" s="172" t="str">
        <f>IF(C85="","",(IF(IFERROR(INDEX(HandoverLog!A:A,MATCH(ShipmentRegister!C85,HandoverLog!A:A,0),1),"Inside The Secure Store")=C85,"Collected And Gone","Inside The Secure Store")))</f>
        <v>Inside The Secure Store</v>
      </c>
      <c r="N85" s="28">
        <f t="shared" ca="1" si="20"/>
        <v>249</v>
      </c>
      <c r="O85" s="146"/>
      <c r="P85" s="161" t="e">
        <f>IF(#REF!="","",IF($M85="Collected And Gone","",IF($N85&gt;=7,"Send Email","")))</f>
        <v>#REF!</v>
      </c>
      <c r="Q85" s="161" t="e">
        <f>IF(#REF!="","",IF($M85="Collected And Gone","",IF($N85&gt;=14, "Send Email", "")))</f>
        <v>#REF!</v>
      </c>
      <c r="R85" s="161" t="e">
        <f>IF(#REF!="","",IF($M85="Collected And Gone","",IF($N85&gt;=21, "Send Email", "")))</f>
        <v>#REF!</v>
      </c>
      <c r="S85" s="162" t="e">
        <f>IF(#REF!="","",IF($M85="Collected And Gone","",IF($N85&gt;=28, "Send Email", "")))</f>
        <v>#REF!</v>
      </c>
      <c r="T85" s="173" t="s">
        <v>39</v>
      </c>
      <c r="U85" s="183">
        <v>43878</v>
      </c>
      <c r="V85" s="174">
        <f t="shared" si="21"/>
        <v>43923</v>
      </c>
      <c r="W85" s="175">
        <f t="shared" ca="1" si="22"/>
        <v>223</v>
      </c>
      <c r="X85" s="182"/>
      <c r="Y85" s="182" t="s">
        <v>461</v>
      </c>
      <c r="Z85" s="182"/>
      <c r="AA85" s="182"/>
      <c r="AC85" s="45"/>
    </row>
    <row r="86" spans="1:29">
      <c r="A86" s="242">
        <v>43852</v>
      </c>
      <c r="B86" s="169" t="s">
        <v>7</v>
      </c>
      <c r="C86" s="169" t="s">
        <v>433</v>
      </c>
      <c r="D86" s="177">
        <v>2</v>
      </c>
      <c r="E86" s="177"/>
      <c r="F86" s="116" t="s">
        <v>163</v>
      </c>
      <c r="G86" s="169" t="s">
        <v>341</v>
      </c>
      <c r="H86" s="146" t="s">
        <v>431</v>
      </c>
      <c r="I86" s="146" t="s">
        <v>432</v>
      </c>
      <c r="J86" s="169" t="s">
        <v>10</v>
      </c>
      <c r="K86" s="146"/>
      <c r="L86" s="234" t="s">
        <v>417</v>
      </c>
      <c r="M86" s="172" t="str">
        <f>IF(C86="","",(IF(IFERROR(INDEX(HandoverLog!A:A,MATCH(ShipmentRegister!C86,HandoverLog!A:A,0),1),"Inside The Secure Store")=C86,"Collected And Gone","Inside The Secure Store")))</f>
        <v>Inside The Secure Store</v>
      </c>
      <c r="N86" s="28">
        <f t="shared" ca="1" si="20"/>
        <v>249</v>
      </c>
      <c r="O86" s="146"/>
      <c r="P86" s="161" t="e">
        <f>IF(#REF!="","",IF($M86="Collected And Gone","",IF($N86&gt;=7,"Send Email","")))</f>
        <v>#REF!</v>
      </c>
      <c r="Q86" s="161" t="e">
        <f>IF(#REF!="","",IF($M86="Collected And Gone","",IF($N86&gt;=14, "Send Email", "")))</f>
        <v>#REF!</v>
      </c>
      <c r="R86" s="161" t="e">
        <f>IF(#REF!="","",IF($M86="Collected And Gone","",IF($N86&gt;=21, "Send Email", "")))</f>
        <v>#REF!</v>
      </c>
      <c r="S86" s="162" t="e">
        <f>IF(#REF!="","",IF($M86="Collected And Gone","",IF($N86&gt;=28, "Send Email", "")))</f>
        <v>#REF!</v>
      </c>
      <c r="T86" s="173" t="s">
        <v>39</v>
      </c>
      <c r="U86" s="183">
        <v>43878</v>
      </c>
      <c r="V86" s="174">
        <f t="shared" si="21"/>
        <v>43923</v>
      </c>
      <c r="W86" s="175">
        <f t="shared" ca="1" si="22"/>
        <v>223</v>
      </c>
      <c r="X86" s="182"/>
      <c r="Y86" s="182" t="s">
        <v>461</v>
      </c>
      <c r="Z86" s="182"/>
      <c r="AA86" s="182"/>
      <c r="AC86" s="45"/>
    </row>
    <row r="87" spans="1:29">
      <c r="A87" s="242">
        <v>43858</v>
      </c>
      <c r="B87" s="169" t="s">
        <v>7</v>
      </c>
      <c r="C87" s="170" t="s">
        <v>437</v>
      </c>
      <c r="D87" s="177">
        <v>6</v>
      </c>
      <c r="E87" s="171" t="s">
        <v>39</v>
      </c>
      <c r="F87" s="116" t="s">
        <v>1891</v>
      </c>
      <c r="G87" s="169" t="s">
        <v>184</v>
      </c>
      <c r="H87" s="146" t="s">
        <v>443</v>
      </c>
      <c r="I87" s="146" t="s">
        <v>444</v>
      </c>
      <c r="J87" s="169" t="s">
        <v>10</v>
      </c>
      <c r="K87" s="146"/>
      <c r="L87" s="206" t="s">
        <v>290</v>
      </c>
      <c r="M87" s="172" t="str">
        <f>IF(C87="","",(IF(IFERROR(INDEX(HandoverLog!A:A,MATCH(ShipmentRegister!C87,HandoverLog!A:A,0),1),"Inside The Secure Store")=C87,"Collected And Gone","Inside The Secure Store")))</f>
        <v>Inside The Secure Store</v>
      </c>
      <c r="N87" s="28">
        <f t="shared" ca="1" si="20"/>
        <v>243</v>
      </c>
      <c r="O87" s="146"/>
      <c r="P87" s="161" t="e">
        <f>IF(#REF!="","",IF($M87="Collected And Gone","",IF($N87&gt;=7,"Send Email","")))</f>
        <v>#REF!</v>
      </c>
      <c r="Q87" s="161" t="e">
        <f>IF(#REF!="","",IF($M87="Collected And Gone","",IF($N87&gt;=14, "Send Email", "")))</f>
        <v>#REF!</v>
      </c>
      <c r="R87" s="161" t="e">
        <f>IF(#REF!="","",IF($M87="Collected And Gone","",IF($N87&gt;=21, "Send Email", "")))</f>
        <v>#REF!</v>
      </c>
      <c r="S87" s="162" t="e">
        <f>IF(#REF!="","",IF($M87="Collected And Gone","",IF($N87&gt;=28, "Send Email", "")))</f>
        <v>#REF!</v>
      </c>
      <c r="T87" s="173" t="s">
        <v>39</v>
      </c>
      <c r="U87" s="183">
        <v>43878</v>
      </c>
      <c r="V87" s="174">
        <f t="shared" si="21"/>
        <v>43923</v>
      </c>
      <c r="W87" s="175">
        <f t="shared" ca="1" si="22"/>
        <v>223</v>
      </c>
      <c r="X87" s="182"/>
      <c r="Y87" s="182" t="s">
        <v>480</v>
      </c>
      <c r="Z87" s="182"/>
      <c r="AA87" s="182"/>
      <c r="AC87" s="45" t="s">
        <v>479</v>
      </c>
    </row>
    <row r="88" spans="1:29">
      <c r="A88" s="242">
        <v>43858</v>
      </c>
      <c r="B88" s="169" t="s">
        <v>7</v>
      </c>
      <c r="C88" s="170" t="s">
        <v>438</v>
      </c>
      <c r="D88" s="177">
        <v>6</v>
      </c>
      <c r="E88" s="177"/>
      <c r="F88" s="116" t="s">
        <v>1891</v>
      </c>
      <c r="G88" s="169" t="s">
        <v>184</v>
      </c>
      <c r="H88" s="146" t="s">
        <v>443</v>
      </c>
      <c r="I88" s="146" t="s">
        <v>444</v>
      </c>
      <c r="J88" s="169" t="s">
        <v>10</v>
      </c>
      <c r="K88" s="146"/>
      <c r="L88" s="206" t="s">
        <v>290</v>
      </c>
      <c r="M88" s="172" t="str">
        <f>IF(C88="","",(IF(IFERROR(INDEX(HandoverLog!A:A,MATCH(ShipmentRegister!C88,HandoverLog!A:A,0),1),"Inside The Secure Store")=C88,"Collected And Gone","Inside The Secure Store")))</f>
        <v>Inside The Secure Store</v>
      </c>
      <c r="N88" s="28">
        <f t="shared" ca="1" si="20"/>
        <v>243</v>
      </c>
      <c r="O88" s="146"/>
      <c r="P88" s="161" t="e">
        <f>IF(#REF!="","",IF($M88="Collected And Gone","",IF($N88&gt;=7,"Send Email","")))</f>
        <v>#REF!</v>
      </c>
      <c r="Q88" s="161" t="e">
        <f>IF(#REF!="","",IF($M88="Collected And Gone","",IF($N88&gt;=14, "Send Email", "")))</f>
        <v>#REF!</v>
      </c>
      <c r="R88" s="161" t="e">
        <f>IF(#REF!="","",IF($M88="Collected And Gone","",IF($N88&gt;=21, "Send Email", "")))</f>
        <v>#REF!</v>
      </c>
      <c r="S88" s="162" t="e">
        <f>IF(#REF!="","",IF($M88="Collected And Gone","",IF($N88&gt;=28, "Send Email", "")))</f>
        <v>#REF!</v>
      </c>
      <c r="T88" s="173" t="s">
        <v>39</v>
      </c>
      <c r="U88" s="183">
        <v>43878</v>
      </c>
      <c r="V88" s="174">
        <f t="shared" si="21"/>
        <v>43923</v>
      </c>
      <c r="W88" s="175">
        <f t="shared" ca="1" si="22"/>
        <v>223</v>
      </c>
      <c r="X88" s="182"/>
      <c r="Y88" s="182" t="s">
        <v>480</v>
      </c>
      <c r="Z88" s="182"/>
      <c r="AA88" s="182"/>
      <c r="AC88" s="45" t="s">
        <v>479</v>
      </c>
    </row>
    <row r="89" spans="1:29">
      <c r="A89" s="242">
        <v>43858</v>
      </c>
      <c r="B89" s="169" t="s">
        <v>7</v>
      </c>
      <c r="C89" s="170" t="s">
        <v>439</v>
      </c>
      <c r="D89" s="177">
        <v>6</v>
      </c>
      <c r="E89" s="177"/>
      <c r="F89" s="116" t="s">
        <v>1891</v>
      </c>
      <c r="G89" s="169" t="s">
        <v>184</v>
      </c>
      <c r="H89" s="146" t="s">
        <v>443</v>
      </c>
      <c r="I89" s="146" t="s">
        <v>444</v>
      </c>
      <c r="J89" s="169" t="s">
        <v>10</v>
      </c>
      <c r="K89" s="146"/>
      <c r="L89" s="206" t="s">
        <v>290</v>
      </c>
      <c r="M89" s="172" t="str">
        <f>IF(C89="","",(IF(IFERROR(INDEX(HandoverLog!A:A,MATCH(ShipmentRegister!C89,HandoverLog!A:A,0),1),"Inside The Secure Store")=C89,"Collected And Gone","Inside The Secure Store")))</f>
        <v>Inside The Secure Store</v>
      </c>
      <c r="N89" s="28">
        <f t="shared" ca="1" si="20"/>
        <v>243</v>
      </c>
      <c r="O89" s="146"/>
      <c r="P89" s="161" t="e">
        <f>IF(#REF!="","",IF($M89="Collected And Gone","",IF($N89&gt;=7,"Send Email","")))</f>
        <v>#REF!</v>
      </c>
      <c r="Q89" s="161" t="e">
        <f>IF(#REF!="","",IF($M89="Collected And Gone","",IF($N89&gt;=14, "Send Email", "")))</f>
        <v>#REF!</v>
      </c>
      <c r="R89" s="161" t="e">
        <f>IF(#REF!="","",IF($M89="Collected And Gone","",IF($N89&gt;=21, "Send Email", "")))</f>
        <v>#REF!</v>
      </c>
      <c r="S89" s="162" t="e">
        <f>IF(#REF!="","",IF($M89="Collected And Gone","",IF($N89&gt;=28, "Send Email", "")))</f>
        <v>#REF!</v>
      </c>
      <c r="T89" s="173" t="s">
        <v>39</v>
      </c>
      <c r="U89" s="183">
        <v>43878</v>
      </c>
      <c r="V89" s="174">
        <f t="shared" si="21"/>
        <v>43923</v>
      </c>
      <c r="W89" s="175">
        <f t="shared" ca="1" si="22"/>
        <v>223</v>
      </c>
      <c r="X89" s="182"/>
      <c r="Y89" s="182" t="s">
        <v>480</v>
      </c>
      <c r="Z89" s="182"/>
      <c r="AA89" s="182"/>
      <c r="AC89" s="45" t="s">
        <v>479</v>
      </c>
    </row>
    <row r="90" spans="1:29">
      <c r="A90" s="242">
        <v>43858</v>
      </c>
      <c r="B90" s="169" t="s">
        <v>7</v>
      </c>
      <c r="C90" s="170" t="s">
        <v>440</v>
      </c>
      <c r="D90" s="177">
        <v>6</v>
      </c>
      <c r="E90" s="177"/>
      <c r="F90" s="116" t="s">
        <v>1891</v>
      </c>
      <c r="G90" s="169" t="s">
        <v>184</v>
      </c>
      <c r="H90" s="146" t="s">
        <v>443</v>
      </c>
      <c r="I90" s="146" t="s">
        <v>444</v>
      </c>
      <c r="J90" s="169" t="s">
        <v>10</v>
      </c>
      <c r="K90" s="146"/>
      <c r="L90" s="206" t="s">
        <v>290</v>
      </c>
      <c r="M90" s="172" t="str">
        <f>IF(C90="","",(IF(IFERROR(INDEX(HandoverLog!A:A,MATCH(ShipmentRegister!C90,HandoverLog!A:A,0),1),"Inside The Secure Store")=C90,"Collected And Gone","Inside The Secure Store")))</f>
        <v>Inside The Secure Store</v>
      </c>
      <c r="N90" s="28">
        <f t="shared" ca="1" si="20"/>
        <v>243</v>
      </c>
      <c r="O90" s="146"/>
      <c r="P90" s="161" t="e">
        <f>IF(#REF!="","",IF($M90="Collected And Gone","",IF($N90&gt;=7,"Send Email","")))</f>
        <v>#REF!</v>
      </c>
      <c r="Q90" s="161" t="e">
        <f>IF(#REF!="","",IF($M90="Collected And Gone","",IF($N90&gt;=14, "Send Email", "")))</f>
        <v>#REF!</v>
      </c>
      <c r="R90" s="161" t="e">
        <f>IF(#REF!="","",IF($M90="Collected And Gone","",IF($N90&gt;=21, "Send Email", "")))</f>
        <v>#REF!</v>
      </c>
      <c r="S90" s="162" t="e">
        <f>IF(#REF!="","",IF($M90="Collected And Gone","",IF($N90&gt;=28, "Send Email", "")))</f>
        <v>#REF!</v>
      </c>
      <c r="T90" s="173" t="s">
        <v>39</v>
      </c>
      <c r="U90" s="183">
        <v>43878</v>
      </c>
      <c r="V90" s="174">
        <f t="shared" si="21"/>
        <v>43923</v>
      </c>
      <c r="W90" s="175">
        <f t="shared" ca="1" si="22"/>
        <v>223</v>
      </c>
      <c r="X90" s="182"/>
      <c r="Y90" s="182" t="s">
        <v>480</v>
      </c>
      <c r="Z90" s="182"/>
      <c r="AA90" s="182"/>
      <c r="AC90" s="45" t="s">
        <v>479</v>
      </c>
    </row>
    <row r="91" spans="1:29">
      <c r="A91" s="242">
        <v>43858</v>
      </c>
      <c r="B91" s="169" t="s">
        <v>7</v>
      </c>
      <c r="C91" s="170" t="s">
        <v>441</v>
      </c>
      <c r="D91" s="177">
        <v>6</v>
      </c>
      <c r="E91" s="177"/>
      <c r="F91" s="116" t="s">
        <v>1891</v>
      </c>
      <c r="G91" s="169" t="s">
        <v>184</v>
      </c>
      <c r="H91" s="146" t="s">
        <v>443</v>
      </c>
      <c r="I91" s="146" t="s">
        <v>444</v>
      </c>
      <c r="J91" s="169" t="s">
        <v>10</v>
      </c>
      <c r="K91" s="146"/>
      <c r="L91" s="206" t="s">
        <v>290</v>
      </c>
      <c r="M91" s="172" t="str">
        <f>IF(C91="","",(IF(IFERROR(INDEX(HandoverLog!A:A,MATCH(ShipmentRegister!C91,HandoverLog!A:A,0),1),"Inside The Secure Store")=C91,"Collected And Gone","Inside The Secure Store")))</f>
        <v>Inside The Secure Store</v>
      </c>
      <c r="N91" s="28">
        <f t="shared" ca="1" si="20"/>
        <v>243</v>
      </c>
      <c r="O91" s="146"/>
      <c r="P91" s="161" t="e">
        <f>IF(#REF!="","",IF($M91="Collected And Gone","",IF($N91&gt;=7,"Send Email","")))</f>
        <v>#REF!</v>
      </c>
      <c r="Q91" s="161" t="e">
        <f>IF(#REF!="","",IF($M91="Collected And Gone","",IF($N91&gt;=14, "Send Email", "")))</f>
        <v>#REF!</v>
      </c>
      <c r="R91" s="161" t="e">
        <f>IF(#REF!="","",IF($M91="Collected And Gone","",IF($N91&gt;=21, "Send Email", "")))</f>
        <v>#REF!</v>
      </c>
      <c r="S91" s="162" t="e">
        <f>IF(#REF!="","",IF($M91="Collected And Gone","",IF($N91&gt;=28, "Send Email", "")))</f>
        <v>#REF!</v>
      </c>
      <c r="T91" s="173" t="s">
        <v>39</v>
      </c>
      <c r="U91" s="183">
        <v>43878</v>
      </c>
      <c r="V91" s="174">
        <f t="shared" si="21"/>
        <v>43923</v>
      </c>
      <c r="W91" s="175">
        <f t="shared" ca="1" si="22"/>
        <v>223</v>
      </c>
      <c r="X91" s="182"/>
      <c r="Y91" s="182" t="s">
        <v>480</v>
      </c>
      <c r="Z91" s="182"/>
      <c r="AA91" s="182"/>
      <c r="AC91" s="45" t="s">
        <v>479</v>
      </c>
    </row>
    <row r="92" spans="1:29">
      <c r="A92" s="242">
        <v>43858</v>
      </c>
      <c r="B92" s="169" t="s">
        <v>7</v>
      </c>
      <c r="C92" s="170" t="s">
        <v>442</v>
      </c>
      <c r="D92" s="177">
        <v>6</v>
      </c>
      <c r="E92" s="177"/>
      <c r="F92" s="116" t="s">
        <v>1891</v>
      </c>
      <c r="G92" s="169" t="s">
        <v>184</v>
      </c>
      <c r="H92" s="146" t="s">
        <v>443</v>
      </c>
      <c r="I92" s="146" t="s">
        <v>444</v>
      </c>
      <c r="J92" s="169" t="s">
        <v>10</v>
      </c>
      <c r="K92" s="146"/>
      <c r="L92" s="206" t="s">
        <v>290</v>
      </c>
      <c r="M92" s="172" t="str">
        <f>IF(C92="","",(IF(IFERROR(INDEX(HandoverLog!A:A,MATCH(ShipmentRegister!C92,HandoverLog!A:A,0),1),"Inside The Secure Store")=C92,"Collected And Gone","Inside The Secure Store")))</f>
        <v>Inside The Secure Store</v>
      </c>
      <c r="N92" s="28">
        <f t="shared" ca="1" si="20"/>
        <v>243</v>
      </c>
      <c r="O92" s="146"/>
      <c r="P92" s="161" t="e">
        <f>IF(#REF!="","",IF($M92="Collected And Gone","",IF($N92&gt;=7,"Send Email","")))</f>
        <v>#REF!</v>
      </c>
      <c r="Q92" s="161" t="e">
        <f>IF(#REF!="","",IF($M92="Collected And Gone","",IF($N92&gt;=14, "Send Email", "")))</f>
        <v>#REF!</v>
      </c>
      <c r="R92" s="161" t="e">
        <f>IF(#REF!="","",IF($M92="Collected And Gone","",IF($N92&gt;=21, "Send Email", "")))</f>
        <v>#REF!</v>
      </c>
      <c r="S92" s="162" t="e">
        <f>IF(#REF!="","",IF($M92="Collected And Gone","",IF($N92&gt;=28, "Send Email", "")))</f>
        <v>#REF!</v>
      </c>
      <c r="T92" s="173" t="s">
        <v>39</v>
      </c>
      <c r="U92" s="183">
        <v>43878</v>
      </c>
      <c r="V92" s="174">
        <f t="shared" si="21"/>
        <v>43923</v>
      </c>
      <c r="W92" s="175">
        <f t="shared" ca="1" si="22"/>
        <v>223</v>
      </c>
      <c r="X92" s="182"/>
      <c r="Y92" s="182" t="s">
        <v>480</v>
      </c>
      <c r="Z92" s="182"/>
      <c r="AA92" s="182"/>
      <c r="AC92" s="45" t="s">
        <v>479</v>
      </c>
    </row>
    <row r="93" spans="1:29">
      <c r="A93" s="242">
        <v>43871</v>
      </c>
      <c r="B93" s="169" t="s">
        <v>7</v>
      </c>
      <c r="C93" s="169" t="s">
        <v>469</v>
      </c>
      <c r="D93" s="177">
        <v>1</v>
      </c>
      <c r="E93" s="171" t="s">
        <v>39</v>
      </c>
      <c r="F93" s="116" t="s">
        <v>14</v>
      </c>
      <c r="G93" s="169" t="s">
        <v>470</v>
      </c>
      <c r="H93" s="146" t="s">
        <v>468</v>
      </c>
      <c r="I93" s="146" t="s">
        <v>471</v>
      </c>
      <c r="J93" s="169" t="s">
        <v>10</v>
      </c>
      <c r="K93" s="146"/>
      <c r="L93" s="234" t="s">
        <v>339</v>
      </c>
      <c r="M93" s="172" t="str">
        <f>IF(C93="","",(IF(IFERROR(INDEX(HandoverLog!A:A,MATCH(ShipmentRegister!C93,HandoverLog!A:A,0),1),"Inside The Secure Store")=C93,"Collected And Gone","Inside The Secure Store")))</f>
        <v>Inside The Secure Store</v>
      </c>
      <c r="N93" s="28">
        <f t="shared" ca="1" si="20"/>
        <v>230</v>
      </c>
      <c r="O93" s="146"/>
      <c r="P93" s="161" t="e">
        <f>IF(#REF!="","",IF($M93="Collected And Gone","",IF($N93&gt;=7,"Send Email","")))</f>
        <v>#REF!</v>
      </c>
      <c r="Q93" s="161" t="e">
        <f>IF(#REF!="","",IF($M93="Collected And Gone","",IF($N93&gt;=14, "Send Email", "")))</f>
        <v>#REF!</v>
      </c>
      <c r="R93" s="161" t="e">
        <f>IF(#REF!="","",IF($M93="Collected And Gone","",IF($N93&gt;=21, "Send Email", "")))</f>
        <v>#REF!</v>
      </c>
      <c r="S93" s="162" t="e">
        <f>IF(#REF!="","",IF($M93="Collected And Gone","",IF($N93&gt;=28, "Send Email", "")))</f>
        <v>#REF!</v>
      </c>
      <c r="T93" s="173"/>
      <c r="U93" s="146"/>
      <c r="V93" s="174" t="str">
        <f t="shared" si="21"/>
        <v/>
      </c>
      <c r="W93" s="175" t="str">
        <f t="shared" ca="1" si="22"/>
        <v/>
      </c>
      <c r="X93" s="182"/>
      <c r="Y93" s="182"/>
      <c r="Z93" s="182"/>
      <c r="AA93" s="182"/>
      <c r="AC93" s="45" t="s">
        <v>232</v>
      </c>
    </row>
    <row r="94" spans="1:29">
      <c r="A94" s="242">
        <v>43879</v>
      </c>
      <c r="B94" s="169" t="s">
        <v>8</v>
      </c>
      <c r="C94" s="170" t="s">
        <v>501</v>
      </c>
      <c r="D94" s="177">
        <v>1</v>
      </c>
      <c r="E94" s="171" t="s">
        <v>39</v>
      </c>
      <c r="F94" s="116" t="s">
        <v>1870</v>
      </c>
      <c r="G94" s="169" t="s">
        <v>423</v>
      </c>
      <c r="H94" s="146" t="s">
        <v>502</v>
      </c>
      <c r="I94" s="146" t="s">
        <v>503</v>
      </c>
      <c r="J94" s="169" t="s">
        <v>10</v>
      </c>
      <c r="K94" s="146"/>
      <c r="L94" s="234" t="s">
        <v>311</v>
      </c>
      <c r="M94" s="172" t="str">
        <f>IF(C94="","",(IF(IFERROR(INDEX(HandoverLog!A:A,MATCH(ShipmentRegister!C94,HandoverLog!A:A,0),1),"Inside The Secure Store")=C94,"Collected And Gone","Inside The Secure Store")))</f>
        <v>Inside The Secure Store</v>
      </c>
      <c r="N94" s="28">
        <f t="shared" ca="1" si="20"/>
        <v>222</v>
      </c>
      <c r="O94" s="146" t="s">
        <v>504</v>
      </c>
      <c r="P94" s="161" t="e">
        <f>IF(#REF!="","",IF($M94="Collected And Gone","",IF($N94&gt;=7,"Send Email","")))</f>
        <v>#REF!</v>
      </c>
      <c r="Q94" s="161" t="e">
        <f>IF(#REF!="","",IF($M94="Collected And Gone","",IF($N94&gt;=14, "Send Email", "")))</f>
        <v>#REF!</v>
      </c>
      <c r="R94" s="161" t="e">
        <f>IF(#REF!="","",IF($M94="Collected And Gone","",IF($N94&gt;=21, "Send Email", "")))</f>
        <v>#REF!</v>
      </c>
      <c r="S94" s="162" t="e">
        <f>IF(#REF!="","",IF($M94="Collected And Gone","",IF($N94&gt;=28, "Send Email", "")))</f>
        <v>#REF!</v>
      </c>
      <c r="T94" s="173"/>
      <c r="U94" s="146"/>
      <c r="V94" s="174" t="str">
        <f t="shared" si="21"/>
        <v/>
      </c>
      <c r="W94" s="175" t="str">
        <f t="shared" ca="1" si="22"/>
        <v/>
      </c>
      <c r="X94" s="182"/>
      <c r="Y94" s="182" t="s">
        <v>477</v>
      </c>
      <c r="Z94" s="182"/>
      <c r="AA94" s="182"/>
      <c r="AC94" s="45" t="s">
        <v>545</v>
      </c>
    </row>
    <row r="95" spans="1:29">
      <c r="A95" s="242">
        <v>43887</v>
      </c>
      <c r="B95" s="169" t="s">
        <v>8</v>
      </c>
      <c r="C95" s="170" t="s">
        <v>512</v>
      </c>
      <c r="D95" s="177">
        <v>1</v>
      </c>
      <c r="E95" s="171" t="s">
        <v>39</v>
      </c>
      <c r="F95" s="116" t="s">
        <v>1870</v>
      </c>
      <c r="G95" s="169" t="s">
        <v>513</v>
      </c>
      <c r="H95" s="146" t="s">
        <v>120</v>
      </c>
      <c r="I95" s="146" t="s">
        <v>514</v>
      </c>
      <c r="J95" s="169" t="s">
        <v>10</v>
      </c>
      <c r="K95" s="146"/>
      <c r="L95" s="234" t="s">
        <v>169</v>
      </c>
      <c r="M95" s="172" t="str">
        <f>IF(C95="","",(IF(IFERROR(INDEX(HandoverLog!A:A,MATCH(ShipmentRegister!C95,HandoverLog!A:A,0),1),"Inside The Secure Store")=C95,"Collected And Gone","Inside The Secure Store")))</f>
        <v>Inside The Secure Store</v>
      </c>
      <c r="N95" s="28">
        <f t="shared" ca="1" si="20"/>
        <v>214</v>
      </c>
      <c r="O95" s="146"/>
      <c r="P95" s="161" t="e">
        <f>IF(#REF!="","",IF($M95="Collected And Gone","",IF($N95&gt;=7,"Send Email","")))</f>
        <v>#REF!</v>
      </c>
      <c r="Q95" s="161" t="e">
        <f>IF(#REF!="","",IF($M95="Collected And Gone","",IF($N95&gt;=14, "Send Email", "")))</f>
        <v>#REF!</v>
      </c>
      <c r="R95" s="161" t="e">
        <f>IF(#REF!="","",IF($M95="Collected And Gone","",IF($N95&gt;=21, "Send Email", "")))</f>
        <v>#REF!</v>
      </c>
      <c r="S95" s="162" t="e">
        <f>IF(#REF!="","",IF($M95="Collected And Gone","",IF($N95&gt;=28, "Send Email", "")))</f>
        <v>#REF!</v>
      </c>
      <c r="T95" s="173"/>
      <c r="U95" s="146"/>
      <c r="V95" s="174" t="str">
        <f t="shared" si="21"/>
        <v/>
      </c>
      <c r="W95" s="175" t="str">
        <f t="shared" ca="1" si="22"/>
        <v/>
      </c>
      <c r="X95" s="182"/>
      <c r="Y95" s="182" t="s">
        <v>516</v>
      </c>
      <c r="Z95" s="182"/>
      <c r="AA95" s="182"/>
      <c r="AC95" s="45" t="s">
        <v>544</v>
      </c>
    </row>
    <row r="96" spans="1:29">
      <c r="A96" s="242">
        <v>43888</v>
      </c>
      <c r="B96" s="169" t="s">
        <v>7</v>
      </c>
      <c r="C96" s="170" t="s">
        <v>517</v>
      </c>
      <c r="D96" s="177">
        <v>3</v>
      </c>
      <c r="E96" s="171" t="s">
        <v>39</v>
      </c>
      <c r="F96" s="116" t="s">
        <v>1889</v>
      </c>
      <c r="G96" s="169" t="s">
        <v>106</v>
      </c>
      <c r="H96" s="146" t="s">
        <v>520</v>
      </c>
      <c r="I96" s="111" t="s">
        <v>521</v>
      </c>
      <c r="J96" s="169" t="s">
        <v>10</v>
      </c>
      <c r="K96" s="146"/>
      <c r="L96" s="234" t="s">
        <v>311</v>
      </c>
      <c r="M96" s="172" t="str">
        <f>IF(C96="","",(IF(IFERROR(INDEX(HandoverLog!A:A,MATCH(ShipmentRegister!C96,HandoverLog!A:A,0),1),"Inside The Secure Store")=C96,"Collected And Gone","Inside The Secure Store")))</f>
        <v>Inside The Secure Store</v>
      </c>
      <c r="N96" s="28">
        <f t="shared" ca="1" si="20"/>
        <v>213</v>
      </c>
      <c r="O96" s="146"/>
      <c r="P96" s="161" t="e">
        <f>IF(#REF!="","",IF($M96="Collected And Gone","",IF($N96&gt;=7,"Send Email","")))</f>
        <v>#REF!</v>
      </c>
      <c r="Q96" s="161" t="e">
        <f>IF(#REF!="","",IF($M96="Collected And Gone","",IF($N96&gt;=14, "Send Email", "")))</f>
        <v>#REF!</v>
      </c>
      <c r="R96" s="161" t="e">
        <f>IF(#REF!="","",IF($M96="Collected And Gone","",IF($N96&gt;=21, "Send Email", "")))</f>
        <v>#REF!</v>
      </c>
      <c r="S96" s="162" t="e">
        <f>IF(#REF!="","",IF($M96="Collected And Gone","",IF($N96&gt;=28, "Send Email", "")))</f>
        <v>#REF!</v>
      </c>
      <c r="T96" s="173"/>
      <c r="U96" s="146"/>
      <c r="V96" s="174" t="str">
        <f t="shared" si="21"/>
        <v/>
      </c>
      <c r="W96" s="175" t="str">
        <f t="shared" ca="1" si="22"/>
        <v/>
      </c>
      <c r="X96" s="182"/>
      <c r="Y96" s="182"/>
      <c r="Z96" s="182"/>
      <c r="AA96" s="182"/>
      <c r="AC96" s="45"/>
    </row>
    <row r="97" spans="1:29">
      <c r="A97" s="242">
        <v>43888</v>
      </c>
      <c r="B97" s="169" t="s">
        <v>7</v>
      </c>
      <c r="C97" s="170" t="s">
        <v>518</v>
      </c>
      <c r="D97" s="177">
        <v>3</v>
      </c>
      <c r="E97" s="171" t="s">
        <v>39</v>
      </c>
      <c r="F97" s="116" t="s">
        <v>1889</v>
      </c>
      <c r="G97" s="169" t="s">
        <v>106</v>
      </c>
      <c r="H97" s="146" t="s">
        <v>520</v>
      </c>
      <c r="I97" s="111" t="s">
        <v>521</v>
      </c>
      <c r="J97" s="169" t="s">
        <v>10</v>
      </c>
      <c r="K97" s="146"/>
      <c r="L97" s="234" t="s">
        <v>311</v>
      </c>
      <c r="M97" s="172" t="str">
        <f>IF(C97="","",(IF(IFERROR(INDEX(HandoverLog!A:A,MATCH(ShipmentRegister!C97,HandoverLog!A:A,0),1),"Inside The Secure Store")=C97,"Collected And Gone","Inside The Secure Store")))</f>
        <v>Inside The Secure Store</v>
      </c>
      <c r="N97" s="28">
        <f t="shared" ca="1" si="20"/>
        <v>213</v>
      </c>
      <c r="O97" s="146"/>
      <c r="P97" s="161" t="e">
        <f>IF(#REF!="","",IF($M97="Collected And Gone","",IF($N97&gt;=7,"Send Email","")))</f>
        <v>#REF!</v>
      </c>
      <c r="Q97" s="161" t="e">
        <f>IF(#REF!="","",IF($M97="Collected And Gone","",IF($N97&gt;=14, "Send Email", "")))</f>
        <v>#REF!</v>
      </c>
      <c r="R97" s="161" t="e">
        <f>IF(#REF!="","",IF($M97="Collected And Gone","",IF($N97&gt;=21, "Send Email", "")))</f>
        <v>#REF!</v>
      </c>
      <c r="S97" s="162" t="e">
        <f>IF(#REF!="","",IF($M97="Collected And Gone","",IF($N97&gt;=28, "Send Email", "")))</f>
        <v>#REF!</v>
      </c>
      <c r="T97" s="173"/>
      <c r="U97" s="146"/>
      <c r="V97" s="174" t="str">
        <f t="shared" si="21"/>
        <v/>
      </c>
      <c r="W97" s="175" t="str">
        <f t="shared" ca="1" si="22"/>
        <v/>
      </c>
      <c r="X97" s="182"/>
      <c r="Y97" s="182"/>
      <c r="Z97" s="182"/>
      <c r="AA97" s="182"/>
      <c r="AC97" s="45"/>
    </row>
    <row r="98" spans="1:29">
      <c r="A98" s="242">
        <v>43888</v>
      </c>
      <c r="B98" s="169" t="s">
        <v>7</v>
      </c>
      <c r="C98" s="170" t="s">
        <v>519</v>
      </c>
      <c r="D98" s="177">
        <v>3</v>
      </c>
      <c r="E98" s="171" t="s">
        <v>39</v>
      </c>
      <c r="F98" s="116" t="s">
        <v>1889</v>
      </c>
      <c r="G98" s="169" t="s">
        <v>106</v>
      </c>
      <c r="H98" s="146" t="s">
        <v>520</v>
      </c>
      <c r="I98" s="111" t="s">
        <v>521</v>
      </c>
      <c r="J98" s="169" t="s">
        <v>10</v>
      </c>
      <c r="K98" s="146"/>
      <c r="L98" s="234" t="s">
        <v>311</v>
      </c>
      <c r="M98" s="172" t="str">
        <f>IF(C98="","",(IF(IFERROR(INDEX(HandoverLog!A:A,MATCH(ShipmentRegister!C98,HandoverLog!A:A,0),1),"Inside The Secure Store")=C98,"Collected And Gone","Inside The Secure Store")))</f>
        <v>Inside The Secure Store</v>
      </c>
      <c r="N98" s="28">
        <f t="shared" ca="1" si="20"/>
        <v>213</v>
      </c>
      <c r="O98" s="146"/>
      <c r="P98" s="161" t="e">
        <f>IF(#REF!="","",IF($M98="Collected And Gone","",IF($N98&gt;=7,"Send Email","")))</f>
        <v>#REF!</v>
      </c>
      <c r="Q98" s="161" t="e">
        <f>IF(#REF!="","",IF($M98="Collected And Gone","",IF($N98&gt;=14, "Send Email", "")))</f>
        <v>#REF!</v>
      </c>
      <c r="R98" s="161" t="e">
        <f>IF(#REF!="","",IF($M98="Collected And Gone","",IF($N98&gt;=21, "Send Email", "")))</f>
        <v>#REF!</v>
      </c>
      <c r="S98" s="162" t="e">
        <f>IF(#REF!="","",IF($M98="Collected And Gone","",IF($N98&gt;=28, "Send Email", "")))</f>
        <v>#REF!</v>
      </c>
      <c r="T98" s="173"/>
      <c r="U98" s="146"/>
      <c r="V98" s="174" t="str">
        <f t="shared" si="21"/>
        <v/>
      </c>
      <c r="W98" s="175" t="str">
        <f t="shared" ca="1" si="22"/>
        <v/>
      </c>
      <c r="X98" s="182"/>
      <c r="Y98" s="182"/>
      <c r="Z98" s="182"/>
      <c r="AA98" s="182"/>
      <c r="AC98" s="45"/>
    </row>
    <row r="99" spans="1:29">
      <c r="A99" s="242">
        <v>43893</v>
      </c>
      <c r="B99" s="169" t="s">
        <v>7</v>
      </c>
      <c r="C99" s="169" t="s">
        <v>531</v>
      </c>
      <c r="D99" s="177">
        <v>1</v>
      </c>
      <c r="E99" s="171" t="s">
        <v>39</v>
      </c>
      <c r="F99" s="116" t="s">
        <v>98</v>
      </c>
      <c r="G99" s="191" t="s">
        <v>532</v>
      </c>
      <c r="H99" s="146" t="s">
        <v>533</v>
      </c>
      <c r="I99" s="146" t="s">
        <v>534</v>
      </c>
      <c r="J99" s="169" t="s">
        <v>10</v>
      </c>
      <c r="K99" s="146"/>
      <c r="L99" s="234" t="s">
        <v>191</v>
      </c>
      <c r="M99" s="172" t="str">
        <f>IF(C99="","",(IF(IFERROR(INDEX(HandoverLog!A:A,MATCH(ShipmentRegister!C99,HandoverLog!A:A,0),1),"Inside The Secure Store")=C99,"Collected And Gone","Inside The Secure Store")))</f>
        <v>Inside The Secure Store</v>
      </c>
      <c r="N99" s="28">
        <f t="shared" ca="1" si="20"/>
        <v>208</v>
      </c>
      <c r="O99" s="146" t="s">
        <v>564</v>
      </c>
      <c r="P99" s="161" t="e">
        <f>IF(#REF!="","",IF($M99="Collected And Gone","",IF($N99&gt;=7,"Send Email","")))</f>
        <v>#REF!</v>
      </c>
      <c r="Q99" s="161" t="e">
        <f>IF(#REF!="","",IF($M99="Collected And Gone","",IF($N99&gt;=14, "Send Email", "")))</f>
        <v>#REF!</v>
      </c>
      <c r="R99" s="161" t="e">
        <f>IF(#REF!="","",IF($M99="Collected And Gone","",IF($N99&gt;=21, "Send Email", "")))</f>
        <v>#REF!</v>
      </c>
      <c r="S99" s="162" t="e">
        <f>IF(#REF!="","",IF($M99="Collected And Gone","",IF($N99&gt;=28, "Send Email", "")))</f>
        <v>#REF!</v>
      </c>
      <c r="T99" s="173"/>
      <c r="U99" s="146"/>
      <c r="V99" s="174" t="str">
        <f t="shared" si="21"/>
        <v/>
      </c>
      <c r="W99" s="175" t="str">
        <f t="shared" ca="1" si="22"/>
        <v/>
      </c>
      <c r="X99" s="182"/>
      <c r="Y99" s="182" t="s">
        <v>543</v>
      </c>
      <c r="Z99" s="182"/>
      <c r="AA99" s="182"/>
      <c r="AC99" s="45" t="s">
        <v>542</v>
      </c>
    </row>
    <row r="100" spans="1:29">
      <c r="A100" s="242">
        <v>43894</v>
      </c>
      <c r="B100" s="169" t="s">
        <v>7</v>
      </c>
      <c r="C100" s="169" t="s">
        <v>538</v>
      </c>
      <c r="D100" s="177">
        <v>1</v>
      </c>
      <c r="E100" s="171" t="s">
        <v>39</v>
      </c>
      <c r="F100" s="116" t="s">
        <v>98</v>
      </c>
      <c r="G100" s="169" t="s">
        <v>184</v>
      </c>
      <c r="H100" s="146" t="s">
        <v>537</v>
      </c>
      <c r="I100" s="146" t="s">
        <v>539</v>
      </c>
      <c r="J100" s="169" t="s">
        <v>10</v>
      </c>
      <c r="K100" s="146"/>
      <c r="L100" s="234" t="s">
        <v>339</v>
      </c>
      <c r="M100" s="172" t="str">
        <f>IF(C100="","",(IF(IFERROR(INDEX(HandoverLog!A:A,MATCH(ShipmentRegister!C100,HandoverLog!A:A,0),1),"Inside The Secure Store")=C100,"Collected And Gone","Inside The Secure Store")))</f>
        <v>Inside The Secure Store</v>
      </c>
      <c r="N100" s="28">
        <f t="shared" ca="1" si="20"/>
        <v>207</v>
      </c>
      <c r="O100" s="146"/>
      <c r="P100" s="161" t="e">
        <f>IF(#REF!="","",IF($M100="Collected And Gone","",IF($N100&gt;=7,"Send Email","")))</f>
        <v>#REF!</v>
      </c>
      <c r="Q100" s="161" t="e">
        <f>IF(#REF!="","",IF($M100="Collected And Gone","",IF($N100&gt;=14, "Send Email", "")))</f>
        <v>#REF!</v>
      </c>
      <c r="R100" s="161" t="e">
        <f>IF(#REF!="","",IF($M100="Collected And Gone","",IF($N100&gt;=21, "Send Email", "")))</f>
        <v>#REF!</v>
      </c>
      <c r="S100" s="162" t="e">
        <f>IF(#REF!="","",IF($M100="Collected And Gone","",IF($N100&gt;=28, "Send Email", "")))</f>
        <v>#REF!</v>
      </c>
      <c r="T100" s="173"/>
      <c r="U100" s="146"/>
      <c r="V100" s="174" t="str">
        <f t="shared" si="21"/>
        <v/>
      </c>
      <c r="W100" s="175" t="str">
        <f t="shared" ca="1" si="22"/>
        <v/>
      </c>
      <c r="X100" s="182"/>
      <c r="Y100" s="182" t="s">
        <v>480</v>
      </c>
      <c r="Z100" s="182"/>
      <c r="AA100" s="182"/>
      <c r="AC100" s="45" t="s">
        <v>541</v>
      </c>
    </row>
    <row r="101" spans="1:29">
      <c r="A101" s="242">
        <v>43909</v>
      </c>
      <c r="B101" s="169" t="s">
        <v>7</v>
      </c>
      <c r="C101" s="169" t="s">
        <v>550</v>
      </c>
      <c r="D101" s="177">
        <v>1</v>
      </c>
      <c r="E101" s="171" t="s">
        <v>39</v>
      </c>
      <c r="F101" s="116" t="s">
        <v>14</v>
      </c>
      <c r="G101" s="169" t="s">
        <v>73</v>
      </c>
      <c r="H101" s="146" t="s">
        <v>552</v>
      </c>
      <c r="I101" s="146" t="s">
        <v>551</v>
      </c>
      <c r="J101" s="169" t="s">
        <v>10</v>
      </c>
      <c r="K101" s="146"/>
      <c r="L101" s="234" t="s">
        <v>417</v>
      </c>
      <c r="M101" s="172" t="str">
        <f>IF(C101="","",(IF(IFERROR(INDEX(HandoverLog!A:A,MATCH(ShipmentRegister!C101,HandoverLog!A:A,0),1),"Inside The Secure Store")=C101,"Collected And Gone","Inside The Secure Store")))</f>
        <v>Inside The Secure Store</v>
      </c>
      <c r="N101" s="28">
        <f t="shared" ca="1" si="20"/>
        <v>192</v>
      </c>
      <c r="O101" s="146"/>
      <c r="P101" s="161" t="e">
        <f>IF(#REF!="","",IF($M101="Collected And Gone","",IF($N101&gt;=7,"Send Email","")))</f>
        <v>#REF!</v>
      </c>
      <c r="Q101" s="161" t="e">
        <f>IF(#REF!="","",IF($M101="Collected And Gone","",IF($N101&gt;=14, "Send Email", "")))</f>
        <v>#REF!</v>
      </c>
      <c r="R101" s="161" t="e">
        <f>IF(#REF!="","",IF($M101="Collected And Gone","",IF($N101&gt;=21, "Send Email", "")))</f>
        <v>#REF!</v>
      </c>
      <c r="S101" s="162" t="e">
        <f>IF(#REF!="","",IF($M101="Collected And Gone","",IF($N101&gt;=28, "Send Email", "")))</f>
        <v>#REF!</v>
      </c>
      <c r="T101" s="173"/>
      <c r="U101" s="146"/>
      <c r="V101" s="174" t="str">
        <f t="shared" si="21"/>
        <v/>
      </c>
      <c r="W101" s="175" t="str">
        <f t="shared" ca="1" si="22"/>
        <v/>
      </c>
      <c r="X101" s="182"/>
      <c r="Y101" s="182"/>
      <c r="Z101" s="182"/>
      <c r="AA101" s="182"/>
      <c r="AC101" s="45"/>
    </row>
    <row r="102" spans="1:29">
      <c r="A102" s="241">
        <v>43915</v>
      </c>
      <c r="B102" s="169" t="s">
        <v>7</v>
      </c>
      <c r="C102" s="169" t="s">
        <v>557</v>
      </c>
      <c r="D102" s="171">
        <v>1</v>
      </c>
      <c r="E102" s="171" t="s">
        <v>39</v>
      </c>
      <c r="F102" s="116" t="s">
        <v>13</v>
      </c>
      <c r="G102" s="169" t="s">
        <v>184</v>
      </c>
      <c r="H102" s="169" t="s">
        <v>122</v>
      </c>
      <c r="I102" s="169"/>
      <c r="J102" s="169" t="s">
        <v>10</v>
      </c>
      <c r="K102" s="169"/>
      <c r="L102" s="206" t="s">
        <v>139</v>
      </c>
      <c r="M102" s="172" t="str">
        <f>IF(C102="","",(IF(IFERROR(INDEX(HandoverLog!A:A,MATCH(ShipmentRegister!C102,HandoverLog!A:A,0),1),"Inside The Secure Store")=C102,"Collected And Gone","Inside The Secure Store")))</f>
        <v>Inside The Secure Store</v>
      </c>
      <c r="N102" s="28">
        <f t="shared" ca="1" si="20"/>
        <v>186</v>
      </c>
      <c r="O102" s="169"/>
      <c r="P102" s="192"/>
      <c r="Q102" s="192"/>
      <c r="R102" s="192"/>
      <c r="S102" s="193"/>
      <c r="T102" s="171"/>
      <c r="U102" s="169"/>
      <c r="V102" s="174" t="str">
        <f t="shared" si="21"/>
        <v/>
      </c>
      <c r="W102" s="175" t="str">
        <f t="shared" ca="1" si="22"/>
        <v/>
      </c>
      <c r="X102" s="182"/>
      <c r="Y102" s="182"/>
      <c r="Z102" s="182"/>
      <c r="AA102" s="182"/>
      <c r="AC102" s="45"/>
    </row>
    <row r="103" spans="1:29">
      <c r="A103" s="241">
        <v>43916</v>
      </c>
      <c r="B103" s="169" t="s">
        <v>7</v>
      </c>
      <c r="C103" s="190" t="s">
        <v>560</v>
      </c>
      <c r="D103" s="171">
        <v>1</v>
      </c>
      <c r="E103" s="171" t="s">
        <v>39</v>
      </c>
      <c r="F103" s="116" t="s">
        <v>97</v>
      </c>
      <c r="G103" s="169" t="s">
        <v>291</v>
      </c>
      <c r="H103" s="169" t="s">
        <v>561</v>
      </c>
      <c r="I103" s="169" t="s">
        <v>562</v>
      </c>
      <c r="J103" s="169" t="s">
        <v>10</v>
      </c>
      <c r="K103" s="169"/>
      <c r="L103" s="206" t="s">
        <v>417</v>
      </c>
      <c r="M103" s="172" t="str">
        <f>IF(C103="","",(IF(IFERROR(INDEX(HandoverLog!A:A,MATCH(ShipmentRegister!C103,HandoverLog!A:A,0),1),"Inside The Secure Store")=C103,"Collected And Gone","Inside The Secure Store")))</f>
        <v>Inside The Secure Store</v>
      </c>
      <c r="N103" s="28">
        <f t="shared" ca="1" si="20"/>
        <v>185</v>
      </c>
      <c r="O103" s="169"/>
      <c r="P103" s="192"/>
      <c r="Q103" s="192"/>
      <c r="R103" s="192"/>
      <c r="S103" s="193"/>
      <c r="T103" s="171"/>
      <c r="U103" s="169"/>
      <c r="V103" s="174" t="str">
        <f t="shared" si="21"/>
        <v/>
      </c>
      <c r="W103" s="175" t="str">
        <f t="shared" ca="1" si="22"/>
        <v/>
      </c>
      <c r="X103" s="182"/>
      <c r="Y103" s="182"/>
      <c r="Z103" s="182"/>
      <c r="AA103" s="182"/>
      <c r="AC103" s="49"/>
    </row>
    <row r="104" spans="1:29">
      <c r="A104" s="241">
        <v>43922</v>
      </c>
      <c r="B104" s="169" t="s">
        <v>7</v>
      </c>
      <c r="C104" s="169" t="s">
        <v>572</v>
      </c>
      <c r="D104" s="171">
        <v>1</v>
      </c>
      <c r="E104" s="171" t="s">
        <v>39</v>
      </c>
      <c r="F104" s="116" t="s">
        <v>98</v>
      </c>
      <c r="G104" s="169" t="s">
        <v>301</v>
      </c>
      <c r="H104" s="190" t="s">
        <v>577</v>
      </c>
      <c r="I104" s="169" t="s">
        <v>567</v>
      </c>
      <c r="J104" s="169" t="s">
        <v>10</v>
      </c>
      <c r="K104" s="169"/>
      <c r="L104" s="206" t="s">
        <v>191</v>
      </c>
      <c r="M104" s="172" t="str">
        <f>IF(C104="","",(IF(IFERROR(INDEX(HandoverLog!A:A,MATCH(ShipmentRegister!C104,HandoverLog!A:A,0),1),"Inside The Secure Store")=C104,"Collected And Gone","Inside The Secure Store")))</f>
        <v>Collected And Gone</v>
      </c>
      <c r="N104" s="28">
        <f t="shared" ca="1" si="20"/>
        <v>179</v>
      </c>
      <c r="O104" s="169" t="s">
        <v>566</v>
      </c>
      <c r="P104" s="192"/>
      <c r="Q104" s="192"/>
      <c r="R104" s="192"/>
      <c r="S104" s="192"/>
      <c r="T104" s="171"/>
      <c r="U104" s="169"/>
      <c r="V104" s="174" t="str">
        <f t="shared" si="21"/>
        <v/>
      </c>
      <c r="W104" s="175" t="str">
        <f t="shared" ca="1" si="22"/>
        <v/>
      </c>
      <c r="X104" s="182"/>
      <c r="Y104" s="182"/>
      <c r="Z104" s="182"/>
      <c r="AA104" s="182"/>
      <c r="AC104" s="45"/>
    </row>
    <row r="105" spans="1:29">
      <c r="A105" s="241">
        <v>43929</v>
      </c>
      <c r="B105" s="169" t="s">
        <v>7</v>
      </c>
      <c r="C105" s="169" t="s">
        <v>576</v>
      </c>
      <c r="D105" s="171">
        <v>1</v>
      </c>
      <c r="E105" s="171" t="s">
        <v>39</v>
      </c>
      <c r="F105" s="116" t="s">
        <v>104</v>
      </c>
      <c r="G105" s="169" t="s">
        <v>301</v>
      </c>
      <c r="H105" s="169" t="s">
        <v>573</v>
      </c>
      <c r="I105" s="169" t="s">
        <v>574</v>
      </c>
      <c r="J105" s="169" t="s">
        <v>10</v>
      </c>
      <c r="K105" s="169"/>
      <c r="L105" s="206" t="s">
        <v>417</v>
      </c>
      <c r="M105" s="172" t="str">
        <f>IF(C105="","",(IF(IFERROR(INDEX(HandoverLog!A:A,MATCH(ShipmentRegister!C105,HandoverLog!A:A,0),1),"Inside The Secure Store")=C105,"Collected And Gone","Inside The Secure Store")))</f>
        <v>Collected And Gone</v>
      </c>
      <c r="N105" s="28">
        <f t="shared" ca="1" si="20"/>
        <v>172</v>
      </c>
      <c r="O105" s="169"/>
      <c r="P105" s="192"/>
      <c r="Q105" s="192"/>
      <c r="R105" s="192"/>
      <c r="S105" s="192"/>
      <c r="T105" s="171"/>
      <c r="U105" s="169"/>
      <c r="V105" s="174" t="str">
        <f t="shared" si="21"/>
        <v/>
      </c>
      <c r="W105" s="175" t="str">
        <f t="shared" ca="1" si="22"/>
        <v/>
      </c>
      <c r="X105" s="182"/>
      <c r="Y105" s="182"/>
      <c r="Z105" s="182"/>
      <c r="AA105" s="182"/>
      <c r="AC105" s="45"/>
    </row>
    <row r="106" spans="1:29">
      <c r="A106" s="241">
        <v>43936</v>
      </c>
      <c r="B106" s="169" t="s">
        <v>7</v>
      </c>
      <c r="C106" s="169" t="s">
        <v>582</v>
      </c>
      <c r="D106" s="171">
        <v>1</v>
      </c>
      <c r="E106" s="171" t="s">
        <v>39</v>
      </c>
      <c r="F106" s="116" t="s">
        <v>1862</v>
      </c>
      <c r="G106" s="169" t="s">
        <v>108</v>
      </c>
      <c r="H106" s="194" t="s">
        <v>583</v>
      </c>
      <c r="I106" s="169" t="s">
        <v>138</v>
      </c>
      <c r="J106" s="169" t="s">
        <v>10</v>
      </c>
      <c r="K106" s="169"/>
      <c r="L106" s="206" t="s">
        <v>339</v>
      </c>
      <c r="M106" s="172" t="str">
        <f>IF(C106="","",(IF(IFERROR(INDEX(HandoverLog!A:A,MATCH(ShipmentRegister!C106,HandoverLog!A:A,0),1),"Inside The Secure Store")=C106,"Collected And Gone","Inside The Secure Store")))</f>
        <v>Inside The Secure Store</v>
      </c>
      <c r="N106" s="28">
        <f t="shared" ca="1" si="20"/>
        <v>165</v>
      </c>
      <c r="O106" s="169"/>
      <c r="P106" s="192"/>
      <c r="Q106" s="192"/>
      <c r="R106" s="192"/>
      <c r="S106" s="193"/>
      <c r="T106" s="171"/>
      <c r="U106" s="169"/>
      <c r="V106" s="174" t="str">
        <f t="shared" si="21"/>
        <v/>
      </c>
      <c r="W106" s="175" t="str">
        <f t="shared" ca="1" si="22"/>
        <v/>
      </c>
      <c r="X106" s="182"/>
      <c r="Y106" s="182"/>
      <c r="Z106" s="182"/>
      <c r="AA106" s="182"/>
      <c r="AC106" s="45"/>
    </row>
    <row r="107" spans="1:29">
      <c r="A107" s="241">
        <v>43936</v>
      </c>
      <c r="B107" s="169" t="s">
        <v>7</v>
      </c>
      <c r="C107" s="170" t="s">
        <v>580</v>
      </c>
      <c r="D107" s="171">
        <v>1</v>
      </c>
      <c r="E107" s="171" t="s">
        <v>39</v>
      </c>
      <c r="F107" s="116" t="s">
        <v>104</v>
      </c>
      <c r="G107" s="169" t="s">
        <v>581</v>
      </c>
      <c r="H107" s="169" t="s">
        <v>524</v>
      </c>
      <c r="I107" s="116">
        <v>4120673448</v>
      </c>
      <c r="J107" s="169" t="s">
        <v>10</v>
      </c>
      <c r="K107" s="169"/>
      <c r="L107" s="206" t="s">
        <v>265</v>
      </c>
      <c r="M107" s="172" t="str">
        <f>IF(C107="","",(IF(IFERROR(INDEX(HandoverLog!A:A,MATCH(ShipmentRegister!C107,HandoverLog!A:A,0),1),"Inside The Secure Store")=C107,"Collected And Gone","Inside The Secure Store")))</f>
        <v>Inside The Secure Store</v>
      </c>
      <c r="N107" s="28">
        <f t="shared" ca="1" si="20"/>
        <v>165</v>
      </c>
      <c r="O107" s="169"/>
      <c r="P107" s="192"/>
      <c r="Q107" s="192"/>
      <c r="R107" s="192"/>
      <c r="S107" s="193"/>
      <c r="T107" s="171"/>
      <c r="U107" s="169"/>
      <c r="V107" s="174" t="str">
        <f t="shared" si="21"/>
        <v/>
      </c>
      <c r="W107" s="175" t="str">
        <f t="shared" ca="1" si="22"/>
        <v/>
      </c>
      <c r="X107" s="182"/>
      <c r="Y107" s="182"/>
      <c r="Z107" s="182"/>
      <c r="AA107" s="182"/>
      <c r="AC107" s="45"/>
    </row>
    <row r="108" spans="1:29">
      <c r="A108" s="241">
        <v>43936</v>
      </c>
      <c r="B108" s="169" t="s">
        <v>7</v>
      </c>
      <c r="C108" s="169" t="s">
        <v>584</v>
      </c>
      <c r="D108" s="171">
        <v>12</v>
      </c>
      <c r="E108" s="171" t="s">
        <v>39</v>
      </c>
      <c r="F108" s="116" t="s">
        <v>104</v>
      </c>
      <c r="G108" s="169" t="s">
        <v>1691</v>
      </c>
      <c r="H108" s="169" t="s">
        <v>585</v>
      </c>
      <c r="I108" s="169" t="s">
        <v>138</v>
      </c>
      <c r="J108" s="169" t="s">
        <v>10</v>
      </c>
      <c r="K108" s="169"/>
      <c r="L108" s="206" t="s">
        <v>339</v>
      </c>
      <c r="M108" s="172" t="str">
        <f>IF(C108="","",(IF(IFERROR(INDEX(HandoverLog!A:A,MATCH(ShipmentRegister!C108,HandoverLog!A:A,0),1),"Inside The Secure Store")=C108,"Collected And Gone","Inside The Secure Store")))</f>
        <v>Inside The Secure Store</v>
      </c>
      <c r="N108" s="28">
        <f t="shared" ca="1" si="20"/>
        <v>165</v>
      </c>
      <c r="O108" s="169"/>
      <c r="P108" s="192"/>
      <c r="Q108" s="192"/>
      <c r="R108" s="192"/>
      <c r="S108" s="193"/>
      <c r="T108" s="171"/>
      <c r="U108" s="169"/>
      <c r="V108" s="174" t="str">
        <f t="shared" si="21"/>
        <v/>
      </c>
      <c r="W108" s="175" t="str">
        <f t="shared" ca="1" si="22"/>
        <v/>
      </c>
      <c r="X108" s="182"/>
      <c r="Y108" s="182"/>
      <c r="Z108" s="182"/>
      <c r="AA108" s="182"/>
      <c r="AC108" s="45"/>
    </row>
    <row r="109" spans="1:29">
      <c r="A109" s="241">
        <v>43941</v>
      </c>
      <c r="B109" s="169" t="s">
        <v>7</v>
      </c>
      <c r="C109" s="169" t="s">
        <v>599</v>
      </c>
      <c r="D109" s="171">
        <v>1</v>
      </c>
      <c r="E109" s="171" t="s">
        <v>39</v>
      </c>
      <c r="F109" s="116" t="s">
        <v>14</v>
      </c>
      <c r="G109" s="169" t="s">
        <v>475</v>
      </c>
      <c r="H109" s="169" t="s">
        <v>593</v>
      </c>
      <c r="I109" s="169" t="s">
        <v>594</v>
      </c>
      <c r="J109" s="169" t="s">
        <v>10</v>
      </c>
      <c r="K109" s="169"/>
      <c r="L109" s="206" t="s">
        <v>417</v>
      </c>
      <c r="M109" s="172" t="str">
        <f>IF(C109="","",(IF(IFERROR(INDEX(HandoverLog!A:A,MATCH(ShipmentRegister!C109,HandoverLog!A:A,0),1),"Inside The Secure Store")=C109,"Collected And Gone","Inside The Secure Store")))</f>
        <v>Inside The Secure Store</v>
      </c>
      <c r="N109" s="28">
        <f t="shared" ca="1" si="20"/>
        <v>160</v>
      </c>
      <c r="O109" s="169" t="s">
        <v>595</v>
      </c>
      <c r="P109" s="192"/>
      <c r="Q109" s="192"/>
      <c r="R109" s="192"/>
      <c r="S109" s="193"/>
      <c r="T109" s="168" t="s">
        <v>39</v>
      </c>
      <c r="U109" s="168">
        <v>43947</v>
      </c>
      <c r="V109" s="174">
        <f t="shared" si="21"/>
        <v>43992</v>
      </c>
      <c r="W109" s="175">
        <f t="shared" ca="1" si="22"/>
        <v>154</v>
      </c>
      <c r="X109" s="182"/>
      <c r="Y109" s="182"/>
      <c r="Z109" s="182"/>
      <c r="AA109" s="182"/>
      <c r="AC109" s="45"/>
    </row>
    <row r="110" spans="1:29">
      <c r="A110" s="241">
        <v>43941</v>
      </c>
      <c r="B110" s="169" t="s">
        <v>7</v>
      </c>
      <c r="C110" s="169" t="s">
        <v>600</v>
      </c>
      <c r="D110" s="171">
        <v>1</v>
      </c>
      <c r="E110" s="171" t="s">
        <v>39</v>
      </c>
      <c r="F110" s="116" t="s">
        <v>14</v>
      </c>
      <c r="G110" s="169" t="s">
        <v>423</v>
      </c>
      <c r="H110" s="169" t="s">
        <v>606</v>
      </c>
      <c r="I110" s="169" t="s">
        <v>601</v>
      </c>
      <c r="J110" s="169" t="s">
        <v>10</v>
      </c>
      <c r="K110" s="169"/>
      <c r="L110" s="206" t="s">
        <v>417</v>
      </c>
      <c r="M110" s="172" t="str">
        <f>IF(C110="","",(IF(IFERROR(INDEX(HandoverLog!A:A,MATCH(ShipmentRegister!C110,HandoverLog!A:A,0),1),"Inside The Secure Store")=C110,"Collected And Gone","Inside The Secure Store")))</f>
        <v>Inside The Secure Store</v>
      </c>
      <c r="N110" s="28">
        <f t="shared" ca="1" si="20"/>
        <v>160</v>
      </c>
      <c r="O110" s="169"/>
      <c r="P110" s="192"/>
      <c r="Q110" s="192"/>
      <c r="R110" s="192"/>
      <c r="S110" s="193"/>
      <c r="T110" s="168" t="s">
        <v>39</v>
      </c>
      <c r="U110" s="168">
        <v>43947</v>
      </c>
      <c r="V110" s="174">
        <f t="shared" si="21"/>
        <v>43992</v>
      </c>
      <c r="W110" s="175">
        <f t="shared" ca="1" si="22"/>
        <v>154</v>
      </c>
      <c r="X110" s="182"/>
      <c r="Y110" s="182"/>
      <c r="Z110" s="182"/>
      <c r="AA110" s="182"/>
      <c r="AC110" s="45"/>
    </row>
    <row r="111" spans="1:29">
      <c r="A111" s="241">
        <v>43941</v>
      </c>
      <c r="B111" s="169" t="s">
        <v>7</v>
      </c>
      <c r="C111" s="169" t="s">
        <v>590</v>
      </c>
      <c r="D111" s="171">
        <v>1</v>
      </c>
      <c r="E111" s="171" t="s">
        <v>39</v>
      </c>
      <c r="F111" s="116" t="s">
        <v>14</v>
      </c>
      <c r="G111" s="169" t="s">
        <v>591</v>
      </c>
      <c r="H111" s="169" t="s">
        <v>540</v>
      </c>
      <c r="I111" s="169" t="s">
        <v>592</v>
      </c>
      <c r="J111" s="169" t="s">
        <v>10</v>
      </c>
      <c r="K111" s="169"/>
      <c r="L111" s="206" t="s">
        <v>417</v>
      </c>
      <c r="M111" s="172" t="str">
        <f>IF(C111="","",(IF(IFERROR(INDEX(HandoverLog!A:A,MATCH(ShipmentRegister!C111,HandoverLog!A:A,0),1),"Inside The Secure Store")=C111,"Collected And Gone","Inside The Secure Store")))</f>
        <v>Inside The Secure Store</v>
      </c>
      <c r="N111" s="28">
        <f t="shared" ca="1" si="20"/>
        <v>160</v>
      </c>
      <c r="O111" s="169"/>
      <c r="P111" s="192"/>
      <c r="Q111" s="192"/>
      <c r="R111" s="192"/>
      <c r="S111" s="193"/>
      <c r="T111" s="171"/>
      <c r="U111" s="169"/>
      <c r="V111" s="174" t="str">
        <f t="shared" si="21"/>
        <v/>
      </c>
      <c r="W111" s="175" t="str">
        <f t="shared" ca="1" si="22"/>
        <v/>
      </c>
      <c r="X111" s="182"/>
      <c r="Y111" s="182"/>
      <c r="Z111" s="182"/>
      <c r="AA111" s="182"/>
      <c r="AC111" s="45"/>
    </row>
    <row r="112" spans="1:29">
      <c r="A112" s="241">
        <v>43941</v>
      </c>
      <c r="B112" s="169" t="s">
        <v>7</v>
      </c>
      <c r="C112" s="169" t="s">
        <v>597</v>
      </c>
      <c r="D112" s="171">
        <v>1</v>
      </c>
      <c r="E112" s="171" t="s">
        <v>39</v>
      </c>
      <c r="F112" s="116" t="s">
        <v>104</v>
      </c>
      <c r="G112" s="169" t="s">
        <v>325</v>
      </c>
      <c r="H112" s="169" t="s">
        <v>598</v>
      </c>
      <c r="I112" s="116">
        <v>4895620796</v>
      </c>
      <c r="J112" s="169" t="s">
        <v>10</v>
      </c>
      <c r="K112" s="169"/>
      <c r="L112" s="206" t="s">
        <v>265</v>
      </c>
      <c r="M112" s="172" t="str">
        <f>IF(C112="","",(IF(IFERROR(INDEX(HandoverLog!A:A,MATCH(ShipmentRegister!C112,HandoverLog!A:A,0),1),"Inside The Secure Store")=C112,"Collected And Gone","Inside The Secure Store")))</f>
        <v>Inside The Secure Store</v>
      </c>
      <c r="N112" s="28">
        <f t="shared" ca="1" si="20"/>
        <v>160</v>
      </c>
      <c r="O112" s="169"/>
      <c r="P112" s="192"/>
      <c r="Q112" s="192"/>
      <c r="R112" s="192"/>
      <c r="S112" s="193"/>
      <c r="T112" s="171"/>
      <c r="U112" s="169"/>
      <c r="V112" s="174" t="str">
        <f t="shared" si="21"/>
        <v/>
      </c>
      <c r="W112" s="175" t="str">
        <f t="shared" ca="1" si="22"/>
        <v/>
      </c>
      <c r="X112" s="182"/>
      <c r="Y112" s="182"/>
      <c r="Z112" s="182"/>
      <c r="AA112" s="182"/>
      <c r="AC112" s="45"/>
    </row>
    <row r="113" spans="1:29">
      <c r="A113" s="241">
        <v>43943</v>
      </c>
      <c r="B113" s="169" t="s">
        <v>7</v>
      </c>
      <c r="C113" s="170" t="s">
        <v>602</v>
      </c>
      <c r="D113" s="171">
        <v>1</v>
      </c>
      <c r="E113" s="171" t="s">
        <v>39</v>
      </c>
      <c r="F113" s="116" t="s">
        <v>104</v>
      </c>
      <c r="G113" s="169" t="s">
        <v>605</v>
      </c>
      <c r="H113" s="169" t="s">
        <v>603</v>
      </c>
      <c r="I113" s="169" t="s">
        <v>604</v>
      </c>
      <c r="J113" s="169" t="s">
        <v>10</v>
      </c>
      <c r="K113" s="169"/>
      <c r="L113" s="206" t="s">
        <v>417</v>
      </c>
      <c r="M113" s="172" t="str">
        <f>IF(C113="","",(IF(IFERROR(INDEX(HandoverLog!A:A,MATCH(ShipmentRegister!C113,HandoverLog!A:A,0),1),"Inside The Secure Store")=C113,"Collected And Gone","Inside The Secure Store")))</f>
        <v>Inside The Secure Store</v>
      </c>
      <c r="N113" s="28">
        <f t="shared" ca="1" si="20"/>
        <v>158</v>
      </c>
      <c r="O113" s="169"/>
      <c r="P113" s="192"/>
      <c r="Q113" s="192"/>
      <c r="R113" s="192"/>
      <c r="S113" s="193"/>
      <c r="T113" s="171"/>
      <c r="U113" s="169"/>
      <c r="V113" s="174" t="str">
        <f t="shared" si="21"/>
        <v/>
      </c>
      <c r="W113" s="175" t="str">
        <f t="shared" ca="1" si="22"/>
        <v/>
      </c>
      <c r="X113" s="182"/>
      <c r="Y113" s="182"/>
      <c r="Z113" s="182"/>
      <c r="AA113" s="182"/>
      <c r="AC113" s="45"/>
    </row>
    <row r="114" spans="1:29">
      <c r="A114" s="241">
        <v>43945</v>
      </c>
      <c r="B114" s="169" t="s">
        <v>7</v>
      </c>
      <c r="C114" s="169" t="s">
        <v>608</v>
      </c>
      <c r="D114" s="171">
        <v>1</v>
      </c>
      <c r="E114" s="171" t="s">
        <v>39</v>
      </c>
      <c r="F114" s="116" t="s">
        <v>14</v>
      </c>
      <c r="G114" s="169" t="s">
        <v>976</v>
      </c>
      <c r="H114" s="169" t="s">
        <v>609</v>
      </c>
      <c r="I114" s="169" t="s">
        <v>610</v>
      </c>
      <c r="J114" s="169" t="s">
        <v>10</v>
      </c>
      <c r="K114" s="169"/>
      <c r="L114" s="206" t="s">
        <v>417</v>
      </c>
      <c r="M114" s="172" t="str">
        <f>IF(C114="","",(IF(IFERROR(INDEX(HandoverLog!A:A,MATCH(ShipmentRegister!C114,HandoverLog!A:A,0),1),"Inside The Secure Store")=C114,"Collected And Gone","Inside The Secure Store")))</f>
        <v>Inside The Secure Store</v>
      </c>
      <c r="N114" s="28">
        <f t="shared" ca="1" si="20"/>
        <v>156</v>
      </c>
      <c r="O114" s="169"/>
      <c r="P114" s="192"/>
      <c r="Q114" s="192"/>
      <c r="R114" s="192"/>
      <c r="S114" s="193"/>
      <c r="T114" s="171"/>
      <c r="U114" s="169"/>
      <c r="V114" s="174" t="str">
        <f t="shared" si="21"/>
        <v/>
      </c>
      <c r="W114" s="175" t="str">
        <f t="shared" ca="1" si="22"/>
        <v/>
      </c>
      <c r="X114" s="182"/>
      <c r="Y114" s="182"/>
      <c r="Z114" s="182"/>
      <c r="AA114" s="182"/>
      <c r="AC114" s="45"/>
    </row>
    <row r="115" spans="1:29">
      <c r="A115" s="241">
        <v>43948</v>
      </c>
      <c r="B115" s="169" t="s">
        <v>8</v>
      </c>
      <c r="C115" s="169" t="s">
        <v>612</v>
      </c>
      <c r="D115" s="171">
        <v>2</v>
      </c>
      <c r="E115" s="171"/>
      <c r="F115" s="116" t="s">
        <v>1866</v>
      </c>
      <c r="G115" s="169" t="s">
        <v>613</v>
      </c>
      <c r="H115" s="169" t="s">
        <v>615</v>
      </c>
      <c r="I115" s="169" t="s">
        <v>74</v>
      </c>
      <c r="J115" s="169" t="s">
        <v>10</v>
      </c>
      <c r="K115" s="169"/>
      <c r="L115" s="206" t="s">
        <v>167</v>
      </c>
      <c r="M115" s="172" t="str">
        <f>IF(C115="","",(IF(IFERROR(INDEX(HandoverLog!A:A,MATCH(ShipmentRegister!C115,HandoverLog!A:A,0),1),"Inside The Secure Store")=C115,"Collected And Gone","Inside The Secure Store")))</f>
        <v>Inside The Secure Store</v>
      </c>
      <c r="N115" s="28">
        <f t="shared" ca="1" si="20"/>
        <v>153</v>
      </c>
      <c r="O115" s="169" t="s">
        <v>616</v>
      </c>
      <c r="P115" s="192"/>
      <c r="Q115" s="192"/>
      <c r="R115" s="192"/>
      <c r="S115" s="193"/>
      <c r="T115" s="171"/>
      <c r="U115" s="169"/>
      <c r="V115" s="174" t="str">
        <f t="shared" si="21"/>
        <v/>
      </c>
      <c r="W115" s="175" t="str">
        <f t="shared" ca="1" si="22"/>
        <v/>
      </c>
      <c r="X115" s="182"/>
      <c r="Y115" s="182"/>
      <c r="Z115" s="182"/>
      <c r="AA115" s="182"/>
      <c r="AC115" s="45"/>
    </row>
    <row r="116" spans="1:29">
      <c r="A116" s="241">
        <v>43948</v>
      </c>
      <c r="B116" s="169" t="s">
        <v>8</v>
      </c>
      <c r="C116" s="169" t="s">
        <v>614</v>
      </c>
      <c r="D116" s="171">
        <v>2</v>
      </c>
      <c r="E116" s="171"/>
      <c r="F116" s="116" t="s">
        <v>1866</v>
      </c>
      <c r="G116" s="169" t="s">
        <v>613</v>
      </c>
      <c r="H116" s="169" t="s">
        <v>615</v>
      </c>
      <c r="I116" s="169" t="s">
        <v>74</v>
      </c>
      <c r="J116" s="169" t="s">
        <v>10</v>
      </c>
      <c r="K116" s="169"/>
      <c r="L116" s="206" t="s">
        <v>167</v>
      </c>
      <c r="M116" s="172" t="str">
        <f>IF(C116="","",(IF(IFERROR(INDEX(HandoverLog!A:A,MATCH(ShipmentRegister!C116,HandoverLog!A:A,0),1),"Inside The Secure Store")=C116,"Collected And Gone","Inside The Secure Store")))</f>
        <v>Inside The Secure Store</v>
      </c>
      <c r="N116" s="28">
        <f t="shared" ca="1" si="20"/>
        <v>153</v>
      </c>
      <c r="O116" s="169" t="s">
        <v>616</v>
      </c>
      <c r="P116" s="192"/>
      <c r="Q116" s="192"/>
      <c r="R116" s="192"/>
      <c r="S116" s="193"/>
      <c r="T116" s="171"/>
      <c r="U116" s="169"/>
      <c r="V116" s="174" t="str">
        <f t="shared" si="21"/>
        <v/>
      </c>
      <c r="W116" s="175" t="str">
        <f t="shared" ca="1" si="22"/>
        <v/>
      </c>
      <c r="X116" s="182"/>
      <c r="Y116" s="182"/>
      <c r="Z116" s="182"/>
      <c r="AA116" s="182"/>
      <c r="AC116" s="45"/>
    </row>
    <row r="117" spans="1:29">
      <c r="A117" s="241">
        <v>43959</v>
      </c>
      <c r="B117" s="169" t="s">
        <v>7</v>
      </c>
      <c r="C117" s="169" t="s">
        <v>629</v>
      </c>
      <c r="D117" s="171">
        <v>1</v>
      </c>
      <c r="E117" s="171" t="s">
        <v>39</v>
      </c>
      <c r="F117" s="116" t="s">
        <v>14</v>
      </c>
      <c r="G117" s="169" t="s">
        <v>170</v>
      </c>
      <c r="H117" s="169" t="s">
        <v>630</v>
      </c>
      <c r="I117" s="169" t="s">
        <v>631</v>
      </c>
      <c r="J117" s="169" t="s">
        <v>10</v>
      </c>
      <c r="K117" s="169"/>
      <c r="L117" s="206" t="s">
        <v>417</v>
      </c>
      <c r="M117" s="172" t="str">
        <f>IF(C117="","",(IF(IFERROR(INDEX(HandoverLog!A:A,MATCH(ShipmentRegister!C117,HandoverLog!A:A,0),1),"Inside The Secure Store")=C117,"Collected And Gone","Inside The Secure Store")))</f>
        <v>Inside The Secure Store</v>
      </c>
      <c r="N117" s="28">
        <f t="shared" ca="1" si="20"/>
        <v>142</v>
      </c>
      <c r="O117" s="169"/>
      <c r="P117" s="192"/>
      <c r="Q117" s="192"/>
      <c r="R117" s="192"/>
      <c r="S117" s="193"/>
      <c r="T117" s="171"/>
      <c r="U117" s="169"/>
      <c r="V117" s="174" t="str">
        <f t="shared" si="21"/>
        <v/>
      </c>
      <c r="W117" s="175" t="str">
        <f t="shared" ca="1" si="22"/>
        <v/>
      </c>
      <c r="X117" s="182"/>
      <c r="Y117" s="182"/>
      <c r="Z117" s="182"/>
      <c r="AA117" s="182"/>
      <c r="AC117" s="45"/>
    </row>
    <row r="118" spans="1:29">
      <c r="A118" s="241">
        <v>43959</v>
      </c>
      <c r="B118" s="169" t="s">
        <v>7</v>
      </c>
      <c r="C118" s="169" t="s">
        <v>626</v>
      </c>
      <c r="D118" s="171">
        <v>1</v>
      </c>
      <c r="E118" s="171" t="s">
        <v>39</v>
      </c>
      <c r="F118" s="116" t="s">
        <v>97</v>
      </c>
      <c r="G118" s="169" t="s">
        <v>270</v>
      </c>
      <c r="H118" s="169" t="s">
        <v>628</v>
      </c>
      <c r="I118" s="169" t="s">
        <v>627</v>
      </c>
      <c r="J118" s="146" t="s">
        <v>9</v>
      </c>
      <c r="K118" s="169"/>
      <c r="L118" s="206" t="s">
        <v>618</v>
      </c>
      <c r="M118" s="172" t="str">
        <f>IF(C118="","",(IF(IFERROR(INDEX(HandoverLog!A:A,MATCH(ShipmentRegister!C118,HandoverLog!A:A,0),1),"Inside The Secure Store")=C118,"Collected And Gone","Inside The Secure Store")))</f>
        <v>Collected And Gone</v>
      </c>
      <c r="N118" s="28">
        <f t="shared" ca="1" si="20"/>
        <v>142</v>
      </c>
      <c r="O118" s="169"/>
      <c r="P118" s="192"/>
      <c r="Q118" s="192"/>
      <c r="R118" s="192"/>
      <c r="S118" s="192"/>
      <c r="T118" s="171"/>
      <c r="U118" s="169"/>
      <c r="V118" s="174" t="str">
        <f t="shared" si="21"/>
        <v/>
      </c>
      <c r="W118" s="175" t="str">
        <f t="shared" ca="1" si="22"/>
        <v/>
      </c>
      <c r="X118" s="182"/>
      <c r="Y118" s="182"/>
      <c r="Z118" s="182"/>
      <c r="AA118" s="182"/>
      <c r="AC118" s="45"/>
    </row>
    <row r="119" spans="1:29">
      <c r="A119" s="241">
        <v>43962</v>
      </c>
      <c r="B119" s="169" t="s">
        <v>7</v>
      </c>
      <c r="C119" s="169" t="s">
        <v>634</v>
      </c>
      <c r="D119" s="171">
        <v>1</v>
      </c>
      <c r="E119" s="171" t="s">
        <v>39</v>
      </c>
      <c r="F119" s="116" t="s">
        <v>14</v>
      </c>
      <c r="G119" s="169" t="s">
        <v>632</v>
      </c>
      <c r="H119" s="169" t="s">
        <v>556</v>
      </c>
      <c r="I119" s="169" t="s">
        <v>633</v>
      </c>
      <c r="J119" s="169" t="s">
        <v>10</v>
      </c>
      <c r="K119" s="169"/>
      <c r="L119" s="206" t="s">
        <v>265</v>
      </c>
      <c r="M119" s="172" t="str">
        <f>IF(C119="","",(IF(IFERROR(INDEX(HandoverLog!A:A,MATCH(ShipmentRegister!C119,HandoverLog!A:A,0),1),"Inside The Secure Store")=C119,"Collected And Gone","Inside The Secure Store")))</f>
        <v>Inside The Secure Store</v>
      </c>
      <c r="N119" s="28">
        <f t="shared" ca="1" si="20"/>
        <v>139</v>
      </c>
      <c r="O119" s="169"/>
      <c r="P119" s="192"/>
      <c r="Q119" s="192"/>
      <c r="R119" s="192"/>
      <c r="S119" s="193"/>
      <c r="T119" s="171"/>
      <c r="U119" s="169"/>
      <c r="V119" s="174" t="str">
        <f t="shared" si="21"/>
        <v/>
      </c>
      <c r="W119" s="175" t="str">
        <f t="shared" ca="1" si="22"/>
        <v/>
      </c>
      <c r="X119" s="182"/>
      <c r="Y119" s="182"/>
      <c r="Z119" s="182"/>
      <c r="AA119" s="182"/>
      <c r="AC119" s="45"/>
    </row>
    <row r="120" spans="1:29">
      <c r="A120" s="241">
        <v>43971</v>
      </c>
      <c r="B120" s="169" t="s">
        <v>7</v>
      </c>
      <c r="C120" s="170" t="s">
        <v>644</v>
      </c>
      <c r="D120" s="171">
        <v>2</v>
      </c>
      <c r="E120" s="171" t="s">
        <v>39</v>
      </c>
      <c r="F120" s="116" t="s">
        <v>104</v>
      </c>
      <c r="G120" s="169" t="s">
        <v>645</v>
      </c>
      <c r="H120" s="169" t="s">
        <v>646</v>
      </c>
      <c r="I120" s="169" t="s">
        <v>647</v>
      </c>
      <c r="J120" s="169" t="s">
        <v>10</v>
      </c>
      <c r="K120" s="169"/>
      <c r="L120" s="206" t="s">
        <v>618</v>
      </c>
      <c r="M120" s="172" t="str">
        <f>IF(C120="","",(IF(IFERROR(INDEX(HandoverLog!A:A,MATCH(ShipmentRegister!C120,HandoverLog!A:A,0),1),"Inside The Secure Store")=C120,"Collected And Gone","Inside The Secure Store")))</f>
        <v>Inside The Secure Store</v>
      </c>
      <c r="N120" s="28">
        <f t="shared" ca="1" si="20"/>
        <v>130</v>
      </c>
      <c r="O120" s="169"/>
      <c r="P120" s="192"/>
      <c r="Q120" s="192"/>
      <c r="R120" s="192"/>
      <c r="S120" s="193"/>
      <c r="T120" s="171"/>
      <c r="U120" s="169"/>
      <c r="V120" s="174" t="str">
        <f t="shared" si="21"/>
        <v/>
      </c>
      <c r="W120" s="175" t="str">
        <f t="shared" ca="1" si="22"/>
        <v/>
      </c>
      <c r="X120" s="182"/>
      <c r="Y120" s="182"/>
      <c r="Z120" s="182"/>
      <c r="AA120" s="182"/>
      <c r="AC120" s="45"/>
    </row>
    <row r="121" spans="1:29">
      <c r="A121" s="241">
        <v>43971</v>
      </c>
      <c r="B121" s="169" t="s">
        <v>7</v>
      </c>
      <c r="C121" s="170" t="s">
        <v>648</v>
      </c>
      <c r="D121" s="171">
        <v>2</v>
      </c>
      <c r="E121" s="171" t="s">
        <v>39</v>
      </c>
      <c r="F121" s="116" t="s">
        <v>104</v>
      </c>
      <c r="G121" s="169" t="s">
        <v>645</v>
      </c>
      <c r="H121" s="169" t="s">
        <v>646</v>
      </c>
      <c r="I121" s="169" t="s">
        <v>647</v>
      </c>
      <c r="J121" s="169" t="s">
        <v>10</v>
      </c>
      <c r="K121" s="169"/>
      <c r="L121" s="206" t="s">
        <v>618</v>
      </c>
      <c r="M121" s="172" t="str">
        <f>IF(C121="","",(IF(IFERROR(INDEX(HandoverLog!A:A,MATCH(ShipmentRegister!C121,HandoverLog!A:A,0),1),"Inside The Secure Store")=C121,"Collected And Gone","Inside The Secure Store")))</f>
        <v>Inside The Secure Store</v>
      </c>
      <c r="N121" s="28">
        <f t="shared" ca="1" si="20"/>
        <v>130</v>
      </c>
      <c r="O121" s="169"/>
      <c r="P121" s="192"/>
      <c r="Q121" s="192"/>
      <c r="R121" s="192"/>
      <c r="S121" s="193"/>
      <c r="T121" s="171"/>
      <c r="U121" s="169"/>
      <c r="V121" s="174" t="str">
        <f t="shared" si="21"/>
        <v/>
      </c>
      <c r="W121" s="175" t="str">
        <f t="shared" ca="1" si="22"/>
        <v/>
      </c>
      <c r="X121" s="182"/>
      <c r="Y121" s="182"/>
      <c r="Z121" s="182"/>
      <c r="AA121" s="182"/>
      <c r="AC121" s="45"/>
    </row>
    <row r="122" spans="1:29">
      <c r="A122" s="241">
        <v>43976</v>
      </c>
      <c r="B122" s="169" t="s">
        <v>7</v>
      </c>
      <c r="C122" s="169" t="s">
        <v>652</v>
      </c>
      <c r="D122" s="171">
        <v>1</v>
      </c>
      <c r="E122" s="171" t="s">
        <v>39</v>
      </c>
      <c r="F122" s="116" t="s">
        <v>104</v>
      </c>
      <c r="G122" s="169" t="s">
        <v>108</v>
      </c>
      <c r="H122" s="169" t="s">
        <v>654</v>
      </c>
      <c r="I122" s="169" t="s">
        <v>653</v>
      </c>
      <c r="J122" s="169" t="s">
        <v>10</v>
      </c>
      <c r="K122" s="169"/>
      <c r="L122" s="206" t="s">
        <v>618</v>
      </c>
      <c r="M122" s="172" t="str">
        <f>IF(C122="","",(IF(IFERROR(INDEX(HandoverLog!A:A,MATCH(ShipmentRegister!C122,HandoverLog!A:A,0),1),"Inside The Secure Store")=C122,"Collected And Gone","Inside The Secure Store")))</f>
        <v>Collected And Gone</v>
      </c>
      <c r="N122" s="28">
        <f t="shared" ca="1" si="20"/>
        <v>125</v>
      </c>
      <c r="O122" s="169"/>
      <c r="P122" s="192"/>
      <c r="Q122" s="192"/>
      <c r="R122" s="192"/>
      <c r="S122" s="192"/>
      <c r="T122" s="171"/>
      <c r="U122" s="169"/>
      <c r="V122" s="174" t="str">
        <f t="shared" si="21"/>
        <v/>
      </c>
      <c r="W122" s="175" t="str">
        <f t="shared" ca="1" si="22"/>
        <v/>
      </c>
      <c r="X122" s="182"/>
      <c r="Y122" s="182"/>
      <c r="Z122" s="182"/>
      <c r="AA122" s="182"/>
      <c r="AC122" s="45"/>
    </row>
    <row r="123" spans="1:29">
      <c r="A123" s="241">
        <v>43976</v>
      </c>
      <c r="B123" s="169" t="s">
        <v>7</v>
      </c>
      <c r="C123" s="169" t="s">
        <v>650</v>
      </c>
      <c r="D123" s="171">
        <v>1</v>
      </c>
      <c r="E123" s="171" t="s">
        <v>39</v>
      </c>
      <c r="F123" s="116" t="s">
        <v>13</v>
      </c>
      <c r="G123" s="169" t="s">
        <v>194</v>
      </c>
      <c r="H123" s="169" t="s">
        <v>296</v>
      </c>
      <c r="I123" s="169" t="s">
        <v>651</v>
      </c>
      <c r="J123" s="146" t="s">
        <v>9</v>
      </c>
      <c r="K123" s="169"/>
      <c r="L123" s="206" t="s">
        <v>618</v>
      </c>
      <c r="M123" s="172" t="str">
        <f>IF(C123="","",(IF(IFERROR(INDEX(HandoverLog!A:A,MATCH(ShipmentRegister!C123,HandoverLog!A:A,0),1),"Inside The Secure Store")=C123,"Collected And Gone","Inside The Secure Store")))</f>
        <v>Collected And Gone</v>
      </c>
      <c r="N123" s="28">
        <f t="shared" ca="1" si="20"/>
        <v>125</v>
      </c>
      <c r="O123" s="169"/>
      <c r="P123" s="192"/>
      <c r="Q123" s="192"/>
      <c r="R123" s="192"/>
      <c r="S123" s="192"/>
      <c r="T123" s="171"/>
      <c r="U123" s="169"/>
      <c r="V123" s="174" t="str">
        <f t="shared" si="21"/>
        <v/>
      </c>
      <c r="W123" s="175" t="str">
        <f t="shared" ca="1" si="22"/>
        <v/>
      </c>
      <c r="X123" s="182"/>
      <c r="Y123" s="182"/>
      <c r="Z123" s="182"/>
      <c r="AA123" s="182"/>
      <c r="AC123" s="45"/>
    </row>
    <row r="124" spans="1:29">
      <c r="A124" s="241">
        <v>43976</v>
      </c>
      <c r="B124" s="169" t="s">
        <v>8</v>
      </c>
      <c r="C124" s="169" t="s">
        <v>655</v>
      </c>
      <c r="D124" s="171">
        <v>1</v>
      </c>
      <c r="E124" s="171" t="s">
        <v>39</v>
      </c>
      <c r="F124" s="116" t="s">
        <v>156</v>
      </c>
      <c r="G124" s="169" t="s">
        <v>307</v>
      </c>
      <c r="H124" s="169" t="s">
        <v>49</v>
      </c>
      <c r="I124" s="169" t="s">
        <v>656</v>
      </c>
      <c r="J124" s="169" t="s">
        <v>10</v>
      </c>
      <c r="K124" s="169"/>
      <c r="L124" s="206" t="s">
        <v>618</v>
      </c>
      <c r="M124" s="172" t="str">
        <f>IF(C124="","",(IF(IFERROR(INDEX(HandoverLog!A:A,MATCH(ShipmentRegister!C124,HandoverLog!A:A,0),1),"Inside The Secure Store")=C124,"Collected And Gone","Inside The Secure Store")))</f>
        <v>Collected And Gone</v>
      </c>
      <c r="N124" s="28">
        <f t="shared" ca="1" si="20"/>
        <v>125</v>
      </c>
      <c r="O124" s="169"/>
      <c r="P124" s="192"/>
      <c r="Q124" s="192"/>
      <c r="R124" s="192"/>
      <c r="S124" s="192"/>
      <c r="T124" s="171"/>
      <c r="U124" s="169"/>
      <c r="V124" s="174" t="str">
        <f t="shared" si="21"/>
        <v/>
      </c>
      <c r="W124" s="175" t="str">
        <f t="shared" ca="1" si="22"/>
        <v/>
      </c>
      <c r="X124" s="182"/>
      <c r="Y124" s="182"/>
      <c r="Z124" s="182"/>
      <c r="AA124" s="182"/>
      <c r="AC124" s="45"/>
    </row>
    <row r="125" spans="1:29">
      <c r="A125" s="241">
        <v>43977</v>
      </c>
      <c r="B125" s="169" t="s">
        <v>7</v>
      </c>
      <c r="C125" s="111" t="s">
        <v>660</v>
      </c>
      <c r="D125" s="171">
        <v>4</v>
      </c>
      <c r="E125" s="171" t="s">
        <v>39</v>
      </c>
      <c r="F125" s="116" t="s">
        <v>104</v>
      </c>
      <c r="G125" s="169" t="s">
        <v>325</v>
      </c>
      <c r="H125" s="169" t="s">
        <v>664</v>
      </c>
      <c r="I125" s="169" t="s">
        <v>74</v>
      </c>
      <c r="J125" s="169" t="s">
        <v>10</v>
      </c>
      <c r="K125" s="169"/>
      <c r="L125" s="206" t="s">
        <v>618</v>
      </c>
      <c r="M125" s="172" t="str">
        <f>IF(C125="","",(IF(IFERROR(INDEX(HandoverLog!A:A,MATCH(ShipmentRegister!C125,HandoverLog!A:A,0),1),"Inside The Secure Store")=C125,"Collected And Gone","Inside The Secure Store")))</f>
        <v>Inside The Secure Store</v>
      </c>
      <c r="N125" s="28">
        <f t="shared" ca="1" si="20"/>
        <v>124</v>
      </c>
      <c r="O125" s="169"/>
      <c r="P125" s="192"/>
      <c r="Q125" s="192"/>
      <c r="R125" s="192"/>
      <c r="S125" s="193"/>
      <c r="T125" s="171"/>
      <c r="U125" s="169"/>
      <c r="V125" s="174" t="str">
        <f t="shared" si="21"/>
        <v/>
      </c>
      <c r="W125" s="175" t="str">
        <f t="shared" ca="1" si="22"/>
        <v/>
      </c>
      <c r="X125" s="182"/>
      <c r="Y125" s="182"/>
      <c r="Z125" s="182"/>
      <c r="AA125" s="182"/>
      <c r="AC125" s="45"/>
    </row>
    <row r="126" spans="1:29">
      <c r="A126" s="241">
        <v>43977</v>
      </c>
      <c r="B126" s="169" t="s">
        <v>7</v>
      </c>
      <c r="C126" s="111" t="s">
        <v>661</v>
      </c>
      <c r="D126" s="171">
        <v>4</v>
      </c>
      <c r="E126" s="171" t="s">
        <v>39</v>
      </c>
      <c r="F126" s="116" t="s">
        <v>104</v>
      </c>
      <c r="G126" s="169" t="s">
        <v>325</v>
      </c>
      <c r="H126" s="169" t="s">
        <v>665</v>
      </c>
      <c r="I126" s="169" t="s">
        <v>74</v>
      </c>
      <c r="J126" s="169" t="s">
        <v>10</v>
      </c>
      <c r="K126" s="169"/>
      <c r="L126" s="206" t="s">
        <v>618</v>
      </c>
      <c r="M126" s="172" t="str">
        <f>IF(C126="","",(IF(IFERROR(INDEX(HandoverLog!A:A,MATCH(ShipmentRegister!C126,HandoverLog!A:A,0),1),"Inside The Secure Store")=C126,"Collected And Gone","Inside The Secure Store")))</f>
        <v>Inside The Secure Store</v>
      </c>
      <c r="N126" s="28">
        <f t="shared" ca="1" si="20"/>
        <v>124</v>
      </c>
      <c r="O126" s="169"/>
      <c r="P126" s="192"/>
      <c r="Q126" s="192"/>
      <c r="R126" s="192"/>
      <c r="S126" s="193"/>
      <c r="T126" s="171"/>
      <c r="U126" s="169"/>
      <c r="V126" s="174" t="str">
        <f t="shared" si="21"/>
        <v/>
      </c>
      <c r="W126" s="175" t="str">
        <f t="shared" ca="1" si="22"/>
        <v/>
      </c>
      <c r="X126" s="182"/>
      <c r="Y126" s="182"/>
      <c r="Z126" s="182"/>
      <c r="AA126" s="182"/>
      <c r="AC126" s="45"/>
    </row>
    <row r="127" spans="1:29">
      <c r="A127" s="241">
        <v>43977</v>
      </c>
      <c r="B127" s="169" t="s">
        <v>7</v>
      </c>
      <c r="C127" s="111" t="s">
        <v>662</v>
      </c>
      <c r="D127" s="171">
        <v>4</v>
      </c>
      <c r="E127" s="171" t="s">
        <v>39</v>
      </c>
      <c r="F127" s="116" t="s">
        <v>104</v>
      </c>
      <c r="G127" s="169" t="s">
        <v>325</v>
      </c>
      <c r="H127" s="169" t="s">
        <v>666</v>
      </c>
      <c r="I127" s="169" t="s">
        <v>74</v>
      </c>
      <c r="J127" s="169" t="s">
        <v>10</v>
      </c>
      <c r="K127" s="169"/>
      <c r="L127" s="206" t="s">
        <v>618</v>
      </c>
      <c r="M127" s="172" t="str">
        <f>IF(C127="","",(IF(IFERROR(INDEX(HandoverLog!A:A,MATCH(ShipmentRegister!C127,HandoverLog!A:A,0),1),"Inside The Secure Store")=C127,"Collected And Gone","Inside The Secure Store")))</f>
        <v>Inside The Secure Store</v>
      </c>
      <c r="N127" s="28">
        <f t="shared" ca="1" si="20"/>
        <v>124</v>
      </c>
      <c r="O127" s="169"/>
      <c r="P127" s="192"/>
      <c r="Q127" s="192"/>
      <c r="R127" s="192"/>
      <c r="S127" s="193"/>
      <c r="T127" s="171"/>
      <c r="U127" s="169"/>
      <c r="V127" s="174" t="str">
        <f t="shared" si="21"/>
        <v/>
      </c>
      <c r="W127" s="175" t="str">
        <f t="shared" ca="1" si="22"/>
        <v/>
      </c>
      <c r="X127" s="182"/>
      <c r="Y127" s="182"/>
      <c r="Z127" s="182"/>
      <c r="AA127" s="182"/>
      <c r="AC127" s="45"/>
    </row>
    <row r="128" spans="1:29">
      <c r="A128" s="241">
        <v>43977</v>
      </c>
      <c r="B128" s="169" t="s">
        <v>7</v>
      </c>
      <c r="C128" s="111" t="s">
        <v>663</v>
      </c>
      <c r="D128" s="171">
        <v>4</v>
      </c>
      <c r="E128" s="171" t="s">
        <v>39</v>
      </c>
      <c r="F128" s="116" t="s">
        <v>104</v>
      </c>
      <c r="G128" s="169" t="s">
        <v>325</v>
      </c>
      <c r="H128" s="169" t="s">
        <v>667</v>
      </c>
      <c r="I128" s="169" t="s">
        <v>74</v>
      </c>
      <c r="J128" s="169" t="s">
        <v>10</v>
      </c>
      <c r="K128" s="169"/>
      <c r="L128" s="206" t="s">
        <v>618</v>
      </c>
      <c r="M128" s="172" t="str">
        <f>IF(C128="","",(IF(IFERROR(INDEX(HandoverLog!A:A,MATCH(ShipmentRegister!C128,HandoverLog!A:A,0),1),"Inside The Secure Store")=C128,"Collected And Gone","Inside The Secure Store")))</f>
        <v>Inside The Secure Store</v>
      </c>
      <c r="N128" s="28">
        <f t="shared" ca="1" si="20"/>
        <v>124</v>
      </c>
      <c r="O128" s="169"/>
      <c r="P128" s="192"/>
      <c r="Q128" s="192"/>
      <c r="R128" s="192"/>
      <c r="S128" s="193"/>
      <c r="T128" s="171"/>
      <c r="U128" s="169"/>
      <c r="V128" s="174" t="str">
        <f t="shared" si="21"/>
        <v/>
      </c>
      <c r="W128" s="175" t="str">
        <f t="shared" ca="1" si="22"/>
        <v/>
      </c>
      <c r="X128" s="182"/>
      <c r="Y128" s="182"/>
      <c r="Z128" s="182"/>
      <c r="AA128" s="182"/>
      <c r="AC128" s="45"/>
    </row>
    <row r="129" spans="1:29">
      <c r="A129" s="241">
        <v>43978</v>
      </c>
      <c r="B129" s="169" t="s">
        <v>7</v>
      </c>
      <c r="C129" s="111" t="s">
        <v>658</v>
      </c>
      <c r="D129" s="171">
        <v>1</v>
      </c>
      <c r="E129" s="171" t="s">
        <v>39</v>
      </c>
      <c r="F129" s="116" t="s">
        <v>1874</v>
      </c>
      <c r="G129" s="169" t="s">
        <v>976</v>
      </c>
      <c r="H129" s="169" t="s">
        <v>462</v>
      </c>
      <c r="I129" s="169" t="s">
        <v>659</v>
      </c>
      <c r="J129" s="169" t="s">
        <v>10</v>
      </c>
      <c r="K129" s="169"/>
      <c r="L129" s="206" t="s">
        <v>618</v>
      </c>
      <c r="M129" s="172" t="str">
        <f>IF(C129="","",(IF(IFERROR(INDEX(HandoverLog!A:A,MATCH(ShipmentRegister!C129,HandoverLog!A:A,0),1),"Inside The Secure Store")=C129,"Collected And Gone","Inside The Secure Store")))</f>
        <v>Inside The Secure Store</v>
      </c>
      <c r="N129" s="28">
        <f t="shared" ca="1" si="20"/>
        <v>123</v>
      </c>
      <c r="O129" s="169"/>
      <c r="P129" s="192"/>
      <c r="Q129" s="192"/>
      <c r="R129" s="192"/>
      <c r="S129" s="193"/>
      <c r="T129" s="171"/>
      <c r="U129" s="169"/>
      <c r="V129" s="174" t="str">
        <f t="shared" si="21"/>
        <v/>
      </c>
      <c r="W129" s="175" t="str">
        <f t="shared" ca="1" si="22"/>
        <v/>
      </c>
      <c r="X129" s="182"/>
      <c r="Y129" s="182"/>
      <c r="Z129" s="182"/>
      <c r="AA129" s="182"/>
      <c r="AC129" s="45"/>
    </row>
    <row r="130" spans="1:29">
      <c r="A130" s="241">
        <v>43979</v>
      </c>
      <c r="B130" s="169" t="s">
        <v>7</v>
      </c>
      <c r="C130" s="116" t="s">
        <v>886</v>
      </c>
      <c r="D130" s="171">
        <v>3</v>
      </c>
      <c r="E130" s="171" t="s">
        <v>39</v>
      </c>
      <c r="F130" s="116" t="s">
        <v>97</v>
      </c>
      <c r="G130" s="169" t="s">
        <v>372</v>
      </c>
      <c r="H130" s="169" t="s">
        <v>669</v>
      </c>
      <c r="I130" s="169" t="s">
        <v>670</v>
      </c>
      <c r="J130" s="169" t="s">
        <v>10</v>
      </c>
      <c r="K130" s="169"/>
      <c r="L130" s="206" t="s">
        <v>618</v>
      </c>
      <c r="M130" s="172" t="str">
        <f>IF(C130="","",(IF(IFERROR(INDEX(HandoverLog!A:A,MATCH(ShipmentRegister!C130,HandoverLog!A:A,0),1),"Inside The Secure Store")=C130,"Collected And Gone","Inside The Secure Store")))</f>
        <v>Inside The Secure Store</v>
      </c>
      <c r="N130" s="28">
        <f t="shared" ca="1" si="20"/>
        <v>122</v>
      </c>
      <c r="O130" s="169"/>
      <c r="P130" s="192"/>
      <c r="Q130" s="192"/>
      <c r="R130" s="192"/>
      <c r="S130" s="193"/>
      <c r="T130" s="171"/>
      <c r="U130" s="169"/>
      <c r="V130" s="174" t="str">
        <f t="shared" si="21"/>
        <v/>
      </c>
      <c r="W130" s="175" t="str">
        <f t="shared" ca="1" si="22"/>
        <v/>
      </c>
      <c r="X130" s="182"/>
      <c r="Y130" s="182"/>
      <c r="Z130" s="182"/>
      <c r="AA130" s="182"/>
      <c r="AC130" s="49"/>
    </row>
    <row r="131" spans="1:29">
      <c r="A131" s="241">
        <v>43979</v>
      </c>
      <c r="B131" s="169" t="s">
        <v>7</v>
      </c>
      <c r="C131" s="116" t="s">
        <v>885</v>
      </c>
      <c r="D131" s="171">
        <v>3</v>
      </c>
      <c r="E131" s="171"/>
      <c r="F131" s="116" t="s">
        <v>97</v>
      </c>
      <c r="G131" s="169" t="s">
        <v>372</v>
      </c>
      <c r="H131" s="169" t="s">
        <v>669</v>
      </c>
      <c r="I131" s="169" t="s">
        <v>670</v>
      </c>
      <c r="J131" s="169" t="s">
        <v>10</v>
      </c>
      <c r="K131" s="169"/>
      <c r="L131" s="206" t="s">
        <v>618</v>
      </c>
      <c r="M131" s="172" t="str">
        <f>IF(C131="","",(IF(IFERROR(INDEX(HandoverLog!A:A,MATCH(ShipmentRegister!C131,HandoverLog!A:A,0),1),"Inside The Secure Store")=C131,"Collected And Gone","Inside The Secure Store")))</f>
        <v>Inside The Secure Store</v>
      </c>
      <c r="N131" s="28">
        <f t="shared" ca="1" si="20"/>
        <v>122</v>
      </c>
      <c r="O131" s="169"/>
      <c r="P131" s="192"/>
      <c r="Q131" s="192"/>
      <c r="R131" s="192"/>
      <c r="S131" s="193"/>
      <c r="T131" s="171"/>
      <c r="U131" s="169"/>
      <c r="V131" s="174" t="str">
        <f t="shared" si="21"/>
        <v/>
      </c>
      <c r="W131" s="175" t="str">
        <f t="shared" ca="1" si="22"/>
        <v/>
      </c>
      <c r="X131" s="182"/>
      <c r="Y131" s="182"/>
      <c r="Z131" s="182"/>
      <c r="AA131" s="182"/>
      <c r="AC131" s="49"/>
    </row>
    <row r="132" spans="1:29">
      <c r="A132" s="241">
        <v>43979</v>
      </c>
      <c r="B132" s="169" t="s">
        <v>7</v>
      </c>
      <c r="C132" s="116" t="s">
        <v>884</v>
      </c>
      <c r="D132" s="171">
        <v>3</v>
      </c>
      <c r="E132" s="171"/>
      <c r="F132" s="116" t="s">
        <v>97</v>
      </c>
      <c r="G132" s="169" t="s">
        <v>372</v>
      </c>
      <c r="H132" s="169" t="s">
        <v>669</v>
      </c>
      <c r="I132" s="169" t="s">
        <v>670</v>
      </c>
      <c r="J132" s="169" t="s">
        <v>10</v>
      </c>
      <c r="K132" s="169"/>
      <c r="L132" s="206" t="s">
        <v>618</v>
      </c>
      <c r="M132" s="172" t="str">
        <f>IF(C132="","",(IF(IFERROR(INDEX(HandoverLog!A:A,MATCH(ShipmentRegister!C132,HandoverLog!A:A,0),1),"Inside The Secure Store")=C132,"Collected And Gone","Inside The Secure Store")))</f>
        <v>Inside The Secure Store</v>
      </c>
      <c r="N132" s="28">
        <f t="shared" ca="1" si="20"/>
        <v>122</v>
      </c>
      <c r="O132" s="169"/>
      <c r="P132" s="192"/>
      <c r="Q132" s="192"/>
      <c r="R132" s="192"/>
      <c r="S132" s="193"/>
      <c r="T132" s="171"/>
      <c r="U132" s="169"/>
      <c r="V132" s="174" t="str">
        <f t="shared" si="21"/>
        <v/>
      </c>
      <c r="W132" s="175" t="str">
        <f t="shared" ca="1" si="22"/>
        <v/>
      </c>
      <c r="X132" s="182"/>
      <c r="Y132" s="182"/>
      <c r="Z132" s="182"/>
      <c r="AA132" s="182"/>
      <c r="AC132" s="49"/>
    </row>
    <row r="133" spans="1:29">
      <c r="A133" s="241">
        <v>43980</v>
      </c>
      <c r="B133" s="169" t="s">
        <v>8</v>
      </c>
      <c r="C133" s="169" t="s">
        <v>673</v>
      </c>
      <c r="D133" s="171">
        <v>1</v>
      </c>
      <c r="E133" s="171" t="s">
        <v>39</v>
      </c>
      <c r="F133" s="116" t="s">
        <v>104</v>
      </c>
      <c r="G133" s="169" t="s">
        <v>106</v>
      </c>
      <c r="H133" s="169" t="s">
        <v>674</v>
      </c>
      <c r="I133" s="169" t="s">
        <v>3252</v>
      </c>
      <c r="J133" s="169" t="s">
        <v>10</v>
      </c>
      <c r="K133" s="169"/>
      <c r="L133" s="206" t="s">
        <v>165</v>
      </c>
      <c r="M133" s="172" t="str">
        <f>IF(C133="","",(IF(IFERROR(INDEX(HandoverLog!A:A,MATCH(ShipmentRegister!C133,HandoverLog!A:A,0),1),"Inside The Secure Store")=C133,"Collected And Gone","Inside The Secure Store")))</f>
        <v>Collected And Gone</v>
      </c>
      <c r="N133" s="28">
        <f t="shared" ref="N133:N196" ca="1" si="23">IF(A133="","",(TODAY()-A133))</f>
        <v>121</v>
      </c>
      <c r="O133" s="169" t="s">
        <v>3253</v>
      </c>
      <c r="P133" s="192"/>
      <c r="Q133" s="192"/>
      <c r="R133" s="192"/>
      <c r="S133" s="193"/>
      <c r="T133" s="171"/>
      <c r="U133" s="169"/>
      <c r="V133" s="174" t="str">
        <f t="shared" ref="V133:V196" si="24">IF(U133="","",U133+45)</f>
        <v/>
      </c>
      <c r="W133" s="175" t="str">
        <f t="shared" ref="W133:W196" ca="1" si="25">IF(U133="","",TODAY()-U133)</f>
        <v/>
      </c>
      <c r="X133" s="182"/>
      <c r="Y133" s="182"/>
      <c r="Z133" s="182"/>
      <c r="AA133" s="182"/>
      <c r="AC133" s="45"/>
    </row>
    <row r="134" spans="1:29">
      <c r="A134" s="241">
        <v>43987</v>
      </c>
      <c r="B134" s="169" t="s">
        <v>7</v>
      </c>
      <c r="C134" s="169" t="s">
        <v>691</v>
      </c>
      <c r="D134" s="171">
        <v>2</v>
      </c>
      <c r="E134" s="171" t="s">
        <v>39</v>
      </c>
      <c r="F134" s="116" t="s">
        <v>160</v>
      </c>
      <c r="G134" s="169" t="s">
        <v>108</v>
      </c>
      <c r="H134" s="169" t="s">
        <v>657</v>
      </c>
      <c r="I134" s="169" t="s">
        <v>692</v>
      </c>
      <c r="J134" s="169" t="s">
        <v>10</v>
      </c>
      <c r="K134" s="169"/>
      <c r="L134" s="206" t="s">
        <v>618</v>
      </c>
      <c r="M134" s="172" t="str">
        <f>IF(C134="","",(IF(IFERROR(INDEX(HandoverLog!A:A,MATCH(ShipmentRegister!C134,HandoverLog!A:A,0),1),"Inside The Secure Store")=C134,"Collected And Gone","Inside The Secure Store")))</f>
        <v>Collected And Gone</v>
      </c>
      <c r="N134" s="28">
        <f t="shared" ca="1" si="23"/>
        <v>114</v>
      </c>
      <c r="O134" s="169"/>
      <c r="P134" s="192"/>
      <c r="Q134" s="192"/>
      <c r="R134" s="192"/>
      <c r="S134" s="192"/>
      <c r="T134" s="171"/>
      <c r="U134" s="169"/>
      <c r="V134" s="174" t="str">
        <f t="shared" si="24"/>
        <v/>
      </c>
      <c r="W134" s="175" t="str">
        <f t="shared" ca="1" si="25"/>
        <v/>
      </c>
      <c r="X134" s="182"/>
      <c r="Y134" s="182"/>
      <c r="Z134" s="182"/>
      <c r="AA134" s="182"/>
      <c r="AC134" s="45"/>
    </row>
    <row r="135" spans="1:29">
      <c r="A135" s="241">
        <v>43987</v>
      </c>
      <c r="B135" s="169" t="s">
        <v>7</v>
      </c>
      <c r="C135" s="169" t="s">
        <v>693</v>
      </c>
      <c r="D135" s="171">
        <v>2</v>
      </c>
      <c r="E135" s="171"/>
      <c r="F135" s="116" t="s">
        <v>160</v>
      </c>
      <c r="G135" s="169" t="s">
        <v>108</v>
      </c>
      <c r="H135" s="169" t="s">
        <v>657</v>
      </c>
      <c r="I135" s="169" t="s">
        <v>692</v>
      </c>
      <c r="J135" s="169" t="s">
        <v>10</v>
      </c>
      <c r="K135" s="169"/>
      <c r="L135" s="206" t="s">
        <v>618</v>
      </c>
      <c r="M135" s="172" t="str">
        <f>IF(C135="","",(IF(IFERROR(INDEX(HandoverLog!A:A,MATCH(ShipmentRegister!C135,HandoverLog!A:A,0),1),"Inside The Secure Store")=C135,"Collected And Gone","Inside The Secure Store")))</f>
        <v>Collected And Gone</v>
      </c>
      <c r="N135" s="28">
        <f t="shared" ca="1" si="23"/>
        <v>114</v>
      </c>
      <c r="O135" s="169"/>
      <c r="P135" s="192"/>
      <c r="Q135" s="192"/>
      <c r="R135" s="192"/>
      <c r="S135" s="192"/>
      <c r="T135" s="171"/>
      <c r="U135" s="169"/>
      <c r="V135" s="174" t="str">
        <f t="shared" si="24"/>
        <v/>
      </c>
      <c r="W135" s="175" t="str">
        <f t="shared" ca="1" si="25"/>
        <v/>
      </c>
      <c r="X135" s="182"/>
      <c r="Y135" s="182"/>
      <c r="Z135" s="182"/>
      <c r="AA135" s="182"/>
      <c r="AC135" s="45"/>
    </row>
    <row r="136" spans="1:29">
      <c r="A136" s="241">
        <v>43987</v>
      </c>
      <c r="B136" s="169" t="s">
        <v>7</v>
      </c>
      <c r="C136" s="190" t="s">
        <v>688</v>
      </c>
      <c r="D136" s="171">
        <v>1</v>
      </c>
      <c r="E136" s="171" t="s">
        <v>39</v>
      </c>
      <c r="F136" s="116" t="s">
        <v>1891</v>
      </c>
      <c r="G136" s="169" t="s">
        <v>689</v>
      </c>
      <c r="H136" s="169" t="s">
        <v>690</v>
      </c>
      <c r="I136" s="169"/>
      <c r="J136" s="169" t="s">
        <v>10</v>
      </c>
      <c r="K136" s="169"/>
      <c r="L136" s="206" t="s">
        <v>339</v>
      </c>
      <c r="M136" s="172" t="str">
        <f>IF(C136="","",(IF(IFERROR(INDEX(HandoverLog!A:A,MATCH(ShipmentRegister!C136,HandoverLog!A:A,0),1),"Inside The Secure Store")=C136,"Collected And Gone","Inside The Secure Store")))</f>
        <v>Inside The Secure Store</v>
      </c>
      <c r="N136" s="28">
        <f t="shared" ca="1" si="23"/>
        <v>114</v>
      </c>
      <c r="O136" s="169"/>
      <c r="P136" s="192"/>
      <c r="Q136" s="192"/>
      <c r="R136" s="192"/>
      <c r="S136" s="193"/>
      <c r="T136" s="171"/>
      <c r="U136" s="169"/>
      <c r="V136" s="174" t="str">
        <f t="shared" si="24"/>
        <v/>
      </c>
      <c r="W136" s="175" t="str">
        <f t="shared" ca="1" si="25"/>
        <v/>
      </c>
      <c r="X136" s="182"/>
      <c r="Y136" s="182"/>
      <c r="Z136" s="182"/>
      <c r="AA136" s="182"/>
      <c r="AC136" s="45"/>
    </row>
    <row r="137" spans="1:29">
      <c r="A137" s="241">
        <v>43991</v>
      </c>
      <c r="B137" s="169" t="s">
        <v>7</v>
      </c>
      <c r="C137" s="195" t="s">
        <v>696</v>
      </c>
      <c r="D137" s="171">
        <v>2</v>
      </c>
      <c r="E137" s="171" t="s">
        <v>39</v>
      </c>
      <c r="F137" s="116" t="s">
        <v>13</v>
      </c>
      <c r="G137" s="169" t="s">
        <v>341</v>
      </c>
      <c r="H137" s="169" t="s">
        <v>697</v>
      </c>
      <c r="I137" s="169" t="s">
        <v>698</v>
      </c>
      <c r="J137" s="146" t="s">
        <v>9</v>
      </c>
      <c r="K137" s="169"/>
      <c r="L137" s="206" t="s">
        <v>417</v>
      </c>
      <c r="M137" s="172" t="str">
        <f>IF(C137="","",(IF(IFERROR(INDEX(HandoverLog!A:A,MATCH(ShipmentRegister!C137,HandoverLog!A:A,0),1),"Inside The Secure Store")=C137,"Collected And Gone","Inside The Secure Store")))</f>
        <v>Collected And Gone</v>
      </c>
      <c r="N137" s="28">
        <f t="shared" ca="1" si="23"/>
        <v>110</v>
      </c>
      <c r="O137" s="169"/>
      <c r="P137" s="192"/>
      <c r="Q137" s="192"/>
      <c r="R137" s="192"/>
      <c r="S137" s="192"/>
      <c r="T137" s="171"/>
      <c r="U137" s="169"/>
      <c r="V137" s="174" t="str">
        <f t="shared" si="24"/>
        <v/>
      </c>
      <c r="W137" s="175" t="str">
        <f t="shared" ca="1" si="25"/>
        <v/>
      </c>
      <c r="X137" s="182"/>
      <c r="Y137" s="182"/>
      <c r="Z137" s="182"/>
      <c r="AA137" s="182"/>
      <c r="AC137" s="45"/>
    </row>
    <row r="138" spans="1:29">
      <c r="A138" s="241">
        <v>43991</v>
      </c>
      <c r="B138" s="169" t="s">
        <v>7</v>
      </c>
      <c r="C138" s="169" t="s">
        <v>699</v>
      </c>
      <c r="D138" s="171">
        <v>2</v>
      </c>
      <c r="E138" s="171"/>
      <c r="F138" s="116" t="s">
        <v>13</v>
      </c>
      <c r="G138" s="169" t="s">
        <v>341</v>
      </c>
      <c r="H138" s="169" t="s">
        <v>697</v>
      </c>
      <c r="I138" s="195" t="s">
        <v>698</v>
      </c>
      <c r="J138" s="146" t="s">
        <v>9</v>
      </c>
      <c r="K138" s="169"/>
      <c r="L138" s="206" t="s">
        <v>417</v>
      </c>
      <c r="M138" s="172" t="str">
        <f>IF(C138="","",(IF(IFERROR(INDEX(HandoverLog!A:A,MATCH(ShipmentRegister!C138,HandoverLog!A:A,0),1),"Inside The Secure Store")=C138,"Collected And Gone","Inside The Secure Store")))</f>
        <v>Collected And Gone</v>
      </c>
      <c r="N138" s="28">
        <f t="shared" ca="1" si="23"/>
        <v>110</v>
      </c>
      <c r="O138" s="169"/>
      <c r="P138" s="192"/>
      <c r="Q138" s="192"/>
      <c r="R138" s="192"/>
      <c r="S138" s="192"/>
      <c r="T138" s="171"/>
      <c r="U138" s="169"/>
      <c r="V138" s="174" t="str">
        <f t="shared" si="24"/>
        <v/>
      </c>
      <c r="W138" s="175" t="str">
        <f t="shared" ca="1" si="25"/>
        <v/>
      </c>
      <c r="X138" s="182"/>
      <c r="Y138" s="182"/>
      <c r="Z138" s="182"/>
      <c r="AA138" s="182"/>
      <c r="AC138" s="45"/>
    </row>
    <row r="139" spans="1:29">
      <c r="A139" s="241">
        <v>43992</v>
      </c>
      <c r="B139" s="169" t="s">
        <v>8</v>
      </c>
      <c r="C139" s="170" t="s">
        <v>727</v>
      </c>
      <c r="D139" s="171">
        <v>1</v>
      </c>
      <c r="E139" s="171" t="s">
        <v>39</v>
      </c>
      <c r="F139" s="116" t="s">
        <v>1870</v>
      </c>
      <c r="G139" s="169" t="s">
        <v>704</v>
      </c>
      <c r="H139" s="169" t="s">
        <v>707</v>
      </c>
      <c r="I139" s="169" t="s">
        <v>708</v>
      </c>
      <c r="J139" s="169" t="s">
        <v>10</v>
      </c>
      <c r="K139" s="169"/>
      <c r="L139" s="206" t="s">
        <v>417</v>
      </c>
      <c r="M139" s="172" t="str">
        <f>IF(C139="","",(IF(IFERROR(INDEX(HandoverLog!A:A,MATCH(ShipmentRegister!C139,HandoverLog!A:A,0),1),"Inside The Secure Store")=C139,"Collected And Gone","Inside The Secure Store")))</f>
        <v>Inside The Secure Store</v>
      </c>
      <c r="N139" s="28">
        <f t="shared" ca="1" si="23"/>
        <v>109</v>
      </c>
      <c r="O139" s="169" t="s">
        <v>706</v>
      </c>
      <c r="P139" s="192"/>
      <c r="Q139" s="192"/>
      <c r="R139" s="192"/>
      <c r="S139" s="193"/>
      <c r="T139" s="171"/>
      <c r="U139" s="169"/>
      <c r="V139" s="174" t="str">
        <f t="shared" si="24"/>
        <v/>
      </c>
      <c r="W139" s="175" t="str">
        <f t="shared" ca="1" si="25"/>
        <v/>
      </c>
      <c r="X139" s="182"/>
      <c r="Y139" s="182"/>
      <c r="Z139" s="182"/>
      <c r="AA139" s="182"/>
      <c r="AC139" s="45"/>
    </row>
    <row r="140" spans="1:29">
      <c r="A140" s="241">
        <v>43992</v>
      </c>
      <c r="B140" s="169" t="s">
        <v>7</v>
      </c>
      <c r="C140" s="169" t="s">
        <v>700</v>
      </c>
      <c r="D140" s="171">
        <v>1</v>
      </c>
      <c r="E140" s="171" t="s">
        <v>39</v>
      </c>
      <c r="F140" s="116" t="s">
        <v>103</v>
      </c>
      <c r="G140" s="169" t="s">
        <v>291</v>
      </c>
      <c r="H140" s="169" t="s">
        <v>702</v>
      </c>
      <c r="I140" s="169" t="s">
        <v>703</v>
      </c>
      <c r="J140" s="169" t="s">
        <v>10</v>
      </c>
      <c r="K140" s="169"/>
      <c r="L140" s="206" t="s">
        <v>417</v>
      </c>
      <c r="M140" s="172" t="str">
        <f>IF(C140="","",(IF(IFERROR(INDEX(HandoverLog!A:A,MATCH(ShipmentRegister!C140,HandoverLog!A:A,0),1),"Inside The Secure Store")=C140,"Collected And Gone","Inside The Secure Store")))</f>
        <v>Collected And Gone</v>
      </c>
      <c r="N140" s="28">
        <f t="shared" ca="1" si="23"/>
        <v>109</v>
      </c>
      <c r="O140" s="169" t="s">
        <v>701</v>
      </c>
      <c r="P140" s="192"/>
      <c r="Q140" s="192"/>
      <c r="R140" s="192"/>
      <c r="S140" s="192"/>
      <c r="T140" s="171"/>
      <c r="U140" s="169"/>
      <c r="V140" s="174" t="str">
        <f t="shared" si="24"/>
        <v/>
      </c>
      <c r="W140" s="175" t="str">
        <f t="shared" ca="1" si="25"/>
        <v/>
      </c>
      <c r="X140" s="182"/>
      <c r="Y140" s="182"/>
      <c r="Z140" s="182"/>
      <c r="AA140" s="182"/>
      <c r="AC140" s="45"/>
    </row>
    <row r="141" spans="1:29">
      <c r="A141" s="241">
        <v>43993</v>
      </c>
      <c r="B141" s="169" t="s">
        <v>7</v>
      </c>
      <c r="C141" s="170" t="s">
        <v>713</v>
      </c>
      <c r="D141" s="171">
        <v>2</v>
      </c>
      <c r="E141" s="171" t="s">
        <v>39</v>
      </c>
      <c r="F141" s="116" t="s">
        <v>104</v>
      </c>
      <c r="G141" s="169" t="s">
        <v>668</v>
      </c>
      <c r="H141" s="169" t="s">
        <v>757</v>
      </c>
      <c r="I141" s="169" t="s">
        <v>754</v>
      </c>
      <c r="J141" s="169" t="s">
        <v>10</v>
      </c>
      <c r="K141" s="169"/>
      <c r="L141" s="206" t="s">
        <v>448</v>
      </c>
      <c r="M141" s="172" t="str">
        <f>IF(C141="","",(IF(IFERROR(INDEX(HandoverLog!A:A,MATCH(ShipmentRegister!C141,HandoverLog!A:A,0),1),"Inside The Secure Store")=C141,"Collected And Gone","Inside The Secure Store")))</f>
        <v>Inside The Secure Store</v>
      </c>
      <c r="N141" s="28">
        <f t="shared" ca="1" si="23"/>
        <v>108</v>
      </c>
      <c r="O141" s="169" t="s">
        <v>779</v>
      </c>
      <c r="P141" s="192"/>
      <c r="Q141" s="192"/>
      <c r="R141" s="192"/>
      <c r="S141" s="193"/>
      <c r="T141" s="171"/>
      <c r="U141" s="169"/>
      <c r="V141" s="174" t="str">
        <f t="shared" si="24"/>
        <v/>
      </c>
      <c r="W141" s="175" t="str">
        <f t="shared" ca="1" si="25"/>
        <v/>
      </c>
      <c r="X141" s="182"/>
      <c r="Y141" s="182"/>
      <c r="Z141" s="182"/>
      <c r="AA141" s="182"/>
      <c r="AC141" s="45"/>
    </row>
    <row r="142" spans="1:29">
      <c r="A142" s="241">
        <v>43993</v>
      </c>
      <c r="B142" s="169" t="s">
        <v>7</v>
      </c>
      <c r="C142" s="170" t="s">
        <v>753</v>
      </c>
      <c r="D142" s="171">
        <v>2</v>
      </c>
      <c r="E142" s="171"/>
      <c r="F142" s="116" t="s">
        <v>104</v>
      </c>
      <c r="G142" s="169" t="s">
        <v>668</v>
      </c>
      <c r="H142" s="169" t="s">
        <v>755</v>
      </c>
      <c r="I142" s="169" t="s">
        <v>754</v>
      </c>
      <c r="J142" s="169"/>
      <c r="K142" s="169"/>
      <c r="L142" s="206" t="s">
        <v>165</v>
      </c>
      <c r="M142" s="172" t="str">
        <f>IF(C142="","",(IF(IFERROR(INDEX(HandoverLog!A:A,MATCH(ShipmentRegister!C142,HandoverLog!A:A,0),1),"Inside The Secure Store")=C142,"Collected And Gone","Inside The Secure Store")))</f>
        <v>Inside The Secure Store</v>
      </c>
      <c r="N142" s="28">
        <f t="shared" ca="1" si="23"/>
        <v>108</v>
      </c>
      <c r="O142" s="169"/>
      <c r="P142" s="192"/>
      <c r="Q142" s="192"/>
      <c r="R142" s="192"/>
      <c r="S142" s="193"/>
      <c r="T142" s="171"/>
      <c r="U142" s="169"/>
      <c r="V142" s="174" t="str">
        <f t="shared" si="24"/>
        <v/>
      </c>
      <c r="W142" s="175" t="str">
        <f t="shared" ca="1" si="25"/>
        <v/>
      </c>
      <c r="X142" s="182"/>
      <c r="Y142" s="182"/>
      <c r="Z142" s="182"/>
      <c r="AA142" s="182"/>
      <c r="AC142" s="45"/>
    </row>
    <row r="143" spans="1:29">
      <c r="A143" s="241">
        <v>43993</v>
      </c>
      <c r="B143" s="169" t="s">
        <v>7</v>
      </c>
      <c r="C143" s="169" t="s">
        <v>709</v>
      </c>
      <c r="D143" s="171">
        <v>4</v>
      </c>
      <c r="E143" s="171" t="s">
        <v>39</v>
      </c>
      <c r="F143" s="116" t="s">
        <v>163</v>
      </c>
      <c r="G143" s="169" t="s">
        <v>671</v>
      </c>
      <c r="H143" s="169" t="s">
        <v>711</v>
      </c>
      <c r="I143" s="169">
        <v>314277</v>
      </c>
      <c r="J143" s="169" t="s">
        <v>10</v>
      </c>
      <c r="K143" s="169"/>
      <c r="L143" s="206" t="s">
        <v>339</v>
      </c>
      <c r="M143" s="172" t="str">
        <f>IF(C143="","",(IF(IFERROR(INDEX(HandoverLog!A:A,MATCH(ShipmentRegister!C143,HandoverLog!A:A,0),1),"Inside The Secure Store")=C143,"Collected And Gone","Inside The Secure Store")))</f>
        <v>Inside The Secure Store</v>
      </c>
      <c r="N143" s="28">
        <f t="shared" ca="1" si="23"/>
        <v>108</v>
      </c>
      <c r="O143" s="169"/>
      <c r="P143" s="192"/>
      <c r="Q143" s="192"/>
      <c r="R143" s="192"/>
      <c r="S143" s="193"/>
      <c r="T143" s="171"/>
      <c r="U143" s="169"/>
      <c r="V143" s="174" t="str">
        <f t="shared" si="24"/>
        <v/>
      </c>
      <c r="W143" s="175" t="str">
        <f t="shared" ca="1" si="25"/>
        <v/>
      </c>
      <c r="X143" s="182"/>
      <c r="Y143" s="182"/>
      <c r="Z143" s="182"/>
      <c r="AA143" s="182"/>
      <c r="AC143" s="45"/>
    </row>
    <row r="144" spans="1:29">
      <c r="A144" s="241">
        <v>43993</v>
      </c>
      <c r="B144" s="169" t="s">
        <v>7</v>
      </c>
      <c r="C144" s="169" t="s">
        <v>710</v>
      </c>
      <c r="D144" s="171">
        <v>4</v>
      </c>
      <c r="E144" s="171"/>
      <c r="F144" s="116" t="s">
        <v>163</v>
      </c>
      <c r="G144" s="169" t="s">
        <v>671</v>
      </c>
      <c r="H144" s="169" t="s">
        <v>711</v>
      </c>
      <c r="I144" s="169">
        <v>314277</v>
      </c>
      <c r="J144" s="169" t="s">
        <v>10</v>
      </c>
      <c r="K144" s="169"/>
      <c r="L144" s="206" t="s">
        <v>339</v>
      </c>
      <c r="M144" s="172" t="str">
        <f>IF(C144="","",(IF(IFERROR(INDEX(HandoverLog!A:A,MATCH(ShipmentRegister!C144,HandoverLog!A:A,0),1),"Inside The Secure Store")=C144,"Collected And Gone","Inside The Secure Store")))</f>
        <v>Inside The Secure Store</v>
      </c>
      <c r="N144" s="28">
        <f t="shared" ca="1" si="23"/>
        <v>108</v>
      </c>
      <c r="O144" s="169"/>
      <c r="P144" s="192"/>
      <c r="Q144" s="192"/>
      <c r="R144" s="192"/>
      <c r="S144" s="193"/>
      <c r="T144" s="171"/>
      <c r="U144" s="169"/>
      <c r="V144" s="174" t="str">
        <f t="shared" si="24"/>
        <v/>
      </c>
      <c r="W144" s="175" t="str">
        <f t="shared" ca="1" si="25"/>
        <v/>
      </c>
      <c r="X144" s="182"/>
      <c r="Y144" s="182"/>
      <c r="Z144" s="182"/>
      <c r="AA144" s="182"/>
      <c r="AC144" s="45"/>
    </row>
    <row r="145" spans="1:29">
      <c r="A145" s="241">
        <v>43994</v>
      </c>
      <c r="B145" s="169" t="s">
        <v>7</v>
      </c>
      <c r="C145" s="169" t="s">
        <v>921</v>
      </c>
      <c r="D145" s="171">
        <v>1</v>
      </c>
      <c r="E145" s="171" t="s">
        <v>39</v>
      </c>
      <c r="F145" s="116" t="s">
        <v>102</v>
      </c>
      <c r="G145" s="169" t="s">
        <v>617</v>
      </c>
      <c r="H145" s="169" t="s">
        <v>718</v>
      </c>
      <c r="I145" s="169" t="s">
        <v>719</v>
      </c>
      <c r="J145" s="169" t="s">
        <v>10</v>
      </c>
      <c r="K145" s="169"/>
      <c r="L145" s="206" t="s">
        <v>417</v>
      </c>
      <c r="M145" s="172" t="str">
        <f>IF(C145="","",(IF(IFERROR(INDEX(HandoverLog!A:A,MATCH(ShipmentRegister!C145,HandoverLog!A:A,0),1),"Inside The Secure Store")=C145,"Collected And Gone","Inside The Secure Store")))</f>
        <v>Collected And Gone</v>
      </c>
      <c r="N145" s="28">
        <f t="shared" ca="1" si="23"/>
        <v>107</v>
      </c>
      <c r="O145" s="169" t="s">
        <v>717</v>
      </c>
      <c r="P145" s="192"/>
      <c r="Q145" s="192"/>
      <c r="R145" s="192"/>
      <c r="S145" s="192"/>
      <c r="T145" s="171"/>
      <c r="U145" s="169"/>
      <c r="V145" s="174" t="str">
        <f t="shared" si="24"/>
        <v/>
      </c>
      <c r="W145" s="175" t="str">
        <f t="shared" ca="1" si="25"/>
        <v/>
      </c>
      <c r="X145" s="182"/>
      <c r="Y145" s="182"/>
      <c r="Z145" s="182"/>
      <c r="AA145" s="182"/>
      <c r="AC145" s="45"/>
    </row>
    <row r="146" spans="1:29">
      <c r="A146" s="241">
        <v>43994</v>
      </c>
      <c r="B146" s="169" t="s">
        <v>7</v>
      </c>
      <c r="C146" s="169" t="s">
        <v>714</v>
      </c>
      <c r="D146" s="171">
        <v>1</v>
      </c>
      <c r="E146" s="171" t="s">
        <v>39</v>
      </c>
      <c r="F146" s="116" t="s">
        <v>14</v>
      </c>
      <c r="G146" s="169" t="s">
        <v>509</v>
      </c>
      <c r="H146" s="169" t="s">
        <v>716</v>
      </c>
      <c r="I146" s="169" t="s">
        <v>715</v>
      </c>
      <c r="J146" s="169" t="s">
        <v>10</v>
      </c>
      <c r="K146" s="169"/>
      <c r="L146" s="206" t="s">
        <v>417</v>
      </c>
      <c r="M146" s="172" t="str">
        <f>IF(C146="","",(IF(IFERROR(INDEX(HandoverLog!A:A,MATCH(ShipmentRegister!C146,HandoverLog!A:A,0),1),"Inside The Secure Store")=C146,"Collected And Gone","Inside The Secure Store")))</f>
        <v>Collected And Gone</v>
      </c>
      <c r="N146" s="28">
        <f t="shared" ca="1" si="23"/>
        <v>107</v>
      </c>
      <c r="O146" s="169"/>
      <c r="P146" s="192"/>
      <c r="Q146" s="192"/>
      <c r="R146" s="192"/>
      <c r="S146" s="192"/>
      <c r="T146" s="171"/>
      <c r="U146" s="169"/>
      <c r="V146" s="174" t="str">
        <f t="shared" si="24"/>
        <v/>
      </c>
      <c r="W146" s="175" t="str">
        <f t="shared" ca="1" si="25"/>
        <v/>
      </c>
      <c r="X146" s="182"/>
      <c r="Y146" s="182"/>
      <c r="Z146" s="182"/>
      <c r="AA146" s="182"/>
      <c r="AC146" s="45"/>
    </row>
    <row r="147" spans="1:29">
      <c r="A147" s="241">
        <v>43994</v>
      </c>
      <c r="B147" s="169" t="s">
        <v>7</v>
      </c>
      <c r="C147" s="169" t="s">
        <v>723</v>
      </c>
      <c r="D147" s="171">
        <v>3</v>
      </c>
      <c r="E147" s="171" t="s">
        <v>39</v>
      </c>
      <c r="F147" s="116" t="s">
        <v>104</v>
      </c>
      <c r="G147" s="169" t="s">
        <v>722</v>
      </c>
      <c r="H147" s="169" t="s">
        <v>720</v>
      </c>
      <c r="I147" s="196" t="s">
        <v>721</v>
      </c>
      <c r="J147" s="169" t="s">
        <v>10</v>
      </c>
      <c r="K147" s="169"/>
      <c r="L147" s="206" t="s">
        <v>417</v>
      </c>
      <c r="M147" s="172" t="str">
        <f>IF(C147="","",(IF(IFERROR(INDEX(HandoverLog!A:A,MATCH(ShipmentRegister!C147,HandoverLog!A:A,0),1),"Inside The Secure Store")=C147,"Collected And Gone","Inside The Secure Store")))</f>
        <v>Collected And Gone</v>
      </c>
      <c r="N147" s="28">
        <f t="shared" ca="1" si="23"/>
        <v>107</v>
      </c>
      <c r="O147" s="169" t="s">
        <v>2021</v>
      </c>
      <c r="P147" s="192"/>
      <c r="Q147" s="192"/>
      <c r="R147" s="192"/>
      <c r="S147" s="192"/>
      <c r="T147" s="171"/>
      <c r="U147" s="169"/>
      <c r="V147" s="174" t="str">
        <f t="shared" si="24"/>
        <v/>
      </c>
      <c r="W147" s="175" t="str">
        <f t="shared" ca="1" si="25"/>
        <v/>
      </c>
      <c r="X147" s="182"/>
      <c r="Y147" s="182"/>
      <c r="Z147" s="182"/>
      <c r="AA147" s="182"/>
      <c r="AC147" s="45"/>
    </row>
    <row r="148" spans="1:29">
      <c r="A148" s="241">
        <v>43994</v>
      </c>
      <c r="B148" s="169" t="s">
        <v>7</v>
      </c>
      <c r="C148" s="169" t="s">
        <v>724</v>
      </c>
      <c r="D148" s="171">
        <v>3</v>
      </c>
      <c r="E148" s="171"/>
      <c r="F148" s="116" t="s">
        <v>104</v>
      </c>
      <c r="G148" s="169" t="s">
        <v>722</v>
      </c>
      <c r="H148" s="169" t="s">
        <v>720</v>
      </c>
      <c r="I148" s="169" t="s">
        <v>721</v>
      </c>
      <c r="J148" s="169" t="s">
        <v>10</v>
      </c>
      <c r="K148" s="169"/>
      <c r="L148" s="206" t="s">
        <v>417</v>
      </c>
      <c r="M148" s="172" t="str">
        <f>IF(C148="","",(IF(IFERROR(INDEX(HandoverLog!A:A,MATCH(ShipmentRegister!C148,HandoverLog!A:A,0),1),"Inside The Secure Store")=C148,"Collected And Gone","Inside The Secure Store")))</f>
        <v>Collected And Gone</v>
      </c>
      <c r="N148" s="28">
        <f t="shared" ca="1" si="23"/>
        <v>107</v>
      </c>
      <c r="O148" s="169" t="s">
        <v>2021</v>
      </c>
      <c r="P148" s="192"/>
      <c r="Q148" s="192"/>
      <c r="R148" s="192"/>
      <c r="S148" s="192"/>
      <c r="T148" s="171"/>
      <c r="U148" s="169"/>
      <c r="V148" s="174" t="str">
        <f t="shared" si="24"/>
        <v/>
      </c>
      <c r="W148" s="175" t="str">
        <f t="shared" ca="1" si="25"/>
        <v/>
      </c>
      <c r="X148" s="182"/>
      <c r="Y148" s="182"/>
      <c r="Z148" s="182"/>
      <c r="AA148" s="182"/>
      <c r="AC148" s="45"/>
    </row>
    <row r="149" spans="1:29">
      <c r="A149" s="241">
        <v>43994</v>
      </c>
      <c r="B149" s="169" t="s">
        <v>7</v>
      </c>
      <c r="C149" s="169" t="s">
        <v>725</v>
      </c>
      <c r="D149" s="171">
        <v>3</v>
      </c>
      <c r="E149" s="171"/>
      <c r="F149" s="116" t="s">
        <v>104</v>
      </c>
      <c r="G149" s="169" t="s">
        <v>722</v>
      </c>
      <c r="H149" s="169" t="s">
        <v>720</v>
      </c>
      <c r="I149" s="169" t="s">
        <v>721</v>
      </c>
      <c r="J149" s="169" t="s">
        <v>10</v>
      </c>
      <c r="K149" s="169"/>
      <c r="L149" s="206" t="s">
        <v>417</v>
      </c>
      <c r="M149" s="172" t="str">
        <f>IF(C149="","",(IF(IFERROR(INDEX(HandoverLog!A:A,MATCH(ShipmentRegister!C149,HandoverLog!A:A,0),1),"Inside The Secure Store")=C149,"Collected And Gone","Inside The Secure Store")))</f>
        <v>Collected And Gone</v>
      </c>
      <c r="N149" s="28">
        <f t="shared" ca="1" si="23"/>
        <v>107</v>
      </c>
      <c r="O149" s="169" t="s">
        <v>2021</v>
      </c>
      <c r="P149" s="192"/>
      <c r="Q149" s="192"/>
      <c r="R149" s="192"/>
      <c r="S149" s="192"/>
      <c r="T149" s="171"/>
      <c r="U149" s="169"/>
      <c r="V149" s="174" t="str">
        <f t="shared" si="24"/>
        <v/>
      </c>
      <c r="W149" s="175" t="str">
        <f t="shared" ca="1" si="25"/>
        <v/>
      </c>
      <c r="X149" s="182"/>
      <c r="Y149" s="182"/>
      <c r="Z149" s="182"/>
      <c r="AA149" s="182"/>
      <c r="AC149" s="45"/>
    </row>
    <row r="150" spans="1:29">
      <c r="A150" s="241">
        <v>43994</v>
      </c>
      <c r="B150" s="169" t="s">
        <v>7</v>
      </c>
      <c r="C150" s="170" t="s">
        <v>1210</v>
      </c>
      <c r="D150" s="171">
        <v>3</v>
      </c>
      <c r="E150" s="171" t="s">
        <v>39</v>
      </c>
      <c r="F150" s="116" t="s">
        <v>104</v>
      </c>
      <c r="G150" s="169" t="s">
        <v>1008</v>
      </c>
      <c r="H150" s="169" t="s">
        <v>649</v>
      </c>
      <c r="I150" s="169" t="s">
        <v>1009</v>
      </c>
      <c r="J150" s="169" t="s">
        <v>10</v>
      </c>
      <c r="K150" s="169"/>
      <c r="L150" s="206" t="s">
        <v>618</v>
      </c>
      <c r="M150" s="172" t="str">
        <f>IF(C150="","",(IF(IFERROR(INDEX(HandoverLog!A:A,MATCH(ShipmentRegister!C150,HandoverLog!A:A,0),1),"Inside The Secure Store")=C150,"Collected And Gone","Inside The Secure Store")))</f>
        <v>Collected And Gone</v>
      </c>
      <c r="N150" s="28">
        <f t="shared" ca="1" si="23"/>
        <v>107</v>
      </c>
      <c r="O150" s="169" t="s">
        <v>1213</v>
      </c>
      <c r="P150" s="192"/>
      <c r="Q150" s="192"/>
      <c r="R150" s="192"/>
      <c r="S150" s="192"/>
      <c r="T150" s="171"/>
      <c r="U150" s="169"/>
      <c r="V150" s="174" t="str">
        <f t="shared" si="24"/>
        <v/>
      </c>
      <c r="W150" s="175" t="str">
        <f t="shared" ca="1" si="25"/>
        <v/>
      </c>
      <c r="X150" s="182"/>
      <c r="Y150" s="182"/>
      <c r="Z150" s="182"/>
      <c r="AA150" s="182"/>
      <c r="AC150" s="45"/>
    </row>
    <row r="151" spans="1:29">
      <c r="A151" s="241">
        <v>43994</v>
      </c>
      <c r="B151" s="169" t="s">
        <v>7</v>
      </c>
      <c r="C151" s="197" t="s">
        <v>1211</v>
      </c>
      <c r="D151" s="171">
        <v>3</v>
      </c>
      <c r="E151" s="171"/>
      <c r="F151" s="116" t="s">
        <v>104</v>
      </c>
      <c r="G151" s="169" t="s">
        <v>1008</v>
      </c>
      <c r="H151" s="169" t="s">
        <v>649</v>
      </c>
      <c r="I151" s="169" t="s">
        <v>1009</v>
      </c>
      <c r="J151" s="169" t="s">
        <v>10</v>
      </c>
      <c r="K151" s="169"/>
      <c r="L151" s="206" t="s">
        <v>618</v>
      </c>
      <c r="M151" s="172" t="str">
        <f>IF(C151="","",(IF(IFERROR(INDEX(HandoverLog!A:A,MATCH(ShipmentRegister!C151,HandoverLog!A:A,0),1),"Inside The Secure Store")=C151,"Collected And Gone","Inside The Secure Store")))</f>
        <v>Collected And Gone</v>
      </c>
      <c r="N151" s="28">
        <f t="shared" ca="1" si="23"/>
        <v>107</v>
      </c>
      <c r="O151" s="169" t="s">
        <v>1214</v>
      </c>
      <c r="P151" s="192"/>
      <c r="Q151" s="192"/>
      <c r="R151" s="192"/>
      <c r="S151" s="192"/>
      <c r="T151" s="171"/>
      <c r="U151" s="169"/>
      <c r="V151" s="174" t="str">
        <f t="shared" si="24"/>
        <v/>
      </c>
      <c r="W151" s="175" t="str">
        <f t="shared" ca="1" si="25"/>
        <v/>
      </c>
      <c r="X151" s="182"/>
      <c r="Y151" s="182"/>
      <c r="Z151" s="182"/>
      <c r="AA151" s="182"/>
      <c r="AC151" s="45"/>
    </row>
    <row r="152" spans="1:29">
      <c r="A152" s="241">
        <v>43994</v>
      </c>
      <c r="B152" s="169" t="s">
        <v>7</v>
      </c>
      <c r="C152" s="197" t="s">
        <v>1212</v>
      </c>
      <c r="D152" s="171">
        <v>3</v>
      </c>
      <c r="E152" s="171"/>
      <c r="F152" s="116" t="s">
        <v>104</v>
      </c>
      <c r="G152" s="169" t="s">
        <v>1008</v>
      </c>
      <c r="H152" s="169" t="s">
        <v>649</v>
      </c>
      <c r="I152" s="169" t="s">
        <v>1009</v>
      </c>
      <c r="J152" s="169" t="s">
        <v>10</v>
      </c>
      <c r="K152" s="169"/>
      <c r="L152" s="206" t="s">
        <v>618</v>
      </c>
      <c r="M152" s="172" t="str">
        <f>IF(C152="","",(IF(IFERROR(INDEX(HandoverLog!A:A,MATCH(ShipmentRegister!C152,HandoverLog!A:A,0),1),"Inside The Secure Store")=C152,"Collected And Gone","Inside The Secure Store")))</f>
        <v>Collected And Gone</v>
      </c>
      <c r="N152" s="28">
        <f t="shared" ca="1" si="23"/>
        <v>107</v>
      </c>
      <c r="O152" s="169" t="s">
        <v>1214</v>
      </c>
      <c r="P152" s="192"/>
      <c r="Q152" s="192"/>
      <c r="R152" s="192"/>
      <c r="S152" s="192"/>
      <c r="T152" s="171"/>
      <c r="U152" s="169"/>
      <c r="V152" s="174" t="str">
        <f t="shared" si="24"/>
        <v/>
      </c>
      <c r="W152" s="175" t="str">
        <f t="shared" ca="1" si="25"/>
        <v/>
      </c>
      <c r="X152" s="182"/>
      <c r="Y152" s="182"/>
      <c r="Z152" s="182"/>
      <c r="AA152" s="182"/>
      <c r="AC152" s="45"/>
    </row>
    <row r="153" spans="1:29">
      <c r="A153" s="241">
        <v>43997</v>
      </c>
      <c r="B153" s="169" t="s">
        <v>7</v>
      </c>
      <c r="C153" s="169" t="s">
        <v>1356</v>
      </c>
      <c r="D153" s="171">
        <v>3</v>
      </c>
      <c r="E153" s="171" t="s">
        <v>39</v>
      </c>
      <c r="F153" s="116" t="s">
        <v>102</v>
      </c>
      <c r="G153" s="169" t="s">
        <v>733</v>
      </c>
      <c r="H153" s="169" t="s">
        <v>734</v>
      </c>
      <c r="I153" s="116" t="s">
        <v>1355</v>
      </c>
      <c r="J153" s="169" t="s">
        <v>10</v>
      </c>
      <c r="K153" s="169"/>
      <c r="L153" s="206" t="s">
        <v>618</v>
      </c>
      <c r="M153" s="172" t="str">
        <f>IF(C153="","",(IF(IFERROR(INDEX(HandoverLog!A:A,MATCH(ShipmentRegister!C153,HandoverLog!A:A,0),1),"Inside The Secure Store")=C153,"Collected And Gone","Inside The Secure Store")))</f>
        <v>Collected And Gone</v>
      </c>
      <c r="N153" s="28">
        <f t="shared" ca="1" si="23"/>
        <v>104</v>
      </c>
      <c r="O153" s="169" t="s">
        <v>732</v>
      </c>
      <c r="P153" s="192"/>
      <c r="Q153" s="192"/>
      <c r="R153" s="192"/>
      <c r="S153" s="192"/>
      <c r="T153" s="171"/>
      <c r="U153" s="169"/>
      <c r="V153" s="174" t="str">
        <f t="shared" si="24"/>
        <v/>
      </c>
      <c r="W153" s="175" t="str">
        <f t="shared" ca="1" si="25"/>
        <v/>
      </c>
      <c r="X153" s="182"/>
      <c r="Y153" s="182"/>
      <c r="Z153" s="182"/>
      <c r="AA153" s="182"/>
      <c r="AC153" s="45"/>
    </row>
    <row r="154" spans="1:29">
      <c r="A154" s="241">
        <v>43997</v>
      </c>
      <c r="B154" s="169" t="s">
        <v>7</v>
      </c>
      <c r="C154" s="169" t="s">
        <v>1357</v>
      </c>
      <c r="D154" s="171">
        <v>3</v>
      </c>
      <c r="E154" s="171" t="s">
        <v>39</v>
      </c>
      <c r="F154" s="116" t="s">
        <v>102</v>
      </c>
      <c r="G154" s="169" t="s">
        <v>733</v>
      </c>
      <c r="H154" s="169" t="s">
        <v>734</v>
      </c>
      <c r="I154" s="116" t="s">
        <v>1355</v>
      </c>
      <c r="J154" s="169" t="s">
        <v>10</v>
      </c>
      <c r="K154" s="169"/>
      <c r="L154" s="206" t="s">
        <v>618</v>
      </c>
      <c r="M154" s="172" t="str">
        <f>IF(C154="","",(IF(IFERROR(INDEX(HandoverLog!A:A,MATCH(ShipmentRegister!C154,HandoverLog!A:A,0),1),"Inside The Secure Store")=C154,"Collected And Gone","Inside The Secure Store")))</f>
        <v>Collected And Gone</v>
      </c>
      <c r="N154" s="28">
        <f t="shared" ca="1" si="23"/>
        <v>104</v>
      </c>
      <c r="O154" s="169" t="s">
        <v>735</v>
      </c>
      <c r="P154" s="192"/>
      <c r="Q154" s="192"/>
      <c r="R154" s="192"/>
      <c r="S154" s="192"/>
      <c r="T154" s="171"/>
      <c r="U154" s="169"/>
      <c r="V154" s="174" t="str">
        <f t="shared" si="24"/>
        <v/>
      </c>
      <c r="W154" s="175" t="str">
        <f t="shared" ca="1" si="25"/>
        <v/>
      </c>
      <c r="X154" s="182"/>
      <c r="Y154" s="182"/>
      <c r="Z154" s="182"/>
      <c r="AA154" s="182"/>
      <c r="AC154" s="45"/>
    </row>
    <row r="155" spans="1:29">
      <c r="A155" s="241">
        <v>43997</v>
      </c>
      <c r="B155" s="169" t="s">
        <v>7</v>
      </c>
      <c r="C155" s="169" t="s">
        <v>1358</v>
      </c>
      <c r="D155" s="171">
        <v>3</v>
      </c>
      <c r="E155" s="171" t="s">
        <v>39</v>
      </c>
      <c r="F155" s="116" t="s">
        <v>102</v>
      </c>
      <c r="G155" s="169" t="s">
        <v>733</v>
      </c>
      <c r="H155" s="169" t="s">
        <v>734</v>
      </c>
      <c r="I155" s="116" t="s">
        <v>1355</v>
      </c>
      <c r="J155" s="169" t="s">
        <v>10</v>
      </c>
      <c r="K155" s="169"/>
      <c r="L155" s="206" t="s">
        <v>618</v>
      </c>
      <c r="M155" s="172" t="str">
        <f>IF(C155="","",(IF(IFERROR(INDEX(HandoverLog!A:A,MATCH(ShipmentRegister!C155,HandoverLog!A:A,0),1),"Inside The Secure Store")=C155,"Collected And Gone","Inside The Secure Store")))</f>
        <v>Collected And Gone</v>
      </c>
      <c r="N155" s="28">
        <f t="shared" ca="1" si="23"/>
        <v>104</v>
      </c>
      <c r="O155" s="169" t="s">
        <v>736</v>
      </c>
      <c r="P155" s="192"/>
      <c r="Q155" s="192"/>
      <c r="R155" s="192"/>
      <c r="S155" s="192"/>
      <c r="T155" s="171"/>
      <c r="U155" s="169"/>
      <c r="V155" s="174" t="str">
        <f t="shared" si="24"/>
        <v/>
      </c>
      <c r="W155" s="175" t="str">
        <f t="shared" ca="1" si="25"/>
        <v/>
      </c>
      <c r="X155" s="182"/>
      <c r="Y155" s="182"/>
      <c r="Z155" s="182"/>
      <c r="AA155" s="182"/>
      <c r="AC155" s="45"/>
    </row>
    <row r="156" spans="1:29">
      <c r="A156" s="241">
        <v>43997</v>
      </c>
      <c r="B156" s="169" t="s">
        <v>7</v>
      </c>
      <c r="C156" s="169" t="s">
        <v>729</v>
      </c>
      <c r="D156" s="171"/>
      <c r="E156" s="171"/>
      <c r="F156" s="116" t="s">
        <v>13</v>
      </c>
      <c r="G156" s="169" t="s">
        <v>111</v>
      </c>
      <c r="H156" s="169" t="s">
        <v>730</v>
      </c>
      <c r="I156" s="169" t="s">
        <v>731</v>
      </c>
      <c r="J156" s="169" t="s">
        <v>10</v>
      </c>
      <c r="K156" s="169"/>
      <c r="L156" s="206" t="s">
        <v>169</v>
      </c>
      <c r="M156" s="172" t="str">
        <f>IF(C156="","",(IF(IFERROR(INDEX(HandoverLog!A:A,MATCH(ShipmentRegister!C156,HandoverLog!A:A,0),1),"Inside The Secure Store")=C156,"Collected And Gone","Inside The Secure Store")))</f>
        <v>Collected And Gone</v>
      </c>
      <c r="N156" s="28">
        <f t="shared" ca="1" si="23"/>
        <v>104</v>
      </c>
      <c r="O156" s="169"/>
      <c r="P156" s="192"/>
      <c r="Q156" s="192"/>
      <c r="R156" s="192"/>
      <c r="S156" s="192"/>
      <c r="T156" s="171"/>
      <c r="U156" s="169"/>
      <c r="V156" s="174" t="str">
        <f t="shared" si="24"/>
        <v/>
      </c>
      <c r="W156" s="175" t="str">
        <f t="shared" ca="1" si="25"/>
        <v/>
      </c>
      <c r="X156" s="182"/>
      <c r="Y156" s="182"/>
      <c r="Z156" s="182"/>
      <c r="AA156" s="182"/>
      <c r="AC156" s="45"/>
    </row>
    <row r="157" spans="1:29">
      <c r="A157" s="241">
        <v>43998</v>
      </c>
      <c r="B157" s="169" t="s">
        <v>7</v>
      </c>
      <c r="C157" s="169" t="s">
        <v>740</v>
      </c>
      <c r="D157" s="171"/>
      <c r="E157" s="171"/>
      <c r="F157" s="116" t="s">
        <v>37</v>
      </c>
      <c r="G157" s="169" t="s">
        <v>184</v>
      </c>
      <c r="H157" s="169" t="s">
        <v>742</v>
      </c>
      <c r="I157" s="169" t="s">
        <v>741</v>
      </c>
      <c r="J157" s="169" t="s">
        <v>10</v>
      </c>
      <c r="K157" s="169"/>
      <c r="L157" s="206" t="s">
        <v>618</v>
      </c>
      <c r="M157" s="172" t="str">
        <f>IF(C157="","",(IF(IFERROR(INDEX(HandoverLog!A:A,MATCH(ShipmentRegister!C157,HandoverLog!A:A,0),1),"Inside The Secure Store")=C157,"Collected And Gone","Inside The Secure Store")))</f>
        <v>Inside The Secure Store</v>
      </c>
      <c r="N157" s="28">
        <f t="shared" ca="1" si="23"/>
        <v>103</v>
      </c>
      <c r="O157" s="169"/>
      <c r="P157" s="192"/>
      <c r="Q157" s="192"/>
      <c r="R157" s="192"/>
      <c r="S157" s="193"/>
      <c r="T157" s="171"/>
      <c r="U157" s="169"/>
      <c r="V157" s="174" t="str">
        <f t="shared" si="24"/>
        <v/>
      </c>
      <c r="W157" s="175" t="str">
        <f t="shared" ca="1" si="25"/>
        <v/>
      </c>
      <c r="X157" s="182"/>
      <c r="Y157" s="182"/>
      <c r="Z157" s="182"/>
      <c r="AA157" s="182"/>
      <c r="AC157" s="45"/>
    </row>
    <row r="158" spans="1:29">
      <c r="A158" s="241">
        <v>43998</v>
      </c>
      <c r="B158" s="169" t="s">
        <v>7</v>
      </c>
      <c r="C158" s="169" t="s">
        <v>2672</v>
      </c>
      <c r="D158" s="171">
        <v>1</v>
      </c>
      <c r="E158" s="171" t="s">
        <v>39</v>
      </c>
      <c r="F158" s="116" t="s">
        <v>14</v>
      </c>
      <c r="G158" s="169" t="s">
        <v>108</v>
      </c>
      <c r="H158" s="169" t="s">
        <v>738</v>
      </c>
      <c r="I158" s="169" t="s">
        <v>739</v>
      </c>
      <c r="J158" s="169" t="s">
        <v>10</v>
      </c>
      <c r="K158" s="169"/>
      <c r="L158" s="206" t="s">
        <v>417</v>
      </c>
      <c r="M158" s="172" t="str">
        <f>IF(C158="","",(IF(IFERROR(INDEX(HandoverLog!A:A,MATCH(ShipmentRegister!C158,HandoverLog!A:A,0),1),"Inside The Secure Store")=C158,"Collected And Gone","Inside The Secure Store")))</f>
        <v>Collected And Gone</v>
      </c>
      <c r="N158" s="28">
        <f t="shared" ca="1" si="23"/>
        <v>103</v>
      </c>
      <c r="O158" s="169" t="s">
        <v>2671</v>
      </c>
      <c r="P158" s="192"/>
      <c r="Q158" s="192"/>
      <c r="R158" s="192"/>
      <c r="S158" s="192"/>
      <c r="T158" s="171"/>
      <c r="U158" s="169"/>
      <c r="V158" s="174" t="str">
        <f t="shared" si="24"/>
        <v/>
      </c>
      <c r="W158" s="175" t="str">
        <f t="shared" ca="1" si="25"/>
        <v/>
      </c>
      <c r="X158" s="182"/>
      <c r="Y158" s="182"/>
      <c r="Z158" s="182"/>
      <c r="AA158" s="182"/>
      <c r="AC158" s="45"/>
    </row>
    <row r="159" spans="1:29">
      <c r="A159" s="241">
        <v>43998</v>
      </c>
      <c r="B159" s="169" t="s">
        <v>7</v>
      </c>
      <c r="C159" s="169" t="s">
        <v>743</v>
      </c>
      <c r="D159" s="171">
        <v>4</v>
      </c>
      <c r="E159" s="171"/>
      <c r="F159" s="116" t="s">
        <v>163</v>
      </c>
      <c r="G159" s="169" t="s">
        <v>671</v>
      </c>
      <c r="H159" s="169" t="s">
        <v>744</v>
      </c>
      <c r="I159" s="169" t="s">
        <v>745</v>
      </c>
      <c r="J159" s="169" t="s">
        <v>10</v>
      </c>
      <c r="K159" s="169"/>
      <c r="L159" s="206" t="s">
        <v>417</v>
      </c>
      <c r="M159" s="172" t="str">
        <f>IF(C159="","",(IF(IFERROR(INDEX(HandoverLog!A:A,MATCH(ShipmentRegister!C159,HandoverLog!A:A,0),1),"Inside The Secure Store")=C159,"Collected And Gone","Inside The Secure Store")))</f>
        <v>Inside The Secure Store</v>
      </c>
      <c r="N159" s="28">
        <f t="shared" ca="1" si="23"/>
        <v>103</v>
      </c>
      <c r="O159" s="169"/>
      <c r="P159" s="192"/>
      <c r="Q159" s="192"/>
      <c r="R159" s="192"/>
      <c r="S159" s="193"/>
      <c r="T159" s="171"/>
      <c r="U159" s="169"/>
      <c r="V159" s="174" t="str">
        <f t="shared" si="24"/>
        <v/>
      </c>
      <c r="W159" s="175" t="str">
        <f t="shared" ca="1" si="25"/>
        <v/>
      </c>
      <c r="X159" s="182"/>
      <c r="Y159" s="182"/>
      <c r="Z159" s="182"/>
      <c r="AA159" s="182"/>
      <c r="AC159" s="45"/>
    </row>
    <row r="160" spans="1:29">
      <c r="A160" s="241">
        <v>43999</v>
      </c>
      <c r="B160" s="169" t="s">
        <v>7</v>
      </c>
      <c r="C160" s="169" t="s">
        <v>748</v>
      </c>
      <c r="D160" s="171">
        <v>4</v>
      </c>
      <c r="E160" s="171"/>
      <c r="F160" s="116" t="s">
        <v>163</v>
      </c>
      <c r="G160" s="169" t="s">
        <v>671</v>
      </c>
      <c r="H160" s="169" t="s">
        <v>749</v>
      </c>
      <c r="I160" s="169" t="s">
        <v>750</v>
      </c>
      <c r="J160" s="169" t="s">
        <v>10</v>
      </c>
      <c r="K160" s="169"/>
      <c r="L160" s="206" t="s">
        <v>417</v>
      </c>
      <c r="M160" s="172" t="str">
        <f>IF(C160="","",(IF(IFERROR(INDEX(HandoverLog!A:A,MATCH(ShipmentRegister!C160,HandoverLog!A:A,0),1),"Inside The Secure Store")=C160,"Collected And Gone","Inside The Secure Store")))</f>
        <v>Inside The Secure Store</v>
      </c>
      <c r="N160" s="28">
        <f t="shared" ca="1" si="23"/>
        <v>102</v>
      </c>
      <c r="O160" s="169"/>
      <c r="P160" s="192"/>
      <c r="Q160" s="192"/>
      <c r="R160" s="192"/>
      <c r="S160" s="193"/>
      <c r="T160" s="171"/>
      <c r="U160" s="169"/>
      <c r="V160" s="174" t="str">
        <f t="shared" si="24"/>
        <v/>
      </c>
      <c r="W160" s="175" t="str">
        <f t="shared" ca="1" si="25"/>
        <v/>
      </c>
      <c r="X160" s="182"/>
      <c r="Y160" s="182"/>
      <c r="Z160" s="182"/>
      <c r="AA160" s="182"/>
      <c r="AC160" s="45"/>
    </row>
    <row r="161" spans="1:29">
      <c r="A161" s="241">
        <v>44004</v>
      </c>
      <c r="B161" s="169" t="s">
        <v>7</v>
      </c>
      <c r="C161" s="169" t="s">
        <v>770</v>
      </c>
      <c r="D161" s="171">
        <v>3</v>
      </c>
      <c r="E161" s="171" t="s">
        <v>39</v>
      </c>
      <c r="F161" s="116" t="s">
        <v>102</v>
      </c>
      <c r="G161" s="169" t="s">
        <v>617</v>
      </c>
      <c r="H161" s="169" t="s">
        <v>773</v>
      </c>
      <c r="I161" s="169" t="s">
        <v>774</v>
      </c>
      <c r="J161" s="146" t="s">
        <v>9</v>
      </c>
      <c r="K161" s="169"/>
      <c r="L161" s="206" t="s">
        <v>417</v>
      </c>
      <c r="M161" s="172" t="str">
        <f>IF(C161="","",(IF(IFERROR(INDEX(HandoverLog!A:A,MATCH(ShipmentRegister!C161,HandoverLog!A:A,0),1),"Inside The Secure Store")=C161,"Collected And Gone","Inside The Secure Store")))</f>
        <v>Collected And Gone</v>
      </c>
      <c r="N161" s="28">
        <f t="shared" ca="1" si="23"/>
        <v>97</v>
      </c>
      <c r="O161" s="118" t="s">
        <v>807</v>
      </c>
      <c r="P161" s="192"/>
      <c r="Q161" s="192"/>
      <c r="R161" s="192"/>
      <c r="S161" s="192"/>
      <c r="T161" s="171"/>
      <c r="U161" s="169"/>
      <c r="V161" s="174" t="str">
        <f t="shared" si="24"/>
        <v/>
      </c>
      <c r="W161" s="175" t="str">
        <f t="shared" ca="1" si="25"/>
        <v/>
      </c>
      <c r="X161" s="182"/>
      <c r="Y161" s="182"/>
      <c r="Z161" s="182"/>
      <c r="AA161" s="182"/>
      <c r="AC161" s="45"/>
    </row>
    <row r="162" spans="1:29">
      <c r="A162" s="241">
        <v>44004</v>
      </c>
      <c r="B162" s="169" t="s">
        <v>7</v>
      </c>
      <c r="C162" s="169" t="s">
        <v>771</v>
      </c>
      <c r="D162" s="171">
        <v>3</v>
      </c>
      <c r="E162" s="171"/>
      <c r="F162" s="116" t="s">
        <v>102</v>
      </c>
      <c r="G162" s="169" t="s">
        <v>617</v>
      </c>
      <c r="H162" s="169" t="s">
        <v>773</v>
      </c>
      <c r="I162" s="169" t="s">
        <v>774</v>
      </c>
      <c r="J162" s="146" t="s">
        <v>9</v>
      </c>
      <c r="K162" s="169"/>
      <c r="L162" s="206" t="s">
        <v>417</v>
      </c>
      <c r="M162" s="172" t="str">
        <f>IF(C162="","",(IF(IFERROR(INDEX(HandoverLog!A:A,MATCH(ShipmentRegister!C162,HandoverLog!A:A,0),1),"Inside The Secure Store")=C162,"Collected And Gone","Inside The Secure Store")))</f>
        <v>Collected And Gone</v>
      </c>
      <c r="N162" s="28">
        <f t="shared" ca="1" si="23"/>
        <v>97</v>
      </c>
      <c r="O162" s="118" t="s">
        <v>808</v>
      </c>
      <c r="P162" s="192"/>
      <c r="Q162" s="192"/>
      <c r="R162" s="192"/>
      <c r="S162" s="192"/>
      <c r="T162" s="171"/>
      <c r="U162" s="169"/>
      <c r="V162" s="174" t="str">
        <f t="shared" si="24"/>
        <v/>
      </c>
      <c r="W162" s="175" t="str">
        <f t="shared" ca="1" si="25"/>
        <v/>
      </c>
      <c r="X162" s="182"/>
      <c r="Y162" s="182"/>
      <c r="Z162" s="182"/>
      <c r="AA162" s="182"/>
      <c r="AC162" s="45"/>
    </row>
    <row r="163" spans="1:29">
      <c r="A163" s="241">
        <v>44004</v>
      </c>
      <c r="B163" s="169" t="s">
        <v>7</v>
      </c>
      <c r="C163" s="169" t="s">
        <v>772</v>
      </c>
      <c r="D163" s="171">
        <v>3</v>
      </c>
      <c r="E163" s="171"/>
      <c r="F163" s="116" t="s">
        <v>102</v>
      </c>
      <c r="G163" s="169" t="s">
        <v>617</v>
      </c>
      <c r="H163" s="169" t="s">
        <v>773</v>
      </c>
      <c r="I163" s="169" t="s">
        <v>774</v>
      </c>
      <c r="J163" s="146" t="s">
        <v>9</v>
      </c>
      <c r="K163" s="169"/>
      <c r="L163" s="206" t="s">
        <v>417</v>
      </c>
      <c r="M163" s="172" t="str">
        <f>IF(C163="","",(IF(IFERROR(INDEX(HandoverLog!A:A,MATCH(ShipmentRegister!C163,HandoverLog!A:A,0),1),"Inside The Secure Store")=C163,"Collected And Gone","Inside The Secure Store")))</f>
        <v>Collected And Gone</v>
      </c>
      <c r="N163" s="28">
        <f t="shared" ca="1" si="23"/>
        <v>97</v>
      </c>
      <c r="O163" s="118" t="s">
        <v>809</v>
      </c>
      <c r="P163" s="192"/>
      <c r="Q163" s="192"/>
      <c r="R163" s="192"/>
      <c r="S163" s="192"/>
      <c r="T163" s="171"/>
      <c r="U163" s="169"/>
      <c r="V163" s="174" t="str">
        <f t="shared" si="24"/>
        <v/>
      </c>
      <c r="W163" s="175" t="str">
        <f t="shared" ca="1" si="25"/>
        <v/>
      </c>
      <c r="X163" s="182"/>
      <c r="Y163" s="182"/>
      <c r="Z163" s="182"/>
      <c r="AA163" s="182"/>
      <c r="AC163" s="45"/>
    </row>
    <row r="164" spans="1:29">
      <c r="A164" s="241">
        <v>44004</v>
      </c>
      <c r="B164" s="169" t="s">
        <v>8</v>
      </c>
      <c r="C164" s="170" t="s">
        <v>776</v>
      </c>
      <c r="D164" s="171">
        <v>1</v>
      </c>
      <c r="E164" s="171" t="s">
        <v>39</v>
      </c>
      <c r="F164" s="116" t="s">
        <v>1870</v>
      </c>
      <c r="G164" s="169" t="s">
        <v>351</v>
      </c>
      <c r="H164" s="169" t="s">
        <v>188</v>
      </c>
      <c r="I164" s="169" t="s">
        <v>138</v>
      </c>
      <c r="J164" s="169" t="s">
        <v>10</v>
      </c>
      <c r="K164" s="169"/>
      <c r="L164" s="206" t="s">
        <v>140</v>
      </c>
      <c r="M164" s="172" t="str">
        <f>IF(C164="","",(IF(IFERROR(INDEX(HandoverLog!A:A,MATCH(ShipmentRegister!C164,HandoverLog!A:A,0),1),"Inside The Secure Store")=C164,"Collected And Gone","Inside The Secure Store")))</f>
        <v>Inside The Secure Store</v>
      </c>
      <c r="N164" s="28">
        <f t="shared" ca="1" si="23"/>
        <v>97</v>
      </c>
      <c r="O164" s="169" t="s">
        <v>775</v>
      </c>
      <c r="P164" s="192"/>
      <c r="Q164" s="192"/>
      <c r="R164" s="192"/>
      <c r="S164" s="193"/>
      <c r="T164" s="171"/>
      <c r="U164" s="169"/>
      <c r="V164" s="174" t="str">
        <f t="shared" si="24"/>
        <v/>
      </c>
      <c r="W164" s="175" t="str">
        <f t="shared" ca="1" si="25"/>
        <v/>
      </c>
      <c r="X164" s="182"/>
      <c r="Y164" s="182"/>
      <c r="Z164" s="182"/>
      <c r="AA164" s="182"/>
      <c r="AC164" s="45"/>
    </row>
    <row r="165" spans="1:29">
      <c r="A165" s="241">
        <v>44004</v>
      </c>
      <c r="B165" s="169" t="s">
        <v>7</v>
      </c>
      <c r="C165" s="169" t="s">
        <v>761</v>
      </c>
      <c r="D165" s="171">
        <v>6</v>
      </c>
      <c r="E165" s="171" t="s">
        <v>39</v>
      </c>
      <c r="F165" s="116" t="s">
        <v>22</v>
      </c>
      <c r="G165" s="169" t="s">
        <v>768</v>
      </c>
      <c r="H165" s="169" t="s">
        <v>769</v>
      </c>
      <c r="I165" s="169" t="s">
        <v>767</v>
      </c>
      <c r="J165" s="146" t="s">
        <v>9</v>
      </c>
      <c r="K165" s="169"/>
      <c r="L165" s="206" t="s">
        <v>417</v>
      </c>
      <c r="M165" s="172" t="str">
        <f>IF(C165="","",(IF(IFERROR(INDEX(HandoverLog!A:A,MATCH(ShipmentRegister!C165,HandoverLog!A:A,0),1),"Inside The Secure Store")=C165,"Collected And Gone","Inside The Secure Store")))</f>
        <v>Collected And Gone</v>
      </c>
      <c r="N165" s="28">
        <f t="shared" ca="1" si="23"/>
        <v>97</v>
      </c>
      <c r="O165" s="169"/>
      <c r="P165" s="192"/>
      <c r="Q165" s="192"/>
      <c r="R165" s="192"/>
      <c r="S165" s="192"/>
      <c r="T165" s="171"/>
      <c r="U165" s="169"/>
      <c r="V165" s="174" t="str">
        <f t="shared" si="24"/>
        <v/>
      </c>
      <c r="W165" s="175" t="str">
        <f t="shared" ca="1" si="25"/>
        <v/>
      </c>
      <c r="X165" s="182"/>
      <c r="Y165" s="182"/>
      <c r="Z165" s="182"/>
      <c r="AA165" s="182"/>
      <c r="AC165" s="45"/>
    </row>
    <row r="166" spans="1:29">
      <c r="A166" s="241">
        <v>44004</v>
      </c>
      <c r="B166" s="169" t="s">
        <v>7</v>
      </c>
      <c r="C166" s="169" t="s">
        <v>762</v>
      </c>
      <c r="D166" s="171">
        <v>6</v>
      </c>
      <c r="E166" s="171"/>
      <c r="F166" s="116" t="s">
        <v>22</v>
      </c>
      <c r="G166" s="169" t="s">
        <v>768</v>
      </c>
      <c r="H166" s="169" t="s">
        <v>769</v>
      </c>
      <c r="I166" s="169" t="s">
        <v>767</v>
      </c>
      <c r="J166" s="146" t="s">
        <v>9</v>
      </c>
      <c r="K166" s="169"/>
      <c r="L166" s="206" t="s">
        <v>417</v>
      </c>
      <c r="M166" s="172" t="str">
        <f>IF(C166="","",(IF(IFERROR(INDEX(HandoverLog!A:A,MATCH(ShipmentRegister!C166,HandoverLog!A:A,0),1),"Inside The Secure Store")=C166,"Collected And Gone","Inside The Secure Store")))</f>
        <v>Collected And Gone</v>
      </c>
      <c r="N166" s="28">
        <f t="shared" ca="1" si="23"/>
        <v>97</v>
      </c>
      <c r="O166" s="169"/>
      <c r="P166" s="192"/>
      <c r="Q166" s="192"/>
      <c r="R166" s="192"/>
      <c r="S166" s="192"/>
      <c r="T166" s="171"/>
      <c r="U166" s="169"/>
      <c r="V166" s="174" t="str">
        <f t="shared" si="24"/>
        <v/>
      </c>
      <c r="W166" s="175" t="str">
        <f t="shared" ca="1" si="25"/>
        <v/>
      </c>
      <c r="X166" s="182"/>
      <c r="Y166" s="182"/>
      <c r="Z166" s="182"/>
      <c r="AA166" s="182"/>
      <c r="AC166" s="45"/>
    </row>
    <row r="167" spans="1:29">
      <c r="A167" s="241">
        <v>44004</v>
      </c>
      <c r="B167" s="169" t="s">
        <v>7</v>
      </c>
      <c r="C167" s="169" t="s">
        <v>763</v>
      </c>
      <c r="D167" s="171">
        <v>6</v>
      </c>
      <c r="E167" s="171"/>
      <c r="F167" s="116" t="s">
        <v>22</v>
      </c>
      <c r="G167" s="169" t="s">
        <v>768</v>
      </c>
      <c r="H167" s="169" t="s">
        <v>769</v>
      </c>
      <c r="I167" s="169" t="s">
        <v>767</v>
      </c>
      <c r="J167" s="146" t="s">
        <v>9</v>
      </c>
      <c r="K167" s="169"/>
      <c r="L167" s="206" t="s">
        <v>417</v>
      </c>
      <c r="M167" s="172" t="str">
        <f>IF(C167="","",(IF(IFERROR(INDEX(HandoverLog!A:A,MATCH(ShipmentRegister!C167,HandoverLog!A:A,0),1),"Inside The Secure Store")=C167,"Collected And Gone","Inside The Secure Store")))</f>
        <v>Collected And Gone</v>
      </c>
      <c r="N167" s="28">
        <f t="shared" ca="1" si="23"/>
        <v>97</v>
      </c>
      <c r="O167" s="169"/>
      <c r="P167" s="192"/>
      <c r="Q167" s="192"/>
      <c r="R167" s="192"/>
      <c r="S167" s="192"/>
      <c r="T167" s="171"/>
      <c r="U167" s="169"/>
      <c r="V167" s="174" t="str">
        <f t="shared" si="24"/>
        <v/>
      </c>
      <c r="W167" s="175" t="str">
        <f t="shared" ca="1" si="25"/>
        <v/>
      </c>
      <c r="X167" s="182"/>
      <c r="Y167" s="182"/>
      <c r="Z167" s="182"/>
      <c r="AA167" s="182"/>
      <c r="AC167" s="45"/>
    </row>
    <row r="168" spans="1:29">
      <c r="A168" s="241">
        <v>44004</v>
      </c>
      <c r="B168" s="169" t="s">
        <v>7</v>
      </c>
      <c r="C168" s="169" t="s">
        <v>764</v>
      </c>
      <c r="D168" s="171">
        <v>6</v>
      </c>
      <c r="E168" s="171"/>
      <c r="F168" s="116" t="s">
        <v>22</v>
      </c>
      <c r="G168" s="169" t="s">
        <v>768</v>
      </c>
      <c r="H168" s="169" t="s">
        <v>769</v>
      </c>
      <c r="I168" s="169" t="s">
        <v>767</v>
      </c>
      <c r="J168" s="146" t="s">
        <v>9</v>
      </c>
      <c r="K168" s="169"/>
      <c r="L168" s="206" t="s">
        <v>417</v>
      </c>
      <c r="M168" s="172" t="str">
        <f>IF(C168="","",(IF(IFERROR(INDEX(HandoverLog!A:A,MATCH(ShipmentRegister!C168,HandoverLog!A:A,0),1),"Inside The Secure Store")=C168,"Collected And Gone","Inside The Secure Store")))</f>
        <v>Collected And Gone</v>
      </c>
      <c r="N168" s="28">
        <f t="shared" ca="1" si="23"/>
        <v>97</v>
      </c>
      <c r="O168" s="169"/>
      <c r="P168" s="192"/>
      <c r="Q168" s="192"/>
      <c r="R168" s="192"/>
      <c r="S168" s="192"/>
      <c r="T168" s="171"/>
      <c r="U168" s="169"/>
      <c r="V168" s="174" t="str">
        <f t="shared" si="24"/>
        <v/>
      </c>
      <c r="W168" s="175" t="str">
        <f t="shared" ca="1" si="25"/>
        <v/>
      </c>
      <c r="X168" s="182"/>
      <c r="Y168" s="182"/>
      <c r="Z168" s="182"/>
      <c r="AA168" s="182"/>
      <c r="AC168" s="45"/>
    </row>
    <row r="169" spans="1:29">
      <c r="A169" s="241">
        <v>44004</v>
      </c>
      <c r="B169" s="169" t="s">
        <v>7</v>
      </c>
      <c r="C169" s="169" t="s">
        <v>765</v>
      </c>
      <c r="D169" s="171">
        <v>6</v>
      </c>
      <c r="E169" s="171"/>
      <c r="F169" s="116" t="s">
        <v>22</v>
      </c>
      <c r="G169" s="169" t="s">
        <v>768</v>
      </c>
      <c r="H169" s="169" t="s">
        <v>769</v>
      </c>
      <c r="I169" s="169" t="s">
        <v>767</v>
      </c>
      <c r="J169" s="146" t="s">
        <v>9</v>
      </c>
      <c r="K169" s="169"/>
      <c r="L169" s="206" t="s">
        <v>417</v>
      </c>
      <c r="M169" s="172" t="str">
        <f>IF(C169="","",(IF(IFERROR(INDEX(HandoverLog!A:A,MATCH(ShipmentRegister!C169,HandoverLog!A:A,0),1),"Inside The Secure Store")=C169,"Collected And Gone","Inside The Secure Store")))</f>
        <v>Collected And Gone</v>
      </c>
      <c r="N169" s="28">
        <f t="shared" ca="1" si="23"/>
        <v>97</v>
      </c>
      <c r="O169" s="169"/>
      <c r="P169" s="192"/>
      <c r="Q169" s="192"/>
      <c r="R169" s="192"/>
      <c r="S169" s="192"/>
      <c r="T169" s="171"/>
      <c r="U169" s="169"/>
      <c r="V169" s="174" t="str">
        <f t="shared" si="24"/>
        <v/>
      </c>
      <c r="W169" s="175" t="str">
        <f t="shared" ca="1" si="25"/>
        <v/>
      </c>
      <c r="X169" s="182"/>
      <c r="Y169" s="182"/>
      <c r="Z169" s="182"/>
      <c r="AA169" s="182"/>
      <c r="AC169" s="45"/>
    </row>
    <row r="170" spans="1:29">
      <c r="A170" s="241">
        <v>44004</v>
      </c>
      <c r="B170" s="169" t="s">
        <v>7</v>
      </c>
      <c r="C170" s="169" t="s">
        <v>766</v>
      </c>
      <c r="D170" s="171">
        <v>6</v>
      </c>
      <c r="E170" s="171"/>
      <c r="F170" s="116" t="s">
        <v>22</v>
      </c>
      <c r="G170" s="169" t="s">
        <v>768</v>
      </c>
      <c r="H170" s="169" t="s">
        <v>769</v>
      </c>
      <c r="I170" s="169" t="s">
        <v>767</v>
      </c>
      <c r="J170" s="146" t="s">
        <v>9</v>
      </c>
      <c r="K170" s="169"/>
      <c r="L170" s="206" t="s">
        <v>417</v>
      </c>
      <c r="M170" s="172" t="str">
        <f>IF(C170="","",(IF(IFERROR(INDEX(HandoverLog!A:A,MATCH(ShipmentRegister!C170,HandoverLog!A:A,0),1),"Inside The Secure Store")=C170,"Collected And Gone","Inside The Secure Store")))</f>
        <v>Collected And Gone</v>
      </c>
      <c r="N170" s="28">
        <f t="shared" ca="1" si="23"/>
        <v>97</v>
      </c>
      <c r="O170" s="169"/>
      <c r="P170" s="192"/>
      <c r="Q170" s="192"/>
      <c r="R170" s="192"/>
      <c r="S170" s="192"/>
      <c r="T170" s="171"/>
      <c r="U170" s="169"/>
      <c r="V170" s="174" t="str">
        <f t="shared" si="24"/>
        <v/>
      </c>
      <c r="W170" s="175" t="str">
        <f t="shared" ca="1" si="25"/>
        <v/>
      </c>
      <c r="X170" s="182"/>
      <c r="Y170" s="182"/>
      <c r="Z170" s="182"/>
      <c r="AA170" s="182"/>
      <c r="AC170" s="45"/>
    </row>
    <row r="171" spans="1:29">
      <c r="A171" s="241">
        <v>44005</v>
      </c>
      <c r="B171" s="169" t="s">
        <v>7</v>
      </c>
      <c r="C171" s="169" t="s">
        <v>777</v>
      </c>
      <c r="D171" s="171">
        <v>1</v>
      </c>
      <c r="E171" s="171" t="s">
        <v>39</v>
      </c>
      <c r="F171" s="116" t="s">
        <v>13</v>
      </c>
      <c r="G171" s="169" t="s">
        <v>108</v>
      </c>
      <c r="H171" s="169" t="s">
        <v>49</v>
      </c>
      <c r="I171" s="169" t="s">
        <v>778</v>
      </c>
      <c r="J171" s="169" t="s">
        <v>10</v>
      </c>
      <c r="K171" s="169"/>
      <c r="L171" s="206" t="s">
        <v>618</v>
      </c>
      <c r="M171" s="172" t="str">
        <f>IF(C171="","",(IF(IFERROR(INDEX(HandoverLog!A:A,MATCH(ShipmentRegister!C171,HandoverLog!A:A,0),1),"Inside The Secure Store")=C171,"Collected And Gone","Inside The Secure Store")))</f>
        <v>Inside The Secure Store</v>
      </c>
      <c r="N171" s="28">
        <f t="shared" ca="1" si="23"/>
        <v>96</v>
      </c>
      <c r="O171" s="169"/>
      <c r="P171" s="192"/>
      <c r="Q171" s="192"/>
      <c r="R171" s="192"/>
      <c r="S171" s="193"/>
      <c r="T171" s="171"/>
      <c r="U171" s="169"/>
      <c r="V171" s="174" t="str">
        <f t="shared" si="24"/>
        <v/>
      </c>
      <c r="W171" s="175" t="str">
        <f t="shared" ca="1" si="25"/>
        <v/>
      </c>
      <c r="X171" s="182"/>
      <c r="Y171" s="182"/>
      <c r="Z171" s="182"/>
      <c r="AA171" s="182"/>
      <c r="AC171" s="45"/>
    </row>
    <row r="172" spans="1:29">
      <c r="A172" s="241">
        <v>44006</v>
      </c>
      <c r="B172" s="169" t="s">
        <v>7</v>
      </c>
      <c r="C172" s="169" t="s">
        <v>786</v>
      </c>
      <c r="D172" s="171">
        <v>1</v>
      </c>
      <c r="E172" s="171" t="s">
        <v>39</v>
      </c>
      <c r="F172" s="116" t="s">
        <v>103</v>
      </c>
      <c r="G172" s="169" t="s">
        <v>617</v>
      </c>
      <c r="H172" s="169" t="s">
        <v>787</v>
      </c>
      <c r="I172" s="169" t="s">
        <v>788</v>
      </c>
      <c r="J172" s="146" t="s">
        <v>9</v>
      </c>
      <c r="K172" s="169"/>
      <c r="L172" s="206" t="s">
        <v>618</v>
      </c>
      <c r="M172" s="172" t="str">
        <f>IF(C172="","",(IF(IFERROR(INDEX(HandoverLog!A:A,MATCH(ShipmentRegister!C172,HandoverLog!A:A,0),1),"Inside The Secure Store")=C172,"Collected And Gone","Inside The Secure Store")))</f>
        <v>Collected And Gone</v>
      </c>
      <c r="N172" s="28">
        <f t="shared" ca="1" si="23"/>
        <v>95</v>
      </c>
      <c r="O172" s="169" t="s">
        <v>853</v>
      </c>
      <c r="P172" s="192"/>
      <c r="Q172" s="192"/>
      <c r="R172" s="192"/>
      <c r="S172" s="192"/>
      <c r="T172" s="171"/>
      <c r="U172" s="169"/>
      <c r="V172" s="174" t="str">
        <f t="shared" si="24"/>
        <v/>
      </c>
      <c r="W172" s="175" t="str">
        <f t="shared" ca="1" si="25"/>
        <v/>
      </c>
      <c r="X172" s="182"/>
      <c r="Y172" s="182"/>
      <c r="Z172" s="182"/>
      <c r="AA172" s="182"/>
      <c r="AC172" s="45"/>
    </row>
    <row r="173" spans="1:29">
      <c r="A173" s="241">
        <v>44006</v>
      </c>
      <c r="B173" s="169" t="s">
        <v>7</v>
      </c>
      <c r="C173" s="170" t="s">
        <v>781</v>
      </c>
      <c r="D173" s="171">
        <v>3</v>
      </c>
      <c r="E173" s="171" t="s">
        <v>39</v>
      </c>
      <c r="F173" s="116" t="s">
        <v>104</v>
      </c>
      <c r="G173" s="169" t="s">
        <v>668</v>
      </c>
      <c r="H173" s="169" t="s">
        <v>785</v>
      </c>
      <c r="I173" s="116" t="s">
        <v>784</v>
      </c>
      <c r="J173" s="169" t="s">
        <v>10</v>
      </c>
      <c r="K173" s="169"/>
      <c r="L173" s="206" t="s">
        <v>169</v>
      </c>
      <c r="M173" s="172" t="str">
        <f>IF(C173="","",(IF(IFERROR(INDEX(HandoverLog!A:A,MATCH(ShipmentRegister!C173,HandoverLog!A:A,0),1),"Inside The Secure Store")=C173,"Collected And Gone","Inside The Secure Store")))</f>
        <v>Inside The Secure Store</v>
      </c>
      <c r="N173" s="28">
        <f t="shared" ca="1" si="23"/>
        <v>95</v>
      </c>
      <c r="O173" s="169" t="s">
        <v>789</v>
      </c>
      <c r="P173" s="192"/>
      <c r="Q173" s="192"/>
      <c r="R173" s="192"/>
      <c r="S173" s="193"/>
      <c r="T173" s="171"/>
      <c r="U173" s="169"/>
      <c r="V173" s="174" t="str">
        <f t="shared" si="24"/>
        <v/>
      </c>
      <c r="W173" s="175" t="str">
        <f t="shared" ca="1" si="25"/>
        <v/>
      </c>
      <c r="X173" s="182"/>
      <c r="Y173" s="182"/>
      <c r="Z173" s="182"/>
      <c r="AA173" s="182"/>
      <c r="AC173" s="45"/>
    </row>
    <row r="174" spans="1:29">
      <c r="A174" s="241">
        <v>44006</v>
      </c>
      <c r="B174" s="169" t="s">
        <v>7</v>
      </c>
      <c r="C174" s="170" t="s">
        <v>782</v>
      </c>
      <c r="D174" s="171">
        <v>3</v>
      </c>
      <c r="E174" s="171"/>
      <c r="F174" s="116" t="s">
        <v>104</v>
      </c>
      <c r="G174" s="169" t="s">
        <v>668</v>
      </c>
      <c r="H174" s="169" t="s">
        <v>785</v>
      </c>
      <c r="I174" s="116" t="s">
        <v>784</v>
      </c>
      <c r="J174" s="169" t="s">
        <v>10</v>
      </c>
      <c r="K174" s="169"/>
      <c r="L174" s="206" t="s">
        <v>169</v>
      </c>
      <c r="M174" s="172" t="str">
        <f>IF(C174="","",(IF(IFERROR(INDEX(HandoverLog!A:A,MATCH(ShipmentRegister!C174,HandoverLog!A:A,0),1),"Inside The Secure Store")=C174,"Collected And Gone","Inside The Secure Store")))</f>
        <v>Inside The Secure Store</v>
      </c>
      <c r="N174" s="28">
        <f t="shared" ca="1" si="23"/>
        <v>95</v>
      </c>
      <c r="O174" s="169"/>
      <c r="P174" s="192"/>
      <c r="Q174" s="192"/>
      <c r="R174" s="192"/>
      <c r="S174" s="193"/>
      <c r="T174" s="171"/>
      <c r="U174" s="169"/>
      <c r="V174" s="174" t="str">
        <f t="shared" si="24"/>
        <v/>
      </c>
      <c r="W174" s="175" t="str">
        <f t="shared" ca="1" si="25"/>
        <v/>
      </c>
      <c r="X174" s="182"/>
      <c r="Y174" s="182"/>
      <c r="Z174" s="182"/>
      <c r="AA174" s="182"/>
      <c r="AC174" s="45"/>
    </row>
    <row r="175" spans="1:29">
      <c r="A175" s="241">
        <v>44006</v>
      </c>
      <c r="B175" s="169" t="s">
        <v>7</v>
      </c>
      <c r="C175" s="170" t="s">
        <v>783</v>
      </c>
      <c r="D175" s="171">
        <v>3</v>
      </c>
      <c r="E175" s="171"/>
      <c r="F175" s="116" t="s">
        <v>1870</v>
      </c>
      <c r="G175" s="169" t="s">
        <v>668</v>
      </c>
      <c r="H175" s="169" t="s">
        <v>785</v>
      </c>
      <c r="I175" s="116" t="s">
        <v>784</v>
      </c>
      <c r="J175" s="169" t="s">
        <v>10</v>
      </c>
      <c r="K175" s="169"/>
      <c r="L175" s="206" t="s">
        <v>169</v>
      </c>
      <c r="M175" s="172" t="str">
        <f>IF(C175="","",(IF(IFERROR(INDEX(HandoverLog!A:A,MATCH(ShipmentRegister!C175,HandoverLog!A:A,0),1),"Inside The Secure Store")=C175,"Collected And Gone","Inside The Secure Store")))</f>
        <v>Inside The Secure Store</v>
      </c>
      <c r="N175" s="28">
        <f t="shared" ca="1" si="23"/>
        <v>95</v>
      </c>
      <c r="O175" s="169"/>
      <c r="P175" s="192"/>
      <c r="Q175" s="192"/>
      <c r="R175" s="192"/>
      <c r="S175" s="193"/>
      <c r="T175" s="171"/>
      <c r="U175" s="169"/>
      <c r="V175" s="174" t="str">
        <f t="shared" si="24"/>
        <v/>
      </c>
      <c r="W175" s="175" t="str">
        <f t="shared" ca="1" si="25"/>
        <v/>
      </c>
      <c r="X175" s="182"/>
      <c r="Y175" s="182"/>
      <c r="Z175" s="182"/>
      <c r="AA175" s="182"/>
      <c r="AC175" s="45"/>
    </row>
    <row r="176" spans="1:29">
      <c r="A176" s="241">
        <v>44009</v>
      </c>
      <c r="B176" s="169" t="s">
        <v>8</v>
      </c>
      <c r="C176" s="169" t="s">
        <v>793</v>
      </c>
      <c r="D176" s="171">
        <v>1</v>
      </c>
      <c r="E176" s="171" t="s">
        <v>39</v>
      </c>
      <c r="F176" s="116" t="s">
        <v>156</v>
      </c>
      <c r="G176" s="169" t="s">
        <v>792</v>
      </c>
      <c r="H176" s="169" t="s">
        <v>795</v>
      </c>
      <c r="I176" s="169" t="s">
        <v>794</v>
      </c>
      <c r="J176" s="169" t="s">
        <v>10</v>
      </c>
      <c r="K176" s="169"/>
      <c r="L176" s="206" t="s">
        <v>417</v>
      </c>
      <c r="M176" s="172" t="str">
        <f>IF(C176="","",(IF(IFERROR(INDEX(HandoverLog!A:A,MATCH(ShipmentRegister!C176,HandoverLog!A:A,0),1),"Inside The Secure Store")=C176,"Collected And Gone","Inside The Secure Store")))</f>
        <v>Collected And Gone</v>
      </c>
      <c r="N176" s="28">
        <f t="shared" ca="1" si="23"/>
        <v>92</v>
      </c>
      <c r="O176" s="169"/>
      <c r="P176" s="192"/>
      <c r="Q176" s="192"/>
      <c r="R176" s="192"/>
      <c r="S176" s="192"/>
      <c r="T176" s="171"/>
      <c r="U176" s="169"/>
      <c r="V176" s="174" t="str">
        <f t="shared" si="24"/>
        <v/>
      </c>
      <c r="W176" s="175" t="str">
        <f t="shared" ca="1" si="25"/>
        <v/>
      </c>
      <c r="X176" s="182"/>
      <c r="Y176" s="182"/>
      <c r="Z176" s="182"/>
      <c r="AA176" s="182"/>
      <c r="AC176" s="45"/>
    </row>
    <row r="177" spans="1:29">
      <c r="A177" s="241">
        <v>44011</v>
      </c>
      <c r="B177" s="169" t="s">
        <v>7</v>
      </c>
      <c r="C177" s="169" t="s">
        <v>797</v>
      </c>
      <c r="D177" s="171">
        <v>1</v>
      </c>
      <c r="E177" s="171" t="s">
        <v>39</v>
      </c>
      <c r="F177" s="116" t="s">
        <v>102</v>
      </c>
      <c r="G177" s="169" t="s">
        <v>617</v>
      </c>
      <c r="H177" s="169" t="s">
        <v>798</v>
      </c>
      <c r="I177" s="169" t="s">
        <v>799</v>
      </c>
      <c r="J177" s="146" t="s">
        <v>9</v>
      </c>
      <c r="K177" s="169"/>
      <c r="L177" s="206" t="s">
        <v>618</v>
      </c>
      <c r="M177" s="172" t="str">
        <f>IF(C177="","",(IF(IFERROR(INDEX(HandoverLog!A:A,MATCH(ShipmentRegister!C177,HandoverLog!A:A,0),1),"Inside The Secure Store")=C177,"Collected And Gone","Inside The Secure Store")))</f>
        <v>Collected And Gone</v>
      </c>
      <c r="N177" s="28">
        <f t="shared" ca="1" si="23"/>
        <v>90</v>
      </c>
      <c r="O177" s="118" t="s">
        <v>810</v>
      </c>
      <c r="P177" s="192"/>
      <c r="Q177" s="192"/>
      <c r="R177" s="192"/>
      <c r="S177" s="192"/>
      <c r="T177" s="171"/>
      <c r="U177" s="169"/>
      <c r="V177" s="174" t="str">
        <f t="shared" si="24"/>
        <v/>
      </c>
      <c r="W177" s="175" t="str">
        <f t="shared" ca="1" si="25"/>
        <v/>
      </c>
      <c r="X177" s="182"/>
      <c r="Y177" s="182"/>
      <c r="Z177" s="182"/>
      <c r="AA177" s="182"/>
      <c r="AC177" s="45"/>
    </row>
    <row r="178" spans="1:29">
      <c r="A178" s="243">
        <v>44012</v>
      </c>
      <c r="B178" s="169" t="s">
        <v>7</v>
      </c>
      <c r="C178" s="189" t="s">
        <v>804</v>
      </c>
      <c r="D178" s="198">
        <v>1</v>
      </c>
      <c r="E178" s="171" t="s">
        <v>39</v>
      </c>
      <c r="F178" s="188" t="s">
        <v>97</v>
      </c>
      <c r="G178" s="189" t="s">
        <v>509</v>
      </c>
      <c r="H178" s="189" t="s">
        <v>805</v>
      </c>
      <c r="I178" s="189" t="s">
        <v>806</v>
      </c>
      <c r="J178" s="169" t="s">
        <v>10</v>
      </c>
      <c r="K178" s="189"/>
      <c r="L178" s="235" t="s">
        <v>265</v>
      </c>
      <c r="M178" s="172" t="str">
        <f>IF(C178="","",(IF(IFERROR(INDEX(HandoverLog!A:A,MATCH(ShipmentRegister!C178,HandoverLog!A:A,0),1),"Inside The Secure Store")=C178,"Collected And Gone","Inside The Secure Store")))</f>
        <v>Collected And Gone</v>
      </c>
      <c r="N178" s="28">
        <f t="shared" ca="1" si="23"/>
        <v>89</v>
      </c>
      <c r="O178" s="195"/>
      <c r="P178" s="192"/>
      <c r="Q178" s="192"/>
      <c r="R178" s="192"/>
      <c r="S178" s="192"/>
      <c r="T178" s="171"/>
      <c r="U178" s="169"/>
      <c r="V178" s="174" t="str">
        <f t="shared" si="24"/>
        <v/>
      </c>
      <c r="W178" s="175" t="str">
        <f t="shared" ca="1" si="25"/>
        <v/>
      </c>
      <c r="X178" s="182"/>
      <c r="Y178" s="182"/>
      <c r="Z178" s="182"/>
      <c r="AA178" s="182"/>
      <c r="AC178" s="45"/>
    </row>
    <row r="179" spans="1:29">
      <c r="A179" s="241">
        <v>44012</v>
      </c>
      <c r="B179" s="169" t="s">
        <v>7</v>
      </c>
      <c r="C179" s="169" t="s">
        <v>811</v>
      </c>
      <c r="D179" s="171">
        <v>1</v>
      </c>
      <c r="E179" s="171" t="s">
        <v>39</v>
      </c>
      <c r="F179" s="116" t="s">
        <v>37</v>
      </c>
      <c r="G179" s="169" t="s">
        <v>509</v>
      </c>
      <c r="H179" s="169" t="s">
        <v>812</v>
      </c>
      <c r="I179" s="169"/>
      <c r="J179" s="169" t="s">
        <v>10</v>
      </c>
      <c r="K179" s="169"/>
      <c r="L179" s="206" t="s">
        <v>265</v>
      </c>
      <c r="M179" s="172" t="str">
        <f>IF(C179="","",(IF(IFERROR(INDEX(HandoverLog!A:A,MATCH(ShipmentRegister!C179,HandoverLog!A:A,0),1),"Inside The Secure Store")=C179,"Collected And Gone","Inside The Secure Store")))</f>
        <v>Collected And Gone</v>
      </c>
      <c r="N179" s="28">
        <f t="shared" ca="1" si="23"/>
        <v>89</v>
      </c>
      <c r="O179" s="169"/>
      <c r="P179" s="192"/>
      <c r="Q179" s="192"/>
      <c r="R179" s="192"/>
      <c r="S179" s="192"/>
      <c r="T179" s="171"/>
      <c r="U179" s="169"/>
      <c r="V179" s="174" t="str">
        <f t="shared" si="24"/>
        <v/>
      </c>
      <c r="W179" s="175" t="str">
        <f t="shared" ca="1" si="25"/>
        <v/>
      </c>
      <c r="X179" s="182"/>
      <c r="Y179" s="182"/>
      <c r="Z179" s="182"/>
      <c r="AA179" s="182"/>
      <c r="AC179" s="45"/>
    </row>
    <row r="180" spans="1:29">
      <c r="A180" s="243">
        <v>44012</v>
      </c>
      <c r="B180" s="169" t="s">
        <v>7</v>
      </c>
      <c r="C180" s="146" t="s">
        <v>800</v>
      </c>
      <c r="D180" s="171">
        <v>1</v>
      </c>
      <c r="E180" s="171" t="s">
        <v>39</v>
      </c>
      <c r="F180" s="116" t="s">
        <v>13</v>
      </c>
      <c r="G180" s="189" t="s">
        <v>801</v>
      </c>
      <c r="H180" s="146" t="s">
        <v>587</v>
      </c>
      <c r="I180" s="146" t="s">
        <v>802</v>
      </c>
      <c r="J180" s="146" t="s">
        <v>9</v>
      </c>
      <c r="K180" s="189"/>
      <c r="L180" s="235" t="s">
        <v>165</v>
      </c>
      <c r="M180" s="172" t="str">
        <f>IF(C180="","",(IF(IFERROR(INDEX(HandoverLog!A:A,MATCH(ShipmentRegister!C180,HandoverLog!A:A,0),1),"Inside The Secure Store")=C180,"Collected And Gone","Inside The Secure Store")))</f>
        <v>Collected And Gone</v>
      </c>
      <c r="N180" s="28">
        <f t="shared" ca="1" si="23"/>
        <v>89</v>
      </c>
      <c r="O180" s="169"/>
      <c r="P180" s="192"/>
      <c r="Q180" s="192"/>
      <c r="R180" s="192"/>
      <c r="S180" s="192"/>
      <c r="T180" s="171"/>
      <c r="U180" s="169"/>
      <c r="V180" s="174" t="str">
        <f t="shared" si="24"/>
        <v/>
      </c>
      <c r="W180" s="175" t="str">
        <f t="shared" ca="1" si="25"/>
        <v/>
      </c>
      <c r="X180" s="182"/>
      <c r="Y180" s="182"/>
      <c r="Z180" s="182"/>
      <c r="AA180" s="182"/>
      <c r="AC180" s="45"/>
    </row>
    <row r="181" spans="1:29">
      <c r="A181" s="241">
        <v>44013</v>
      </c>
      <c r="B181" s="169" t="s">
        <v>7</v>
      </c>
      <c r="C181" s="169" t="s">
        <v>818</v>
      </c>
      <c r="D181" s="171">
        <v>1</v>
      </c>
      <c r="E181" s="171" t="s">
        <v>39</v>
      </c>
      <c r="F181" s="116" t="s">
        <v>14</v>
      </c>
      <c r="G181" s="169" t="s">
        <v>184</v>
      </c>
      <c r="H181" s="169" t="s">
        <v>819</v>
      </c>
      <c r="I181" s="169" t="s">
        <v>820</v>
      </c>
      <c r="J181" s="169" t="s">
        <v>10</v>
      </c>
      <c r="K181" s="169"/>
      <c r="L181" s="206" t="s">
        <v>165</v>
      </c>
      <c r="M181" s="172" t="str">
        <f>IF(C181="","",(IF(IFERROR(INDEX(HandoverLog!A:A,MATCH(ShipmentRegister!C181,HandoverLog!A:A,0),1),"Inside The Secure Store")=C181,"Collected And Gone","Inside The Secure Store")))</f>
        <v>Collected And Gone</v>
      </c>
      <c r="N181" s="28">
        <f t="shared" ca="1" si="23"/>
        <v>88</v>
      </c>
      <c r="O181" s="169"/>
      <c r="P181" s="192"/>
      <c r="Q181" s="192"/>
      <c r="R181" s="192"/>
      <c r="S181" s="192"/>
      <c r="T181" s="171"/>
      <c r="U181" s="169"/>
      <c r="V181" s="174" t="str">
        <f t="shared" si="24"/>
        <v/>
      </c>
      <c r="W181" s="175" t="str">
        <f t="shared" ca="1" si="25"/>
        <v/>
      </c>
      <c r="X181" s="182"/>
      <c r="Y181" s="182"/>
      <c r="Z181" s="182"/>
      <c r="AA181" s="182"/>
      <c r="AC181" s="45"/>
    </row>
    <row r="182" spans="1:29">
      <c r="A182" s="241">
        <v>44013</v>
      </c>
      <c r="B182" s="169" t="s">
        <v>7</v>
      </c>
      <c r="C182" s="169" t="s">
        <v>834</v>
      </c>
      <c r="D182" s="171">
        <v>1</v>
      </c>
      <c r="E182" s="171" t="s">
        <v>39</v>
      </c>
      <c r="F182" s="116" t="s">
        <v>14</v>
      </c>
      <c r="G182" s="169" t="s">
        <v>184</v>
      </c>
      <c r="H182" s="169" t="s">
        <v>836</v>
      </c>
      <c r="I182" s="169" t="s">
        <v>837</v>
      </c>
      <c r="J182" s="169" t="s">
        <v>10</v>
      </c>
      <c r="K182" s="169"/>
      <c r="L182" s="206" t="s">
        <v>165</v>
      </c>
      <c r="M182" s="172" t="str">
        <f>IF(C182="","",(IF(IFERROR(INDEX(HandoverLog!A:A,MATCH(ShipmentRegister!C182,HandoverLog!A:A,0),1),"Inside The Secure Store")=C182,"Collected And Gone","Inside The Secure Store")))</f>
        <v>Collected And Gone</v>
      </c>
      <c r="N182" s="28">
        <f t="shared" ca="1" si="23"/>
        <v>88</v>
      </c>
      <c r="O182" s="169"/>
      <c r="P182" s="192"/>
      <c r="Q182" s="192"/>
      <c r="R182" s="192"/>
      <c r="S182" s="192"/>
      <c r="T182" s="171"/>
      <c r="U182" s="169"/>
      <c r="V182" s="174" t="str">
        <f t="shared" si="24"/>
        <v/>
      </c>
      <c r="W182" s="175" t="str">
        <f t="shared" ca="1" si="25"/>
        <v/>
      </c>
      <c r="X182" s="182"/>
      <c r="Y182" s="182"/>
      <c r="Z182" s="182"/>
      <c r="AA182" s="182"/>
      <c r="AC182" s="45"/>
    </row>
    <row r="183" spans="1:29">
      <c r="A183" s="241">
        <v>44013</v>
      </c>
      <c r="B183" s="169" t="s">
        <v>7</v>
      </c>
      <c r="C183" s="169" t="s">
        <v>839</v>
      </c>
      <c r="D183" s="171">
        <v>1</v>
      </c>
      <c r="E183" s="171" t="s">
        <v>39</v>
      </c>
      <c r="F183" s="116" t="s">
        <v>14</v>
      </c>
      <c r="G183" s="169" t="s">
        <v>340</v>
      </c>
      <c r="H183" s="169" t="s">
        <v>426</v>
      </c>
      <c r="I183" s="169" t="s">
        <v>843</v>
      </c>
      <c r="J183" s="169" t="s">
        <v>10</v>
      </c>
      <c r="K183" s="169"/>
      <c r="L183" s="206" t="s">
        <v>165</v>
      </c>
      <c r="M183" s="172" t="str">
        <f>IF(C183="","",(IF(IFERROR(INDEX(HandoverLog!A:A,MATCH(ShipmentRegister!C183,HandoverLog!A:A,0),1),"Inside The Secure Store")=C183,"Collected And Gone","Inside The Secure Store")))</f>
        <v>Collected And Gone</v>
      </c>
      <c r="N183" s="28">
        <f t="shared" ca="1" si="23"/>
        <v>88</v>
      </c>
      <c r="O183" s="169" t="s">
        <v>874</v>
      </c>
      <c r="P183" s="192"/>
      <c r="Q183" s="192"/>
      <c r="R183" s="192"/>
      <c r="S183" s="192"/>
      <c r="T183" s="171"/>
      <c r="U183" s="169"/>
      <c r="V183" s="174" t="str">
        <f t="shared" si="24"/>
        <v/>
      </c>
      <c r="W183" s="175" t="str">
        <f t="shared" ca="1" si="25"/>
        <v/>
      </c>
      <c r="X183" s="182"/>
      <c r="Y183" s="182"/>
      <c r="Z183" s="182"/>
      <c r="AA183" s="182"/>
      <c r="AC183" s="45"/>
    </row>
    <row r="184" spans="1:29">
      <c r="A184" s="241">
        <v>44013</v>
      </c>
      <c r="B184" s="169" t="s">
        <v>7</v>
      </c>
      <c r="C184" s="169" t="s">
        <v>825</v>
      </c>
      <c r="D184" s="171">
        <v>8</v>
      </c>
      <c r="E184" s="171" t="s">
        <v>39</v>
      </c>
      <c r="F184" s="116" t="s">
        <v>103</v>
      </c>
      <c r="G184" s="169" t="s">
        <v>415</v>
      </c>
      <c r="H184" s="169" t="s">
        <v>826</v>
      </c>
      <c r="I184" s="169"/>
      <c r="J184" s="169" t="s">
        <v>10</v>
      </c>
      <c r="K184" s="169"/>
      <c r="L184" s="206" t="s">
        <v>165</v>
      </c>
      <c r="M184" s="172" t="str">
        <f>IF(C184="","",(IF(IFERROR(INDEX(HandoverLog!A:A,MATCH(ShipmentRegister!C184,HandoverLog!A:A,0),1),"Inside The Secure Store")=C184,"Collected And Gone","Inside The Secure Store")))</f>
        <v>Collected And Gone</v>
      </c>
      <c r="N184" s="28">
        <f t="shared" ca="1" si="23"/>
        <v>88</v>
      </c>
      <c r="O184" s="169"/>
      <c r="P184" s="192"/>
      <c r="Q184" s="192"/>
      <c r="R184" s="192"/>
      <c r="S184" s="192"/>
      <c r="T184" s="171"/>
      <c r="U184" s="169"/>
      <c r="V184" s="174" t="str">
        <f t="shared" si="24"/>
        <v/>
      </c>
      <c r="W184" s="175" t="str">
        <f t="shared" ca="1" si="25"/>
        <v/>
      </c>
      <c r="X184" s="182"/>
      <c r="Y184" s="182"/>
      <c r="Z184" s="182"/>
      <c r="AA184" s="182"/>
      <c r="AC184" s="45"/>
    </row>
    <row r="185" spans="1:29">
      <c r="A185" s="241">
        <v>44013</v>
      </c>
      <c r="B185" s="169" t="s">
        <v>7</v>
      </c>
      <c r="C185" s="169" t="s">
        <v>827</v>
      </c>
      <c r="D185" s="171">
        <v>8</v>
      </c>
      <c r="E185" s="171"/>
      <c r="F185" s="116" t="s">
        <v>103</v>
      </c>
      <c r="G185" s="169" t="s">
        <v>415</v>
      </c>
      <c r="H185" s="169" t="s">
        <v>826</v>
      </c>
      <c r="I185" s="169"/>
      <c r="J185" s="169" t="s">
        <v>10</v>
      </c>
      <c r="K185" s="169"/>
      <c r="L185" s="206" t="s">
        <v>165</v>
      </c>
      <c r="M185" s="172" t="str">
        <f>IF(C185="","",(IF(IFERROR(INDEX(HandoverLog!A:A,MATCH(ShipmentRegister!C185,HandoverLog!A:A,0),1),"Inside The Secure Store")=C185,"Collected And Gone","Inside The Secure Store")))</f>
        <v>Collected And Gone</v>
      </c>
      <c r="N185" s="28">
        <f t="shared" ca="1" si="23"/>
        <v>88</v>
      </c>
      <c r="O185" s="169"/>
      <c r="P185" s="192"/>
      <c r="Q185" s="192"/>
      <c r="R185" s="192"/>
      <c r="S185" s="192"/>
      <c r="T185" s="171"/>
      <c r="U185" s="169"/>
      <c r="V185" s="174" t="str">
        <f t="shared" si="24"/>
        <v/>
      </c>
      <c r="W185" s="175" t="str">
        <f t="shared" ca="1" si="25"/>
        <v/>
      </c>
      <c r="X185" s="182"/>
      <c r="Y185" s="182"/>
      <c r="Z185" s="182"/>
      <c r="AA185" s="182"/>
      <c r="AC185" s="45"/>
    </row>
    <row r="186" spans="1:29">
      <c r="A186" s="241">
        <v>44013</v>
      </c>
      <c r="B186" s="169" t="s">
        <v>7</v>
      </c>
      <c r="C186" s="169" t="s">
        <v>828</v>
      </c>
      <c r="D186" s="171">
        <v>8</v>
      </c>
      <c r="E186" s="171"/>
      <c r="F186" s="116" t="s">
        <v>103</v>
      </c>
      <c r="G186" s="169" t="s">
        <v>415</v>
      </c>
      <c r="H186" s="169" t="s">
        <v>826</v>
      </c>
      <c r="I186" s="169"/>
      <c r="J186" s="169" t="s">
        <v>10</v>
      </c>
      <c r="K186" s="169"/>
      <c r="L186" s="206" t="s">
        <v>165</v>
      </c>
      <c r="M186" s="172" t="str">
        <f>IF(C186="","",(IF(IFERROR(INDEX(HandoverLog!A:A,MATCH(ShipmentRegister!C186,HandoverLog!A:A,0),1),"Inside The Secure Store")=C186,"Collected And Gone","Inside The Secure Store")))</f>
        <v>Collected And Gone</v>
      </c>
      <c r="N186" s="28">
        <f t="shared" ca="1" si="23"/>
        <v>88</v>
      </c>
      <c r="O186" s="169"/>
      <c r="P186" s="192"/>
      <c r="Q186" s="192"/>
      <c r="R186" s="192"/>
      <c r="S186" s="192"/>
      <c r="T186" s="171"/>
      <c r="U186" s="169"/>
      <c r="V186" s="174" t="str">
        <f t="shared" si="24"/>
        <v/>
      </c>
      <c r="W186" s="175" t="str">
        <f t="shared" ca="1" si="25"/>
        <v/>
      </c>
      <c r="X186" s="182"/>
      <c r="Y186" s="182"/>
      <c r="Z186" s="182"/>
      <c r="AA186" s="182"/>
      <c r="AC186" s="45"/>
    </row>
    <row r="187" spans="1:29">
      <c r="A187" s="241">
        <v>44013</v>
      </c>
      <c r="B187" s="169" t="s">
        <v>7</v>
      </c>
      <c r="C187" s="169" t="s">
        <v>829</v>
      </c>
      <c r="D187" s="171">
        <v>8</v>
      </c>
      <c r="E187" s="171"/>
      <c r="F187" s="116" t="s">
        <v>103</v>
      </c>
      <c r="G187" s="169" t="s">
        <v>415</v>
      </c>
      <c r="H187" s="169" t="s">
        <v>826</v>
      </c>
      <c r="I187" s="169"/>
      <c r="J187" s="169" t="s">
        <v>10</v>
      </c>
      <c r="K187" s="169"/>
      <c r="L187" s="206" t="s">
        <v>165</v>
      </c>
      <c r="M187" s="172" t="str">
        <f>IF(C187="","",(IF(IFERROR(INDEX(HandoverLog!A:A,MATCH(ShipmentRegister!C187,HandoverLog!A:A,0),1),"Inside The Secure Store")=C187,"Collected And Gone","Inside The Secure Store")))</f>
        <v>Collected And Gone</v>
      </c>
      <c r="N187" s="28">
        <f t="shared" ca="1" si="23"/>
        <v>88</v>
      </c>
      <c r="O187" s="169"/>
      <c r="P187" s="192"/>
      <c r="Q187" s="192"/>
      <c r="R187" s="192"/>
      <c r="S187" s="192"/>
      <c r="T187" s="171"/>
      <c r="U187" s="169"/>
      <c r="V187" s="174" t="str">
        <f t="shared" si="24"/>
        <v/>
      </c>
      <c r="W187" s="175" t="str">
        <f t="shared" ca="1" si="25"/>
        <v/>
      </c>
      <c r="X187" s="182"/>
      <c r="Y187" s="182"/>
      <c r="Z187" s="182"/>
      <c r="AA187" s="182"/>
      <c r="AC187" s="45"/>
    </row>
    <row r="188" spans="1:29">
      <c r="A188" s="241">
        <v>44013</v>
      </c>
      <c r="B188" s="169" t="s">
        <v>7</v>
      </c>
      <c r="C188" s="169" t="s">
        <v>830</v>
      </c>
      <c r="D188" s="171">
        <v>8</v>
      </c>
      <c r="E188" s="171"/>
      <c r="F188" s="116" t="s">
        <v>103</v>
      </c>
      <c r="G188" s="169" t="s">
        <v>415</v>
      </c>
      <c r="H188" s="169" t="s">
        <v>826</v>
      </c>
      <c r="I188" s="169"/>
      <c r="J188" s="169" t="s">
        <v>10</v>
      </c>
      <c r="K188" s="169"/>
      <c r="L188" s="206" t="s">
        <v>165</v>
      </c>
      <c r="M188" s="172" t="str">
        <f>IF(C188="","",(IF(IFERROR(INDEX(HandoverLog!A:A,MATCH(ShipmentRegister!C188,HandoverLog!A:A,0),1),"Inside The Secure Store")=C188,"Collected And Gone","Inside The Secure Store")))</f>
        <v>Collected And Gone</v>
      </c>
      <c r="N188" s="28">
        <f t="shared" ca="1" si="23"/>
        <v>88</v>
      </c>
      <c r="O188" s="169"/>
      <c r="P188" s="192"/>
      <c r="Q188" s="192"/>
      <c r="R188" s="192"/>
      <c r="S188" s="192"/>
      <c r="T188" s="171"/>
      <c r="U188" s="169"/>
      <c r="V188" s="174" t="str">
        <f t="shared" si="24"/>
        <v/>
      </c>
      <c r="W188" s="175" t="str">
        <f t="shared" ca="1" si="25"/>
        <v/>
      </c>
      <c r="X188" s="182"/>
      <c r="Y188" s="182"/>
      <c r="Z188" s="182"/>
      <c r="AA188" s="182"/>
      <c r="AC188" s="45"/>
    </row>
    <row r="189" spans="1:29">
      <c r="A189" s="241">
        <v>44013</v>
      </c>
      <c r="B189" s="169" t="s">
        <v>7</v>
      </c>
      <c r="C189" s="169" t="s">
        <v>831</v>
      </c>
      <c r="D189" s="171">
        <v>8</v>
      </c>
      <c r="E189" s="171"/>
      <c r="F189" s="116" t="s">
        <v>103</v>
      </c>
      <c r="G189" s="169" t="s">
        <v>415</v>
      </c>
      <c r="H189" s="169" t="s">
        <v>826</v>
      </c>
      <c r="I189" s="169"/>
      <c r="J189" s="169" t="s">
        <v>10</v>
      </c>
      <c r="K189" s="169"/>
      <c r="L189" s="206" t="s">
        <v>165</v>
      </c>
      <c r="M189" s="172" t="str">
        <f>IF(C189="","",(IF(IFERROR(INDEX(HandoverLog!A:A,MATCH(ShipmentRegister!C189,HandoverLog!A:A,0),1),"Inside The Secure Store")=C189,"Collected And Gone","Inside The Secure Store")))</f>
        <v>Collected And Gone</v>
      </c>
      <c r="N189" s="28">
        <f t="shared" ca="1" si="23"/>
        <v>88</v>
      </c>
      <c r="O189" s="169"/>
      <c r="P189" s="192"/>
      <c r="Q189" s="192"/>
      <c r="R189" s="192"/>
      <c r="S189" s="192"/>
      <c r="T189" s="171"/>
      <c r="U189" s="169"/>
      <c r="V189" s="174" t="str">
        <f t="shared" si="24"/>
        <v/>
      </c>
      <c r="W189" s="175" t="str">
        <f t="shared" ca="1" si="25"/>
        <v/>
      </c>
      <c r="X189" s="182"/>
      <c r="Y189" s="182"/>
      <c r="Z189" s="182"/>
      <c r="AA189" s="182"/>
      <c r="AC189" s="45"/>
    </row>
    <row r="190" spans="1:29">
      <c r="A190" s="241">
        <v>44013</v>
      </c>
      <c r="B190" s="169" t="s">
        <v>7</v>
      </c>
      <c r="C190" s="169" t="s">
        <v>832</v>
      </c>
      <c r="D190" s="171">
        <v>8</v>
      </c>
      <c r="E190" s="171"/>
      <c r="F190" s="116" t="s">
        <v>103</v>
      </c>
      <c r="G190" s="169" t="s">
        <v>415</v>
      </c>
      <c r="H190" s="169" t="s">
        <v>826</v>
      </c>
      <c r="I190" s="169"/>
      <c r="J190" s="169" t="s">
        <v>10</v>
      </c>
      <c r="K190" s="169"/>
      <c r="L190" s="206" t="s">
        <v>165</v>
      </c>
      <c r="M190" s="172" t="str">
        <f>IF(C190="","",(IF(IFERROR(INDEX(HandoverLog!A:A,MATCH(ShipmentRegister!C190,HandoverLog!A:A,0),1),"Inside The Secure Store")=C190,"Collected And Gone","Inside The Secure Store")))</f>
        <v>Collected And Gone</v>
      </c>
      <c r="N190" s="28">
        <f t="shared" ca="1" si="23"/>
        <v>88</v>
      </c>
      <c r="O190" s="169"/>
      <c r="P190" s="192"/>
      <c r="Q190" s="192"/>
      <c r="R190" s="192"/>
      <c r="S190" s="192"/>
      <c r="T190" s="171"/>
      <c r="U190" s="169"/>
      <c r="V190" s="174" t="str">
        <f t="shared" si="24"/>
        <v/>
      </c>
      <c r="W190" s="175" t="str">
        <f t="shared" ca="1" si="25"/>
        <v/>
      </c>
      <c r="X190" s="182"/>
      <c r="Y190" s="182"/>
      <c r="Z190" s="182"/>
      <c r="AA190" s="182"/>
      <c r="AC190" s="45"/>
    </row>
    <row r="191" spans="1:29">
      <c r="A191" s="241">
        <v>44013</v>
      </c>
      <c r="B191" s="169" t="s">
        <v>7</v>
      </c>
      <c r="C191" s="169" t="s">
        <v>833</v>
      </c>
      <c r="D191" s="171">
        <v>8</v>
      </c>
      <c r="E191" s="171"/>
      <c r="F191" s="116" t="s">
        <v>103</v>
      </c>
      <c r="G191" s="169" t="s">
        <v>415</v>
      </c>
      <c r="H191" s="169" t="s">
        <v>826</v>
      </c>
      <c r="I191" s="169"/>
      <c r="J191" s="169" t="s">
        <v>10</v>
      </c>
      <c r="K191" s="169"/>
      <c r="L191" s="206" t="s">
        <v>165</v>
      </c>
      <c r="M191" s="172" t="str">
        <f>IF(C191="","",(IF(IFERROR(INDEX(HandoverLog!A:A,MATCH(ShipmentRegister!C191,HandoverLog!A:A,0),1),"Inside The Secure Store")=C191,"Collected And Gone","Inside The Secure Store")))</f>
        <v>Collected And Gone</v>
      </c>
      <c r="N191" s="28">
        <f t="shared" ca="1" si="23"/>
        <v>88</v>
      </c>
      <c r="O191" s="169"/>
      <c r="P191" s="192"/>
      <c r="Q191" s="192"/>
      <c r="R191" s="192"/>
      <c r="S191" s="192"/>
      <c r="T191" s="171"/>
      <c r="U191" s="169"/>
      <c r="V191" s="174" t="str">
        <f t="shared" si="24"/>
        <v/>
      </c>
      <c r="W191" s="175" t="str">
        <f t="shared" ca="1" si="25"/>
        <v/>
      </c>
      <c r="X191" s="182"/>
      <c r="Y191" s="182"/>
      <c r="Z191" s="182"/>
      <c r="AA191" s="182"/>
      <c r="AC191" s="45"/>
    </row>
    <row r="192" spans="1:29">
      <c r="A192" s="241">
        <v>44013</v>
      </c>
      <c r="B192" s="169" t="s">
        <v>7</v>
      </c>
      <c r="C192" s="169" t="s">
        <v>840</v>
      </c>
      <c r="D192" s="171">
        <v>1</v>
      </c>
      <c r="E192" s="171" t="s">
        <v>39</v>
      </c>
      <c r="F192" s="116" t="s">
        <v>14</v>
      </c>
      <c r="G192" s="169" t="s">
        <v>841</v>
      </c>
      <c r="H192" s="169" t="s">
        <v>842</v>
      </c>
      <c r="I192" s="169" t="s">
        <v>844</v>
      </c>
      <c r="J192" s="169" t="s">
        <v>10</v>
      </c>
      <c r="K192" s="169"/>
      <c r="L192" s="206" t="s">
        <v>165</v>
      </c>
      <c r="M192" s="172" t="str">
        <f>IF(C192="","",(IF(IFERROR(INDEX(HandoverLog!A:A,MATCH(ShipmentRegister!C192,HandoverLog!A:A,0),1),"Inside The Secure Store")=C192,"Collected And Gone","Inside The Secure Store")))</f>
        <v>Collected And Gone</v>
      </c>
      <c r="N192" s="28">
        <f t="shared" ca="1" si="23"/>
        <v>88</v>
      </c>
      <c r="O192" s="169"/>
      <c r="P192" s="192"/>
      <c r="Q192" s="192"/>
      <c r="R192" s="192"/>
      <c r="S192" s="192"/>
      <c r="T192" s="171"/>
      <c r="U192" s="169"/>
      <c r="V192" s="174" t="str">
        <f t="shared" si="24"/>
        <v/>
      </c>
      <c r="W192" s="175" t="str">
        <f t="shared" ca="1" si="25"/>
        <v/>
      </c>
      <c r="X192" s="182"/>
      <c r="Y192" s="182"/>
      <c r="Z192" s="182"/>
      <c r="AA192" s="182"/>
      <c r="AC192" s="45"/>
    </row>
    <row r="193" spans="1:29">
      <c r="A193" s="241">
        <v>44013</v>
      </c>
      <c r="B193" s="169" t="s">
        <v>7</v>
      </c>
      <c r="C193" s="169" t="s">
        <v>816</v>
      </c>
      <c r="D193" s="171">
        <v>1</v>
      </c>
      <c r="E193" s="171" t="s">
        <v>39</v>
      </c>
      <c r="F193" s="116"/>
      <c r="G193" s="169" t="s">
        <v>790</v>
      </c>
      <c r="H193" s="169" t="s">
        <v>817</v>
      </c>
      <c r="I193" s="169"/>
      <c r="J193" s="146" t="s">
        <v>9</v>
      </c>
      <c r="K193" s="169"/>
      <c r="L193" s="206" t="s">
        <v>165</v>
      </c>
      <c r="M193" s="172" t="str">
        <f>IF(C193="","",(IF(IFERROR(INDEX(HandoverLog!A:A,MATCH(ShipmentRegister!C193,HandoverLog!A:A,0),1),"Inside The Secure Store")=C193,"Collected And Gone","Inside The Secure Store")))</f>
        <v>Collected And Gone</v>
      </c>
      <c r="N193" s="28">
        <f t="shared" ca="1" si="23"/>
        <v>88</v>
      </c>
      <c r="O193" s="169"/>
      <c r="P193" s="192"/>
      <c r="Q193" s="192"/>
      <c r="R193" s="192"/>
      <c r="S193" s="192"/>
      <c r="T193" s="171"/>
      <c r="U193" s="169"/>
      <c r="V193" s="174" t="str">
        <f t="shared" si="24"/>
        <v/>
      </c>
      <c r="W193" s="175" t="str">
        <f t="shared" ca="1" si="25"/>
        <v/>
      </c>
      <c r="X193" s="182"/>
      <c r="Y193" s="182"/>
      <c r="Z193" s="182"/>
      <c r="AA193" s="182"/>
      <c r="AC193" s="45"/>
    </row>
    <row r="194" spans="1:29">
      <c r="A194" s="241">
        <v>44013</v>
      </c>
      <c r="B194" s="169" t="s">
        <v>7</v>
      </c>
      <c r="C194" s="169" t="s">
        <v>835</v>
      </c>
      <c r="D194" s="171">
        <v>1</v>
      </c>
      <c r="E194" s="171" t="s">
        <v>39</v>
      </c>
      <c r="F194" s="116" t="s">
        <v>13</v>
      </c>
      <c r="G194" s="169" t="s">
        <v>671</v>
      </c>
      <c r="H194" s="169" t="s">
        <v>836</v>
      </c>
      <c r="I194" s="169" t="s">
        <v>838</v>
      </c>
      <c r="J194" s="169" t="s">
        <v>10</v>
      </c>
      <c r="K194" s="169"/>
      <c r="L194" s="206" t="s">
        <v>165</v>
      </c>
      <c r="M194" s="172" t="str">
        <f>IF(C194="","",(IF(IFERROR(INDEX(HandoverLog!A:A,MATCH(ShipmentRegister!C194,HandoverLog!A:A,0),1),"Inside The Secure Store")=C194,"Collected And Gone","Inside The Secure Store")))</f>
        <v>Collected And Gone</v>
      </c>
      <c r="N194" s="28">
        <f t="shared" ca="1" si="23"/>
        <v>88</v>
      </c>
      <c r="O194" s="169"/>
      <c r="P194" s="192"/>
      <c r="Q194" s="192"/>
      <c r="R194" s="192"/>
      <c r="S194" s="192"/>
      <c r="T194" s="171"/>
      <c r="U194" s="169"/>
      <c r="V194" s="174" t="str">
        <f t="shared" si="24"/>
        <v/>
      </c>
      <c r="W194" s="175" t="str">
        <f t="shared" ca="1" si="25"/>
        <v/>
      </c>
      <c r="X194" s="182"/>
      <c r="Y194" s="182"/>
      <c r="Z194" s="182"/>
      <c r="AA194" s="182"/>
      <c r="AC194" s="45"/>
    </row>
    <row r="195" spans="1:29">
      <c r="A195" s="241">
        <v>44014</v>
      </c>
      <c r="B195" s="169" t="s">
        <v>8</v>
      </c>
      <c r="C195" s="169" t="s">
        <v>851</v>
      </c>
      <c r="D195" s="171">
        <v>1</v>
      </c>
      <c r="E195" s="171" t="s">
        <v>39</v>
      </c>
      <c r="F195" s="116" t="s">
        <v>156</v>
      </c>
      <c r="G195" s="169" t="s">
        <v>546</v>
      </c>
      <c r="H195" s="169" t="s">
        <v>850</v>
      </c>
      <c r="I195" s="169" t="s">
        <v>852</v>
      </c>
      <c r="J195" s="169" t="s">
        <v>10</v>
      </c>
      <c r="K195" s="169"/>
      <c r="L195" s="206" t="s">
        <v>417</v>
      </c>
      <c r="M195" s="172" t="str">
        <f>IF(C195="","",(IF(IFERROR(INDEX(HandoverLog!A:A,MATCH(ShipmentRegister!C195,HandoverLog!A:A,0),1),"Inside The Secure Store")=C195,"Collected And Gone","Inside The Secure Store")))</f>
        <v>Collected And Gone</v>
      </c>
      <c r="N195" s="28">
        <f t="shared" ca="1" si="23"/>
        <v>87</v>
      </c>
      <c r="O195" s="169" t="s">
        <v>849</v>
      </c>
      <c r="P195" s="192"/>
      <c r="Q195" s="192"/>
      <c r="R195" s="192"/>
      <c r="S195" s="192"/>
      <c r="T195" s="171"/>
      <c r="U195" s="169"/>
      <c r="V195" s="174" t="str">
        <f t="shared" si="24"/>
        <v/>
      </c>
      <c r="W195" s="175" t="str">
        <f t="shared" ca="1" si="25"/>
        <v/>
      </c>
      <c r="X195" s="182"/>
      <c r="Y195" s="182"/>
      <c r="Z195" s="182"/>
      <c r="AA195" s="182"/>
      <c r="AC195" s="45"/>
    </row>
    <row r="196" spans="1:29">
      <c r="A196" s="241">
        <v>44014</v>
      </c>
      <c r="B196" s="169" t="s">
        <v>7</v>
      </c>
      <c r="C196" s="169" t="s">
        <v>858</v>
      </c>
      <c r="D196" s="171">
        <v>1</v>
      </c>
      <c r="E196" s="171" t="s">
        <v>39</v>
      </c>
      <c r="F196" s="116" t="s">
        <v>13</v>
      </c>
      <c r="G196" s="169" t="s">
        <v>291</v>
      </c>
      <c r="H196" s="169" t="s">
        <v>859</v>
      </c>
      <c r="I196" s="169" t="s">
        <v>860</v>
      </c>
      <c r="J196" s="169" t="s">
        <v>10</v>
      </c>
      <c r="K196" s="169"/>
      <c r="L196" s="206" t="s">
        <v>618</v>
      </c>
      <c r="M196" s="172" t="str">
        <f>IF(C196="","",(IF(IFERROR(INDEX(HandoverLog!A:A,MATCH(ShipmentRegister!C196,HandoverLog!A:A,0),1),"Inside The Secure Store")=C196,"Collected And Gone","Inside The Secure Store")))</f>
        <v>Collected And Gone</v>
      </c>
      <c r="N196" s="28">
        <f t="shared" ca="1" si="23"/>
        <v>87</v>
      </c>
      <c r="O196" s="169"/>
      <c r="P196" s="192"/>
      <c r="Q196" s="192"/>
      <c r="R196" s="192"/>
      <c r="S196" s="192"/>
      <c r="T196" s="171"/>
      <c r="U196" s="169"/>
      <c r="V196" s="174" t="str">
        <f t="shared" si="24"/>
        <v/>
      </c>
      <c r="W196" s="175" t="str">
        <f t="shared" ca="1" si="25"/>
        <v/>
      </c>
      <c r="X196" s="182"/>
      <c r="Y196" s="182"/>
      <c r="Z196" s="182"/>
      <c r="AA196" s="182"/>
      <c r="AC196" s="45"/>
    </row>
    <row r="197" spans="1:29">
      <c r="A197" s="241">
        <v>44014</v>
      </c>
      <c r="B197" s="169" t="s">
        <v>7</v>
      </c>
      <c r="C197" s="169" t="s">
        <v>861</v>
      </c>
      <c r="D197" s="171">
        <v>1</v>
      </c>
      <c r="E197" s="171" t="s">
        <v>39</v>
      </c>
      <c r="F197" s="116" t="s">
        <v>13</v>
      </c>
      <c r="G197" s="169" t="s">
        <v>291</v>
      </c>
      <c r="H197" s="169" t="s">
        <v>859</v>
      </c>
      <c r="I197" s="169" t="s">
        <v>864</v>
      </c>
      <c r="J197" s="169" t="s">
        <v>10</v>
      </c>
      <c r="K197" s="169"/>
      <c r="L197" s="206" t="s">
        <v>618</v>
      </c>
      <c r="M197" s="172" t="str">
        <f>IF(C197="","",(IF(IFERROR(INDEX(HandoverLog!A:A,MATCH(ShipmentRegister!C197,HandoverLog!A:A,0),1),"Inside The Secure Store")=C197,"Collected And Gone","Inside The Secure Store")))</f>
        <v>Collected And Gone</v>
      </c>
      <c r="N197" s="28">
        <f t="shared" ref="N197:N260" ca="1" si="26">IF(A197="","",(TODAY()-A197))</f>
        <v>87</v>
      </c>
      <c r="O197" s="169"/>
      <c r="P197" s="192"/>
      <c r="Q197" s="192"/>
      <c r="R197" s="192"/>
      <c r="S197" s="192"/>
      <c r="T197" s="171"/>
      <c r="U197" s="169"/>
      <c r="V197" s="174" t="str">
        <f t="shared" ref="V197:V260" si="27">IF(U197="","",U197+45)</f>
        <v/>
      </c>
      <c r="W197" s="175" t="str">
        <f t="shared" ref="W197:W260" ca="1" si="28">IF(U197="","",TODAY()-U197)</f>
        <v/>
      </c>
      <c r="X197" s="182"/>
      <c r="Y197" s="182"/>
      <c r="Z197" s="182"/>
      <c r="AA197" s="182"/>
      <c r="AC197" s="45"/>
    </row>
    <row r="198" spans="1:29">
      <c r="A198" s="241">
        <v>44014</v>
      </c>
      <c r="B198" s="169" t="s">
        <v>7</v>
      </c>
      <c r="C198" s="169" t="s">
        <v>862</v>
      </c>
      <c r="D198" s="171">
        <v>1</v>
      </c>
      <c r="E198" s="171" t="s">
        <v>39</v>
      </c>
      <c r="F198" s="116" t="s">
        <v>13</v>
      </c>
      <c r="G198" s="169" t="s">
        <v>291</v>
      </c>
      <c r="H198" s="169" t="s">
        <v>863</v>
      </c>
      <c r="I198" s="169" t="s">
        <v>865</v>
      </c>
      <c r="J198" s="169" t="s">
        <v>10</v>
      </c>
      <c r="K198" s="169"/>
      <c r="L198" s="206" t="s">
        <v>618</v>
      </c>
      <c r="M198" s="172" t="str">
        <f>IF(C198="","",(IF(IFERROR(INDEX(HandoverLog!A:A,MATCH(ShipmentRegister!C198,HandoverLog!A:A,0),1),"Inside The Secure Store")=C198,"Collected And Gone","Inside The Secure Store")))</f>
        <v>Collected And Gone</v>
      </c>
      <c r="N198" s="28">
        <f t="shared" ca="1" si="26"/>
        <v>87</v>
      </c>
      <c r="O198" s="169"/>
      <c r="P198" s="192"/>
      <c r="Q198" s="192"/>
      <c r="R198" s="192"/>
      <c r="S198" s="192"/>
      <c r="T198" s="171"/>
      <c r="U198" s="169"/>
      <c r="V198" s="174" t="str">
        <f t="shared" si="27"/>
        <v/>
      </c>
      <c r="W198" s="175" t="str">
        <f t="shared" ca="1" si="28"/>
        <v/>
      </c>
      <c r="X198" s="182"/>
      <c r="Y198" s="182"/>
      <c r="Z198" s="182"/>
      <c r="AA198" s="182"/>
      <c r="AC198" s="45"/>
    </row>
    <row r="199" spans="1:29">
      <c r="A199" s="241">
        <v>44014</v>
      </c>
      <c r="B199" s="169" t="s">
        <v>7</v>
      </c>
      <c r="C199" s="169" t="s">
        <v>866</v>
      </c>
      <c r="D199" s="171">
        <v>1</v>
      </c>
      <c r="E199" s="171" t="s">
        <v>39</v>
      </c>
      <c r="F199" s="116" t="s">
        <v>104</v>
      </c>
      <c r="G199" s="169" t="s">
        <v>291</v>
      </c>
      <c r="H199" s="169" t="s">
        <v>867</v>
      </c>
      <c r="I199" s="169" t="s">
        <v>868</v>
      </c>
      <c r="J199" s="169" t="s">
        <v>10</v>
      </c>
      <c r="K199" s="169"/>
      <c r="L199" s="206" t="s">
        <v>618</v>
      </c>
      <c r="M199" s="172" t="str">
        <f>IF(C199="","",(IF(IFERROR(INDEX(HandoverLog!A:A,MATCH(ShipmentRegister!C199,HandoverLog!A:A,0),1),"Inside The Secure Store")=C199,"Collected And Gone","Inside The Secure Store")))</f>
        <v>Collected And Gone</v>
      </c>
      <c r="N199" s="28">
        <f t="shared" ca="1" si="26"/>
        <v>87</v>
      </c>
      <c r="O199" s="169"/>
      <c r="P199" s="192"/>
      <c r="Q199" s="192"/>
      <c r="R199" s="192"/>
      <c r="S199" s="192"/>
      <c r="T199" s="171"/>
      <c r="U199" s="169"/>
      <c r="V199" s="174" t="str">
        <f t="shared" si="27"/>
        <v/>
      </c>
      <c r="W199" s="175" t="str">
        <f t="shared" ca="1" si="28"/>
        <v/>
      </c>
      <c r="X199" s="182"/>
      <c r="Y199" s="182"/>
      <c r="Z199" s="182"/>
      <c r="AA199" s="182"/>
      <c r="AC199" s="45"/>
    </row>
    <row r="200" spans="1:29">
      <c r="A200" s="241">
        <v>44014</v>
      </c>
      <c r="B200" s="169" t="s">
        <v>7</v>
      </c>
      <c r="C200" s="169" t="s">
        <v>940</v>
      </c>
      <c r="D200" s="171">
        <v>1</v>
      </c>
      <c r="E200" s="171" t="s">
        <v>39</v>
      </c>
      <c r="F200" s="116" t="s">
        <v>13</v>
      </c>
      <c r="G200" s="146" t="s">
        <v>307</v>
      </c>
      <c r="H200" s="169" t="s">
        <v>855</v>
      </c>
      <c r="I200" s="169" t="s">
        <v>856</v>
      </c>
      <c r="J200" s="169" t="s">
        <v>10</v>
      </c>
      <c r="K200" s="169"/>
      <c r="L200" s="206" t="s">
        <v>618</v>
      </c>
      <c r="M200" s="172" t="str">
        <f>IF(C200="","",(IF(IFERROR(INDEX(HandoverLog!A:A,MATCH(ShipmentRegister!C200,HandoverLog!A:A,0),1),"Inside The Secure Store")=C200,"Collected And Gone","Inside The Secure Store")))</f>
        <v>Collected And Gone</v>
      </c>
      <c r="N200" s="28">
        <f t="shared" ca="1" si="26"/>
        <v>87</v>
      </c>
      <c r="O200" s="169" t="s">
        <v>857</v>
      </c>
      <c r="P200" s="192"/>
      <c r="Q200" s="192"/>
      <c r="R200" s="192"/>
      <c r="S200" s="192"/>
      <c r="T200" s="171"/>
      <c r="U200" s="169"/>
      <c r="V200" s="174" t="str">
        <f t="shared" si="27"/>
        <v/>
      </c>
      <c r="W200" s="175" t="str">
        <f t="shared" ca="1" si="28"/>
        <v/>
      </c>
      <c r="X200" s="182"/>
      <c r="Y200" s="182"/>
      <c r="Z200" s="182"/>
      <c r="AA200" s="182"/>
      <c r="AC200" s="45"/>
    </row>
    <row r="201" spans="1:29">
      <c r="A201" s="241">
        <v>44014</v>
      </c>
      <c r="B201" s="169" t="s">
        <v>7</v>
      </c>
      <c r="C201" s="169" t="s">
        <v>870</v>
      </c>
      <c r="D201" s="171">
        <v>3</v>
      </c>
      <c r="E201" s="171" t="s">
        <v>39</v>
      </c>
      <c r="F201" s="116" t="s">
        <v>103</v>
      </c>
      <c r="G201" s="169" t="s">
        <v>335</v>
      </c>
      <c r="H201" s="169" t="s">
        <v>871</v>
      </c>
      <c r="I201" s="169" t="s">
        <v>869</v>
      </c>
      <c r="J201" s="169" t="s">
        <v>10</v>
      </c>
      <c r="K201" s="169"/>
      <c r="L201" s="206" t="s">
        <v>618</v>
      </c>
      <c r="M201" s="172" t="str">
        <f>IF(C201="","",(IF(IFERROR(INDEX(HandoverLog!A:A,MATCH(ShipmentRegister!C201,HandoverLog!A:A,0),1),"Inside The Secure Store")=C201,"Collected And Gone","Inside The Secure Store")))</f>
        <v>Collected And Gone</v>
      </c>
      <c r="N201" s="28">
        <f t="shared" ca="1" si="26"/>
        <v>87</v>
      </c>
      <c r="O201" s="169"/>
      <c r="P201" s="192"/>
      <c r="Q201" s="192"/>
      <c r="R201" s="192"/>
      <c r="S201" s="192"/>
      <c r="T201" s="171"/>
      <c r="U201" s="169"/>
      <c r="V201" s="174" t="str">
        <f t="shared" si="27"/>
        <v/>
      </c>
      <c r="W201" s="175" t="str">
        <f t="shared" ca="1" si="28"/>
        <v/>
      </c>
      <c r="X201" s="182"/>
      <c r="Y201" s="182"/>
      <c r="Z201" s="182"/>
      <c r="AA201" s="182"/>
      <c r="AC201" s="45"/>
    </row>
    <row r="202" spans="1:29">
      <c r="A202" s="241">
        <v>44014</v>
      </c>
      <c r="B202" s="169" t="s">
        <v>7</v>
      </c>
      <c r="C202" s="169" t="s">
        <v>872</v>
      </c>
      <c r="D202" s="171">
        <v>3</v>
      </c>
      <c r="E202" s="171"/>
      <c r="F202" s="116" t="s">
        <v>103</v>
      </c>
      <c r="G202" s="169" t="s">
        <v>335</v>
      </c>
      <c r="H202" s="169" t="s">
        <v>871</v>
      </c>
      <c r="I202" s="169" t="s">
        <v>869</v>
      </c>
      <c r="J202" s="169" t="s">
        <v>10</v>
      </c>
      <c r="K202" s="169"/>
      <c r="L202" s="206" t="s">
        <v>618</v>
      </c>
      <c r="M202" s="172" t="str">
        <f>IF(C202="","",(IF(IFERROR(INDEX(HandoverLog!A:A,MATCH(ShipmentRegister!C202,HandoverLog!A:A,0),1),"Inside The Secure Store")=C202,"Collected And Gone","Inside The Secure Store")))</f>
        <v>Collected And Gone</v>
      </c>
      <c r="N202" s="28">
        <f t="shared" ca="1" si="26"/>
        <v>87</v>
      </c>
      <c r="O202" s="169"/>
      <c r="P202" s="192"/>
      <c r="Q202" s="192"/>
      <c r="R202" s="192"/>
      <c r="S202" s="192"/>
      <c r="T202" s="171"/>
      <c r="U202" s="169"/>
      <c r="V202" s="174" t="str">
        <f t="shared" si="27"/>
        <v/>
      </c>
      <c r="W202" s="175" t="str">
        <f t="shared" ca="1" si="28"/>
        <v/>
      </c>
      <c r="X202" s="182"/>
      <c r="Y202" s="182"/>
      <c r="Z202" s="182"/>
      <c r="AA202" s="182"/>
      <c r="AC202" s="45"/>
    </row>
    <row r="203" spans="1:29">
      <c r="A203" s="241">
        <v>44014</v>
      </c>
      <c r="B203" s="169" t="s">
        <v>7</v>
      </c>
      <c r="C203" s="169" t="s">
        <v>873</v>
      </c>
      <c r="D203" s="171">
        <v>3</v>
      </c>
      <c r="E203" s="171"/>
      <c r="F203" s="116" t="s">
        <v>103</v>
      </c>
      <c r="G203" s="169" t="s">
        <v>335</v>
      </c>
      <c r="H203" s="169" t="s">
        <v>871</v>
      </c>
      <c r="I203" s="169" t="s">
        <v>869</v>
      </c>
      <c r="J203" s="169" t="s">
        <v>10</v>
      </c>
      <c r="K203" s="169"/>
      <c r="L203" s="206" t="s">
        <v>618</v>
      </c>
      <c r="M203" s="172" t="str">
        <f>IF(C203="","",(IF(IFERROR(INDEX(HandoverLog!A:A,MATCH(ShipmentRegister!C203,HandoverLog!A:A,0),1),"Inside The Secure Store")=C203,"Collected And Gone","Inside The Secure Store")))</f>
        <v>Collected And Gone</v>
      </c>
      <c r="N203" s="28">
        <f t="shared" ca="1" si="26"/>
        <v>87</v>
      </c>
      <c r="O203" s="169"/>
      <c r="P203" s="192"/>
      <c r="Q203" s="192"/>
      <c r="R203" s="192"/>
      <c r="S203" s="192"/>
      <c r="T203" s="171"/>
      <c r="U203" s="169"/>
      <c r="V203" s="174" t="str">
        <f t="shared" si="27"/>
        <v/>
      </c>
      <c r="W203" s="175" t="str">
        <f t="shared" ca="1" si="28"/>
        <v/>
      </c>
      <c r="X203" s="182"/>
      <c r="Y203" s="182"/>
      <c r="Z203" s="182"/>
      <c r="AA203" s="182"/>
      <c r="AC203" s="45"/>
    </row>
    <row r="204" spans="1:29">
      <c r="A204" s="241">
        <v>44015</v>
      </c>
      <c r="B204" s="169" t="s">
        <v>7</v>
      </c>
      <c r="C204" s="169" t="s">
        <v>882</v>
      </c>
      <c r="D204" s="171">
        <v>1</v>
      </c>
      <c r="E204" s="171" t="s">
        <v>39</v>
      </c>
      <c r="F204" s="116" t="s">
        <v>98</v>
      </c>
      <c r="G204" s="169" t="s">
        <v>878</v>
      </c>
      <c r="H204" s="169" t="s">
        <v>871</v>
      </c>
      <c r="I204" s="169" t="s">
        <v>879</v>
      </c>
      <c r="J204" s="169" t="s">
        <v>10</v>
      </c>
      <c r="K204" s="169"/>
      <c r="L204" s="206" t="s">
        <v>339</v>
      </c>
      <c r="M204" s="172" t="str">
        <f>IF(C204="","",(IF(IFERROR(INDEX(HandoverLog!A:A,MATCH(ShipmentRegister!C204,HandoverLog!A:A,0),1),"Inside The Secure Store")=C204,"Collected And Gone","Inside The Secure Store")))</f>
        <v>Collected And Gone</v>
      </c>
      <c r="N204" s="28">
        <f t="shared" ca="1" si="26"/>
        <v>86</v>
      </c>
      <c r="O204" s="169" t="s">
        <v>877</v>
      </c>
      <c r="P204" s="192"/>
      <c r="Q204" s="192"/>
      <c r="R204" s="192"/>
      <c r="S204" s="192"/>
      <c r="T204" s="171"/>
      <c r="U204" s="169"/>
      <c r="V204" s="174" t="str">
        <f t="shared" si="27"/>
        <v/>
      </c>
      <c r="W204" s="175" t="str">
        <f t="shared" ca="1" si="28"/>
        <v/>
      </c>
      <c r="X204" s="182"/>
      <c r="Y204" s="182"/>
      <c r="Z204" s="182"/>
      <c r="AA204" s="182"/>
      <c r="AC204" s="45"/>
    </row>
    <row r="205" spans="1:29">
      <c r="A205" s="241">
        <v>44015</v>
      </c>
      <c r="B205" s="169" t="s">
        <v>7</v>
      </c>
      <c r="C205" s="169" t="s">
        <v>939</v>
      </c>
      <c r="D205" s="171">
        <v>1</v>
      </c>
      <c r="E205" s="171" t="s">
        <v>39</v>
      </c>
      <c r="F205" s="116" t="s">
        <v>13</v>
      </c>
      <c r="G205" s="169" t="s">
        <v>841</v>
      </c>
      <c r="H205" s="169" t="s">
        <v>549</v>
      </c>
      <c r="I205" s="169" t="s">
        <v>881</v>
      </c>
      <c r="J205" s="169" t="s">
        <v>10</v>
      </c>
      <c r="K205" s="169"/>
      <c r="L205" s="206" t="s">
        <v>618</v>
      </c>
      <c r="M205" s="172" t="str">
        <f>IF(C205="","",(IF(IFERROR(INDEX(HandoverLog!A:A,MATCH(ShipmentRegister!C205,HandoverLog!A:A,0),1),"Inside The Secure Store")=C205,"Collected And Gone","Inside The Secure Store")))</f>
        <v>Collected And Gone</v>
      </c>
      <c r="N205" s="28">
        <f t="shared" ca="1" si="26"/>
        <v>86</v>
      </c>
      <c r="O205" s="169" t="s">
        <v>880</v>
      </c>
      <c r="P205" s="192"/>
      <c r="Q205" s="192"/>
      <c r="R205" s="192"/>
      <c r="S205" s="192"/>
      <c r="T205" s="171"/>
      <c r="U205" s="169"/>
      <c r="V205" s="174" t="str">
        <f t="shared" si="27"/>
        <v/>
      </c>
      <c r="W205" s="175" t="str">
        <f t="shared" ca="1" si="28"/>
        <v/>
      </c>
      <c r="X205" s="182"/>
      <c r="Y205" s="182"/>
      <c r="Z205" s="182"/>
      <c r="AA205" s="182"/>
      <c r="AC205" s="45"/>
    </row>
    <row r="206" spans="1:29">
      <c r="A206" s="241">
        <v>44015</v>
      </c>
      <c r="B206" s="169" t="s">
        <v>7</v>
      </c>
      <c r="C206" s="169" t="s">
        <v>887</v>
      </c>
      <c r="D206" s="171">
        <v>1</v>
      </c>
      <c r="E206" s="171" t="s">
        <v>39</v>
      </c>
      <c r="F206" s="116" t="s">
        <v>14</v>
      </c>
      <c r="G206" s="169" t="s">
        <v>335</v>
      </c>
      <c r="H206" s="169" t="s">
        <v>549</v>
      </c>
      <c r="I206" s="194" t="s">
        <v>888</v>
      </c>
      <c r="J206" s="169" t="s">
        <v>10</v>
      </c>
      <c r="K206" s="169"/>
      <c r="L206" s="206" t="s">
        <v>191</v>
      </c>
      <c r="M206" s="172" t="str">
        <f>IF(C206="","",(IF(IFERROR(INDEX(HandoverLog!A:A,MATCH(ShipmentRegister!C206,HandoverLog!A:A,0),1),"Inside The Secure Store")=C206,"Collected And Gone","Inside The Secure Store")))</f>
        <v>Collected And Gone</v>
      </c>
      <c r="N206" s="28">
        <f t="shared" ca="1" si="26"/>
        <v>86</v>
      </c>
      <c r="O206" s="169"/>
      <c r="P206" s="192"/>
      <c r="Q206" s="192"/>
      <c r="R206" s="192"/>
      <c r="S206" s="192"/>
      <c r="T206" s="171"/>
      <c r="U206" s="169"/>
      <c r="V206" s="174" t="str">
        <f t="shared" si="27"/>
        <v/>
      </c>
      <c r="W206" s="175" t="str">
        <f t="shared" ca="1" si="28"/>
        <v/>
      </c>
      <c r="X206" s="182"/>
      <c r="Y206" s="182"/>
      <c r="Z206" s="182"/>
      <c r="AA206" s="182"/>
      <c r="AC206" s="45"/>
    </row>
    <row r="207" spans="1:29">
      <c r="A207" s="241">
        <v>44018</v>
      </c>
      <c r="B207" s="169" t="s">
        <v>7</v>
      </c>
      <c r="C207" s="169" t="s">
        <v>895</v>
      </c>
      <c r="D207" s="171">
        <v>3</v>
      </c>
      <c r="E207" s="171" t="s">
        <v>39</v>
      </c>
      <c r="F207" s="116" t="s">
        <v>104</v>
      </c>
      <c r="G207" s="169" t="s">
        <v>435</v>
      </c>
      <c r="H207" s="169" t="s">
        <v>896</v>
      </c>
      <c r="I207" s="169" t="s">
        <v>897</v>
      </c>
      <c r="J207" s="169" t="s">
        <v>10</v>
      </c>
      <c r="K207" s="169"/>
      <c r="L207" s="206" t="s">
        <v>618</v>
      </c>
      <c r="M207" s="172" t="str">
        <f>IF(C207="","",(IF(IFERROR(INDEX(HandoverLog!A:A,MATCH(ShipmentRegister!C207,HandoverLog!A:A,0),1),"Inside The Secure Store")=C207,"Collected And Gone","Inside The Secure Store")))</f>
        <v>Collected And Gone</v>
      </c>
      <c r="N207" s="28">
        <f t="shared" ca="1" si="26"/>
        <v>83</v>
      </c>
      <c r="O207" s="169"/>
      <c r="P207" s="192"/>
      <c r="Q207" s="192"/>
      <c r="R207" s="192"/>
      <c r="S207" s="192"/>
      <c r="T207" s="171"/>
      <c r="U207" s="169"/>
      <c r="V207" s="174" t="str">
        <f t="shared" si="27"/>
        <v/>
      </c>
      <c r="W207" s="175" t="str">
        <f t="shared" ca="1" si="28"/>
        <v/>
      </c>
      <c r="X207" s="182"/>
      <c r="Y207" s="182"/>
      <c r="Z207" s="182"/>
      <c r="AA207" s="182"/>
      <c r="AC207" s="45"/>
    </row>
    <row r="208" spans="1:29">
      <c r="A208" s="241">
        <v>44018</v>
      </c>
      <c r="B208" s="169" t="s">
        <v>7</v>
      </c>
      <c r="C208" s="169" t="s">
        <v>898</v>
      </c>
      <c r="D208" s="171">
        <v>3</v>
      </c>
      <c r="E208" s="171"/>
      <c r="F208" s="116" t="s">
        <v>104</v>
      </c>
      <c r="G208" s="169" t="s">
        <v>435</v>
      </c>
      <c r="H208" s="169" t="s">
        <v>896</v>
      </c>
      <c r="I208" s="169" t="s">
        <v>897</v>
      </c>
      <c r="J208" s="169" t="s">
        <v>10</v>
      </c>
      <c r="K208" s="169"/>
      <c r="L208" s="206" t="s">
        <v>618</v>
      </c>
      <c r="M208" s="172" t="str">
        <f>IF(C208="","",(IF(IFERROR(INDEX(HandoverLog!A:A,MATCH(ShipmentRegister!C208,HandoverLog!A:A,0),1),"Inside The Secure Store")=C208,"Collected And Gone","Inside The Secure Store")))</f>
        <v>Collected And Gone</v>
      </c>
      <c r="N208" s="28">
        <f t="shared" ca="1" si="26"/>
        <v>83</v>
      </c>
      <c r="O208" s="169"/>
      <c r="P208" s="192"/>
      <c r="Q208" s="192"/>
      <c r="R208" s="192"/>
      <c r="S208" s="192"/>
      <c r="T208" s="171"/>
      <c r="U208" s="169"/>
      <c r="V208" s="174" t="str">
        <f t="shared" si="27"/>
        <v/>
      </c>
      <c r="W208" s="175" t="str">
        <f t="shared" ca="1" si="28"/>
        <v/>
      </c>
      <c r="X208" s="182"/>
      <c r="Y208" s="182"/>
      <c r="Z208" s="182"/>
      <c r="AA208" s="182"/>
      <c r="AC208" s="45"/>
    </row>
    <row r="209" spans="1:29">
      <c r="A209" s="241">
        <v>44018</v>
      </c>
      <c r="B209" s="169" t="s">
        <v>7</v>
      </c>
      <c r="C209" s="169" t="s">
        <v>899</v>
      </c>
      <c r="D209" s="171">
        <v>3</v>
      </c>
      <c r="E209" s="171"/>
      <c r="F209" s="116" t="s">
        <v>104</v>
      </c>
      <c r="G209" s="169" t="s">
        <v>435</v>
      </c>
      <c r="H209" s="169" t="s">
        <v>896</v>
      </c>
      <c r="I209" s="169" t="s">
        <v>897</v>
      </c>
      <c r="J209" s="169" t="s">
        <v>10</v>
      </c>
      <c r="K209" s="169"/>
      <c r="L209" s="206" t="s">
        <v>618</v>
      </c>
      <c r="M209" s="172" t="str">
        <f>IF(C209="","",(IF(IFERROR(INDEX(HandoverLog!A:A,MATCH(ShipmentRegister!C209,HandoverLog!A:A,0),1),"Inside The Secure Store")=C209,"Collected And Gone","Inside The Secure Store")))</f>
        <v>Collected And Gone</v>
      </c>
      <c r="N209" s="28">
        <f t="shared" ca="1" si="26"/>
        <v>83</v>
      </c>
      <c r="O209" s="169"/>
      <c r="P209" s="192"/>
      <c r="Q209" s="192"/>
      <c r="R209" s="192"/>
      <c r="S209" s="192"/>
      <c r="T209" s="171"/>
      <c r="U209" s="169"/>
      <c r="V209" s="174" t="str">
        <f t="shared" si="27"/>
        <v/>
      </c>
      <c r="W209" s="175" t="str">
        <f t="shared" ca="1" si="28"/>
        <v/>
      </c>
      <c r="X209" s="182"/>
      <c r="Y209" s="182"/>
      <c r="Z209" s="182"/>
      <c r="AA209" s="182"/>
      <c r="AC209" s="45"/>
    </row>
    <row r="210" spans="1:29">
      <c r="A210" s="241">
        <v>44018</v>
      </c>
      <c r="B210" s="169" t="s">
        <v>7</v>
      </c>
      <c r="C210" s="169" t="s">
        <v>931</v>
      </c>
      <c r="D210" s="171">
        <v>3</v>
      </c>
      <c r="E210" s="171" t="s">
        <v>39</v>
      </c>
      <c r="F210" s="116" t="s">
        <v>104</v>
      </c>
      <c r="G210" s="169" t="s">
        <v>617</v>
      </c>
      <c r="H210" s="169" t="s">
        <v>188</v>
      </c>
      <c r="I210" s="169" t="s">
        <v>993</v>
      </c>
      <c r="J210" s="146" t="s">
        <v>9</v>
      </c>
      <c r="K210" s="169"/>
      <c r="L210" s="206" t="s">
        <v>618</v>
      </c>
      <c r="M210" s="172" t="str">
        <f>IF(C210="","",(IF(IFERROR(INDEX(HandoverLog!A:A,MATCH(ShipmentRegister!C210,HandoverLog!A:A,0),1),"Inside The Secure Store")=C210,"Collected And Gone","Inside The Secure Store")))</f>
        <v>Collected And Gone</v>
      </c>
      <c r="N210" s="28">
        <f t="shared" ca="1" si="26"/>
        <v>83</v>
      </c>
      <c r="O210" s="169" t="s">
        <v>932</v>
      </c>
      <c r="P210" s="192"/>
      <c r="Q210" s="192"/>
      <c r="R210" s="192"/>
      <c r="S210" s="192"/>
      <c r="T210" s="171"/>
      <c r="U210" s="169"/>
      <c r="V210" s="174" t="str">
        <f t="shared" si="27"/>
        <v/>
      </c>
      <c r="W210" s="175" t="str">
        <f t="shared" ca="1" si="28"/>
        <v/>
      </c>
      <c r="X210" s="182"/>
      <c r="Y210" s="182"/>
      <c r="Z210" s="182"/>
      <c r="AA210" s="182"/>
      <c r="AC210" s="45"/>
    </row>
    <row r="211" spans="1:29">
      <c r="A211" s="241">
        <v>44018</v>
      </c>
      <c r="B211" s="169" t="s">
        <v>7</v>
      </c>
      <c r="C211" s="169" t="s">
        <v>994</v>
      </c>
      <c r="D211" s="171">
        <v>3</v>
      </c>
      <c r="E211" s="171"/>
      <c r="F211" s="116" t="s">
        <v>104</v>
      </c>
      <c r="G211" s="169" t="s">
        <v>617</v>
      </c>
      <c r="H211" s="169" t="s">
        <v>998</v>
      </c>
      <c r="I211" s="169" t="s">
        <v>996</v>
      </c>
      <c r="J211" s="146" t="s">
        <v>9</v>
      </c>
      <c r="K211" s="169"/>
      <c r="L211" s="206" t="s">
        <v>618</v>
      </c>
      <c r="M211" s="172" t="str">
        <f>IF(C211="","",(IF(IFERROR(INDEX(HandoverLog!A:A,MATCH(ShipmentRegister!C211,HandoverLog!A:A,0),1),"Inside The Secure Store")=C211,"Collected And Gone","Inside The Secure Store")))</f>
        <v>Collected And Gone</v>
      </c>
      <c r="N211" s="28">
        <f t="shared" ca="1" si="26"/>
        <v>83</v>
      </c>
      <c r="O211" s="169" t="s">
        <v>912</v>
      </c>
      <c r="P211" s="192"/>
      <c r="Q211" s="192"/>
      <c r="R211" s="192"/>
      <c r="S211" s="192"/>
      <c r="T211" s="171"/>
      <c r="U211" s="169"/>
      <c r="V211" s="174" t="str">
        <f t="shared" si="27"/>
        <v/>
      </c>
      <c r="W211" s="175" t="str">
        <f t="shared" ca="1" si="28"/>
        <v/>
      </c>
      <c r="X211" s="182"/>
      <c r="Y211" s="182"/>
      <c r="Z211" s="182"/>
      <c r="AA211" s="182"/>
      <c r="AC211" s="45"/>
    </row>
    <row r="212" spans="1:29">
      <c r="A212" s="241">
        <v>44018</v>
      </c>
      <c r="B212" s="169" t="s">
        <v>7</v>
      </c>
      <c r="C212" s="169" t="s">
        <v>995</v>
      </c>
      <c r="D212" s="171">
        <v>3</v>
      </c>
      <c r="E212" s="171"/>
      <c r="F212" s="116" t="s">
        <v>104</v>
      </c>
      <c r="G212" s="169" t="s">
        <v>617</v>
      </c>
      <c r="H212" s="169" t="s">
        <v>998</v>
      </c>
      <c r="I212" s="169" t="s">
        <v>997</v>
      </c>
      <c r="J212" s="146" t="s">
        <v>9</v>
      </c>
      <c r="K212" s="169"/>
      <c r="L212" s="206" t="s">
        <v>618</v>
      </c>
      <c r="M212" s="172" t="str">
        <f>IF(C212="","",(IF(IFERROR(INDEX(HandoverLog!A:A,MATCH(ShipmentRegister!C212,HandoverLog!A:A,0),1),"Inside The Secure Store")=C212,"Collected And Gone","Inside The Secure Store")))</f>
        <v>Collected And Gone</v>
      </c>
      <c r="N212" s="28">
        <f t="shared" ca="1" si="26"/>
        <v>83</v>
      </c>
      <c r="O212" s="169" t="s">
        <v>913</v>
      </c>
      <c r="P212" s="192"/>
      <c r="Q212" s="192"/>
      <c r="R212" s="192"/>
      <c r="S212" s="192"/>
      <c r="T212" s="171"/>
      <c r="U212" s="169"/>
      <c r="V212" s="174" t="str">
        <f t="shared" si="27"/>
        <v/>
      </c>
      <c r="W212" s="175" t="str">
        <f t="shared" ca="1" si="28"/>
        <v/>
      </c>
      <c r="X212" s="182"/>
      <c r="Y212" s="182"/>
      <c r="Z212" s="182"/>
      <c r="AA212" s="182"/>
      <c r="AC212" s="45"/>
    </row>
    <row r="213" spans="1:29">
      <c r="A213" s="241">
        <v>44018</v>
      </c>
      <c r="B213" s="169" t="s">
        <v>7</v>
      </c>
      <c r="C213" s="169" t="s">
        <v>905</v>
      </c>
      <c r="D213" s="171">
        <v>1</v>
      </c>
      <c r="E213" s="171" t="s">
        <v>39</v>
      </c>
      <c r="F213" s="116" t="s">
        <v>143</v>
      </c>
      <c r="G213" s="169" t="s">
        <v>639</v>
      </c>
      <c r="H213" s="169" t="s">
        <v>906</v>
      </c>
      <c r="I213" s="195" t="s">
        <v>907</v>
      </c>
      <c r="J213" s="169" t="s">
        <v>10</v>
      </c>
      <c r="K213" s="169"/>
      <c r="L213" s="206" t="s">
        <v>618</v>
      </c>
      <c r="M213" s="172" t="str">
        <f>IF(C213="","",(IF(IFERROR(INDEX(HandoverLog!A:A,MATCH(ShipmentRegister!C213,HandoverLog!A:A,0),1),"Inside The Secure Store")=C213,"Collected And Gone","Inside The Secure Store")))</f>
        <v>Collected And Gone</v>
      </c>
      <c r="N213" s="28">
        <f t="shared" ca="1" si="26"/>
        <v>83</v>
      </c>
      <c r="O213" s="169"/>
      <c r="P213" s="192"/>
      <c r="Q213" s="192"/>
      <c r="R213" s="192"/>
      <c r="S213" s="192"/>
      <c r="T213" s="171"/>
      <c r="U213" s="169"/>
      <c r="V213" s="174" t="str">
        <f t="shared" si="27"/>
        <v/>
      </c>
      <c r="W213" s="175" t="str">
        <f t="shared" ca="1" si="28"/>
        <v/>
      </c>
      <c r="X213" s="182"/>
      <c r="Y213" s="182"/>
      <c r="Z213" s="182"/>
      <c r="AA213" s="182"/>
      <c r="AC213" s="45"/>
    </row>
    <row r="214" spans="1:29">
      <c r="A214" s="241">
        <v>44018</v>
      </c>
      <c r="B214" s="169" t="s">
        <v>7</v>
      </c>
      <c r="C214" s="111" t="s">
        <v>914</v>
      </c>
      <c r="D214" s="171">
        <v>1</v>
      </c>
      <c r="E214" s="171" t="s">
        <v>39</v>
      </c>
      <c r="F214" s="116" t="s">
        <v>14</v>
      </c>
      <c r="G214" s="169" t="s">
        <v>184</v>
      </c>
      <c r="H214" s="169" t="s">
        <v>915</v>
      </c>
      <c r="I214" s="169">
        <v>9544</v>
      </c>
      <c r="J214" s="169" t="s">
        <v>10</v>
      </c>
      <c r="K214" s="169"/>
      <c r="L214" s="206" t="s">
        <v>140</v>
      </c>
      <c r="M214" s="172" t="str">
        <f>IF(C214="","",(IF(IFERROR(INDEX(HandoverLog!A:A,MATCH(ShipmentRegister!C214,HandoverLog!A:A,0),1),"Inside The Secure Store")=C214,"Collected And Gone","Inside The Secure Store")))</f>
        <v>Collected And Gone</v>
      </c>
      <c r="N214" s="28">
        <f t="shared" ca="1" si="26"/>
        <v>83</v>
      </c>
      <c r="O214" s="169"/>
      <c r="P214" s="192"/>
      <c r="Q214" s="192"/>
      <c r="R214" s="192"/>
      <c r="S214" s="192"/>
      <c r="T214" s="171"/>
      <c r="U214" s="169"/>
      <c r="V214" s="174" t="str">
        <f t="shared" si="27"/>
        <v/>
      </c>
      <c r="W214" s="175" t="str">
        <f t="shared" ca="1" si="28"/>
        <v/>
      </c>
      <c r="X214" s="182"/>
      <c r="Y214" s="182"/>
      <c r="Z214" s="182"/>
      <c r="AA214" s="182"/>
      <c r="AC214" s="45"/>
    </row>
    <row r="215" spans="1:29">
      <c r="A215" s="241">
        <v>44018</v>
      </c>
      <c r="B215" s="169" t="s">
        <v>7</v>
      </c>
      <c r="C215" s="169" t="s">
        <v>900</v>
      </c>
      <c r="D215" s="171">
        <v>1</v>
      </c>
      <c r="E215" s="171" t="s">
        <v>39</v>
      </c>
      <c r="F215" s="116" t="s">
        <v>14</v>
      </c>
      <c r="G215" s="169" t="s">
        <v>108</v>
      </c>
      <c r="H215" s="169" t="s">
        <v>902</v>
      </c>
      <c r="I215" s="169" t="s">
        <v>901</v>
      </c>
      <c r="J215" s="169" t="s">
        <v>10</v>
      </c>
      <c r="K215" s="169"/>
      <c r="L215" s="206" t="s">
        <v>618</v>
      </c>
      <c r="M215" s="172" t="str">
        <f>IF(C215="","",(IF(IFERROR(INDEX(HandoverLog!A:A,MATCH(ShipmentRegister!C215,HandoverLog!A:A,0),1),"Inside The Secure Store")=C215,"Collected And Gone","Inside The Secure Store")))</f>
        <v>Collected And Gone</v>
      </c>
      <c r="N215" s="28">
        <f t="shared" ca="1" si="26"/>
        <v>83</v>
      </c>
      <c r="O215" s="169"/>
      <c r="P215" s="192"/>
      <c r="Q215" s="192"/>
      <c r="R215" s="192"/>
      <c r="S215" s="192"/>
      <c r="T215" s="171"/>
      <c r="U215" s="169"/>
      <c r="V215" s="174" t="str">
        <f t="shared" si="27"/>
        <v/>
      </c>
      <c r="W215" s="175" t="str">
        <f t="shared" ca="1" si="28"/>
        <v/>
      </c>
      <c r="X215" s="182"/>
      <c r="Y215" s="182"/>
      <c r="Z215" s="182"/>
      <c r="AA215" s="182"/>
      <c r="AC215" s="45"/>
    </row>
    <row r="216" spans="1:29">
      <c r="A216" s="241">
        <v>44018</v>
      </c>
      <c r="B216" s="169" t="s">
        <v>7</v>
      </c>
      <c r="C216" s="190" t="s">
        <v>889</v>
      </c>
      <c r="D216" s="171">
        <v>1</v>
      </c>
      <c r="E216" s="171" t="s">
        <v>39</v>
      </c>
      <c r="F216" s="116" t="s">
        <v>1892</v>
      </c>
      <c r="G216" s="169" t="s">
        <v>635</v>
      </c>
      <c r="H216" s="169" t="s">
        <v>890</v>
      </c>
      <c r="I216" s="169" t="s">
        <v>891</v>
      </c>
      <c r="J216" s="169" t="s">
        <v>10</v>
      </c>
      <c r="K216" s="169"/>
      <c r="L216" s="206" t="s">
        <v>140</v>
      </c>
      <c r="M216" s="172" t="str">
        <f>IF(C216="","",(IF(IFERROR(INDEX(HandoverLog!A:A,MATCH(ShipmentRegister!C216,HandoverLog!A:A,0),1),"Inside The Secure Store")=C216,"Collected And Gone","Inside The Secure Store")))</f>
        <v>Inside The Secure Store</v>
      </c>
      <c r="N216" s="28">
        <f t="shared" ca="1" si="26"/>
        <v>83</v>
      </c>
      <c r="O216" s="169" t="s">
        <v>892</v>
      </c>
      <c r="P216" s="192"/>
      <c r="Q216" s="192"/>
      <c r="R216" s="192"/>
      <c r="S216" s="193"/>
      <c r="T216" s="171"/>
      <c r="U216" s="169"/>
      <c r="V216" s="174" t="str">
        <f t="shared" si="27"/>
        <v/>
      </c>
      <c r="W216" s="175" t="str">
        <f t="shared" ca="1" si="28"/>
        <v/>
      </c>
      <c r="X216" s="182"/>
      <c r="Y216" s="182"/>
      <c r="Z216" s="182"/>
      <c r="AA216" s="182"/>
      <c r="AC216" s="45"/>
    </row>
    <row r="217" spans="1:29">
      <c r="A217" s="241">
        <v>44018</v>
      </c>
      <c r="B217" s="169" t="s">
        <v>7</v>
      </c>
      <c r="C217" s="169" t="s">
        <v>908</v>
      </c>
      <c r="D217" s="171">
        <v>1</v>
      </c>
      <c r="E217" s="171" t="s">
        <v>39</v>
      </c>
      <c r="F217" s="116" t="s">
        <v>104</v>
      </c>
      <c r="G217" s="169" t="s">
        <v>909</v>
      </c>
      <c r="H217" s="169" t="s">
        <v>515</v>
      </c>
      <c r="I217" s="169" t="s">
        <v>910</v>
      </c>
      <c r="J217" s="169" t="s">
        <v>10</v>
      </c>
      <c r="K217" s="169"/>
      <c r="L217" s="206" t="s">
        <v>618</v>
      </c>
      <c r="M217" s="172" t="str">
        <f>IF(C217="","",(IF(IFERROR(INDEX(HandoverLog!A:A,MATCH(ShipmentRegister!C217,HandoverLog!A:A,0),1),"Inside The Secure Store")=C217,"Collected And Gone","Inside The Secure Store")))</f>
        <v>Collected And Gone</v>
      </c>
      <c r="N217" s="28">
        <f t="shared" ca="1" si="26"/>
        <v>83</v>
      </c>
      <c r="O217" s="169"/>
      <c r="P217" s="192"/>
      <c r="Q217" s="192"/>
      <c r="R217" s="192"/>
      <c r="S217" s="192"/>
      <c r="T217" s="171"/>
      <c r="U217" s="169"/>
      <c r="V217" s="174" t="str">
        <f t="shared" si="27"/>
        <v/>
      </c>
      <c r="W217" s="175" t="str">
        <f t="shared" ca="1" si="28"/>
        <v/>
      </c>
      <c r="X217" s="182"/>
      <c r="Y217" s="182"/>
      <c r="Z217" s="182"/>
      <c r="AA217" s="182"/>
      <c r="AC217" s="45"/>
    </row>
    <row r="218" spans="1:29">
      <c r="A218" s="241">
        <v>44019</v>
      </c>
      <c r="B218" s="169" t="s">
        <v>7</v>
      </c>
      <c r="C218" s="169" t="s">
        <v>933</v>
      </c>
      <c r="D218" s="171">
        <v>1</v>
      </c>
      <c r="E218" s="171" t="s">
        <v>39</v>
      </c>
      <c r="F218" s="116" t="s">
        <v>104</v>
      </c>
      <c r="G218" s="169" t="s">
        <v>475</v>
      </c>
      <c r="H218" s="169" t="s">
        <v>934</v>
      </c>
      <c r="I218" s="169" t="s">
        <v>935</v>
      </c>
      <c r="J218" s="169" t="s">
        <v>10</v>
      </c>
      <c r="K218" s="169"/>
      <c r="L218" s="206" t="s">
        <v>618</v>
      </c>
      <c r="M218" s="172" t="str">
        <f>IF(C218="","",(IF(IFERROR(INDEX(HandoverLog!A:A,MATCH(ShipmentRegister!C218,HandoverLog!A:A,0),1),"Inside The Secure Store")=C218,"Collected And Gone","Inside The Secure Store")))</f>
        <v>Collected And Gone</v>
      </c>
      <c r="N218" s="28">
        <f t="shared" ca="1" si="26"/>
        <v>82</v>
      </c>
      <c r="O218" s="169"/>
      <c r="P218" s="192"/>
      <c r="Q218" s="192"/>
      <c r="R218" s="192"/>
      <c r="S218" s="192"/>
      <c r="T218" s="171"/>
      <c r="U218" s="169"/>
      <c r="V218" s="174" t="str">
        <f t="shared" si="27"/>
        <v/>
      </c>
      <c r="W218" s="175" t="str">
        <f t="shared" ca="1" si="28"/>
        <v/>
      </c>
      <c r="X218" s="182"/>
      <c r="Y218" s="182"/>
      <c r="Z218" s="182"/>
      <c r="AA218" s="182"/>
      <c r="AC218" s="45"/>
    </row>
    <row r="219" spans="1:29">
      <c r="A219" s="241">
        <v>44019</v>
      </c>
      <c r="B219" s="169" t="s">
        <v>7</v>
      </c>
      <c r="C219" s="169" t="s">
        <v>936</v>
      </c>
      <c r="D219" s="171">
        <v>1</v>
      </c>
      <c r="E219" s="171" t="s">
        <v>39</v>
      </c>
      <c r="F219" s="116" t="s">
        <v>104</v>
      </c>
      <c r="G219" s="169" t="s">
        <v>475</v>
      </c>
      <c r="H219" s="169" t="s">
        <v>934</v>
      </c>
      <c r="I219" s="169" t="s">
        <v>935</v>
      </c>
      <c r="J219" s="169" t="s">
        <v>10</v>
      </c>
      <c r="K219" s="169"/>
      <c r="L219" s="206" t="s">
        <v>618</v>
      </c>
      <c r="M219" s="172" t="str">
        <f>IF(C219="","",(IF(IFERROR(INDEX(HandoverLog!A:A,MATCH(ShipmentRegister!C219,HandoverLog!A:A,0),1),"Inside The Secure Store")=C219,"Collected And Gone","Inside The Secure Store")))</f>
        <v>Collected And Gone</v>
      </c>
      <c r="N219" s="28">
        <f t="shared" ca="1" si="26"/>
        <v>82</v>
      </c>
      <c r="O219" s="169"/>
      <c r="P219" s="192"/>
      <c r="Q219" s="192"/>
      <c r="R219" s="192"/>
      <c r="S219" s="192"/>
      <c r="T219" s="171"/>
      <c r="U219" s="169"/>
      <c r="V219" s="174" t="str">
        <f t="shared" si="27"/>
        <v/>
      </c>
      <c r="W219" s="175" t="str">
        <f t="shared" ca="1" si="28"/>
        <v/>
      </c>
      <c r="X219" s="182"/>
      <c r="Y219" s="182"/>
      <c r="Z219" s="182"/>
      <c r="AA219" s="182"/>
      <c r="AC219" s="45"/>
    </row>
    <row r="220" spans="1:29">
      <c r="A220" s="241">
        <v>44019</v>
      </c>
      <c r="B220" s="169" t="s">
        <v>7</v>
      </c>
      <c r="C220" s="169" t="s">
        <v>937</v>
      </c>
      <c r="D220" s="171">
        <v>1</v>
      </c>
      <c r="E220" s="171" t="s">
        <v>39</v>
      </c>
      <c r="F220" s="116" t="s">
        <v>104</v>
      </c>
      <c r="G220" s="169" t="s">
        <v>475</v>
      </c>
      <c r="H220" s="169" t="s">
        <v>934</v>
      </c>
      <c r="I220" s="169" t="s">
        <v>935</v>
      </c>
      <c r="J220" s="169" t="s">
        <v>10</v>
      </c>
      <c r="K220" s="169"/>
      <c r="L220" s="206" t="s">
        <v>618</v>
      </c>
      <c r="M220" s="172" t="str">
        <f>IF(C220="","",(IF(IFERROR(INDEX(HandoverLog!A:A,MATCH(ShipmentRegister!C220,HandoverLog!A:A,0),1),"Inside The Secure Store")=C220,"Collected And Gone","Inside The Secure Store")))</f>
        <v>Collected And Gone</v>
      </c>
      <c r="N220" s="28">
        <f t="shared" ca="1" si="26"/>
        <v>82</v>
      </c>
      <c r="O220" s="169"/>
      <c r="P220" s="192"/>
      <c r="Q220" s="192"/>
      <c r="R220" s="192"/>
      <c r="S220" s="192"/>
      <c r="T220" s="171"/>
      <c r="U220" s="169"/>
      <c r="V220" s="174" t="str">
        <f t="shared" si="27"/>
        <v/>
      </c>
      <c r="W220" s="175" t="str">
        <f t="shared" ca="1" si="28"/>
        <v/>
      </c>
      <c r="X220" s="182"/>
      <c r="Y220" s="182"/>
      <c r="Z220" s="182"/>
      <c r="AA220" s="182"/>
      <c r="AC220" s="45"/>
    </row>
    <row r="221" spans="1:29">
      <c r="A221" s="241">
        <v>44019</v>
      </c>
      <c r="B221" s="169" t="s">
        <v>7</v>
      </c>
      <c r="C221" s="169" t="s">
        <v>929</v>
      </c>
      <c r="D221" s="171">
        <v>1</v>
      </c>
      <c r="E221" s="171" t="s">
        <v>39</v>
      </c>
      <c r="F221" s="116" t="s">
        <v>97</v>
      </c>
      <c r="G221" s="169" t="s">
        <v>617</v>
      </c>
      <c r="H221" s="169" t="s">
        <v>120</v>
      </c>
      <c r="I221" s="169" t="s">
        <v>930</v>
      </c>
      <c r="J221" s="146" t="s">
        <v>9</v>
      </c>
      <c r="K221" s="169"/>
      <c r="L221" s="206" t="s">
        <v>618</v>
      </c>
      <c r="M221" s="172" t="str">
        <f>IF(C221="","",(IF(IFERROR(INDEX(HandoverLog!A:A,MATCH(ShipmentRegister!C221,HandoverLog!A:A,0),1),"Inside The Secure Store")=C221,"Collected And Gone","Inside The Secure Store")))</f>
        <v>Collected And Gone</v>
      </c>
      <c r="N221" s="28">
        <f t="shared" ca="1" si="26"/>
        <v>82</v>
      </c>
      <c r="O221" s="169"/>
      <c r="P221" s="192"/>
      <c r="Q221" s="192"/>
      <c r="R221" s="192"/>
      <c r="S221" s="192"/>
      <c r="T221" s="171"/>
      <c r="U221" s="169"/>
      <c r="V221" s="174" t="str">
        <f t="shared" si="27"/>
        <v/>
      </c>
      <c r="W221" s="175" t="str">
        <f t="shared" ca="1" si="28"/>
        <v/>
      </c>
      <c r="X221" s="182"/>
      <c r="Y221" s="182"/>
      <c r="Z221" s="182"/>
      <c r="AA221" s="182"/>
      <c r="AC221" s="45"/>
    </row>
    <row r="222" spans="1:29">
      <c r="A222" s="241">
        <v>44019</v>
      </c>
      <c r="B222" s="169" t="s">
        <v>7</v>
      </c>
      <c r="C222" s="169" t="s">
        <v>926</v>
      </c>
      <c r="D222" s="171">
        <v>1</v>
      </c>
      <c r="E222" s="171" t="s">
        <v>39</v>
      </c>
      <c r="F222" s="116" t="s">
        <v>22</v>
      </c>
      <c r="G222" s="169" t="s">
        <v>351</v>
      </c>
      <c r="H222" s="169" t="s">
        <v>188</v>
      </c>
      <c r="I222" s="169" t="s">
        <v>74</v>
      </c>
      <c r="J222" s="169" t="s">
        <v>10</v>
      </c>
      <c r="K222" s="169"/>
      <c r="L222" s="206" t="s">
        <v>618</v>
      </c>
      <c r="M222" s="172" t="str">
        <f>IF(C222="","",(IF(IFERROR(INDEX(HandoverLog!A:A,MATCH(ShipmentRegister!C222,HandoverLog!A:A,0),1),"Inside The Secure Store")=C222,"Collected And Gone","Inside The Secure Store")))</f>
        <v>Collected And Gone</v>
      </c>
      <c r="N222" s="28">
        <f t="shared" ca="1" si="26"/>
        <v>82</v>
      </c>
      <c r="O222" s="169"/>
      <c r="P222" s="192"/>
      <c r="Q222" s="192"/>
      <c r="R222" s="192"/>
      <c r="S222" s="192"/>
      <c r="T222" s="171"/>
      <c r="U222" s="169"/>
      <c r="V222" s="174" t="str">
        <f t="shared" si="27"/>
        <v/>
      </c>
      <c r="W222" s="175" t="str">
        <f t="shared" ca="1" si="28"/>
        <v/>
      </c>
      <c r="X222" s="182"/>
      <c r="Y222" s="182"/>
      <c r="Z222" s="182"/>
      <c r="AA222" s="182"/>
      <c r="AC222" s="45"/>
    </row>
    <row r="223" spans="1:29">
      <c r="A223" s="241">
        <v>44019</v>
      </c>
      <c r="B223" s="169" t="s">
        <v>7</v>
      </c>
      <c r="C223" s="169" t="s">
        <v>924</v>
      </c>
      <c r="D223" s="171">
        <v>1</v>
      </c>
      <c r="E223" s="171" t="s">
        <v>39</v>
      </c>
      <c r="F223" s="116" t="s">
        <v>13</v>
      </c>
      <c r="G223" s="169" t="s">
        <v>513</v>
      </c>
      <c r="H223" s="169" t="s">
        <v>120</v>
      </c>
      <c r="I223" s="169" t="s">
        <v>925</v>
      </c>
      <c r="J223" s="169" t="s">
        <v>10</v>
      </c>
      <c r="K223" s="169"/>
      <c r="L223" s="206" t="s">
        <v>618</v>
      </c>
      <c r="M223" s="172" t="str">
        <f>IF(C223="","",(IF(IFERROR(INDEX(HandoverLog!A:A,MATCH(ShipmentRegister!C223,HandoverLog!A:A,0),1),"Inside The Secure Store")=C223,"Collected And Gone","Inside The Secure Store")))</f>
        <v>Collected And Gone</v>
      </c>
      <c r="N223" s="28">
        <f t="shared" ca="1" si="26"/>
        <v>82</v>
      </c>
      <c r="O223" s="169"/>
      <c r="P223" s="192"/>
      <c r="Q223" s="192"/>
      <c r="R223" s="192"/>
      <c r="S223" s="192"/>
      <c r="T223" s="171"/>
      <c r="U223" s="169"/>
      <c r="V223" s="174" t="str">
        <f t="shared" si="27"/>
        <v/>
      </c>
      <c r="W223" s="175" t="str">
        <f t="shared" ca="1" si="28"/>
        <v/>
      </c>
      <c r="X223" s="182"/>
      <c r="Y223" s="182"/>
      <c r="Z223" s="182"/>
      <c r="AA223" s="182"/>
      <c r="AC223" s="45"/>
    </row>
    <row r="224" spans="1:29">
      <c r="A224" s="241">
        <v>44019</v>
      </c>
      <c r="B224" s="169" t="s">
        <v>8</v>
      </c>
      <c r="C224" s="199" t="s">
        <v>942</v>
      </c>
      <c r="D224" s="171">
        <v>1</v>
      </c>
      <c r="E224" s="171" t="s">
        <v>39</v>
      </c>
      <c r="F224" s="116" t="s">
        <v>1870</v>
      </c>
      <c r="G224" s="169" t="s">
        <v>513</v>
      </c>
      <c r="H224" s="169" t="s">
        <v>411</v>
      </c>
      <c r="I224" s="169" t="s">
        <v>943</v>
      </c>
      <c r="J224" s="169" t="s">
        <v>10</v>
      </c>
      <c r="K224" s="169"/>
      <c r="L224" s="206" t="s">
        <v>339</v>
      </c>
      <c r="M224" s="172" t="str">
        <f>IF(C224="","",(IF(IFERROR(INDEX(HandoverLog!A:A,MATCH(ShipmentRegister!C224,HandoverLog!A:A,0),1),"Inside The Secure Store")=C224,"Collected And Gone","Inside The Secure Store")))</f>
        <v>Collected And Gone</v>
      </c>
      <c r="N224" s="28">
        <f t="shared" ca="1" si="26"/>
        <v>82</v>
      </c>
      <c r="O224" s="169"/>
      <c r="P224" s="192"/>
      <c r="Q224" s="192"/>
      <c r="R224" s="192"/>
      <c r="S224" s="192"/>
      <c r="T224" s="171"/>
      <c r="U224" s="169"/>
      <c r="V224" s="174" t="str">
        <f t="shared" si="27"/>
        <v/>
      </c>
      <c r="W224" s="175" t="str">
        <f t="shared" ca="1" si="28"/>
        <v/>
      </c>
      <c r="X224" s="182"/>
      <c r="Y224" s="182"/>
      <c r="Z224" s="182"/>
      <c r="AA224" s="182"/>
      <c r="AC224" s="45"/>
    </row>
    <row r="225" spans="1:29">
      <c r="A225" s="241">
        <v>44019</v>
      </c>
      <c r="B225" s="169" t="s">
        <v>8</v>
      </c>
      <c r="C225" s="169" t="s">
        <v>918</v>
      </c>
      <c r="D225" s="171">
        <v>1</v>
      </c>
      <c r="E225" s="171" t="s">
        <v>39</v>
      </c>
      <c r="F225" s="116" t="s">
        <v>156</v>
      </c>
      <c r="G225" s="169" t="s">
        <v>546</v>
      </c>
      <c r="H225" s="169" t="s">
        <v>920</v>
      </c>
      <c r="I225" s="200" t="s">
        <v>919</v>
      </c>
      <c r="J225" s="169" t="s">
        <v>10</v>
      </c>
      <c r="K225" s="169"/>
      <c r="L225" s="206" t="s">
        <v>290</v>
      </c>
      <c r="M225" s="172" t="str">
        <f>IF(C225="","",(IF(IFERROR(INDEX(HandoverLog!A:A,MATCH(ShipmentRegister!C225,HandoverLog!A:A,0),1),"Inside The Secure Store")=C225,"Collected And Gone","Inside The Secure Store")))</f>
        <v>Collected And Gone</v>
      </c>
      <c r="N225" s="28">
        <f t="shared" ca="1" si="26"/>
        <v>82</v>
      </c>
      <c r="O225" s="169"/>
      <c r="P225" s="192"/>
      <c r="Q225" s="192"/>
      <c r="R225" s="192"/>
      <c r="S225" s="192"/>
      <c r="T225" s="171"/>
      <c r="U225" s="169"/>
      <c r="V225" s="174" t="str">
        <f t="shared" si="27"/>
        <v/>
      </c>
      <c r="W225" s="175" t="str">
        <f t="shared" ca="1" si="28"/>
        <v/>
      </c>
      <c r="X225" s="182"/>
      <c r="Y225" s="182"/>
      <c r="Z225" s="182"/>
      <c r="AA225" s="182"/>
      <c r="AC225" s="45"/>
    </row>
    <row r="226" spans="1:29">
      <c r="A226" s="241">
        <v>44019</v>
      </c>
      <c r="B226" s="169" t="s">
        <v>8</v>
      </c>
      <c r="C226" s="169" t="s">
        <v>944</v>
      </c>
      <c r="D226" s="171">
        <v>1</v>
      </c>
      <c r="E226" s="171" t="s">
        <v>39</v>
      </c>
      <c r="F226" s="116" t="s">
        <v>156</v>
      </c>
      <c r="G226" s="169" t="s">
        <v>546</v>
      </c>
      <c r="H226" s="169" t="s">
        <v>120</v>
      </c>
      <c r="I226" s="169"/>
      <c r="J226" s="169" t="s">
        <v>10</v>
      </c>
      <c r="K226" s="169"/>
      <c r="L226" s="206" t="s">
        <v>167</v>
      </c>
      <c r="M226" s="172" t="str">
        <f>IF(C226="","",(IF(IFERROR(INDEX(HandoverLog!A:A,MATCH(ShipmentRegister!C226,HandoverLog!A:A,0),1),"Inside The Secure Store")=C226,"Collected And Gone","Inside The Secure Store")))</f>
        <v>Collected And Gone</v>
      </c>
      <c r="N226" s="28">
        <f t="shared" ca="1" si="26"/>
        <v>82</v>
      </c>
      <c r="O226" s="169"/>
      <c r="P226" s="192"/>
      <c r="Q226" s="192"/>
      <c r="R226" s="192"/>
      <c r="S226" s="192"/>
      <c r="T226" s="171"/>
      <c r="U226" s="169"/>
      <c r="V226" s="174" t="str">
        <f t="shared" si="27"/>
        <v/>
      </c>
      <c r="W226" s="175" t="str">
        <f t="shared" ca="1" si="28"/>
        <v/>
      </c>
      <c r="X226" s="182"/>
      <c r="Y226" s="182"/>
      <c r="Z226" s="182"/>
      <c r="AA226" s="182"/>
      <c r="AC226" s="45"/>
    </row>
    <row r="227" spans="1:29">
      <c r="A227" s="241">
        <v>44020</v>
      </c>
      <c r="B227" s="169" t="s">
        <v>7</v>
      </c>
      <c r="C227" s="169" t="s">
        <v>947</v>
      </c>
      <c r="D227" s="171">
        <v>2</v>
      </c>
      <c r="E227" s="171" t="s">
        <v>39</v>
      </c>
      <c r="F227" s="116" t="s">
        <v>98</v>
      </c>
      <c r="G227" s="169" t="s">
        <v>434</v>
      </c>
      <c r="H227" s="169" t="s">
        <v>948</v>
      </c>
      <c r="I227" s="119" t="s">
        <v>949</v>
      </c>
      <c r="J227" s="169" t="s">
        <v>10</v>
      </c>
      <c r="K227" s="169"/>
      <c r="L227" s="206" t="s">
        <v>166</v>
      </c>
      <c r="M227" s="172" t="str">
        <f>IF(C227="","",(IF(IFERROR(INDEX(HandoverLog!A:A,MATCH(ShipmentRegister!C227,HandoverLog!A:A,0),1),"Inside The Secure Store")=C227,"Collected And Gone","Inside The Secure Store")))</f>
        <v>Collected And Gone</v>
      </c>
      <c r="N227" s="28">
        <f t="shared" ca="1" si="26"/>
        <v>81</v>
      </c>
      <c r="O227" s="169" t="s">
        <v>966</v>
      </c>
      <c r="P227" s="192"/>
      <c r="Q227" s="192"/>
      <c r="R227" s="192"/>
      <c r="S227" s="192"/>
      <c r="T227" s="171"/>
      <c r="U227" s="169"/>
      <c r="V227" s="174" t="str">
        <f t="shared" si="27"/>
        <v/>
      </c>
      <c r="W227" s="175" t="str">
        <f t="shared" ca="1" si="28"/>
        <v/>
      </c>
      <c r="X227" s="182"/>
      <c r="Y227" s="182"/>
      <c r="Z227" s="182"/>
      <c r="AA227" s="182"/>
      <c r="AC227" s="45"/>
    </row>
    <row r="228" spans="1:29">
      <c r="A228" s="241">
        <v>44020</v>
      </c>
      <c r="B228" s="169" t="s">
        <v>7</v>
      </c>
      <c r="C228" s="169" t="s">
        <v>950</v>
      </c>
      <c r="D228" s="171">
        <v>2</v>
      </c>
      <c r="E228" s="171"/>
      <c r="F228" s="116" t="s">
        <v>98</v>
      </c>
      <c r="G228" s="169" t="s">
        <v>434</v>
      </c>
      <c r="H228" s="169" t="s">
        <v>948</v>
      </c>
      <c r="I228" s="119" t="s">
        <v>949</v>
      </c>
      <c r="J228" s="169" t="s">
        <v>10</v>
      </c>
      <c r="K228" s="169"/>
      <c r="L228" s="206" t="s">
        <v>166</v>
      </c>
      <c r="M228" s="172" t="str">
        <f>IF(C228="","",(IF(IFERROR(INDEX(HandoverLog!A:A,MATCH(ShipmentRegister!C228,HandoverLog!A:A,0),1),"Inside The Secure Store")=C228,"Collected And Gone","Inside The Secure Store")))</f>
        <v>Collected And Gone</v>
      </c>
      <c r="N228" s="28">
        <f t="shared" ca="1" si="26"/>
        <v>81</v>
      </c>
      <c r="O228" s="169" t="s">
        <v>967</v>
      </c>
      <c r="P228" s="192"/>
      <c r="Q228" s="192"/>
      <c r="R228" s="192"/>
      <c r="S228" s="192"/>
      <c r="T228" s="171"/>
      <c r="U228" s="169"/>
      <c r="V228" s="174" t="str">
        <f t="shared" si="27"/>
        <v/>
      </c>
      <c r="W228" s="175" t="str">
        <f t="shared" ca="1" si="28"/>
        <v/>
      </c>
      <c r="X228" s="182"/>
      <c r="Y228" s="182"/>
      <c r="Z228" s="182"/>
      <c r="AA228" s="182"/>
      <c r="AC228" s="45"/>
    </row>
    <row r="229" spans="1:29">
      <c r="A229" s="241">
        <v>44020</v>
      </c>
      <c r="B229" s="169" t="s">
        <v>7</v>
      </c>
      <c r="C229" s="169" t="s">
        <v>945</v>
      </c>
      <c r="D229" s="171">
        <v>1</v>
      </c>
      <c r="E229" s="171" t="s">
        <v>39</v>
      </c>
      <c r="F229" s="116" t="s">
        <v>98</v>
      </c>
      <c r="G229" s="169" t="s">
        <v>184</v>
      </c>
      <c r="H229" s="169" t="s">
        <v>946</v>
      </c>
      <c r="I229" s="169" t="s">
        <v>436</v>
      </c>
      <c r="J229" s="169" t="s">
        <v>10</v>
      </c>
      <c r="K229" s="169"/>
      <c r="L229" s="206" t="s">
        <v>339</v>
      </c>
      <c r="M229" s="172" t="str">
        <f>IF(C229="","",(IF(IFERROR(INDEX(HandoverLog!A:A,MATCH(ShipmentRegister!C229,HandoverLog!A:A,0),1),"Inside The Secure Store")=C229,"Collected And Gone","Inside The Secure Store")))</f>
        <v>Inside The Secure Store</v>
      </c>
      <c r="N229" s="28">
        <f t="shared" ca="1" si="26"/>
        <v>81</v>
      </c>
      <c r="O229" s="169"/>
      <c r="P229" s="192"/>
      <c r="Q229" s="192"/>
      <c r="R229" s="192"/>
      <c r="S229" s="193"/>
      <c r="T229" s="171"/>
      <c r="U229" s="169"/>
      <c r="V229" s="174" t="str">
        <f t="shared" si="27"/>
        <v/>
      </c>
      <c r="W229" s="175" t="str">
        <f t="shared" ca="1" si="28"/>
        <v/>
      </c>
      <c r="X229" s="182"/>
      <c r="Y229" s="182"/>
      <c r="Z229" s="182"/>
      <c r="AA229" s="182"/>
      <c r="AC229" s="45"/>
    </row>
    <row r="230" spans="1:29">
      <c r="A230" s="241">
        <v>44020</v>
      </c>
      <c r="B230" s="169" t="s">
        <v>7</v>
      </c>
      <c r="C230" s="169" t="s">
        <v>957</v>
      </c>
      <c r="D230" s="171">
        <v>1</v>
      </c>
      <c r="E230" s="171" t="s">
        <v>39</v>
      </c>
      <c r="F230" s="116" t="s">
        <v>13</v>
      </c>
      <c r="G230" s="169" t="s">
        <v>507</v>
      </c>
      <c r="H230" s="169" t="s">
        <v>120</v>
      </c>
      <c r="I230" s="132" t="s">
        <v>958</v>
      </c>
      <c r="J230" s="169" t="s">
        <v>10</v>
      </c>
      <c r="K230" s="169"/>
      <c r="L230" s="206" t="s">
        <v>618</v>
      </c>
      <c r="M230" s="172" t="str">
        <f>IF(C230="","",(IF(IFERROR(INDEX(HandoverLog!A:A,MATCH(ShipmentRegister!C230,HandoverLog!A:A,0),1),"Inside The Secure Store")=C230,"Collected And Gone","Inside The Secure Store")))</f>
        <v>Collected And Gone</v>
      </c>
      <c r="N230" s="28">
        <f t="shared" ca="1" si="26"/>
        <v>81</v>
      </c>
      <c r="O230" s="169"/>
      <c r="P230" s="192"/>
      <c r="Q230" s="192"/>
      <c r="R230" s="192"/>
      <c r="S230" s="192"/>
      <c r="T230" s="171"/>
      <c r="U230" s="169"/>
      <c r="V230" s="174" t="str">
        <f t="shared" si="27"/>
        <v/>
      </c>
      <c r="W230" s="175" t="str">
        <f t="shared" ca="1" si="28"/>
        <v/>
      </c>
      <c r="X230" s="182"/>
      <c r="Y230" s="182"/>
      <c r="Z230" s="182"/>
      <c r="AA230" s="182"/>
      <c r="AC230" s="45"/>
    </row>
    <row r="231" spans="1:29">
      <c r="A231" s="241">
        <v>44020</v>
      </c>
      <c r="B231" s="169" t="s">
        <v>7</v>
      </c>
      <c r="C231" s="169" t="s">
        <v>980</v>
      </c>
      <c r="D231" s="171">
        <v>4</v>
      </c>
      <c r="E231" s="171" t="s">
        <v>39</v>
      </c>
      <c r="F231" s="116" t="s">
        <v>13</v>
      </c>
      <c r="G231" s="169" t="s">
        <v>528</v>
      </c>
      <c r="H231" s="169" t="s">
        <v>981</v>
      </c>
      <c r="I231" s="169" t="s">
        <v>982</v>
      </c>
      <c r="J231" s="146" t="s">
        <v>9</v>
      </c>
      <c r="K231" s="169"/>
      <c r="L231" s="206" t="s">
        <v>618</v>
      </c>
      <c r="M231" s="172" t="str">
        <f>IF(C231="","",(IF(IFERROR(INDEX(HandoverLog!A:A,MATCH(ShipmentRegister!C231,HandoverLog!A:A,0),1),"Inside The Secure Store")=C231,"Collected And Gone","Inside The Secure Store")))</f>
        <v>Collected And Gone</v>
      </c>
      <c r="N231" s="28">
        <f t="shared" ca="1" si="26"/>
        <v>81</v>
      </c>
      <c r="O231" s="169"/>
      <c r="P231" s="192"/>
      <c r="Q231" s="192"/>
      <c r="R231" s="192"/>
      <c r="S231" s="192"/>
      <c r="T231" s="171"/>
      <c r="U231" s="169"/>
      <c r="V231" s="174" t="str">
        <f t="shared" si="27"/>
        <v/>
      </c>
      <c r="W231" s="175" t="str">
        <f t="shared" ca="1" si="28"/>
        <v/>
      </c>
      <c r="X231" s="182"/>
      <c r="Y231" s="182"/>
      <c r="Z231" s="182"/>
      <c r="AA231" s="182"/>
      <c r="AC231" s="45"/>
    </row>
    <row r="232" spans="1:29">
      <c r="A232" s="241">
        <v>44020</v>
      </c>
      <c r="B232" s="169" t="s">
        <v>7</v>
      </c>
      <c r="C232" s="169" t="s">
        <v>983</v>
      </c>
      <c r="D232" s="171">
        <v>4</v>
      </c>
      <c r="E232" s="171"/>
      <c r="F232" s="116" t="s">
        <v>13</v>
      </c>
      <c r="G232" s="169" t="s">
        <v>528</v>
      </c>
      <c r="H232" s="169" t="s">
        <v>981</v>
      </c>
      <c r="I232" s="169" t="s">
        <v>982</v>
      </c>
      <c r="J232" s="146" t="s">
        <v>9</v>
      </c>
      <c r="K232" s="169"/>
      <c r="L232" s="206" t="s">
        <v>618</v>
      </c>
      <c r="M232" s="172" t="str">
        <f>IF(C232="","",(IF(IFERROR(INDEX(HandoverLog!A:A,MATCH(ShipmentRegister!C232,HandoverLog!A:A,0),1),"Inside The Secure Store")=C232,"Collected And Gone","Inside The Secure Store")))</f>
        <v>Collected And Gone</v>
      </c>
      <c r="N232" s="28">
        <f t="shared" ca="1" si="26"/>
        <v>81</v>
      </c>
      <c r="O232" s="169"/>
      <c r="P232" s="192"/>
      <c r="Q232" s="192"/>
      <c r="R232" s="192"/>
      <c r="S232" s="192"/>
      <c r="T232" s="171"/>
      <c r="U232" s="169"/>
      <c r="V232" s="174" t="str">
        <f t="shared" si="27"/>
        <v/>
      </c>
      <c r="W232" s="175" t="str">
        <f t="shared" ca="1" si="28"/>
        <v/>
      </c>
      <c r="X232" s="182"/>
      <c r="Y232" s="182"/>
      <c r="Z232" s="182"/>
      <c r="AA232" s="182"/>
      <c r="AC232" s="45"/>
    </row>
    <row r="233" spans="1:29">
      <c r="A233" s="241">
        <v>44020</v>
      </c>
      <c r="B233" s="169" t="s">
        <v>7</v>
      </c>
      <c r="C233" s="169" t="s">
        <v>984</v>
      </c>
      <c r="D233" s="171">
        <v>4</v>
      </c>
      <c r="E233" s="171"/>
      <c r="F233" s="116" t="s">
        <v>13</v>
      </c>
      <c r="G233" s="169" t="s">
        <v>528</v>
      </c>
      <c r="H233" s="169" t="s">
        <v>981</v>
      </c>
      <c r="I233" s="169" t="s">
        <v>982</v>
      </c>
      <c r="J233" s="146" t="s">
        <v>9</v>
      </c>
      <c r="K233" s="169"/>
      <c r="L233" s="206" t="s">
        <v>618</v>
      </c>
      <c r="M233" s="172" t="str">
        <f>IF(C233="","",(IF(IFERROR(INDEX(HandoverLog!A:A,MATCH(ShipmentRegister!C233,HandoverLog!A:A,0),1),"Inside The Secure Store")=C233,"Collected And Gone","Inside The Secure Store")))</f>
        <v>Collected And Gone</v>
      </c>
      <c r="N233" s="28">
        <f t="shared" ca="1" si="26"/>
        <v>81</v>
      </c>
      <c r="O233" s="169"/>
      <c r="P233" s="192"/>
      <c r="Q233" s="192"/>
      <c r="R233" s="192"/>
      <c r="S233" s="192"/>
      <c r="T233" s="171"/>
      <c r="U233" s="169"/>
      <c r="V233" s="174" t="str">
        <f t="shared" si="27"/>
        <v/>
      </c>
      <c r="W233" s="175" t="str">
        <f t="shared" ca="1" si="28"/>
        <v/>
      </c>
      <c r="X233" s="182"/>
      <c r="Y233" s="182"/>
      <c r="Z233" s="182"/>
      <c r="AA233" s="182"/>
      <c r="AC233" s="45"/>
    </row>
    <row r="234" spans="1:29">
      <c r="A234" s="241">
        <v>44020</v>
      </c>
      <c r="B234" s="169" t="s">
        <v>7</v>
      </c>
      <c r="C234" s="169" t="s">
        <v>985</v>
      </c>
      <c r="D234" s="171">
        <v>4</v>
      </c>
      <c r="E234" s="171"/>
      <c r="F234" s="116" t="s">
        <v>13</v>
      </c>
      <c r="G234" s="169" t="s">
        <v>528</v>
      </c>
      <c r="H234" s="169" t="s">
        <v>981</v>
      </c>
      <c r="I234" s="169" t="s">
        <v>982</v>
      </c>
      <c r="J234" s="146" t="s">
        <v>9</v>
      </c>
      <c r="K234" s="169"/>
      <c r="L234" s="206" t="s">
        <v>618</v>
      </c>
      <c r="M234" s="172" t="str">
        <f>IF(C234="","",(IF(IFERROR(INDEX(HandoverLog!A:A,MATCH(ShipmentRegister!C234,HandoverLog!A:A,0),1),"Inside The Secure Store")=C234,"Collected And Gone","Inside The Secure Store")))</f>
        <v>Collected And Gone</v>
      </c>
      <c r="N234" s="28">
        <f t="shared" ca="1" si="26"/>
        <v>81</v>
      </c>
      <c r="O234" s="169"/>
      <c r="P234" s="192"/>
      <c r="Q234" s="192"/>
      <c r="R234" s="192"/>
      <c r="S234" s="192"/>
      <c r="T234" s="171"/>
      <c r="U234" s="169"/>
      <c r="V234" s="174" t="str">
        <f t="shared" si="27"/>
        <v/>
      </c>
      <c r="W234" s="175" t="str">
        <f t="shared" ca="1" si="28"/>
        <v/>
      </c>
      <c r="X234" s="182"/>
      <c r="Y234" s="182"/>
      <c r="Z234" s="182"/>
      <c r="AA234" s="182"/>
      <c r="AC234" s="45"/>
    </row>
    <row r="235" spans="1:29">
      <c r="A235" s="241">
        <v>44020</v>
      </c>
      <c r="B235" s="169" t="s">
        <v>7</v>
      </c>
      <c r="C235" s="169" t="s">
        <v>951</v>
      </c>
      <c r="D235" s="171">
        <v>1</v>
      </c>
      <c r="E235" s="171" t="s">
        <v>39</v>
      </c>
      <c r="F235" s="116" t="s">
        <v>102</v>
      </c>
      <c r="G235" s="169" t="s">
        <v>106</v>
      </c>
      <c r="H235" s="169" t="s">
        <v>906</v>
      </c>
      <c r="I235" s="195" t="s">
        <v>952</v>
      </c>
      <c r="J235" s="169" t="s">
        <v>10</v>
      </c>
      <c r="K235" s="169"/>
      <c r="L235" s="206" t="s">
        <v>618</v>
      </c>
      <c r="M235" s="172" t="str">
        <f>IF(C235="","",(IF(IFERROR(INDEX(HandoverLog!A:A,MATCH(ShipmentRegister!C235,HandoverLog!A:A,0),1),"Inside The Secure Store")=C235,"Collected And Gone","Inside The Secure Store")))</f>
        <v>Collected And Gone</v>
      </c>
      <c r="N235" s="28">
        <f t="shared" ca="1" si="26"/>
        <v>81</v>
      </c>
      <c r="O235" s="169"/>
      <c r="P235" s="192"/>
      <c r="Q235" s="192"/>
      <c r="R235" s="192"/>
      <c r="S235" s="192"/>
      <c r="T235" s="171"/>
      <c r="U235" s="169"/>
      <c r="V235" s="174" t="str">
        <f t="shared" si="27"/>
        <v/>
      </c>
      <c r="W235" s="175" t="str">
        <f t="shared" ca="1" si="28"/>
        <v/>
      </c>
      <c r="X235" s="182"/>
      <c r="Y235" s="182"/>
      <c r="Z235" s="182"/>
      <c r="AA235" s="182"/>
      <c r="AC235" s="45"/>
    </row>
    <row r="236" spans="1:29">
      <c r="A236" s="241">
        <v>44020</v>
      </c>
      <c r="B236" s="169" t="s">
        <v>8</v>
      </c>
      <c r="C236" s="169" t="s">
        <v>990</v>
      </c>
      <c r="D236" s="171">
        <v>1</v>
      </c>
      <c r="E236" s="171" t="s">
        <v>39</v>
      </c>
      <c r="F236" s="116" t="s">
        <v>97</v>
      </c>
      <c r="G236" s="169" t="s">
        <v>801</v>
      </c>
      <c r="H236" s="169" t="s">
        <v>296</v>
      </c>
      <c r="I236" s="195"/>
      <c r="J236" s="169" t="s">
        <v>10</v>
      </c>
      <c r="K236" s="169"/>
      <c r="L236" s="206" t="s">
        <v>448</v>
      </c>
      <c r="M236" s="172" t="str">
        <f>IF(C236="","",(IF(IFERROR(INDEX(HandoverLog!A:A,MATCH(ShipmentRegister!C236,HandoverLog!A:A,0),1),"Inside The Secure Store")=C236,"Collected And Gone","Inside The Secure Store")))</f>
        <v>Collected And Gone</v>
      </c>
      <c r="N236" s="28">
        <f t="shared" ca="1" si="26"/>
        <v>81</v>
      </c>
      <c r="O236" s="169" t="s">
        <v>991</v>
      </c>
      <c r="P236" s="192"/>
      <c r="Q236" s="192"/>
      <c r="R236" s="192"/>
      <c r="S236" s="192"/>
      <c r="T236" s="171"/>
      <c r="U236" s="169"/>
      <c r="V236" s="174" t="str">
        <f t="shared" si="27"/>
        <v/>
      </c>
      <c r="W236" s="175" t="str">
        <f t="shared" ca="1" si="28"/>
        <v/>
      </c>
      <c r="X236" s="182"/>
      <c r="Y236" s="182"/>
      <c r="Z236" s="182"/>
      <c r="AA236" s="182"/>
      <c r="AC236" s="45"/>
    </row>
    <row r="237" spans="1:29">
      <c r="A237" s="241">
        <v>44020</v>
      </c>
      <c r="B237" s="169" t="s">
        <v>7</v>
      </c>
      <c r="C237" s="169" t="s">
        <v>955</v>
      </c>
      <c r="D237" s="171">
        <v>1</v>
      </c>
      <c r="E237" s="171" t="s">
        <v>39</v>
      </c>
      <c r="F237" s="116" t="s">
        <v>13</v>
      </c>
      <c r="G237" s="169" t="s">
        <v>244</v>
      </c>
      <c r="H237" s="169" t="s">
        <v>120</v>
      </c>
      <c r="I237" s="169" t="s">
        <v>956</v>
      </c>
      <c r="J237" s="146" t="s">
        <v>9</v>
      </c>
      <c r="K237" s="169"/>
      <c r="L237" s="206" t="s">
        <v>618</v>
      </c>
      <c r="M237" s="172" t="str">
        <f>IF(C237="","",(IF(IFERROR(INDEX(HandoverLog!A:A,MATCH(ShipmentRegister!C237,HandoverLog!A:A,0),1),"Inside The Secure Store")=C237,"Collected And Gone","Inside The Secure Store")))</f>
        <v>Collected And Gone</v>
      </c>
      <c r="N237" s="28">
        <f t="shared" ca="1" si="26"/>
        <v>81</v>
      </c>
      <c r="O237" s="169"/>
      <c r="P237" s="192"/>
      <c r="Q237" s="192"/>
      <c r="R237" s="192"/>
      <c r="S237" s="192"/>
      <c r="T237" s="171"/>
      <c r="U237" s="169"/>
      <c r="V237" s="174" t="str">
        <f t="shared" si="27"/>
        <v/>
      </c>
      <c r="W237" s="175" t="str">
        <f t="shared" ca="1" si="28"/>
        <v/>
      </c>
      <c r="X237" s="182"/>
      <c r="Y237" s="182"/>
      <c r="Z237" s="182"/>
      <c r="AA237" s="182"/>
      <c r="AC237" s="45"/>
    </row>
    <row r="238" spans="1:29">
      <c r="A238" s="241">
        <v>44020</v>
      </c>
      <c r="B238" s="169" t="s">
        <v>7</v>
      </c>
      <c r="C238" s="169" t="s">
        <v>973</v>
      </c>
      <c r="D238" s="171">
        <v>1</v>
      </c>
      <c r="E238" s="171" t="s">
        <v>39</v>
      </c>
      <c r="F238" s="116" t="s">
        <v>103</v>
      </c>
      <c r="G238" s="169" t="s">
        <v>194</v>
      </c>
      <c r="H238" s="169" t="s">
        <v>974</v>
      </c>
      <c r="I238" s="169" t="s">
        <v>975</v>
      </c>
      <c r="J238" s="169" t="s">
        <v>10</v>
      </c>
      <c r="K238" s="169"/>
      <c r="L238" s="206" t="s">
        <v>618</v>
      </c>
      <c r="M238" s="172" t="str">
        <f>IF(C238="","",(IF(IFERROR(INDEX(HandoverLog!A:A,MATCH(ShipmentRegister!C238,HandoverLog!A:A,0),1),"Inside The Secure Store")=C238,"Collected And Gone","Inside The Secure Store")))</f>
        <v>Collected And Gone</v>
      </c>
      <c r="N238" s="28">
        <f t="shared" ca="1" si="26"/>
        <v>81</v>
      </c>
      <c r="O238" s="169"/>
      <c r="P238" s="192"/>
      <c r="Q238" s="192"/>
      <c r="R238" s="192"/>
      <c r="S238" s="192"/>
      <c r="T238" s="171"/>
      <c r="U238" s="169"/>
      <c r="V238" s="174" t="str">
        <f t="shared" si="27"/>
        <v/>
      </c>
      <c r="W238" s="175" t="str">
        <f t="shared" ca="1" si="28"/>
        <v/>
      </c>
      <c r="X238" s="182"/>
      <c r="Y238" s="182"/>
      <c r="Z238" s="182"/>
      <c r="AA238" s="182"/>
      <c r="AC238" s="45"/>
    </row>
    <row r="239" spans="1:29">
      <c r="A239" s="241">
        <v>44020</v>
      </c>
      <c r="B239" s="169" t="s">
        <v>7</v>
      </c>
      <c r="C239" s="111" t="s">
        <v>1207</v>
      </c>
      <c r="D239" s="171">
        <v>1</v>
      </c>
      <c r="E239" s="171" t="s">
        <v>39</v>
      </c>
      <c r="F239" s="116" t="s">
        <v>104</v>
      </c>
      <c r="G239" s="169" t="s">
        <v>340</v>
      </c>
      <c r="H239" s="169" t="s">
        <v>515</v>
      </c>
      <c r="I239" s="201" t="s">
        <v>988</v>
      </c>
      <c r="J239" s="169" t="s">
        <v>10</v>
      </c>
      <c r="K239" s="169"/>
      <c r="L239" s="206" t="s">
        <v>618</v>
      </c>
      <c r="M239" s="172" t="str">
        <f>IF(C239="","",(IF(IFERROR(INDEX(HandoverLog!A:A,MATCH(ShipmentRegister!C239,HandoverLog!A:A,0),1),"Inside The Secure Store")=C239,"Collected And Gone","Inside The Secure Store")))</f>
        <v>Collected And Gone</v>
      </c>
      <c r="N239" s="28">
        <f t="shared" ca="1" si="26"/>
        <v>81</v>
      </c>
      <c r="O239" s="111" t="s">
        <v>987</v>
      </c>
      <c r="P239" s="192"/>
      <c r="Q239" s="192"/>
      <c r="R239" s="192"/>
      <c r="S239" s="192"/>
      <c r="T239" s="171"/>
      <c r="U239" s="169"/>
      <c r="V239" s="174" t="str">
        <f t="shared" si="27"/>
        <v/>
      </c>
      <c r="W239" s="175" t="str">
        <f t="shared" ca="1" si="28"/>
        <v/>
      </c>
      <c r="X239" s="182"/>
      <c r="Y239" s="182"/>
      <c r="Z239" s="182"/>
      <c r="AA239" s="182"/>
      <c r="AC239" s="45"/>
    </row>
    <row r="240" spans="1:29">
      <c r="A240" s="241">
        <v>44020</v>
      </c>
      <c r="B240" s="169" t="s">
        <v>7</v>
      </c>
      <c r="C240" s="169" t="s">
        <v>963</v>
      </c>
      <c r="D240" s="171">
        <v>1</v>
      </c>
      <c r="E240" s="171" t="s">
        <v>39</v>
      </c>
      <c r="F240" s="116" t="s">
        <v>13</v>
      </c>
      <c r="G240" s="169" t="s">
        <v>351</v>
      </c>
      <c r="H240" s="169" t="s">
        <v>965</v>
      </c>
      <c r="I240" s="169" t="s">
        <v>964</v>
      </c>
      <c r="J240" s="169" t="s">
        <v>10</v>
      </c>
      <c r="K240" s="169"/>
      <c r="L240" s="206" t="s">
        <v>618</v>
      </c>
      <c r="M240" s="172" t="str">
        <f>IF(C240="","",(IF(IFERROR(INDEX(HandoverLog!A:A,MATCH(ShipmentRegister!C240,HandoverLog!A:A,0),1),"Inside The Secure Store")=C240,"Collected And Gone","Inside The Secure Store")))</f>
        <v>Collected And Gone</v>
      </c>
      <c r="N240" s="28">
        <f t="shared" ca="1" si="26"/>
        <v>81</v>
      </c>
      <c r="O240" s="169"/>
      <c r="P240" s="192"/>
      <c r="Q240" s="192"/>
      <c r="R240" s="192"/>
      <c r="S240" s="192"/>
      <c r="T240" s="171"/>
      <c r="U240" s="169"/>
      <c r="V240" s="174" t="str">
        <f t="shared" si="27"/>
        <v/>
      </c>
      <c r="W240" s="175" t="str">
        <f t="shared" ca="1" si="28"/>
        <v/>
      </c>
      <c r="X240" s="182"/>
      <c r="Y240" s="182"/>
      <c r="Z240" s="182"/>
      <c r="AA240" s="182"/>
      <c r="AC240" s="45"/>
    </row>
    <row r="241" spans="1:29">
      <c r="A241" s="241">
        <v>44020</v>
      </c>
      <c r="B241" s="169" t="s">
        <v>7</v>
      </c>
      <c r="C241" s="169" t="s">
        <v>961</v>
      </c>
      <c r="D241" s="171">
        <v>1</v>
      </c>
      <c r="E241" s="171" t="s">
        <v>39</v>
      </c>
      <c r="F241" s="116" t="s">
        <v>13</v>
      </c>
      <c r="G241" s="169" t="s">
        <v>114</v>
      </c>
      <c r="H241" s="169" t="s">
        <v>120</v>
      </c>
      <c r="I241" s="169" t="s">
        <v>962</v>
      </c>
      <c r="J241" s="146" t="s">
        <v>9</v>
      </c>
      <c r="K241" s="169"/>
      <c r="L241" s="206" t="s">
        <v>618</v>
      </c>
      <c r="M241" s="172" t="str">
        <f>IF(C241="","",(IF(IFERROR(INDEX(HandoverLog!A:A,MATCH(ShipmentRegister!C241,HandoverLog!A:A,0),1),"Inside The Secure Store")=C241,"Collected And Gone","Inside The Secure Store")))</f>
        <v>Collected And Gone</v>
      </c>
      <c r="N241" s="28">
        <f t="shared" ca="1" si="26"/>
        <v>81</v>
      </c>
      <c r="O241" s="169"/>
      <c r="P241" s="192"/>
      <c r="Q241" s="192"/>
      <c r="R241" s="192"/>
      <c r="S241" s="192"/>
      <c r="T241" s="171"/>
      <c r="U241" s="169"/>
      <c r="V241" s="174" t="str">
        <f t="shared" si="27"/>
        <v/>
      </c>
      <c r="W241" s="175" t="str">
        <f t="shared" ca="1" si="28"/>
        <v/>
      </c>
      <c r="X241" s="182"/>
      <c r="Y241" s="182"/>
      <c r="Z241" s="182"/>
      <c r="AA241" s="182"/>
      <c r="AC241" s="45"/>
    </row>
    <row r="242" spans="1:29">
      <c r="A242" s="241">
        <v>44020</v>
      </c>
      <c r="B242" s="169" t="s">
        <v>7</v>
      </c>
      <c r="C242" s="169" t="s">
        <v>978</v>
      </c>
      <c r="D242" s="171">
        <v>1</v>
      </c>
      <c r="E242" s="171" t="s">
        <v>39</v>
      </c>
      <c r="F242" s="116" t="s">
        <v>19</v>
      </c>
      <c r="G242" s="169" t="s">
        <v>323</v>
      </c>
      <c r="H242" s="169" t="s">
        <v>188</v>
      </c>
      <c r="I242" s="169" t="s">
        <v>971</v>
      </c>
      <c r="J242" s="169" t="s">
        <v>10</v>
      </c>
      <c r="K242" s="169"/>
      <c r="L242" s="206" t="s">
        <v>618</v>
      </c>
      <c r="M242" s="172" t="str">
        <f>IF(C242="","",(IF(IFERROR(INDEX(HandoverLog!A:A,MATCH(ShipmentRegister!C242,HandoverLog!A:A,0),1),"Inside The Secure Store")=C242,"Collected And Gone","Inside The Secure Store")))</f>
        <v>Collected And Gone</v>
      </c>
      <c r="N242" s="28">
        <f t="shared" ca="1" si="26"/>
        <v>81</v>
      </c>
      <c r="O242" s="169"/>
      <c r="P242" s="192"/>
      <c r="Q242" s="192"/>
      <c r="R242" s="192"/>
      <c r="S242" s="192"/>
      <c r="T242" s="171"/>
      <c r="U242" s="169"/>
      <c r="V242" s="174" t="str">
        <f t="shared" si="27"/>
        <v/>
      </c>
      <c r="W242" s="175" t="str">
        <f t="shared" ca="1" si="28"/>
        <v/>
      </c>
      <c r="X242" s="182"/>
      <c r="Y242" s="182"/>
      <c r="Z242" s="182"/>
      <c r="AA242" s="182"/>
      <c r="AC242" s="45"/>
    </row>
    <row r="243" spans="1:29">
      <c r="A243" s="241">
        <v>44020</v>
      </c>
      <c r="B243" s="169" t="s">
        <v>7</v>
      </c>
      <c r="C243" s="169" t="s">
        <v>979</v>
      </c>
      <c r="D243" s="171">
        <v>1</v>
      </c>
      <c r="E243" s="171" t="s">
        <v>39</v>
      </c>
      <c r="F243" s="116" t="s">
        <v>104</v>
      </c>
      <c r="G243" s="169" t="s">
        <v>976</v>
      </c>
      <c r="H243" s="169" t="s">
        <v>977</v>
      </c>
      <c r="I243" s="169" t="s">
        <v>74</v>
      </c>
      <c r="J243" s="169" t="s">
        <v>10</v>
      </c>
      <c r="K243" s="169"/>
      <c r="L243" s="206" t="s">
        <v>618</v>
      </c>
      <c r="M243" s="172" t="str">
        <f>IF(C243="","",(IF(IFERROR(INDEX(HandoverLog!A:A,MATCH(ShipmentRegister!C243,HandoverLog!A:A,0),1),"Inside The Secure Store")=C243,"Collected And Gone","Inside The Secure Store")))</f>
        <v>Inside The Secure Store</v>
      </c>
      <c r="N243" s="28">
        <f t="shared" ca="1" si="26"/>
        <v>81</v>
      </c>
      <c r="O243" s="169"/>
      <c r="P243" s="192"/>
      <c r="Q243" s="192"/>
      <c r="R243" s="192"/>
      <c r="S243" s="193"/>
      <c r="T243" s="171"/>
      <c r="U243" s="169"/>
      <c r="V243" s="174" t="str">
        <f t="shared" si="27"/>
        <v/>
      </c>
      <c r="W243" s="175" t="str">
        <f t="shared" ca="1" si="28"/>
        <v/>
      </c>
      <c r="X243" s="182"/>
      <c r="Y243" s="182"/>
      <c r="Z243" s="182"/>
      <c r="AA243" s="182"/>
      <c r="AC243" s="45"/>
    </row>
    <row r="244" spans="1:29">
      <c r="A244" s="241">
        <v>44020</v>
      </c>
      <c r="B244" s="169" t="s">
        <v>7</v>
      </c>
      <c r="C244" s="169" t="s">
        <v>968</v>
      </c>
      <c r="D244" s="171">
        <v>1</v>
      </c>
      <c r="E244" s="171" t="s">
        <v>39</v>
      </c>
      <c r="F244" s="116" t="s">
        <v>13</v>
      </c>
      <c r="G244" s="169" t="s">
        <v>291</v>
      </c>
      <c r="H244" s="169" t="s">
        <v>970</v>
      </c>
      <c r="I244" s="169" t="s">
        <v>969</v>
      </c>
      <c r="J244" s="169" t="s">
        <v>10</v>
      </c>
      <c r="K244" s="169"/>
      <c r="L244" s="206" t="s">
        <v>618</v>
      </c>
      <c r="M244" s="172" t="str">
        <f>IF(C244="","",(IF(IFERROR(INDEX(HandoverLog!A:A,MATCH(ShipmentRegister!C244,HandoverLog!A:A,0),1),"Inside The Secure Store")=C244,"Collected And Gone","Inside The Secure Store")))</f>
        <v>Collected And Gone</v>
      </c>
      <c r="N244" s="28">
        <f t="shared" ca="1" si="26"/>
        <v>81</v>
      </c>
      <c r="O244" s="169"/>
      <c r="P244" s="192"/>
      <c r="Q244" s="192"/>
      <c r="R244" s="192"/>
      <c r="S244" s="192"/>
      <c r="T244" s="171"/>
      <c r="U244" s="169"/>
      <c r="V244" s="174" t="str">
        <f t="shared" si="27"/>
        <v/>
      </c>
      <c r="W244" s="175" t="str">
        <f t="shared" ca="1" si="28"/>
        <v/>
      </c>
      <c r="X244" s="182"/>
      <c r="Y244" s="182"/>
      <c r="Z244" s="182"/>
      <c r="AA244" s="182"/>
      <c r="AC244" s="45"/>
    </row>
    <row r="245" spans="1:29">
      <c r="A245" s="241">
        <v>44021</v>
      </c>
      <c r="B245" s="169" t="s">
        <v>7</v>
      </c>
      <c r="C245" s="169" t="s">
        <v>1013</v>
      </c>
      <c r="D245" s="171">
        <v>2</v>
      </c>
      <c r="E245" s="171" t="s">
        <v>39</v>
      </c>
      <c r="F245" s="116" t="s">
        <v>1870</v>
      </c>
      <c r="G245" s="169" t="s">
        <v>170</v>
      </c>
      <c r="H245" s="169" t="s">
        <v>1014</v>
      </c>
      <c r="I245" s="194" t="s">
        <v>1015</v>
      </c>
      <c r="J245" s="169" t="s">
        <v>10</v>
      </c>
      <c r="K245" s="169"/>
      <c r="L245" s="206" t="s">
        <v>166</v>
      </c>
      <c r="M245" s="172" t="str">
        <f>IF(C245="","",(IF(IFERROR(INDEX(HandoverLog!A:A,MATCH(ShipmentRegister!C245,HandoverLog!A:A,0),1),"Inside The Secure Store")=C245,"Collected And Gone","Inside The Secure Store")))</f>
        <v>Collected And Gone</v>
      </c>
      <c r="N245" s="28">
        <f t="shared" ca="1" si="26"/>
        <v>80</v>
      </c>
      <c r="O245" s="169"/>
      <c r="P245" s="192"/>
      <c r="Q245" s="192"/>
      <c r="R245" s="192"/>
      <c r="S245" s="192"/>
      <c r="T245" s="171"/>
      <c r="U245" s="169"/>
      <c r="V245" s="174" t="str">
        <f t="shared" si="27"/>
        <v/>
      </c>
      <c r="W245" s="175" t="str">
        <f t="shared" ca="1" si="28"/>
        <v/>
      </c>
      <c r="X245" s="182"/>
      <c r="Y245" s="182"/>
      <c r="Z245" s="182"/>
      <c r="AA245" s="182"/>
      <c r="AC245" s="49"/>
    </row>
    <row r="246" spans="1:29">
      <c r="A246" s="241">
        <v>44021</v>
      </c>
      <c r="B246" s="169" t="s">
        <v>7</v>
      </c>
      <c r="C246" s="169" t="s">
        <v>1016</v>
      </c>
      <c r="D246" s="171">
        <v>2</v>
      </c>
      <c r="E246" s="171"/>
      <c r="F246" s="116" t="s">
        <v>97</v>
      </c>
      <c r="G246" s="169" t="s">
        <v>170</v>
      </c>
      <c r="H246" s="169" t="s">
        <v>1014</v>
      </c>
      <c r="I246" s="194" t="s">
        <v>1015</v>
      </c>
      <c r="J246" s="169" t="s">
        <v>10</v>
      </c>
      <c r="K246" s="169"/>
      <c r="L246" s="206" t="s">
        <v>166</v>
      </c>
      <c r="M246" s="172" t="str">
        <f>IF(C246="","",(IF(IFERROR(INDEX(HandoverLog!A:A,MATCH(ShipmentRegister!C246,HandoverLog!A:A,0),1),"Inside The Secure Store")=C246,"Collected And Gone","Inside The Secure Store")))</f>
        <v>Collected And Gone</v>
      </c>
      <c r="N246" s="28">
        <f t="shared" ca="1" si="26"/>
        <v>80</v>
      </c>
      <c r="O246" s="169"/>
      <c r="P246" s="192"/>
      <c r="Q246" s="192"/>
      <c r="R246" s="192"/>
      <c r="S246" s="192"/>
      <c r="T246" s="171"/>
      <c r="U246" s="169"/>
      <c r="V246" s="174" t="str">
        <f t="shared" si="27"/>
        <v/>
      </c>
      <c r="W246" s="175" t="str">
        <f t="shared" ca="1" si="28"/>
        <v/>
      </c>
      <c r="X246" s="182"/>
      <c r="Y246" s="182"/>
      <c r="Z246" s="182"/>
      <c r="AA246" s="182"/>
      <c r="AC246" s="49"/>
    </row>
    <row r="247" spans="1:29">
      <c r="A247" s="241">
        <v>44021</v>
      </c>
      <c r="B247" s="169" t="s">
        <v>7</v>
      </c>
      <c r="C247" s="169" t="s">
        <v>1004</v>
      </c>
      <c r="D247" s="171">
        <v>1</v>
      </c>
      <c r="E247" s="171" t="s">
        <v>39</v>
      </c>
      <c r="F247" s="116" t="s">
        <v>14</v>
      </c>
      <c r="G247" s="169" t="s">
        <v>509</v>
      </c>
      <c r="H247" s="169" t="s">
        <v>1005</v>
      </c>
      <c r="I247" s="169" t="s">
        <v>1006</v>
      </c>
      <c r="J247" s="169" t="s">
        <v>10</v>
      </c>
      <c r="K247" s="169"/>
      <c r="L247" s="206" t="s">
        <v>167</v>
      </c>
      <c r="M247" s="172" t="str">
        <f>IF(C247="","",(IF(IFERROR(INDEX(HandoverLog!A:A,MATCH(ShipmentRegister!C247,HandoverLog!A:A,0),1),"Inside The Secure Store")=C247,"Collected And Gone","Inside The Secure Store")))</f>
        <v>Collected And Gone</v>
      </c>
      <c r="N247" s="28">
        <f t="shared" ca="1" si="26"/>
        <v>80</v>
      </c>
      <c r="O247" s="169"/>
      <c r="P247" s="192"/>
      <c r="Q247" s="192"/>
      <c r="R247" s="192"/>
      <c r="S247" s="192"/>
      <c r="T247" s="171"/>
      <c r="U247" s="169"/>
      <c r="V247" s="174" t="str">
        <f t="shared" si="27"/>
        <v/>
      </c>
      <c r="W247" s="175" t="str">
        <f t="shared" ca="1" si="28"/>
        <v/>
      </c>
      <c r="X247" s="182"/>
      <c r="Y247" s="182"/>
      <c r="Z247" s="182"/>
      <c r="AA247" s="182"/>
      <c r="AC247" s="45"/>
    </row>
    <row r="248" spans="1:29">
      <c r="A248" s="241">
        <v>44021</v>
      </c>
      <c r="B248" s="169" t="s">
        <v>8</v>
      </c>
      <c r="C248" s="169" t="s">
        <v>1020</v>
      </c>
      <c r="D248" s="171">
        <v>1</v>
      </c>
      <c r="E248" s="171" t="s">
        <v>39</v>
      </c>
      <c r="F248" s="116" t="s">
        <v>156</v>
      </c>
      <c r="G248" s="169" t="s">
        <v>106</v>
      </c>
      <c r="H248" s="169" t="s">
        <v>1021</v>
      </c>
      <c r="I248" s="169" t="s">
        <v>1022</v>
      </c>
      <c r="J248" s="169" t="s">
        <v>10</v>
      </c>
      <c r="K248" s="169"/>
      <c r="L248" s="206" t="s">
        <v>191</v>
      </c>
      <c r="M248" s="172" t="str">
        <f>IF(C248="","",(IF(IFERROR(INDEX(HandoverLog!A:A,MATCH(ShipmentRegister!C248,HandoverLog!A:A,0),1),"Inside The Secure Store")=C248,"Collected And Gone","Inside The Secure Store")))</f>
        <v>Collected And Gone</v>
      </c>
      <c r="N248" s="28">
        <f t="shared" ca="1" si="26"/>
        <v>80</v>
      </c>
      <c r="O248" s="169"/>
      <c r="P248" s="192"/>
      <c r="Q248" s="192"/>
      <c r="R248" s="192"/>
      <c r="S248" s="192"/>
      <c r="T248" s="171"/>
      <c r="U248" s="169"/>
      <c r="V248" s="174" t="str">
        <f t="shared" si="27"/>
        <v/>
      </c>
      <c r="W248" s="175" t="str">
        <f t="shared" ca="1" si="28"/>
        <v/>
      </c>
      <c r="X248" s="182"/>
      <c r="Y248" s="182"/>
      <c r="Z248" s="182"/>
      <c r="AA248" s="182"/>
      <c r="AC248" s="45"/>
    </row>
    <row r="249" spans="1:29">
      <c r="A249" s="241">
        <v>44021</v>
      </c>
      <c r="B249" s="169" t="s">
        <v>7</v>
      </c>
      <c r="C249" s="179" t="s">
        <v>1002</v>
      </c>
      <c r="D249" s="171">
        <v>1</v>
      </c>
      <c r="E249" s="171" t="s">
        <v>39</v>
      </c>
      <c r="F249" s="116" t="s">
        <v>19</v>
      </c>
      <c r="G249" s="169" t="s">
        <v>189</v>
      </c>
      <c r="H249" s="169" t="s">
        <v>122</v>
      </c>
      <c r="I249" s="169" t="s">
        <v>1003</v>
      </c>
      <c r="J249" s="146" t="s">
        <v>9</v>
      </c>
      <c r="K249" s="169"/>
      <c r="L249" s="206" t="s">
        <v>167</v>
      </c>
      <c r="M249" s="172" t="str">
        <f>IF(C249="","",(IF(IFERROR(INDEX(HandoverLog!A:A,MATCH(ShipmentRegister!C249,HandoverLog!A:A,0),1),"Inside The Secure Store")=C249,"Collected And Gone","Inside The Secure Store")))</f>
        <v>Inside The Secure Store</v>
      </c>
      <c r="N249" s="28">
        <f t="shared" ca="1" si="26"/>
        <v>80</v>
      </c>
      <c r="O249" s="169" t="s">
        <v>1998</v>
      </c>
      <c r="P249" s="192"/>
      <c r="Q249" s="192"/>
      <c r="R249" s="192"/>
      <c r="S249" s="193"/>
      <c r="T249" s="171"/>
      <c r="U249" s="169"/>
      <c r="V249" s="174" t="str">
        <f t="shared" si="27"/>
        <v/>
      </c>
      <c r="W249" s="175" t="str">
        <f t="shared" ca="1" si="28"/>
        <v/>
      </c>
      <c r="X249" s="182"/>
      <c r="Y249" s="182"/>
      <c r="Z249" s="182"/>
      <c r="AA249" s="182"/>
      <c r="AC249" s="45"/>
    </row>
    <row r="250" spans="1:29">
      <c r="A250" s="241">
        <v>44021</v>
      </c>
      <c r="B250" s="169" t="s">
        <v>7</v>
      </c>
      <c r="C250" s="195" t="s">
        <v>1043</v>
      </c>
      <c r="D250" s="171">
        <v>1</v>
      </c>
      <c r="E250" s="171" t="s">
        <v>39</v>
      </c>
      <c r="F250" s="116" t="s">
        <v>13</v>
      </c>
      <c r="G250" s="169" t="s">
        <v>307</v>
      </c>
      <c r="H250" s="169" t="s">
        <v>1044</v>
      </c>
      <c r="I250" s="169" t="s">
        <v>1001</v>
      </c>
      <c r="J250" s="169" t="s">
        <v>10</v>
      </c>
      <c r="K250" s="169"/>
      <c r="L250" s="206" t="s">
        <v>167</v>
      </c>
      <c r="M250" s="172" t="str">
        <f>IF(C250="","",(IF(IFERROR(INDEX(HandoverLog!A:A,MATCH(ShipmentRegister!C250,HandoverLog!A:A,0),1),"Inside The Secure Store")=C250,"Collected And Gone","Inside The Secure Store")))</f>
        <v>Collected And Gone</v>
      </c>
      <c r="N250" s="28">
        <f t="shared" ca="1" si="26"/>
        <v>80</v>
      </c>
      <c r="O250" s="195" t="s">
        <v>1007</v>
      </c>
      <c r="P250" s="192"/>
      <c r="Q250" s="192"/>
      <c r="R250" s="192"/>
      <c r="S250" s="192"/>
      <c r="T250" s="171"/>
      <c r="U250" s="169"/>
      <c r="V250" s="174" t="str">
        <f t="shared" si="27"/>
        <v/>
      </c>
      <c r="W250" s="175" t="str">
        <f t="shared" ca="1" si="28"/>
        <v/>
      </c>
      <c r="X250" s="182"/>
      <c r="Y250" s="182"/>
      <c r="Z250" s="182"/>
      <c r="AA250" s="182"/>
      <c r="AC250" s="45"/>
    </row>
    <row r="251" spans="1:29">
      <c r="A251" s="241">
        <v>44022</v>
      </c>
      <c r="B251" s="169" t="s">
        <v>7</v>
      </c>
      <c r="C251" s="169" t="s">
        <v>1040</v>
      </c>
      <c r="D251" s="171">
        <v>1</v>
      </c>
      <c r="E251" s="171" t="s">
        <v>39</v>
      </c>
      <c r="F251" s="116" t="s">
        <v>13</v>
      </c>
      <c r="G251" s="169" t="s">
        <v>475</v>
      </c>
      <c r="H251" s="169" t="s">
        <v>1041</v>
      </c>
      <c r="I251" s="169" t="s">
        <v>1042</v>
      </c>
      <c r="J251" s="169" t="s">
        <v>10</v>
      </c>
      <c r="K251" s="169"/>
      <c r="L251" s="206" t="s">
        <v>417</v>
      </c>
      <c r="M251" s="172" t="str">
        <f>IF(C251="","",(IF(IFERROR(INDEX(HandoverLog!A:A,MATCH(ShipmentRegister!C251,HandoverLog!A:A,0),1),"Inside The Secure Store")=C251,"Collected And Gone","Inside The Secure Store")))</f>
        <v>Collected And Gone</v>
      </c>
      <c r="N251" s="28">
        <f t="shared" ca="1" si="26"/>
        <v>79</v>
      </c>
      <c r="O251" s="169"/>
      <c r="P251" s="192"/>
      <c r="Q251" s="192"/>
      <c r="R251" s="192"/>
      <c r="S251" s="192"/>
      <c r="T251" s="171"/>
      <c r="U251" s="169"/>
      <c r="V251" s="174" t="str">
        <f t="shared" si="27"/>
        <v/>
      </c>
      <c r="W251" s="175" t="str">
        <f t="shared" ca="1" si="28"/>
        <v/>
      </c>
      <c r="X251" s="182"/>
      <c r="Y251" s="182"/>
      <c r="Z251" s="182"/>
      <c r="AA251" s="182"/>
      <c r="AC251" s="45"/>
    </row>
    <row r="252" spans="1:29">
      <c r="A252" s="241">
        <v>44022</v>
      </c>
      <c r="B252" s="169" t="s">
        <v>7</v>
      </c>
      <c r="C252" s="169" t="s">
        <v>1050</v>
      </c>
      <c r="D252" s="171">
        <v>1</v>
      </c>
      <c r="E252" s="171" t="s">
        <v>39</v>
      </c>
      <c r="F252" s="116" t="s">
        <v>102</v>
      </c>
      <c r="G252" s="169" t="s">
        <v>1051</v>
      </c>
      <c r="H252" s="169" t="s">
        <v>1052</v>
      </c>
      <c r="I252" s="169" t="s">
        <v>1053</v>
      </c>
      <c r="J252" s="169" t="s">
        <v>10</v>
      </c>
      <c r="K252" s="169"/>
      <c r="L252" s="206" t="s">
        <v>1054</v>
      </c>
      <c r="M252" s="172" t="str">
        <f>IF(C252="","",(IF(IFERROR(INDEX(HandoverLog!A:A,MATCH(ShipmentRegister!C252,HandoverLog!A:A,0),1),"Inside The Secure Store")=C252,"Collected And Gone","Inside The Secure Store")))</f>
        <v>Collected And Gone</v>
      </c>
      <c r="N252" s="28">
        <f t="shared" ca="1" si="26"/>
        <v>79</v>
      </c>
      <c r="O252" s="169"/>
      <c r="P252" s="192"/>
      <c r="Q252" s="192"/>
      <c r="R252" s="192"/>
      <c r="S252" s="192"/>
      <c r="T252" s="171"/>
      <c r="U252" s="169"/>
      <c r="V252" s="174" t="str">
        <f t="shared" si="27"/>
        <v/>
      </c>
      <c r="W252" s="175" t="str">
        <f t="shared" ca="1" si="28"/>
        <v/>
      </c>
      <c r="X252" s="182"/>
      <c r="Y252" s="182"/>
      <c r="Z252" s="182"/>
      <c r="AA252" s="182"/>
      <c r="AC252" s="45"/>
    </row>
    <row r="253" spans="1:29">
      <c r="A253" s="241">
        <v>44022</v>
      </c>
      <c r="B253" s="169" t="s">
        <v>7</v>
      </c>
      <c r="C253" s="169" t="s">
        <v>1023</v>
      </c>
      <c r="D253" s="171">
        <v>1</v>
      </c>
      <c r="E253" s="171" t="s">
        <v>39</v>
      </c>
      <c r="F253" s="116" t="s">
        <v>14</v>
      </c>
      <c r="G253" s="169" t="s">
        <v>106</v>
      </c>
      <c r="H253" s="169" t="s">
        <v>1026</v>
      </c>
      <c r="I253" s="169"/>
      <c r="J253" s="169" t="s">
        <v>10</v>
      </c>
      <c r="K253" s="169"/>
      <c r="L253" s="206" t="s">
        <v>417</v>
      </c>
      <c r="M253" s="172" t="str">
        <f>IF(C253="","",(IF(IFERROR(INDEX(HandoverLog!A:A,MATCH(ShipmentRegister!C253,HandoverLog!A:A,0),1),"Inside The Secure Store")=C253,"Collected And Gone","Inside The Secure Store")))</f>
        <v>Inside The Secure Store</v>
      </c>
      <c r="N253" s="28">
        <f t="shared" ca="1" si="26"/>
        <v>79</v>
      </c>
      <c r="O253" s="169"/>
      <c r="P253" s="192"/>
      <c r="Q253" s="192"/>
      <c r="R253" s="192"/>
      <c r="S253" s="193"/>
      <c r="T253" s="171"/>
      <c r="U253" s="169"/>
      <c r="V253" s="174" t="str">
        <f t="shared" si="27"/>
        <v/>
      </c>
      <c r="W253" s="175" t="str">
        <f t="shared" ca="1" si="28"/>
        <v/>
      </c>
      <c r="X253" s="182"/>
      <c r="Y253" s="182"/>
      <c r="Z253" s="182"/>
      <c r="AA253" s="182"/>
      <c r="AC253" s="45"/>
    </row>
    <row r="254" spans="1:29">
      <c r="A254" s="241">
        <v>44022</v>
      </c>
      <c r="B254" s="169" t="s">
        <v>7</v>
      </c>
      <c r="C254" s="169" t="s">
        <v>1027</v>
      </c>
      <c r="D254" s="171">
        <v>1</v>
      </c>
      <c r="E254" s="171" t="s">
        <v>39</v>
      </c>
      <c r="F254" s="116" t="s">
        <v>14</v>
      </c>
      <c r="G254" s="169" t="s">
        <v>351</v>
      </c>
      <c r="H254" s="169" t="s">
        <v>1024</v>
      </c>
      <c r="I254" s="169" t="s">
        <v>1025</v>
      </c>
      <c r="J254" s="169" t="s">
        <v>10</v>
      </c>
      <c r="K254" s="169"/>
      <c r="L254" s="206" t="s">
        <v>417</v>
      </c>
      <c r="M254" s="172" t="str">
        <f>IF(C254="","",(IF(IFERROR(INDEX(HandoverLog!A:A,MATCH(ShipmentRegister!C254,HandoverLog!A:A,0),1),"Inside The Secure Store")=C254,"Collected And Gone","Inside The Secure Store")))</f>
        <v>Collected And Gone</v>
      </c>
      <c r="N254" s="28">
        <f t="shared" ca="1" si="26"/>
        <v>79</v>
      </c>
      <c r="O254" s="169"/>
      <c r="P254" s="192"/>
      <c r="Q254" s="192"/>
      <c r="R254" s="192"/>
      <c r="S254" s="192"/>
      <c r="T254" s="171"/>
      <c r="U254" s="169"/>
      <c r="V254" s="174" t="str">
        <f t="shared" si="27"/>
        <v/>
      </c>
      <c r="W254" s="175" t="str">
        <f t="shared" ca="1" si="28"/>
        <v/>
      </c>
      <c r="X254" s="182"/>
      <c r="Y254" s="182"/>
      <c r="Z254" s="182"/>
      <c r="AA254" s="182"/>
      <c r="AC254" s="45"/>
    </row>
    <row r="255" spans="1:29">
      <c r="A255" s="241">
        <v>44022</v>
      </c>
      <c r="B255" s="169" t="s">
        <v>7</v>
      </c>
      <c r="C255" s="169" t="s">
        <v>1031</v>
      </c>
      <c r="D255" s="171">
        <v>1</v>
      </c>
      <c r="E255" s="171" t="s">
        <v>39</v>
      </c>
      <c r="F255" s="116" t="s">
        <v>102</v>
      </c>
      <c r="G255" s="169" t="s">
        <v>185</v>
      </c>
      <c r="H255" s="169" t="s">
        <v>1032</v>
      </c>
      <c r="I255" s="169" t="s">
        <v>1033</v>
      </c>
      <c r="J255" s="146" t="s">
        <v>9</v>
      </c>
      <c r="K255" s="169"/>
      <c r="L255" s="206" t="s">
        <v>417</v>
      </c>
      <c r="M255" s="172" t="str">
        <f>IF(C255="","",(IF(IFERROR(INDEX(HandoverLog!A:A,MATCH(ShipmentRegister!C255,HandoverLog!A:A,0),1),"Inside The Secure Store")=C255,"Collected And Gone","Inside The Secure Store")))</f>
        <v>Collected And Gone</v>
      </c>
      <c r="N255" s="28">
        <f t="shared" ca="1" si="26"/>
        <v>79</v>
      </c>
      <c r="O255" s="169"/>
      <c r="P255" s="192"/>
      <c r="Q255" s="192"/>
      <c r="R255" s="192"/>
      <c r="S255" s="192"/>
      <c r="T255" s="171"/>
      <c r="U255" s="169"/>
      <c r="V255" s="174" t="str">
        <f t="shared" si="27"/>
        <v/>
      </c>
      <c r="W255" s="175" t="str">
        <f t="shared" ca="1" si="28"/>
        <v/>
      </c>
      <c r="X255" s="182"/>
      <c r="Y255" s="182"/>
      <c r="Z255" s="182"/>
      <c r="AA255" s="182"/>
      <c r="AC255" s="45"/>
    </row>
    <row r="256" spans="1:29">
      <c r="A256" s="241">
        <v>44022</v>
      </c>
      <c r="B256" s="169" t="s">
        <v>8</v>
      </c>
      <c r="C256" s="195" t="s">
        <v>1037</v>
      </c>
      <c r="D256" s="171">
        <v>1</v>
      </c>
      <c r="E256" s="171" t="s">
        <v>39</v>
      </c>
      <c r="F256" s="116" t="s">
        <v>156</v>
      </c>
      <c r="G256" s="169" t="s">
        <v>307</v>
      </c>
      <c r="H256" s="169" t="s">
        <v>1038</v>
      </c>
      <c r="I256" s="169" t="s">
        <v>1039</v>
      </c>
      <c r="J256" s="169" t="s">
        <v>10</v>
      </c>
      <c r="K256" s="169"/>
      <c r="L256" s="206" t="s">
        <v>417</v>
      </c>
      <c r="M256" s="172" t="str">
        <f>IF(C256="","",(IF(IFERROR(INDEX(HandoverLog!A:A,MATCH(ShipmentRegister!C256,HandoverLog!A:A,0),1),"Inside The Secure Store")=C256,"Collected And Gone","Inside The Secure Store")))</f>
        <v>Collected And Gone</v>
      </c>
      <c r="N256" s="28">
        <f t="shared" ca="1" si="26"/>
        <v>79</v>
      </c>
      <c r="O256" s="169" t="s">
        <v>1046</v>
      </c>
      <c r="P256" s="192"/>
      <c r="Q256" s="192"/>
      <c r="R256" s="192"/>
      <c r="S256" s="192"/>
      <c r="T256" s="171"/>
      <c r="U256" s="169"/>
      <c r="V256" s="174" t="str">
        <f t="shared" si="27"/>
        <v/>
      </c>
      <c r="W256" s="175" t="str">
        <f t="shared" ca="1" si="28"/>
        <v/>
      </c>
      <c r="X256" s="182"/>
      <c r="Y256" s="182"/>
      <c r="Z256" s="182"/>
      <c r="AA256" s="182"/>
      <c r="AC256" s="45"/>
    </row>
    <row r="257" spans="1:29">
      <c r="A257" s="241">
        <v>44022</v>
      </c>
      <c r="B257" s="169" t="s">
        <v>7</v>
      </c>
      <c r="C257" s="199" t="s">
        <v>1047</v>
      </c>
      <c r="D257" s="171">
        <v>1</v>
      </c>
      <c r="E257" s="171" t="s">
        <v>39</v>
      </c>
      <c r="F257" s="116" t="s">
        <v>104</v>
      </c>
      <c r="G257" s="169" t="s">
        <v>1008</v>
      </c>
      <c r="H257" s="169" t="s">
        <v>1048</v>
      </c>
      <c r="I257" s="169" t="s">
        <v>1049</v>
      </c>
      <c r="J257" s="146" t="s">
        <v>9</v>
      </c>
      <c r="K257" s="169"/>
      <c r="L257" s="206" t="s">
        <v>417</v>
      </c>
      <c r="M257" s="172" t="str">
        <f>IF(C257="","",(IF(IFERROR(INDEX(HandoverLog!A:A,MATCH(ShipmentRegister!C257,HandoverLog!A:A,0),1),"Inside The Secure Store")=C257,"Collected And Gone","Inside The Secure Store")))</f>
        <v>Collected And Gone</v>
      </c>
      <c r="N257" s="28">
        <f t="shared" ca="1" si="26"/>
        <v>79</v>
      </c>
      <c r="O257" s="169"/>
      <c r="P257" s="192"/>
      <c r="Q257" s="192"/>
      <c r="R257" s="192"/>
      <c r="S257" s="192"/>
      <c r="T257" s="171"/>
      <c r="U257" s="169"/>
      <c r="V257" s="174" t="str">
        <f t="shared" si="27"/>
        <v/>
      </c>
      <c r="W257" s="175" t="str">
        <f t="shared" ca="1" si="28"/>
        <v/>
      </c>
      <c r="X257" s="182"/>
      <c r="Y257" s="182"/>
      <c r="Z257" s="182"/>
      <c r="AA257" s="182"/>
      <c r="AC257" s="45"/>
    </row>
    <row r="258" spans="1:29">
      <c r="A258" s="241">
        <v>44022</v>
      </c>
      <c r="B258" s="169" t="s">
        <v>7</v>
      </c>
      <c r="C258" s="169" t="s">
        <v>1028</v>
      </c>
      <c r="D258" s="171">
        <v>1</v>
      </c>
      <c r="E258" s="171" t="s">
        <v>39</v>
      </c>
      <c r="F258" s="116" t="s">
        <v>157</v>
      </c>
      <c r="G258" s="169" t="s">
        <v>107</v>
      </c>
      <c r="H258" s="169" t="s">
        <v>1029</v>
      </c>
      <c r="I258" s="195" t="s">
        <v>1030</v>
      </c>
      <c r="J258" s="169" t="s">
        <v>10</v>
      </c>
      <c r="K258" s="169"/>
      <c r="L258" s="206" t="s">
        <v>417</v>
      </c>
      <c r="M258" s="172" t="str">
        <f>IF(C258="","",(IF(IFERROR(INDEX(HandoverLog!A:A,MATCH(ShipmentRegister!C258,HandoverLog!A:A,0),1),"Inside The Secure Store")=C258,"Collected And Gone","Inside The Secure Store")))</f>
        <v>Collected And Gone</v>
      </c>
      <c r="N258" s="28">
        <f t="shared" ca="1" si="26"/>
        <v>79</v>
      </c>
      <c r="O258" s="169"/>
      <c r="P258" s="192"/>
      <c r="Q258" s="192"/>
      <c r="R258" s="192"/>
      <c r="S258" s="192"/>
      <c r="T258" s="171"/>
      <c r="U258" s="169"/>
      <c r="V258" s="174" t="str">
        <f t="shared" si="27"/>
        <v/>
      </c>
      <c r="W258" s="175" t="str">
        <f t="shared" ca="1" si="28"/>
        <v/>
      </c>
      <c r="X258" s="182"/>
      <c r="Y258" s="182"/>
      <c r="Z258" s="182"/>
      <c r="AA258" s="182"/>
      <c r="AC258" s="45"/>
    </row>
    <row r="259" spans="1:29">
      <c r="A259" s="241">
        <v>44022</v>
      </c>
      <c r="B259" s="169" t="s">
        <v>7</v>
      </c>
      <c r="C259" s="169" t="s">
        <v>1034</v>
      </c>
      <c r="D259" s="171">
        <v>1</v>
      </c>
      <c r="E259" s="171" t="s">
        <v>39</v>
      </c>
      <c r="F259" s="116" t="s">
        <v>97</v>
      </c>
      <c r="G259" s="169" t="s">
        <v>320</v>
      </c>
      <c r="H259" s="169" t="s">
        <v>607</v>
      </c>
      <c r="I259" s="195" t="s">
        <v>1035</v>
      </c>
      <c r="J259" s="169" t="s">
        <v>10</v>
      </c>
      <c r="K259" s="169"/>
      <c r="L259" s="206" t="s">
        <v>417</v>
      </c>
      <c r="M259" s="172" t="str">
        <f>IF(C259="","",(IF(IFERROR(INDEX(HandoverLog!A:A,MATCH(ShipmentRegister!C259,HandoverLog!A:A,0),1),"Inside The Secure Store")=C259,"Collected And Gone","Inside The Secure Store")))</f>
        <v>Collected And Gone</v>
      </c>
      <c r="N259" s="28">
        <f t="shared" ca="1" si="26"/>
        <v>79</v>
      </c>
      <c r="O259" s="169"/>
      <c r="P259" s="192"/>
      <c r="Q259" s="192"/>
      <c r="R259" s="192"/>
      <c r="S259" s="192"/>
      <c r="T259" s="171"/>
      <c r="U259" s="169"/>
      <c r="V259" s="174" t="str">
        <f t="shared" si="27"/>
        <v/>
      </c>
      <c r="W259" s="175" t="str">
        <f t="shared" ca="1" si="28"/>
        <v/>
      </c>
      <c r="X259" s="182"/>
      <c r="Y259" s="182"/>
      <c r="Z259" s="182"/>
      <c r="AA259" s="182"/>
      <c r="AC259" s="45"/>
    </row>
    <row r="260" spans="1:29">
      <c r="A260" s="241">
        <v>44025</v>
      </c>
      <c r="B260" s="169" t="s">
        <v>7</v>
      </c>
      <c r="C260" s="169" t="s">
        <v>1295</v>
      </c>
      <c r="D260" s="171">
        <v>1</v>
      </c>
      <c r="E260" s="171" t="s">
        <v>39</v>
      </c>
      <c r="F260" s="116" t="s">
        <v>97</v>
      </c>
      <c r="G260" s="169" t="s">
        <v>733</v>
      </c>
      <c r="H260" s="169" t="s">
        <v>1080</v>
      </c>
      <c r="I260" s="169" t="s">
        <v>1081</v>
      </c>
      <c r="J260" s="169" t="s">
        <v>10</v>
      </c>
      <c r="K260" s="169"/>
      <c r="L260" s="206" t="s">
        <v>167</v>
      </c>
      <c r="M260" s="172" t="str">
        <f>IF(C260="","",(IF(IFERROR(INDEX(HandoverLog!A:A,MATCH(ShipmentRegister!C260,HandoverLog!A:A,0),1),"Inside The Secure Store")=C260,"Collected And Gone","Inside The Secure Store")))</f>
        <v>Collected And Gone</v>
      </c>
      <c r="N260" s="28">
        <f t="shared" ca="1" si="26"/>
        <v>76</v>
      </c>
      <c r="O260" s="169" t="s">
        <v>1082</v>
      </c>
      <c r="P260" s="192"/>
      <c r="Q260" s="192"/>
      <c r="R260" s="192"/>
      <c r="S260" s="192"/>
      <c r="T260" s="171"/>
      <c r="U260" s="169"/>
      <c r="V260" s="174" t="str">
        <f t="shared" si="27"/>
        <v/>
      </c>
      <c r="W260" s="175" t="str">
        <f t="shared" ca="1" si="28"/>
        <v/>
      </c>
      <c r="X260" s="182"/>
      <c r="Y260" s="182"/>
      <c r="Z260" s="182"/>
      <c r="AA260" s="182"/>
      <c r="AC260" s="45"/>
    </row>
    <row r="261" spans="1:29">
      <c r="A261" s="241">
        <v>44025</v>
      </c>
      <c r="B261" s="169" t="s">
        <v>7</v>
      </c>
      <c r="C261" s="169" t="s">
        <v>1088</v>
      </c>
      <c r="D261" s="171">
        <v>1</v>
      </c>
      <c r="E261" s="171" t="s">
        <v>39</v>
      </c>
      <c r="F261" s="116" t="s">
        <v>97</v>
      </c>
      <c r="G261" s="169" t="s">
        <v>111</v>
      </c>
      <c r="H261" s="169" t="s">
        <v>1089</v>
      </c>
      <c r="I261" s="169" t="s">
        <v>1090</v>
      </c>
      <c r="J261" s="169" t="s">
        <v>10</v>
      </c>
      <c r="K261" s="169"/>
      <c r="L261" s="206" t="s">
        <v>167</v>
      </c>
      <c r="M261" s="172" t="str">
        <f>IF(C261="","",(IF(IFERROR(INDEX(HandoverLog!A:A,MATCH(ShipmentRegister!C261,HandoverLog!A:A,0),1),"Inside The Secure Store")=C261,"Collected And Gone","Inside The Secure Store")))</f>
        <v>Collected And Gone</v>
      </c>
      <c r="N261" s="28">
        <f t="shared" ref="N261:N324" ca="1" si="29">IF(A261="","",(TODAY()-A261))</f>
        <v>76</v>
      </c>
      <c r="O261" s="169" t="s">
        <v>1091</v>
      </c>
      <c r="P261" s="192"/>
      <c r="Q261" s="192"/>
      <c r="R261" s="192"/>
      <c r="S261" s="192"/>
      <c r="T261" s="171"/>
      <c r="U261" s="169"/>
      <c r="V261" s="174" t="str">
        <f t="shared" ref="V261:V324" si="30">IF(U261="","",U261+45)</f>
        <v/>
      </c>
      <c r="W261" s="175" t="str">
        <f t="shared" ref="W261:W324" ca="1" si="31">IF(U261="","",TODAY()-U261)</f>
        <v/>
      </c>
      <c r="X261" s="182"/>
      <c r="Y261" s="182"/>
      <c r="Z261" s="182"/>
      <c r="AA261" s="182"/>
      <c r="AC261" s="45"/>
    </row>
    <row r="262" spans="1:29">
      <c r="A262" s="241">
        <v>44025</v>
      </c>
      <c r="B262" s="169" t="s">
        <v>8</v>
      </c>
      <c r="C262" s="169" t="s">
        <v>1069</v>
      </c>
      <c r="D262" s="171">
        <v>1</v>
      </c>
      <c r="E262" s="171" t="s">
        <v>39</v>
      </c>
      <c r="F262" s="116" t="s">
        <v>159</v>
      </c>
      <c r="G262" s="169" t="s">
        <v>1070</v>
      </c>
      <c r="H262" s="169" t="s">
        <v>1071</v>
      </c>
      <c r="I262" s="169" t="s">
        <v>1072</v>
      </c>
      <c r="J262" s="169" t="s">
        <v>10</v>
      </c>
      <c r="K262" s="169"/>
      <c r="L262" s="206" t="s">
        <v>167</v>
      </c>
      <c r="M262" s="172" t="str">
        <f>IF(C262="","",(IF(IFERROR(INDEX(HandoverLog!A:A,MATCH(ShipmentRegister!C262,HandoverLog!A:A,0),1),"Inside The Secure Store")=C262,"Collected And Gone","Inside The Secure Store")))</f>
        <v>Collected And Gone</v>
      </c>
      <c r="N262" s="28">
        <f t="shared" ca="1" si="29"/>
        <v>76</v>
      </c>
      <c r="O262" s="169" t="s">
        <v>1073</v>
      </c>
      <c r="P262" s="192"/>
      <c r="Q262" s="192"/>
      <c r="R262" s="192"/>
      <c r="S262" s="192"/>
      <c r="T262" s="171"/>
      <c r="U262" s="169"/>
      <c r="V262" s="174" t="str">
        <f t="shared" si="30"/>
        <v/>
      </c>
      <c r="W262" s="175" t="str">
        <f t="shared" ca="1" si="31"/>
        <v/>
      </c>
      <c r="X262" s="182"/>
      <c r="Y262" s="182"/>
      <c r="Z262" s="182"/>
      <c r="AA262" s="182"/>
      <c r="AC262" s="45"/>
    </row>
    <row r="263" spans="1:29">
      <c r="A263" s="241">
        <v>44025</v>
      </c>
      <c r="B263" s="169" t="s">
        <v>7</v>
      </c>
      <c r="C263" s="169" t="s">
        <v>1063</v>
      </c>
      <c r="D263" s="171">
        <v>1</v>
      </c>
      <c r="E263" s="171" t="s">
        <v>39</v>
      </c>
      <c r="F263" s="116" t="s">
        <v>97</v>
      </c>
      <c r="G263" s="169" t="s">
        <v>1065</v>
      </c>
      <c r="H263" s="169" t="s">
        <v>1064</v>
      </c>
      <c r="I263" s="169" t="s">
        <v>1066</v>
      </c>
      <c r="J263" s="146" t="s">
        <v>9</v>
      </c>
      <c r="K263" s="169"/>
      <c r="L263" s="206" t="s">
        <v>167</v>
      </c>
      <c r="M263" s="172" t="str">
        <f>IF(C263="","",(IF(IFERROR(INDEX(HandoverLog!A:A,MATCH(ShipmentRegister!C263,HandoverLog!A:A,0),1),"Inside The Secure Store")=C263,"Collected And Gone","Inside The Secure Store")))</f>
        <v>Collected And Gone</v>
      </c>
      <c r="N263" s="28">
        <f t="shared" ca="1" si="29"/>
        <v>76</v>
      </c>
      <c r="O263" s="169" t="s">
        <v>1067</v>
      </c>
      <c r="P263" s="192"/>
      <c r="Q263" s="192"/>
      <c r="R263" s="192"/>
      <c r="S263" s="192"/>
      <c r="T263" s="171"/>
      <c r="U263" s="169"/>
      <c r="V263" s="174" t="str">
        <f t="shared" si="30"/>
        <v/>
      </c>
      <c r="W263" s="175" t="str">
        <f t="shared" ca="1" si="31"/>
        <v/>
      </c>
      <c r="X263" s="182"/>
      <c r="Y263" s="182"/>
      <c r="Z263" s="182"/>
      <c r="AA263" s="182"/>
      <c r="AC263" s="45"/>
    </row>
    <row r="264" spans="1:29">
      <c r="A264" s="241">
        <v>44025</v>
      </c>
      <c r="B264" s="169" t="s">
        <v>7</v>
      </c>
      <c r="C264" s="169" t="s">
        <v>1096</v>
      </c>
      <c r="D264" s="171">
        <v>3</v>
      </c>
      <c r="E264" s="171" t="s">
        <v>39</v>
      </c>
      <c r="F264" s="116" t="s">
        <v>104</v>
      </c>
      <c r="G264" s="169" t="s">
        <v>1065</v>
      </c>
      <c r="H264" s="169" t="s">
        <v>1092</v>
      </c>
      <c r="I264" s="169" t="s">
        <v>1093</v>
      </c>
      <c r="J264" s="169" t="s">
        <v>10</v>
      </c>
      <c r="K264" s="169"/>
      <c r="L264" s="206" t="s">
        <v>165</v>
      </c>
      <c r="M264" s="172" t="str">
        <f>IF(C264="","",(IF(IFERROR(INDEX(HandoverLog!A:A,MATCH(ShipmentRegister!C264,HandoverLog!A:A,0),1),"Inside The Secure Store")=C264,"Collected And Gone","Inside The Secure Store")))</f>
        <v>Collected And Gone</v>
      </c>
      <c r="N264" s="28">
        <f t="shared" ca="1" si="29"/>
        <v>76</v>
      </c>
      <c r="O264" s="169" t="s">
        <v>1099</v>
      </c>
      <c r="P264" s="192"/>
      <c r="Q264" s="192"/>
      <c r="R264" s="192"/>
      <c r="S264" s="192"/>
      <c r="T264" s="171"/>
      <c r="U264" s="169"/>
      <c r="V264" s="174" t="str">
        <f t="shared" si="30"/>
        <v/>
      </c>
      <c r="W264" s="175" t="str">
        <f t="shared" ca="1" si="31"/>
        <v/>
      </c>
      <c r="X264" s="182"/>
      <c r="Y264" s="182"/>
      <c r="Z264" s="182"/>
      <c r="AA264" s="182"/>
      <c r="AC264" s="45"/>
    </row>
    <row r="265" spans="1:29">
      <c r="A265" s="241">
        <v>44025</v>
      </c>
      <c r="B265" s="169" t="s">
        <v>7</v>
      </c>
      <c r="C265" s="169" t="s">
        <v>1097</v>
      </c>
      <c r="D265" s="171">
        <v>3</v>
      </c>
      <c r="E265" s="171"/>
      <c r="F265" s="116" t="s">
        <v>104</v>
      </c>
      <c r="G265" s="169" t="s">
        <v>1065</v>
      </c>
      <c r="H265" s="169" t="s">
        <v>1092</v>
      </c>
      <c r="I265" s="169" t="s">
        <v>1093</v>
      </c>
      <c r="J265" s="169" t="s">
        <v>10</v>
      </c>
      <c r="K265" s="169"/>
      <c r="L265" s="206" t="s">
        <v>165</v>
      </c>
      <c r="M265" s="172" t="str">
        <f>IF(C265="","",(IF(IFERROR(INDEX(HandoverLog!A:A,MATCH(ShipmentRegister!C265,HandoverLog!A:A,0),1),"Inside The Secure Store")=C265,"Collected And Gone","Inside The Secure Store")))</f>
        <v>Collected And Gone</v>
      </c>
      <c r="N265" s="28">
        <f t="shared" ca="1" si="29"/>
        <v>76</v>
      </c>
      <c r="O265" s="169" t="s">
        <v>1099</v>
      </c>
      <c r="P265" s="192"/>
      <c r="Q265" s="192"/>
      <c r="R265" s="192"/>
      <c r="S265" s="192"/>
      <c r="T265" s="171"/>
      <c r="U265" s="169"/>
      <c r="V265" s="174" t="str">
        <f t="shared" si="30"/>
        <v/>
      </c>
      <c r="W265" s="175" t="str">
        <f t="shared" ca="1" si="31"/>
        <v/>
      </c>
      <c r="X265" s="182"/>
      <c r="Y265" s="182"/>
      <c r="Z265" s="182"/>
      <c r="AA265" s="182"/>
      <c r="AC265" s="45"/>
    </row>
    <row r="266" spans="1:29">
      <c r="A266" s="241">
        <v>44025</v>
      </c>
      <c r="B266" s="169" t="s">
        <v>7</v>
      </c>
      <c r="C266" s="169" t="s">
        <v>1098</v>
      </c>
      <c r="D266" s="171">
        <v>3</v>
      </c>
      <c r="E266" s="171"/>
      <c r="F266" s="116" t="s">
        <v>104</v>
      </c>
      <c r="G266" s="169" t="s">
        <v>1065</v>
      </c>
      <c r="H266" s="169" t="s">
        <v>1092</v>
      </c>
      <c r="I266" s="169" t="s">
        <v>1093</v>
      </c>
      <c r="J266" s="169" t="s">
        <v>10</v>
      </c>
      <c r="K266" s="169"/>
      <c r="L266" s="206" t="s">
        <v>165</v>
      </c>
      <c r="M266" s="172" t="str">
        <f>IF(C266="","",(IF(IFERROR(INDEX(HandoverLog!A:A,MATCH(ShipmentRegister!C266,HandoverLog!A:A,0),1),"Inside The Secure Store")=C266,"Collected And Gone","Inside The Secure Store")))</f>
        <v>Collected And Gone</v>
      </c>
      <c r="N266" s="28">
        <f t="shared" ca="1" si="29"/>
        <v>76</v>
      </c>
      <c r="O266" s="169" t="s">
        <v>1099</v>
      </c>
      <c r="P266" s="192"/>
      <c r="Q266" s="192"/>
      <c r="R266" s="192"/>
      <c r="S266" s="192"/>
      <c r="T266" s="171"/>
      <c r="U266" s="169"/>
      <c r="V266" s="174" t="str">
        <f t="shared" si="30"/>
        <v/>
      </c>
      <c r="W266" s="175" t="str">
        <f t="shared" ca="1" si="31"/>
        <v/>
      </c>
      <c r="X266" s="182"/>
      <c r="Y266" s="182"/>
      <c r="Z266" s="182"/>
      <c r="AA266" s="182"/>
      <c r="AC266" s="45"/>
    </row>
    <row r="267" spans="1:29">
      <c r="A267" s="241">
        <v>44025</v>
      </c>
      <c r="B267" s="169" t="s">
        <v>7</v>
      </c>
      <c r="C267" s="169" t="s">
        <v>1077</v>
      </c>
      <c r="D267" s="171">
        <v>2</v>
      </c>
      <c r="E267" s="171" t="s">
        <v>39</v>
      </c>
      <c r="F267" s="116" t="s">
        <v>98</v>
      </c>
      <c r="G267" s="169" t="s">
        <v>513</v>
      </c>
      <c r="H267" s="169" t="s">
        <v>1078</v>
      </c>
      <c r="I267" s="169" t="s">
        <v>1079</v>
      </c>
      <c r="J267" s="169" t="s">
        <v>10</v>
      </c>
      <c r="K267" s="169"/>
      <c r="L267" s="206" t="s">
        <v>167</v>
      </c>
      <c r="M267" s="172" t="str">
        <f>IF(C267="","",(IF(IFERROR(INDEX(HandoverLog!A:A,MATCH(ShipmentRegister!C267,HandoverLog!A:A,0),1),"Inside The Secure Store")=C267,"Collected And Gone","Inside The Secure Store")))</f>
        <v>Collected And Gone</v>
      </c>
      <c r="N267" s="28">
        <f t="shared" ca="1" si="29"/>
        <v>76</v>
      </c>
      <c r="O267" s="169"/>
      <c r="P267" s="192"/>
      <c r="Q267" s="192"/>
      <c r="R267" s="192"/>
      <c r="S267" s="192"/>
      <c r="T267" s="171"/>
      <c r="U267" s="169"/>
      <c r="V267" s="174" t="str">
        <f t="shared" si="30"/>
        <v/>
      </c>
      <c r="W267" s="175" t="str">
        <f t="shared" ca="1" si="31"/>
        <v/>
      </c>
      <c r="X267" s="182"/>
      <c r="Y267" s="182"/>
      <c r="Z267" s="182"/>
      <c r="AA267" s="182"/>
      <c r="AC267" s="45"/>
    </row>
    <row r="268" spans="1:29">
      <c r="A268" s="241">
        <v>44025</v>
      </c>
      <c r="B268" s="169" t="s">
        <v>7</v>
      </c>
      <c r="C268" s="169" t="s">
        <v>1083</v>
      </c>
      <c r="D268" s="171"/>
      <c r="E268" s="171" t="s">
        <v>39</v>
      </c>
      <c r="F268" s="116" t="s">
        <v>98</v>
      </c>
      <c r="G268" s="169" t="s">
        <v>513</v>
      </c>
      <c r="H268" s="169" t="s">
        <v>1078</v>
      </c>
      <c r="I268" s="169" t="s">
        <v>1079</v>
      </c>
      <c r="J268" s="169" t="s">
        <v>10</v>
      </c>
      <c r="K268" s="169"/>
      <c r="L268" s="206" t="s">
        <v>167</v>
      </c>
      <c r="M268" s="172" t="str">
        <f>IF(C268="","",(IF(IFERROR(INDEX(HandoverLog!A:A,MATCH(ShipmentRegister!C268,HandoverLog!A:A,0),1),"Inside The Secure Store")=C268,"Collected And Gone","Inside The Secure Store")))</f>
        <v>Collected And Gone</v>
      </c>
      <c r="N268" s="28">
        <f t="shared" ca="1" si="29"/>
        <v>76</v>
      </c>
      <c r="O268" s="169"/>
      <c r="P268" s="192"/>
      <c r="Q268" s="192"/>
      <c r="R268" s="192"/>
      <c r="S268" s="192"/>
      <c r="T268" s="171"/>
      <c r="U268" s="169"/>
      <c r="V268" s="174" t="str">
        <f t="shared" si="30"/>
        <v/>
      </c>
      <c r="W268" s="175" t="str">
        <f t="shared" ca="1" si="31"/>
        <v/>
      </c>
      <c r="X268" s="182"/>
      <c r="Y268" s="182"/>
      <c r="Z268" s="182"/>
      <c r="AA268" s="182"/>
      <c r="AC268" s="45"/>
    </row>
    <row r="269" spans="1:29">
      <c r="A269" s="241">
        <v>44025</v>
      </c>
      <c r="B269" s="169" t="s">
        <v>7</v>
      </c>
      <c r="C269" s="169" t="s">
        <v>1059</v>
      </c>
      <c r="D269" s="171">
        <v>1</v>
      </c>
      <c r="E269" s="171" t="s">
        <v>39</v>
      </c>
      <c r="F269" s="116" t="s">
        <v>14</v>
      </c>
      <c r="G269" s="169" t="s">
        <v>1060</v>
      </c>
      <c r="H269" s="169" t="s">
        <v>1061</v>
      </c>
      <c r="I269" s="194" t="s">
        <v>1062</v>
      </c>
      <c r="J269" s="146" t="s">
        <v>9</v>
      </c>
      <c r="K269" s="169"/>
      <c r="L269" s="206" t="s">
        <v>339</v>
      </c>
      <c r="M269" s="172" t="str">
        <f>IF(C269="","",(IF(IFERROR(INDEX(HandoverLog!A:A,MATCH(ShipmentRegister!C269,HandoverLog!A:A,0),1),"Inside The Secure Store")=C269,"Collected And Gone","Inside The Secure Store")))</f>
        <v>Collected And Gone</v>
      </c>
      <c r="N269" s="28">
        <f t="shared" ca="1" si="29"/>
        <v>76</v>
      </c>
      <c r="O269" s="169"/>
      <c r="P269" s="192"/>
      <c r="Q269" s="192"/>
      <c r="R269" s="192"/>
      <c r="S269" s="192"/>
      <c r="T269" s="171"/>
      <c r="U269" s="169"/>
      <c r="V269" s="174" t="str">
        <f t="shared" si="30"/>
        <v/>
      </c>
      <c r="W269" s="175" t="str">
        <f t="shared" ca="1" si="31"/>
        <v/>
      </c>
      <c r="X269" s="182"/>
      <c r="Y269" s="182"/>
      <c r="Z269" s="182"/>
      <c r="AA269" s="182"/>
      <c r="AC269" s="45"/>
    </row>
    <row r="270" spans="1:29">
      <c r="A270" s="241">
        <v>44025</v>
      </c>
      <c r="B270" s="169" t="s">
        <v>7</v>
      </c>
      <c r="C270" s="169" t="s">
        <v>1085</v>
      </c>
      <c r="D270" s="171">
        <v>1</v>
      </c>
      <c r="E270" s="171" t="s">
        <v>39</v>
      </c>
      <c r="F270" s="116" t="s">
        <v>102</v>
      </c>
      <c r="G270" s="169" t="s">
        <v>3327</v>
      </c>
      <c r="H270" s="169" t="s">
        <v>122</v>
      </c>
      <c r="I270" s="195" t="s">
        <v>1068</v>
      </c>
      <c r="J270" s="146" t="s">
        <v>9</v>
      </c>
      <c r="K270" s="169"/>
      <c r="L270" s="206" t="s">
        <v>167</v>
      </c>
      <c r="M270" s="172" t="str">
        <f>IF(C270="","",(IF(IFERROR(INDEX(HandoverLog!A:A,MATCH(ShipmentRegister!C270,HandoverLog!A:A,0),1),"Inside The Secure Store")=C270,"Collected And Gone","Inside The Secure Store")))</f>
        <v>Collected And Gone</v>
      </c>
      <c r="N270" s="28">
        <f t="shared" ca="1" si="29"/>
        <v>76</v>
      </c>
      <c r="O270" s="169" t="s">
        <v>1084</v>
      </c>
      <c r="P270" s="192"/>
      <c r="Q270" s="192"/>
      <c r="R270" s="192"/>
      <c r="S270" s="192"/>
      <c r="T270" s="171"/>
      <c r="U270" s="169"/>
      <c r="V270" s="174" t="str">
        <f t="shared" si="30"/>
        <v/>
      </c>
      <c r="W270" s="175" t="str">
        <f t="shared" ca="1" si="31"/>
        <v/>
      </c>
      <c r="X270" s="182"/>
      <c r="Y270" s="182"/>
      <c r="Z270" s="182"/>
      <c r="AA270" s="182"/>
      <c r="AC270" s="45"/>
    </row>
    <row r="271" spans="1:29">
      <c r="A271" s="241">
        <v>44026</v>
      </c>
      <c r="B271" s="169" t="s">
        <v>7</v>
      </c>
      <c r="C271" s="169" t="s">
        <v>1108</v>
      </c>
      <c r="D271" s="171">
        <v>1</v>
      </c>
      <c r="E271" s="171" t="s">
        <v>39</v>
      </c>
      <c r="F271" s="116" t="s">
        <v>14</v>
      </c>
      <c r="G271" s="169" t="s">
        <v>579</v>
      </c>
      <c r="H271" s="169" t="s">
        <v>1109</v>
      </c>
      <c r="I271" s="169" t="s">
        <v>1110</v>
      </c>
      <c r="J271" s="146" t="s">
        <v>9</v>
      </c>
      <c r="K271" s="169"/>
      <c r="L271" s="206" t="s">
        <v>417</v>
      </c>
      <c r="M271" s="172" t="str">
        <f>IF(C271="","",(IF(IFERROR(INDEX(HandoverLog!A:A,MATCH(ShipmentRegister!C271,HandoverLog!A:A,0),1),"Inside The Secure Store")=C271,"Collected And Gone","Inside The Secure Store")))</f>
        <v>Collected And Gone</v>
      </c>
      <c r="N271" s="28">
        <f t="shared" ca="1" si="29"/>
        <v>75</v>
      </c>
      <c r="O271" s="169"/>
      <c r="P271" s="192"/>
      <c r="Q271" s="192"/>
      <c r="R271" s="192"/>
      <c r="S271" s="192"/>
      <c r="T271" s="171"/>
      <c r="U271" s="169"/>
      <c r="V271" s="174" t="str">
        <f t="shared" si="30"/>
        <v/>
      </c>
      <c r="W271" s="175" t="str">
        <f t="shared" ca="1" si="31"/>
        <v/>
      </c>
      <c r="X271" s="182"/>
      <c r="Y271" s="182"/>
      <c r="Z271" s="182"/>
      <c r="AA271" s="182"/>
      <c r="AC271" s="45"/>
    </row>
    <row r="272" spans="1:29">
      <c r="A272" s="241">
        <v>44026</v>
      </c>
      <c r="B272" s="169" t="s">
        <v>7</v>
      </c>
      <c r="C272" s="169" t="s">
        <v>1123</v>
      </c>
      <c r="D272" s="171">
        <v>1</v>
      </c>
      <c r="E272" s="171" t="s">
        <v>39</v>
      </c>
      <c r="F272" s="116" t="s">
        <v>97</v>
      </c>
      <c r="G272" s="169" t="s">
        <v>617</v>
      </c>
      <c r="H272" s="169" t="s">
        <v>1124</v>
      </c>
      <c r="I272" s="169" t="s">
        <v>1126</v>
      </c>
      <c r="J272" s="169" t="s">
        <v>10</v>
      </c>
      <c r="K272" s="169"/>
      <c r="L272" s="206" t="s">
        <v>417</v>
      </c>
      <c r="M272" s="172" t="str">
        <f>IF(C272="","",(IF(IFERROR(INDEX(HandoverLog!A:A,MATCH(ShipmentRegister!C272,HandoverLog!A:A,0),1),"Inside The Secure Store")=C272,"Collected And Gone","Inside The Secure Store")))</f>
        <v>Collected And Gone</v>
      </c>
      <c r="N272" s="28">
        <f t="shared" ca="1" si="29"/>
        <v>75</v>
      </c>
      <c r="O272" s="169" t="s">
        <v>1331</v>
      </c>
      <c r="P272" s="192"/>
      <c r="Q272" s="192"/>
      <c r="R272" s="192"/>
      <c r="S272" s="192"/>
      <c r="T272" s="171"/>
      <c r="U272" s="169"/>
      <c r="V272" s="174" t="str">
        <f t="shared" si="30"/>
        <v/>
      </c>
      <c r="W272" s="175" t="str">
        <f t="shared" ca="1" si="31"/>
        <v/>
      </c>
      <c r="X272" s="182"/>
      <c r="Y272" s="182"/>
      <c r="Z272" s="182"/>
      <c r="AA272" s="182"/>
      <c r="AC272" s="45"/>
    </row>
    <row r="273" spans="1:29">
      <c r="A273" s="241">
        <v>44026</v>
      </c>
      <c r="B273" s="169" t="s">
        <v>7</v>
      </c>
      <c r="C273" s="169" t="s">
        <v>1113</v>
      </c>
      <c r="D273" s="171">
        <v>1</v>
      </c>
      <c r="E273" s="171" t="s">
        <v>39</v>
      </c>
      <c r="F273" s="116" t="s">
        <v>22</v>
      </c>
      <c r="G273" s="169" t="s">
        <v>355</v>
      </c>
      <c r="H273" s="169" t="s">
        <v>1114</v>
      </c>
      <c r="I273" s="169" t="s">
        <v>1115</v>
      </c>
      <c r="J273" s="169" t="s">
        <v>10</v>
      </c>
      <c r="K273" s="169"/>
      <c r="L273" s="206" t="s">
        <v>417</v>
      </c>
      <c r="M273" s="172" t="str">
        <f>IF(C273="","",(IF(IFERROR(INDEX(HandoverLog!A:A,MATCH(ShipmentRegister!C273,HandoverLog!A:A,0),1),"Inside The Secure Store")=C273,"Collected And Gone","Inside The Secure Store")))</f>
        <v>Collected And Gone</v>
      </c>
      <c r="N273" s="28">
        <f t="shared" ca="1" si="29"/>
        <v>75</v>
      </c>
      <c r="O273" s="169"/>
      <c r="P273" s="192"/>
      <c r="Q273" s="192"/>
      <c r="R273" s="192"/>
      <c r="S273" s="192"/>
      <c r="T273" s="171"/>
      <c r="U273" s="169"/>
      <c r="V273" s="174" t="str">
        <f t="shared" si="30"/>
        <v/>
      </c>
      <c r="W273" s="175" t="str">
        <f t="shared" ca="1" si="31"/>
        <v/>
      </c>
      <c r="X273" s="182"/>
      <c r="Y273" s="182"/>
      <c r="Z273" s="182"/>
      <c r="AA273" s="182"/>
      <c r="AC273" s="45"/>
    </row>
    <row r="274" spans="1:29">
      <c r="A274" s="241">
        <v>44026</v>
      </c>
      <c r="B274" s="169" t="s">
        <v>7</v>
      </c>
      <c r="C274" s="169" t="s">
        <v>1120</v>
      </c>
      <c r="D274" s="171">
        <v>1</v>
      </c>
      <c r="E274" s="171" t="s">
        <v>39</v>
      </c>
      <c r="F274" s="116" t="s">
        <v>13</v>
      </c>
      <c r="G274" s="169" t="s">
        <v>473</v>
      </c>
      <c r="H274" s="169" t="s">
        <v>1125</v>
      </c>
      <c r="I274" s="169" t="s">
        <v>1121</v>
      </c>
      <c r="J274" s="169" t="s">
        <v>10</v>
      </c>
      <c r="K274" s="169"/>
      <c r="L274" s="206" t="s">
        <v>417</v>
      </c>
      <c r="M274" s="172" t="str">
        <f>IF(C274="","",(IF(IFERROR(INDEX(HandoverLog!A:A,MATCH(ShipmentRegister!C274,HandoverLog!A:A,0),1),"Inside The Secure Store")=C274,"Collected And Gone","Inside The Secure Store")))</f>
        <v>Collected And Gone</v>
      </c>
      <c r="N274" s="28">
        <f t="shared" ca="1" si="29"/>
        <v>75</v>
      </c>
      <c r="O274" s="169"/>
      <c r="P274" s="192"/>
      <c r="Q274" s="192"/>
      <c r="R274" s="192"/>
      <c r="S274" s="192"/>
      <c r="T274" s="171"/>
      <c r="U274" s="169"/>
      <c r="V274" s="174" t="str">
        <f t="shared" si="30"/>
        <v/>
      </c>
      <c r="W274" s="175" t="str">
        <f t="shared" ca="1" si="31"/>
        <v/>
      </c>
      <c r="X274" s="182"/>
      <c r="Y274" s="182"/>
      <c r="Z274" s="182"/>
      <c r="AA274" s="182"/>
      <c r="AC274" s="45"/>
    </row>
    <row r="275" spans="1:29">
      <c r="A275" s="241">
        <v>44026</v>
      </c>
      <c r="B275" s="169" t="s">
        <v>7</v>
      </c>
      <c r="C275" s="170" t="s">
        <v>1116</v>
      </c>
      <c r="D275" s="171">
        <v>1</v>
      </c>
      <c r="E275" s="171" t="s">
        <v>39</v>
      </c>
      <c r="F275" s="116" t="s">
        <v>104</v>
      </c>
      <c r="G275" s="169" t="s">
        <v>1117</v>
      </c>
      <c r="H275" s="169" t="s">
        <v>1118</v>
      </c>
      <c r="I275" s="169" t="s">
        <v>1119</v>
      </c>
      <c r="J275" s="169" t="s">
        <v>10</v>
      </c>
      <c r="K275" s="169"/>
      <c r="L275" s="206" t="s">
        <v>417</v>
      </c>
      <c r="M275" s="172" t="str">
        <f>IF(C275="","",(IF(IFERROR(INDEX(HandoverLog!A:A,MATCH(ShipmentRegister!C275,HandoverLog!A:A,0),1),"Inside The Secure Store")=C275,"Collected And Gone","Inside The Secure Store")))</f>
        <v>Collected And Gone</v>
      </c>
      <c r="N275" s="28">
        <f t="shared" ca="1" si="29"/>
        <v>75</v>
      </c>
      <c r="O275" s="169"/>
      <c r="P275" s="192"/>
      <c r="Q275" s="192"/>
      <c r="R275" s="192"/>
      <c r="S275" s="192"/>
      <c r="T275" s="171"/>
      <c r="U275" s="169"/>
      <c r="V275" s="174" t="str">
        <f t="shared" si="30"/>
        <v/>
      </c>
      <c r="W275" s="175" t="str">
        <f t="shared" ca="1" si="31"/>
        <v/>
      </c>
      <c r="X275" s="182"/>
      <c r="Y275" s="182"/>
      <c r="Z275" s="182"/>
      <c r="AA275" s="182"/>
      <c r="AC275" s="45"/>
    </row>
    <row r="276" spans="1:29">
      <c r="A276" s="241">
        <v>44026</v>
      </c>
      <c r="B276" s="169" t="s">
        <v>7</v>
      </c>
      <c r="C276" s="169" t="s">
        <v>1122</v>
      </c>
      <c r="D276" s="171">
        <v>1</v>
      </c>
      <c r="E276" s="171" t="s">
        <v>39</v>
      </c>
      <c r="F276" s="116" t="s">
        <v>14</v>
      </c>
      <c r="G276" s="169" t="s">
        <v>242</v>
      </c>
      <c r="H276" s="169" t="s">
        <v>1127</v>
      </c>
      <c r="I276" s="169" t="s">
        <v>1128</v>
      </c>
      <c r="J276" s="169" t="s">
        <v>10</v>
      </c>
      <c r="K276" s="169"/>
      <c r="L276" s="206" t="s">
        <v>417</v>
      </c>
      <c r="M276" s="172" t="str">
        <f>IF(C276="","",(IF(IFERROR(INDEX(HandoverLog!A:A,MATCH(ShipmentRegister!C276,HandoverLog!A:A,0),1),"Inside The Secure Store")=C276,"Collected And Gone","Inside The Secure Store")))</f>
        <v>Collected And Gone</v>
      </c>
      <c r="N276" s="28">
        <f t="shared" ca="1" si="29"/>
        <v>75</v>
      </c>
      <c r="O276" s="169"/>
      <c r="P276" s="192"/>
      <c r="Q276" s="192"/>
      <c r="R276" s="192"/>
      <c r="S276" s="192"/>
      <c r="T276" s="171"/>
      <c r="U276" s="169"/>
      <c r="V276" s="174" t="str">
        <f t="shared" si="30"/>
        <v/>
      </c>
      <c r="W276" s="175" t="str">
        <f t="shared" ca="1" si="31"/>
        <v/>
      </c>
      <c r="X276" s="182"/>
      <c r="Y276" s="182"/>
      <c r="Z276" s="182"/>
      <c r="AA276" s="182"/>
      <c r="AC276" s="45"/>
    </row>
    <row r="277" spans="1:29">
      <c r="A277" s="241">
        <v>44026</v>
      </c>
      <c r="B277" s="169" t="s">
        <v>7</v>
      </c>
      <c r="C277" s="169" t="s">
        <v>1105</v>
      </c>
      <c r="D277" s="171">
        <v>1</v>
      </c>
      <c r="E277" s="171" t="s">
        <v>39</v>
      </c>
      <c r="F277" s="116" t="s">
        <v>97</v>
      </c>
      <c r="G277" s="169" t="s">
        <v>668</v>
      </c>
      <c r="H277" s="169" t="s">
        <v>1106</v>
      </c>
      <c r="I277" s="169" t="s">
        <v>1107</v>
      </c>
      <c r="J277" s="169" t="s">
        <v>10</v>
      </c>
      <c r="K277" s="169"/>
      <c r="L277" s="206" t="s">
        <v>417</v>
      </c>
      <c r="M277" s="172" t="str">
        <f>IF(C277="","",(IF(IFERROR(INDEX(HandoverLog!A:A,MATCH(ShipmentRegister!C277,HandoverLog!A:A,0),1),"Inside The Secure Store")=C277,"Collected And Gone","Inside The Secure Store")))</f>
        <v>Collected And Gone</v>
      </c>
      <c r="N277" s="28">
        <f t="shared" ca="1" si="29"/>
        <v>75</v>
      </c>
      <c r="O277" s="169"/>
      <c r="P277" s="192"/>
      <c r="Q277" s="192"/>
      <c r="R277" s="192"/>
      <c r="S277" s="192"/>
      <c r="T277" s="171"/>
      <c r="U277" s="169"/>
      <c r="V277" s="174" t="str">
        <f t="shared" si="30"/>
        <v/>
      </c>
      <c r="W277" s="175" t="str">
        <f t="shared" ca="1" si="31"/>
        <v/>
      </c>
      <c r="X277" s="182"/>
      <c r="Y277" s="182"/>
      <c r="Z277" s="182"/>
      <c r="AA277" s="182"/>
      <c r="AC277" s="45"/>
    </row>
    <row r="278" spans="1:29">
      <c r="A278" s="241">
        <v>44026</v>
      </c>
      <c r="B278" s="169" t="s">
        <v>7</v>
      </c>
      <c r="C278" s="169" t="s">
        <v>1102</v>
      </c>
      <c r="D278" s="171">
        <v>1</v>
      </c>
      <c r="E278" s="171" t="s">
        <v>39</v>
      </c>
      <c r="F278" s="116" t="s">
        <v>102</v>
      </c>
      <c r="G278" s="169" t="s">
        <v>307</v>
      </c>
      <c r="H278" s="169" t="s">
        <v>1103</v>
      </c>
      <c r="I278" s="169" t="s">
        <v>1104</v>
      </c>
      <c r="J278" s="169" t="s">
        <v>10</v>
      </c>
      <c r="K278" s="169"/>
      <c r="L278" s="206" t="s">
        <v>417</v>
      </c>
      <c r="M278" s="172" t="str">
        <f>IF(C278="","",(IF(IFERROR(INDEX(HandoverLog!A:A,MATCH(ShipmentRegister!C278,HandoverLog!A:A,0),1),"Inside The Secure Store")=C278,"Collected And Gone","Inside The Secure Store")))</f>
        <v>Collected And Gone</v>
      </c>
      <c r="N278" s="28">
        <f t="shared" ca="1" si="29"/>
        <v>75</v>
      </c>
      <c r="O278" s="169" t="s">
        <v>1151</v>
      </c>
      <c r="P278" s="192"/>
      <c r="Q278" s="192"/>
      <c r="R278" s="192"/>
      <c r="S278" s="192"/>
      <c r="T278" s="171"/>
      <c r="U278" s="169"/>
      <c r="V278" s="174" t="str">
        <f t="shared" si="30"/>
        <v/>
      </c>
      <c r="W278" s="175" t="str">
        <f t="shared" ca="1" si="31"/>
        <v/>
      </c>
      <c r="X278" s="182"/>
      <c r="Y278" s="182"/>
      <c r="Z278" s="182"/>
      <c r="AA278" s="182"/>
      <c r="AC278" s="45"/>
    </row>
    <row r="279" spans="1:29">
      <c r="A279" s="241">
        <v>44026</v>
      </c>
      <c r="B279" s="169" t="s">
        <v>7</v>
      </c>
      <c r="C279" s="169" t="s">
        <v>1111</v>
      </c>
      <c r="D279" s="171">
        <v>1</v>
      </c>
      <c r="E279" s="171" t="s">
        <v>39</v>
      </c>
      <c r="F279" s="116" t="s">
        <v>14</v>
      </c>
      <c r="G279" s="169" t="s">
        <v>335</v>
      </c>
      <c r="H279" s="169" t="s">
        <v>747</v>
      </c>
      <c r="I279" s="169" t="s">
        <v>1112</v>
      </c>
      <c r="J279" s="169" t="s">
        <v>10</v>
      </c>
      <c r="K279" s="169"/>
      <c r="L279" s="206" t="s">
        <v>417</v>
      </c>
      <c r="M279" s="172" t="str">
        <f>IF(C279="","",(IF(IFERROR(INDEX(HandoverLog!A:A,MATCH(ShipmentRegister!C279,HandoverLog!A:A,0),1),"Inside The Secure Store")=C279,"Collected And Gone","Inside The Secure Store")))</f>
        <v>Collected And Gone</v>
      </c>
      <c r="N279" s="28">
        <f t="shared" ca="1" si="29"/>
        <v>75</v>
      </c>
      <c r="O279" s="169"/>
      <c r="P279" s="192"/>
      <c r="Q279" s="192"/>
      <c r="R279" s="192"/>
      <c r="S279" s="192"/>
      <c r="T279" s="171"/>
      <c r="U279" s="169"/>
      <c r="V279" s="174" t="str">
        <f t="shared" si="30"/>
        <v/>
      </c>
      <c r="W279" s="175" t="str">
        <f t="shared" ca="1" si="31"/>
        <v/>
      </c>
      <c r="X279" s="182"/>
      <c r="Y279" s="182"/>
      <c r="Z279" s="182"/>
      <c r="AA279" s="182"/>
      <c r="AC279" s="45"/>
    </row>
    <row r="280" spans="1:29">
      <c r="A280" s="241">
        <v>44027</v>
      </c>
      <c r="B280" s="169" t="s">
        <v>7</v>
      </c>
      <c r="C280" s="169" t="s">
        <v>1143</v>
      </c>
      <c r="D280" s="171">
        <v>1</v>
      </c>
      <c r="E280" s="171" t="s">
        <v>39</v>
      </c>
      <c r="F280" s="116" t="s">
        <v>104</v>
      </c>
      <c r="G280" s="169" t="s">
        <v>355</v>
      </c>
      <c r="H280" s="169" t="s">
        <v>1144</v>
      </c>
      <c r="I280" s="169" t="s">
        <v>1145</v>
      </c>
      <c r="J280" s="169" t="s">
        <v>10</v>
      </c>
      <c r="K280" s="169"/>
      <c r="L280" s="206" t="s">
        <v>417</v>
      </c>
      <c r="M280" s="172" t="str">
        <f>IF(C280="","",(IF(IFERROR(INDEX(HandoverLog!A:A,MATCH(ShipmentRegister!C280,HandoverLog!A:A,0),1),"Inside The Secure Store")=C280,"Collected And Gone","Inside The Secure Store")))</f>
        <v>Collected And Gone</v>
      </c>
      <c r="N280" s="28">
        <f t="shared" ca="1" si="29"/>
        <v>74</v>
      </c>
      <c r="O280" s="169"/>
      <c r="P280" s="192"/>
      <c r="Q280" s="192"/>
      <c r="R280" s="192"/>
      <c r="S280" s="192"/>
      <c r="T280" s="171"/>
      <c r="U280" s="169"/>
      <c r="V280" s="174" t="str">
        <f t="shared" si="30"/>
        <v/>
      </c>
      <c r="W280" s="175" t="str">
        <f t="shared" ca="1" si="31"/>
        <v/>
      </c>
      <c r="X280" s="182"/>
      <c r="Y280" s="182"/>
      <c r="Z280" s="182"/>
      <c r="AA280" s="182"/>
      <c r="AC280" s="45"/>
    </row>
    <row r="281" spans="1:29">
      <c r="A281" s="241">
        <v>44027</v>
      </c>
      <c r="B281" s="169" t="s">
        <v>7</v>
      </c>
      <c r="C281" s="169" t="s">
        <v>1132</v>
      </c>
      <c r="D281" s="171">
        <v>1</v>
      </c>
      <c r="E281" s="171" t="s">
        <v>39</v>
      </c>
      <c r="F281" s="116" t="s">
        <v>13</v>
      </c>
      <c r="G281" s="169" t="s">
        <v>553</v>
      </c>
      <c r="H281" s="169" t="s">
        <v>1133</v>
      </c>
      <c r="I281" s="169" t="s">
        <v>1134</v>
      </c>
      <c r="J281" s="169" t="s">
        <v>10</v>
      </c>
      <c r="K281" s="169"/>
      <c r="L281" s="206" t="s">
        <v>417</v>
      </c>
      <c r="M281" s="172" t="str">
        <f>IF(C281="","",(IF(IFERROR(INDEX(HandoverLog!A:A,MATCH(ShipmentRegister!C281,HandoverLog!A:A,0),1),"Inside The Secure Store")=C281,"Collected And Gone","Inside The Secure Store")))</f>
        <v>Collected And Gone</v>
      </c>
      <c r="N281" s="28">
        <f t="shared" ca="1" si="29"/>
        <v>74</v>
      </c>
      <c r="O281" s="169"/>
      <c r="P281" s="192"/>
      <c r="Q281" s="192"/>
      <c r="R281" s="192"/>
      <c r="S281" s="192"/>
      <c r="T281" s="171"/>
      <c r="U281" s="169"/>
      <c r="V281" s="174" t="str">
        <f t="shared" si="30"/>
        <v/>
      </c>
      <c r="W281" s="175" t="str">
        <f t="shared" ca="1" si="31"/>
        <v/>
      </c>
      <c r="X281" s="182"/>
      <c r="Y281" s="182"/>
      <c r="Z281" s="182"/>
      <c r="AA281" s="182"/>
      <c r="AC281" s="45"/>
    </row>
    <row r="282" spans="1:29">
      <c r="A282" s="241">
        <v>44027</v>
      </c>
      <c r="B282" s="169" t="s">
        <v>7</v>
      </c>
      <c r="C282" s="169" t="s">
        <v>1135</v>
      </c>
      <c r="D282" s="171">
        <v>1</v>
      </c>
      <c r="E282" s="171" t="s">
        <v>39</v>
      </c>
      <c r="F282" s="116" t="s">
        <v>13</v>
      </c>
      <c r="G282" s="169" t="s">
        <v>1159</v>
      </c>
      <c r="H282" s="169" t="s">
        <v>1136</v>
      </c>
      <c r="I282" s="169" t="s">
        <v>1137</v>
      </c>
      <c r="J282" s="169" t="s">
        <v>10</v>
      </c>
      <c r="K282" s="169"/>
      <c r="L282" s="206" t="s">
        <v>417</v>
      </c>
      <c r="M282" s="172" t="str">
        <f>IF(C282="","",(IF(IFERROR(INDEX(HandoverLog!A:A,MATCH(ShipmentRegister!C282,HandoverLog!A:A,0),1),"Inside The Secure Store")=C282,"Collected And Gone","Inside The Secure Store")))</f>
        <v>Collected And Gone</v>
      </c>
      <c r="N282" s="28">
        <f t="shared" ca="1" si="29"/>
        <v>74</v>
      </c>
      <c r="O282" s="169"/>
      <c r="P282" s="192"/>
      <c r="Q282" s="192"/>
      <c r="R282" s="192"/>
      <c r="S282" s="192"/>
      <c r="T282" s="171"/>
      <c r="U282" s="169"/>
      <c r="V282" s="174" t="str">
        <f t="shared" si="30"/>
        <v/>
      </c>
      <c r="W282" s="175" t="str">
        <f t="shared" ca="1" si="31"/>
        <v/>
      </c>
      <c r="X282" s="182"/>
      <c r="Y282" s="182"/>
      <c r="Z282" s="182"/>
      <c r="AA282" s="182"/>
      <c r="AC282" s="45"/>
    </row>
    <row r="283" spans="1:29">
      <c r="A283" s="241">
        <v>44027</v>
      </c>
      <c r="B283" s="169" t="s">
        <v>7</v>
      </c>
      <c r="C283" s="169" t="s">
        <v>1138</v>
      </c>
      <c r="D283" s="171">
        <v>1</v>
      </c>
      <c r="E283" s="171" t="s">
        <v>39</v>
      </c>
      <c r="F283" s="116" t="s">
        <v>13</v>
      </c>
      <c r="G283" s="169" t="s">
        <v>201</v>
      </c>
      <c r="H283" s="169" t="s">
        <v>607</v>
      </c>
      <c r="I283" s="169" t="s">
        <v>1139</v>
      </c>
      <c r="J283" s="146" t="s">
        <v>9</v>
      </c>
      <c r="K283" s="169"/>
      <c r="L283" s="206" t="s">
        <v>417</v>
      </c>
      <c r="M283" s="172" t="str">
        <f>IF(C283="","",(IF(IFERROR(INDEX(HandoverLog!A:A,MATCH(ShipmentRegister!C283,HandoverLog!A:A,0),1),"Inside The Secure Store")=C283,"Collected And Gone","Inside The Secure Store")))</f>
        <v>Collected And Gone</v>
      </c>
      <c r="N283" s="28">
        <f t="shared" ca="1" si="29"/>
        <v>74</v>
      </c>
      <c r="O283" s="169"/>
      <c r="P283" s="192"/>
      <c r="Q283" s="192"/>
      <c r="R283" s="192"/>
      <c r="S283" s="192"/>
      <c r="T283" s="171"/>
      <c r="U283" s="169"/>
      <c r="V283" s="174" t="str">
        <f t="shared" si="30"/>
        <v/>
      </c>
      <c r="W283" s="175" t="str">
        <f t="shared" ca="1" si="31"/>
        <v/>
      </c>
      <c r="X283" s="182"/>
      <c r="Y283" s="182"/>
      <c r="Z283" s="182"/>
      <c r="AA283" s="182"/>
      <c r="AC283" s="45"/>
    </row>
    <row r="284" spans="1:29">
      <c r="A284" s="241">
        <v>44027</v>
      </c>
      <c r="B284" s="169" t="s">
        <v>7</v>
      </c>
      <c r="C284" s="169" t="s">
        <v>1140</v>
      </c>
      <c r="D284" s="171">
        <v>1</v>
      </c>
      <c r="E284" s="171" t="s">
        <v>39</v>
      </c>
      <c r="F284" s="116" t="s">
        <v>102</v>
      </c>
      <c r="G284" s="169" t="s">
        <v>194</v>
      </c>
      <c r="H284" s="169" t="s">
        <v>1141</v>
      </c>
      <c r="I284" s="169" t="s">
        <v>1142</v>
      </c>
      <c r="J284" s="146" t="s">
        <v>9</v>
      </c>
      <c r="K284" s="169"/>
      <c r="L284" s="206" t="s">
        <v>417</v>
      </c>
      <c r="M284" s="172" t="str">
        <f>IF(C284="","",(IF(IFERROR(INDEX(HandoverLog!A:A,MATCH(ShipmentRegister!C284,HandoverLog!A:A,0),1),"Inside The Secure Store")=C284,"Collected And Gone","Inside The Secure Store")))</f>
        <v>Collected And Gone</v>
      </c>
      <c r="N284" s="28">
        <f t="shared" ca="1" si="29"/>
        <v>74</v>
      </c>
      <c r="O284" s="169"/>
      <c r="P284" s="192"/>
      <c r="Q284" s="192"/>
      <c r="R284" s="192"/>
      <c r="S284" s="192"/>
      <c r="T284" s="171"/>
      <c r="U284" s="169"/>
      <c r="V284" s="174" t="str">
        <f t="shared" si="30"/>
        <v/>
      </c>
      <c r="W284" s="175" t="str">
        <f t="shared" ca="1" si="31"/>
        <v/>
      </c>
      <c r="X284" s="182"/>
      <c r="Y284" s="182"/>
      <c r="Z284" s="182"/>
      <c r="AA284" s="182"/>
      <c r="AC284" s="45"/>
    </row>
    <row r="285" spans="1:29">
      <c r="A285" s="241">
        <v>44028</v>
      </c>
      <c r="B285" s="169" t="s">
        <v>7</v>
      </c>
      <c r="C285" s="169" t="s">
        <v>1168</v>
      </c>
      <c r="D285" s="171">
        <v>1</v>
      </c>
      <c r="E285" s="171" t="s">
        <v>39</v>
      </c>
      <c r="F285" s="116" t="s">
        <v>97</v>
      </c>
      <c r="G285" s="169" t="s">
        <v>639</v>
      </c>
      <c r="H285" s="169" t="s">
        <v>1169</v>
      </c>
      <c r="I285" s="169" t="s">
        <v>1170</v>
      </c>
      <c r="J285" s="169" t="s">
        <v>10</v>
      </c>
      <c r="K285" s="169"/>
      <c r="L285" s="206" t="s">
        <v>417</v>
      </c>
      <c r="M285" s="172" t="str">
        <f>IF(C285="","",(IF(IFERROR(INDEX(HandoverLog!A:A,MATCH(ShipmentRegister!C285,HandoverLog!A:A,0),1),"Inside The Secure Store")=C285,"Collected And Gone","Inside The Secure Store")))</f>
        <v>Collected And Gone</v>
      </c>
      <c r="N285" s="28">
        <f t="shared" ca="1" si="29"/>
        <v>73</v>
      </c>
      <c r="O285" s="169"/>
      <c r="P285" s="192"/>
      <c r="Q285" s="192"/>
      <c r="R285" s="192"/>
      <c r="S285" s="192"/>
      <c r="T285" s="171"/>
      <c r="U285" s="169"/>
      <c r="V285" s="174" t="str">
        <f t="shared" si="30"/>
        <v/>
      </c>
      <c r="W285" s="175" t="str">
        <f t="shared" ca="1" si="31"/>
        <v/>
      </c>
      <c r="X285" s="182"/>
      <c r="Y285" s="182"/>
      <c r="Z285" s="182"/>
      <c r="AA285" s="182"/>
      <c r="AC285" s="45"/>
    </row>
    <row r="286" spans="1:29">
      <c r="A286" s="241">
        <v>44028</v>
      </c>
      <c r="B286" s="169" t="s">
        <v>8</v>
      </c>
      <c r="C286" s="169" t="s">
        <v>1174</v>
      </c>
      <c r="D286" s="171">
        <v>1</v>
      </c>
      <c r="E286" s="171" t="s">
        <v>39</v>
      </c>
      <c r="F286" s="116" t="s">
        <v>28</v>
      </c>
      <c r="G286" s="169" t="s">
        <v>355</v>
      </c>
      <c r="H286" s="169" t="s">
        <v>1175</v>
      </c>
      <c r="I286" s="169" t="s">
        <v>1176</v>
      </c>
      <c r="J286" s="169" t="s">
        <v>10</v>
      </c>
      <c r="K286" s="169"/>
      <c r="L286" s="206" t="s">
        <v>417</v>
      </c>
      <c r="M286" s="172" t="str">
        <f>IF(C286="","",(IF(IFERROR(INDEX(HandoverLog!A:A,MATCH(ShipmentRegister!C286,HandoverLog!A:A,0),1),"Inside The Secure Store")=C286,"Collected And Gone","Inside The Secure Store")))</f>
        <v>Collected And Gone</v>
      </c>
      <c r="N286" s="28">
        <f t="shared" ca="1" si="29"/>
        <v>73</v>
      </c>
      <c r="O286" s="169" t="s">
        <v>1422</v>
      </c>
      <c r="P286" s="192"/>
      <c r="Q286" s="192"/>
      <c r="R286" s="192"/>
      <c r="S286" s="192"/>
      <c r="T286" s="171"/>
      <c r="U286" s="169"/>
      <c r="V286" s="174" t="str">
        <f t="shared" si="30"/>
        <v/>
      </c>
      <c r="W286" s="175" t="str">
        <f t="shared" ca="1" si="31"/>
        <v/>
      </c>
      <c r="X286" s="182"/>
      <c r="Y286" s="182"/>
      <c r="Z286" s="182"/>
      <c r="AA286" s="182"/>
      <c r="AC286" s="45"/>
    </row>
    <row r="287" spans="1:29">
      <c r="A287" s="241">
        <v>44028</v>
      </c>
      <c r="B287" s="169" t="s">
        <v>7</v>
      </c>
      <c r="C287" s="169" t="s">
        <v>1164</v>
      </c>
      <c r="D287" s="171">
        <v>1</v>
      </c>
      <c r="E287" s="171" t="s">
        <v>39</v>
      </c>
      <c r="F287" s="116" t="s">
        <v>22</v>
      </c>
      <c r="G287" s="169" t="s">
        <v>547</v>
      </c>
      <c r="H287" s="169" t="s">
        <v>1166</v>
      </c>
      <c r="I287" s="169" t="s">
        <v>1167</v>
      </c>
      <c r="J287" s="169" t="s">
        <v>10</v>
      </c>
      <c r="K287" s="169"/>
      <c r="L287" s="206" t="s">
        <v>417</v>
      </c>
      <c r="M287" s="172" t="str">
        <f>IF(C287="","",(IF(IFERROR(INDEX(HandoverLog!A:A,MATCH(ShipmentRegister!C287,HandoverLog!A:A,0),1),"Inside The Secure Store")=C287,"Collected And Gone","Inside The Secure Store")))</f>
        <v>Collected And Gone</v>
      </c>
      <c r="N287" s="28">
        <f t="shared" ca="1" si="29"/>
        <v>73</v>
      </c>
      <c r="O287" s="169"/>
      <c r="P287" s="192"/>
      <c r="Q287" s="192"/>
      <c r="R287" s="192"/>
      <c r="S287" s="192"/>
      <c r="T287" s="171"/>
      <c r="U287" s="169"/>
      <c r="V287" s="174" t="str">
        <f t="shared" si="30"/>
        <v/>
      </c>
      <c r="W287" s="175" t="str">
        <f t="shared" ca="1" si="31"/>
        <v/>
      </c>
      <c r="X287" s="182"/>
      <c r="Y287" s="182"/>
      <c r="Z287" s="182"/>
      <c r="AA287" s="182"/>
      <c r="AC287" s="45"/>
    </row>
    <row r="288" spans="1:29">
      <c r="A288" s="241">
        <v>44028</v>
      </c>
      <c r="B288" s="169" t="s">
        <v>7</v>
      </c>
      <c r="C288" s="169" t="s">
        <v>1158</v>
      </c>
      <c r="D288" s="171">
        <v>3</v>
      </c>
      <c r="E288" s="171" t="s">
        <v>39</v>
      </c>
      <c r="F288" s="116" t="s">
        <v>102</v>
      </c>
      <c r="G288" s="169" t="s">
        <v>1159</v>
      </c>
      <c r="H288" s="169" t="s">
        <v>1161</v>
      </c>
      <c r="I288" s="169" t="s">
        <v>1162</v>
      </c>
      <c r="J288" s="169" t="s">
        <v>10</v>
      </c>
      <c r="K288" s="169"/>
      <c r="L288" s="206" t="s">
        <v>417</v>
      </c>
      <c r="M288" s="172" t="str">
        <f>IF(C288="","",(IF(IFERROR(INDEX(HandoverLog!A:A,MATCH(ShipmentRegister!C288,HandoverLog!A:A,0),1),"Inside The Secure Store")=C288,"Collected And Gone","Inside The Secure Store")))</f>
        <v>Collected And Gone</v>
      </c>
      <c r="N288" s="28">
        <f t="shared" ca="1" si="29"/>
        <v>73</v>
      </c>
      <c r="O288" s="169"/>
      <c r="P288" s="192"/>
      <c r="Q288" s="192"/>
      <c r="R288" s="192"/>
      <c r="S288" s="192"/>
      <c r="T288" s="171"/>
      <c r="U288" s="169"/>
      <c r="V288" s="174" t="str">
        <f t="shared" si="30"/>
        <v/>
      </c>
      <c r="W288" s="175" t="str">
        <f t="shared" ca="1" si="31"/>
        <v/>
      </c>
      <c r="X288" s="182"/>
      <c r="Y288" s="182"/>
      <c r="Z288" s="182"/>
      <c r="AA288" s="182"/>
      <c r="AC288" s="45"/>
    </row>
    <row r="289" spans="1:29">
      <c r="A289" s="241">
        <v>44028</v>
      </c>
      <c r="B289" s="169" t="s">
        <v>7</v>
      </c>
      <c r="C289" s="169" t="s">
        <v>1163</v>
      </c>
      <c r="D289" s="171">
        <v>3</v>
      </c>
      <c r="E289" s="171"/>
      <c r="F289" s="116" t="s">
        <v>102</v>
      </c>
      <c r="G289" s="169" t="s">
        <v>1159</v>
      </c>
      <c r="H289" s="169" t="s">
        <v>1161</v>
      </c>
      <c r="I289" s="169" t="s">
        <v>1162</v>
      </c>
      <c r="J289" s="169" t="s">
        <v>10</v>
      </c>
      <c r="K289" s="169"/>
      <c r="L289" s="206" t="s">
        <v>417</v>
      </c>
      <c r="M289" s="172" t="str">
        <f>IF(C289="","",(IF(IFERROR(INDEX(HandoverLog!A:A,MATCH(ShipmentRegister!C289,HandoverLog!A:A,0),1),"Inside The Secure Store")=C289,"Collected And Gone","Inside The Secure Store")))</f>
        <v>Collected And Gone</v>
      </c>
      <c r="N289" s="28">
        <f t="shared" ca="1" si="29"/>
        <v>73</v>
      </c>
      <c r="O289" s="169"/>
      <c r="P289" s="192"/>
      <c r="Q289" s="192"/>
      <c r="R289" s="192"/>
      <c r="S289" s="192"/>
      <c r="T289" s="171"/>
      <c r="U289" s="169"/>
      <c r="V289" s="174" t="str">
        <f t="shared" si="30"/>
        <v/>
      </c>
      <c r="W289" s="175" t="str">
        <f t="shared" ca="1" si="31"/>
        <v/>
      </c>
      <c r="X289" s="182"/>
      <c r="Y289" s="182"/>
      <c r="Z289" s="182"/>
      <c r="AA289" s="182"/>
      <c r="AC289" s="45"/>
    </row>
    <row r="290" spans="1:29">
      <c r="A290" s="241">
        <v>44028</v>
      </c>
      <c r="B290" s="169" t="s">
        <v>7</v>
      </c>
      <c r="C290" s="169" t="s">
        <v>1165</v>
      </c>
      <c r="D290" s="171">
        <v>3</v>
      </c>
      <c r="E290" s="171"/>
      <c r="F290" s="116" t="s">
        <v>102</v>
      </c>
      <c r="G290" s="169" t="s">
        <v>1159</v>
      </c>
      <c r="H290" s="169" t="s">
        <v>1161</v>
      </c>
      <c r="I290" s="169" t="s">
        <v>1162</v>
      </c>
      <c r="J290" s="169" t="s">
        <v>10</v>
      </c>
      <c r="K290" s="169"/>
      <c r="L290" s="206" t="s">
        <v>417</v>
      </c>
      <c r="M290" s="172" t="str">
        <f>IF(C290="","",(IF(IFERROR(INDEX(HandoverLog!A:A,MATCH(ShipmentRegister!C290,HandoverLog!A:A,0),1),"Inside The Secure Store")=C290,"Collected And Gone","Inside The Secure Store")))</f>
        <v>Collected And Gone</v>
      </c>
      <c r="N290" s="28">
        <f t="shared" ca="1" si="29"/>
        <v>73</v>
      </c>
      <c r="O290" s="169"/>
      <c r="P290" s="192"/>
      <c r="Q290" s="192"/>
      <c r="R290" s="192"/>
      <c r="S290" s="192"/>
      <c r="T290" s="171"/>
      <c r="U290" s="169"/>
      <c r="V290" s="174" t="str">
        <f t="shared" si="30"/>
        <v/>
      </c>
      <c r="W290" s="175" t="str">
        <f t="shared" ca="1" si="31"/>
        <v/>
      </c>
      <c r="X290" s="182"/>
      <c r="Y290" s="182"/>
      <c r="Z290" s="182"/>
      <c r="AA290" s="182"/>
      <c r="AC290" s="45"/>
    </row>
    <row r="291" spans="1:29">
      <c r="A291" s="241">
        <v>44028</v>
      </c>
      <c r="B291" s="169" t="s">
        <v>7</v>
      </c>
      <c r="C291" s="169" t="s">
        <v>1177</v>
      </c>
      <c r="D291" s="171">
        <v>1</v>
      </c>
      <c r="E291" s="171" t="s">
        <v>39</v>
      </c>
      <c r="F291" s="116" t="s">
        <v>97</v>
      </c>
      <c r="G291" s="169" t="s">
        <v>1179</v>
      </c>
      <c r="H291" s="169" t="s">
        <v>622</v>
      </c>
      <c r="I291" s="169" t="s">
        <v>1178</v>
      </c>
      <c r="J291" s="169" t="s">
        <v>10</v>
      </c>
      <c r="K291" s="169"/>
      <c r="L291" s="206" t="s">
        <v>1054</v>
      </c>
      <c r="M291" s="172" t="str">
        <f>IF(C291="","",(IF(IFERROR(INDEX(HandoverLog!A:A,MATCH(ShipmentRegister!C291,HandoverLog!A:A,0),1),"Inside The Secure Store")=C291,"Collected And Gone","Inside The Secure Store")))</f>
        <v>Collected And Gone</v>
      </c>
      <c r="N291" s="28">
        <f t="shared" ca="1" si="29"/>
        <v>73</v>
      </c>
      <c r="O291" s="169"/>
      <c r="P291" s="192"/>
      <c r="Q291" s="192"/>
      <c r="R291" s="192"/>
      <c r="S291" s="192"/>
      <c r="T291" s="171"/>
      <c r="U291" s="169"/>
      <c r="V291" s="174" t="str">
        <f t="shared" si="30"/>
        <v/>
      </c>
      <c r="W291" s="175" t="str">
        <f t="shared" ca="1" si="31"/>
        <v/>
      </c>
      <c r="X291" s="182"/>
      <c r="Y291" s="182"/>
      <c r="Z291" s="182"/>
      <c r="AA291" s="182"/>
      <c r="AC291" s="49"/>
    </row>
    <row r="292" spans="1:29">
      <c r="A292" s="241">
        <v>44028</v>
      </c>
      <c r="B292" s="169" t="s">
        <v>7</v>
      </c>
      <c r="C292" s="169" t="s">
        <v>1157</v>
      </c>
      <c r="D292" s="171">
        <v>1</v>
      </c>
      <c r="E292" s="171" t="s">
        <v>39</v>
      </c>
      <c r="F292" s="116" t="s">
        <v>97</v>
      </c>
      <c r="G292" s="169" t="s">
        <v>307</v>
      </c>
      <c r="H292" s="169" t="s">
        <v>587</v>
      </c>
      <c r="I292" s="169" t="s">
        <v>1160</v>
      </c>
      <c r="J292" s="169" t="s">
        <v>10</v>
      </c>
      <c r="K292" s="169"/>
      <c r="L292" s="206" t="s">
        <v>165</v>
      </c>
      <c r="M292" s="172" t="str">
        <f>IF(C292="","",(IF(IFERROR(INDEX(HandoverLog!A:A,MATCH(ShipmentRegister!C292,HandoverLog!A:A,0),1),"Inside The Secure Store")=C292,"Collected And Gone","Inside The Secure Store")))</f>
        <v>Collected And Gone</v>
      </c>
      <c r="N292" s="28">
        <f t="shared" ca="1" si="29"/>
        <v>73</v>
      </c>
      <c r="O292" s="169" t="s">
        <v>1199</v>
      </c>
      <c r="P292" s="192"/>
      <c r="Q292" s="192"/>
      <c r="R292" s="192"/>
      <c r="S292" s="192"/>
      <c r="T292" s="171"/>
      <c r="U292" s="169"/>
      <c r="V292" s="174" t="str">
        <f t="shared" si="30"/>
        <v/>
      </c>
      <c r="W292" s="175" t="str">
        <f t="shared" ca="1" si="31"/>
        <v/>
      </c>
      <c r="X292" s="182"/>
      <c r="Y292" s="182"/>
      <c r="Z292" s="182"/>
      <c r="AA292" s="182"/>
      <c r="AC292" s="45"/>
    </row>
    <row r="293" spans="1:29">
      <c r="A293" s="241">
        <v>44028</v>
      </c>
      <c r="B293" s="169" t="s">
        <v>7</v>
      </c>
      <c r="C293" s="169" t="s">
        <v>1171</v>
      </c>
      <c r="D293" s="171">
        <v>1</v>
      </c>
      <c r="E293" s="171" t="s">
        <v>39</v>
      </c>
      <c r="F293" s="116" t="s">
        <v>97</v>
      </c>
      <c r="G293" s="169" t="s">
        <v>1172</v>
      </c>
      <c r="H293" s="169" t="s">
        <v>575</v>
      </c>
      <c r="I293" s="169" t="s">
        <v>1173</v>
      </c>
      <c r="J293" s="169" t="s">
        <v>10</v>
      </c>
      <c r="K293" s="169"/>
      <c r="L293" s="206" t="s">
        <v>417</v>
      </c>
      <c r="M293" s="172" t="str">
        <f>IF(C293="","",(IF(IFERROR(INDEX(HandoverLog!A:A,MATCH(ShipmentRegister!C293,HandoverLog!A:A,0),1),"Inside The Secure Store")=C293,"Collected And Gone","Inside The Secure Store")))</f>
        <v>Collected And Gone</v>
      </c>
      <c r="N293" s="28">
        <f t="shared" ca="1" si="29"/>
        <v>73</v>
      </c>
      <c r="O293" s="169"/>
      <c r="P293" s="192"/>
      <c r="Q293" s="192"/>
      <c r="R293" s="192"/>
      <c r="S293" s="192"/>
      <c r="T293" s="171"/>
      <c r="U293" s="169"/>
      <c r="V293" s="174" t="str">
        <f t="shared" si="30"/>
        <v/>
      </c>
      <c r="W293" s="175" t="str">
        <f t="shared" ca="1" si="31"/>
        <v/>
      </c>
      <c r="X293" s="182"/>
      <c r="Y293" s="182"/>
      <c r="Z293" s="182"/>
      <c r="AA293" s="182"/>
      <c r="AC293" s="45"/>
    </row>
    <row r="294" spans="1:29">
      <c r="A294" s="241">
        <v>44029</v>
      </c>
      <c r="B294" s="169" t="s">
        <v>7</v>
      </c>
      <c r="C294" s="169" t="s">
        <v>1200</v>
      </c>
      <c r="D294" s="171">
        <v>1</v>
      </c>
      <c r="E294" s="171" t="s">
        <v>39</v>
      </c>
      <c r="F294" s="116" t="s">
        <v>97</v>
      </c>
      <c r="G294" s="169" t="s">
        <v>184</v>
      </c>
      <c r="H294" s="169" t="s">
        <v>1201</v>
      </c>
      <c r="I294" s="169" t="s">
        <v>1202</v>
      </c>
      <c r="J294" s="169" t="s">
        <v>10</v>
      </c>
      <c r="K294" s="169"/>
      <c r="L294" s="206" t="s">
        <v>167</v>
      </c>
      <c r="M294" s="172" t="str">
        <f>IF(C294="","",(IF(IFERROR(INDEX(HandoverLog!A:A,MATCH(ShipmentRegister!C294,HandoverLog!A:A,0),1),"Inside The Secure Store")=C294,"Collected And Gone","Inside The Secure Store")))</f>
        <v>Collected And Gone</v>
      </c>
      <c r="N294" s="28">
        <f t="shared" ca="1" si="29"/>
        <v>72</v>
      </c>
      <c r="O294" s="169"/>
      <c r="P294" s="192"/>
      <c r="Q294" s="192"/>
      <c r="R294" s="192"/>
      <c r="S294" s="192"/>
      <c r="T294" s="171"/>
      <c r="U294" s="169"/>
      <c r="V294" s="174" t="str">
        <f t="shared" si="30"/>
        <v/>
      </c>
      <c r="W294" s="175" t="str">
        <f t="shared" ca="1" si="31"/>
        <v/>
      </c>
      <c r="X294" s="182"/>
      <c r="Y294" s="182"/>
      <c r="Z294" s="182"/>
      <c r="AA294" s="182"/>
      <c r="AC294" s="45"/>
    </row>
    <row r="295" spans="1:29">
      <c r="A295" s="241">
        <v>44029</v>
      </c>
      <c r="B295" s="169" t="s">
        <v>7</v>
      </c>
      <c r="C295" s="169" t="s">
        <v>1195</v>
      </c>
      <c r="D295" s="171">
        <v>1</v>
      </c>
      <c r="E295" s="171" t="s">
        <v>39</v>
      </c>
      <c r="F295" s="116" t="s">
        <v>13</v>
      </c>
      <c r="G295" s="169" t="s">
        <v>106</v>
      </c>
      <c r="H295" s="169" t="s">
        <v>1196</v>
      </c>
      <c r="I295" s="169" t="s">
        <v>1197</v>
      </c>
      <c r="J295" s="169" t="s">
        <v>10</v>
      </c>
      <c r="K295" s="169"/>
      <c r="L295" s="206" t="s">
        <v>618</v>
      </c>
      <c r="M295" s="172" t="str">
        <f>IF(C295="","",(IF(IFERROR(INDEX(HandoverLog!A:A,MATCH(ShipmentRegister!C295,HandoverLog!A:A,0),1),"Inside The Secure Store")=C295,"Collected And Gone","Inside The Secure Store")))</f>
        <v>Collected And Gone</v>
      </c>
      <c r="N295" s="28">
        <f t="shared" ca="1" si="29"/>
        <v>72</v>
      </c>
      <c r="O295" s="169"/>
      <c r="P295" s="192"/>
      <c r="Q295" s="192"/>
      <c r="R295" s="192"/>
      <c r="S295" s="192"/>
      <c r="T295" s="171"/>
      <c r="U295" s="169"/>
      <c r="V295" s="174" t="str">
        <f t="shared" si="30"/>
        <v/>
      </c>
      <c r="W295" s="175" t="str">
        <f t="shared" ca="1" si="31"/>
        <v/>
      </c>
      <c r="X295" s="182"/>
      <c r="Y295" s="182"/>
      <c r="Z295" s="182"/>
      <c r="AA295" s="182"/>
      <c r="AC295" s="45"/>
    </row>
    <row r="296" spans="1:29">
      <c r="A296" s="241">
        <v>44029</v>
      </c>
      <c r="B296" s="169" t="s">
        <v>7</v>
      </c>
      <c r="C296" s="169" t="s">
        <v>1180</v>
      </c>
      <c r="D296" s="171">
        <v>1</v>
      </c>
      <c r="E296" s="171" t="s">
        <v>39</v>
      </c>
      <c r="F296" s="116" t="s">
        <v>14</v>
      </c>
      <c r="G296" s="169" t="s">
        <v>244</v>
      </c>
      <c r="H296" s="169" t="s">
        <v>1181</v>
      </c>
      <c r="I296" s="169" t="s">
        <v>1182</v>
      </c>
      <c r="J296" s="169" t="s">
        <v>10</v>
      </c>
      <c r="K296" s="169"/>
      <c r="L296" s="206" t="s">
        <v>265</v>
      </c>
      <c r="M296" s="172" t="str">
        <f>IF(C296="","",(IF(IFERROR(INDEX(HandoverLog!A:A,MATCH(ShipmentRegister!C296,HandoverLog!A:A,0),1),"Inside The Secure Store")=C296,"Collected And Gone","Inside The Secure Store")))</f>
        <v>Inside The Secure Store</v>
      </c>
      <c r="N296" s="28">
        <f t="shared" ca="1" si="29"/>
        <v>72</v>
      </c>
      <c r="O296" s="169" t="s">
        <v>1183</v>
      </c>
      <c r="P296" s="192"/>
      <c r="Q296" s="192"/>
      <c r="R296" s="192"/>
      <c r="S296" s="193"/>
      <c r="T296" s="171"/>
      <c r="U296" s="169"/>
      <c r="V296" s="174" t="str">
        <f t="shared" si="30"/>
        <v/>
      </c>
      <c r="W296" s="175" t="str">
        <f t="shared" ca="1" si="31"/>
        <v/>
      </c>
      <c r="X296" s="182"/>
      <c r="Y296" s="182"/>
      <c r="Z296" s="182"/>
      <c r="AA296" s="182"/>
      <c r="AC296" s="45"/>
    </row>
    <row r="297" spans="1:29">
      <c r="A297" s="241">
        <v>44029</v>
      </c>
      <c r="B297" s="169" t="s">
        <v>7</v>
      </c>
      <c r="C297" s="169" t="s">
        <v>1193</v>
      </c>
      <c r="D297" s="171">
        <v>1</v>
      </c>
      <c r="E297" s="171" t="s">
        <v>39</v>
      </c>
      <c r="F297" s="116" t="s">
        <v>14</v>
      </c>
      <c r="G297" s="169" t="s">
        <v>194</v>
      </c>
      <c r="H297" s="169" t="s">
        <v>120</v>
      </c>
      <c r="I297" s="169" t="s">
        <v>1194</v>
      </c>
      <c r="J297" s="146" t="s">
        <v>9</v>
      </c>
      <c r="K297" s="169"/>
      <c r="L297" s="206" t="s">
        <v>618</v>
      </c>
      <c r="M297" s="172" t="str">
        <f>IF(C297="","",(IF(IFERROR(INDEX(HandoverLog!A:A,MATCH(ShipmentRegister!C297,HandoverLog!A:A,0),1),"Inside The Secure Store")=C297,"Collected And Gone","Inside The Secure Store")))</f>
        <v>Collected And Gone</v>
      </c>
      <c r="N297" s="28">
        <f t="shared" ca="1" si="29"/>
        <v>72</v>
      </c>
      <c r="O297" s="169"/>
      <c r="P297" s="192"/>
      <c r="Q297" s="192"/>
      <c r="R297" s="192"/>
      <c r="S297" s="192"/>
      <c r="T297" s="171"/>
      <c r="U297" s="169"/>
      <c r="V297" s="174" t="str">
        <f t="shared" si="30"/>
        <v/>
      </c>
      <c r="W297" s="175" t="str">
        <f t="shared" ca="1" si="31"/>
        <v/>
      </c>
      <c r="X297" s="182"/>
      <c r="Y297" s="182"/>
      <c r="Z297" s="182"/>
      <c r="AA297" s="182"/>
      <c r="AC297" s="45"/>
    </row>
    <row r="298" spans="1:29">
      <c r="A298" s="241">
        <v>44029</v>
      </c>
      <c r="B298" s="169" t="s">
        <v>7</v>
      </c>
      <c r="C298" s="169" t="s">
        <v>1205</v>
      </c>
      <c r="D298" s="171">
        <v>1</v>
      </c>
      <c r="E298" s="171" t="s">
        <v>39</v>
      </c>
      <c r="F298" s="116" t="s">
        <v>160</v>
      </c>
      <c r="G298" s="169" t="s">
        <v>1008</v>
      </c>
      <c r="H298" s="169" t="s">
        <v>1206</v>
      </c>
      <c r="I298" s="169" t="s">
        <v>74</v>
      </c>
      <c r="J298" s="169" t="s">
        <v>10</v>
      </c>
      <c r="K298" s="169"/>
      <c r="L298" s="206" t="s">
        <v>618</v>
      </c>
      <c r="M298" s="172" t="str">
        <f>IF(C298="","",(IF(IFERROR(INDEX(HandoverLog!A:A,MATCH(ShipmentRegister!C298,HandoverLog!A:A,0),1),"Inside The Secure Store")=C298,"Collected And Gone","Inside The Secure Store")))</f>
        <v>Collected And Gone</v>
      </c>
      <c r="N298" s="28">
        <f t="shared" ca="1" si="29"/>
        <v>72</v>
      </c>
      <c r="O298" s="169"/>
      <c r="P298" s="192"/>
      <c r="Q298" s="192"/>
      <c r="R298" s="192"/>
      <c r="S298" s="192"/>
      <c r="T298" s="171"/>
      <c r="U298" s="169"/>
      <c r="V298" s="174" t="str">
        <f t="shared" si="30"/>
        <v/>
      </c>
      <c r="W298" s="175" t="str">
        <f t="shared" ca="1" si="31"/>
        <v/>
      </c>
      <c r="X298" s="182"/>
      <c r="Y298" s="182"/>
      <c r="Z298" s="182"/>
      <c r="AA298" s="182"/>
      <c r="AC298" s="45"/>
    </row>
    <row r="299" spans="1:29">
      <c r="A299" s="241">
        <v>44029</v>
      </c>
      <c r="B299" s="169" t="s">
        <v>7</v>
      </c>
      <c r="C299" s="118" t="s">
        <v>1187</v>
      </c>
      <c r="D299" s="171">
        <v>3</v>
      </c>
      <c r="E299" s="171" t="s">
        <v>39</v>
      </c>
      <c r="F299" s="116" t="s">
        <v>104</v>
      </c>
      <c r="G299" s="169" t="s">
        <v>3327</v>
      </c>
      <c r="H299" s="169" t="s">
        <v>1192</v>
      </c>
      <c r="I299" s="169" t="s">
        <v>1189</v>
      </c>
      <c r="J299" s="169" t="s">
        <v>10</v>
      </c>
      <c r="K299" s="169"/>
      <c r="L299" s="206" t="s">
        <v>618</v>
      </c>
      <c r="M299" s="172" t="str">
        <f>IF(C299="","",(IF(IFERROR(INDEX(HandoverLog!A:A,MATCH(ShipmentRegister!C299,HandoverLog!A:A,0),1),"Inside The Secure Store")=C299,"Collected And Gone","Inside The Secure Store")))</f>
        <v>Collected And Gone</v>
      </c>
      <c r="N299" s="28">
        <f t="shared" ca="1" si="29"/>
        <v>72</v>
      </c>
      <c r="O299" s="169"/>
      <c r="P299" s="192"/>
      <c r="Q299" s="192"/>
      <c r="R299" s="192"/>
      <c r="S299" s="192"/>
      <c r="T299" s="171"/>
      <c r="U299" s="169"/>
      <c r="V299" s="174" t="str">
        <f t="shared" si="30"/>
        <v/>
      </c>
      <c r="W299" s="175" t="str">
        <f t="shared" ca="1" si="31"/>
        <v/>
      </c>
      <c r="X299" s="182"/>
      <c r="Y299" s="182"/>
      <c r="Z299" s="182"/>
      <c r="AA299" s="182"/>
      <c r="AC299" s="45"/>
    </row>
    <row r="300" spans="1:29">
      <c r="A300" s="241">
        <v>44029</v>
      </c>
      <c r="B300" s="169" t="s">
        <v>7</v>
      </c>
      <c r="C300" s="118" t="s">
        <v>1190</v>
      </c>
      <c r="D300" s="171">
        <v>3</v>
      </c>
      <c r="E300" s="171"/>
      <c r="F300" s="116" t="s">
        <v>104</v>
      </c>
      <c r="G300" s="169" t="s">
        <v>3327</v>
      </c>
      <c r="H300" s="169" t="s">
        <v>1188</v>
      </c>
      <c r="I300" s="169" t="s">
        <v>1189</v>
      </c>
      <c r="J300" s="169" t="s">
        <v>10</v>
      </c>
      <c r="K300" s="169"/>
      <c r="L300" s="206" t="s">
        <v>618</v>
      </c>
      <c r="M300" s="172" t="str">
        <f>IF(C300="","",(IF(IFERROR(INDEX(HandoverLog!A:A,MATCH(ShipmentRegister!C300,HandoverLog!A:A,0),1),"Inside The Secure Store")=C300,"Collected And Gone","Inside The Secure Store")))</f>
        <v>Collected And Gone</v>
      </c>
      <c r="N300" s="28">
        <f t="shared" ca="1" si="29"/>
        <v>72</v>
      </c>
      <c r="O300" s="169"/>
      <c r="P300" s="192"/>
      <c r="Q300" s="192"/>
      <c r="R300" s="192"/>
      <c r="S300" s="192"/>
      <c r="T300" s="171"/>
      <c r="U300" s="169"/>
      <c r="V300" s="174" t="str">
        <f t="shared" si="30"/>
        <v/>
      </c>
      <c r="W300" s="175" t="str">
        <f t="shared" ca="1" si="31"/>
        <v/>
      </c>
      <c r="X300" s="182"/>
      <c r="Y300" s="182"/>
      <c r="Z300" s="182"/>
      <c r="AA300" s="182"/>
      <c r="AC300" s="45"/>
    </row>
    <row r="301" spans="1:29">
      <c r="A301" s="241">
        <v>44029</v>
      </c>
      <c r="B301" s="169" t="s">
        <v>7</v>
      </c>
      <c r="C301" s="118" t="s">
        <v>1191</v>
      </c>
      <c r="D301" s="171">
        <v>3</v>
      </c>
      <c r="E301" s="171"/>
      <c r="F301" s="116" t="s">
        <v>104</v>
      </c>
      <c r="G301" s="169" t="s">
        <v>3327</v>
      </c>
      <c r="H301" s="169" t="s">
        <v>1188</v>
      </c>
      <c r="I301" s="169" t="s">
        <v>1189</v>
      </c>
      <c r="J301" s="169" t="s">
        <v>10</v>
      </c>
      <c r="K301" s="169"/>
      <c r="L301" s="206" t="s">
        <v>618</v>
      </c>
      <c r="M301" s="172" t="str">
        <f>IF(C301="","",(IF(IFERROR(INDEX(HandoverLog!A:A,MATCH(ShipmentRegister!C301,HandoverLog!A:A,0),1),"Inside The Secure Store")=C301,"Collected And Gone","Inside The Secure Store")))</f>
        <v>Collected And Gone</v>
      </c>
      <c r="N301" s="28">
        <f t="shared" ca="1" si="29"/>
        <v>72</v>
      </c>
      <c r="O301" s="169"/>
      <c r="P301" s="192"/>
      <c r="Q301" s="192"/>
      <c r="R301" s="192"/>
      <c r="S301" s="192"/>
      <c r="T301" s="171"/>
      <c r="U301" s="169"/>
      <c r="V301" s="174" t="str">
        <f t="shared" si="30"/>
        <v/>
      </c>
      <c r="W301" s="175" t="str">
        <f t="shared" ca="1" si="31"/>
        <v/>
      </c>
      <c r="X301" s="182"/>
      <c r="Y301" s="182"/>
      <c r="Z301" s="182"/>
      <c r="AA301" s="182"/>
      <c r="AC301" s="45"/>
    </row>
    <row r="302" spans="1:29">
      <c r="A302" s="241">
        <v>44032</v>
      </c>
      <c r="B302" s="169" t="s">
        <v>7</v>
      </c>
      <c r="C302" s="169" t="s">
        <v>1227</v>
      </c>
      <c r="D302" s="171">
        <v>1</v>
      </c>
      <c r="E302" s="171" t="s">
        <v>39</v>
      </c>
      <c r="F302" s="116" t="s">
        <v>13</v>
      </c>
      <c r="G302" s="169" t="s">
        <v>435</v>
      </c>
      <c r="H302" s="169" t="s">
        <v>1228</v>
      </c>
      <c r="I302" s="169" t="s">
        <v>1229</v>
      </c>
      <c r="J302" s="169" t="s">
        <v>10</v>
      </c>
      <c r="K302" s="169"/>
      <c r="L302" s="206" t="s">
        <v>1054</v>
      </c>
      <c r="M302" s="172" t="str">
        <f>IF(C302="","",(IF(IFERROR(INDEX(HandoverLog!A:A,MATCH(ShipmentRegister!C302,HandoverLog!A:A,0),1),"Inside The Secure Store")=C302,"Collected And Gone","Inside The Secure Store")))</f>
        <v>Collected And Gone</v>
      </c>
      <c r="N302" s="28">
        <f t="shared" ca="1" si="29"/>
        <v>69</v>
      </c>
      <c r="O302" s="169" t="s">
        <v>1230</v>
      </c>
      <c r="P302" s="192"/>
      <c r="Q302" s="192"/>
      <c r="R302" s="192"/>
      <c r="S302" s="192"/>
      <c r="T302" s="171"/>
      <c r="U302" s="169"/>
      <c r="V302" s="174" t="str">
        <f t="shared" si="30"/>
        <v/>
      </c>
      <c r="W302" s="175" t="str">
        <f t="shared" ca="1" si="31"/>
        <v/>
      </c>
      <c r="X302" s="182"/>
      <c r="Y302" s="182"/>
      <c r="Z302" s="182"/>
      <c r="AA302" s="182"/>
      <c r="AC302" s="45"/>
    </row>
    <row r="303" spans="1:29">
      <c r="A303" s="241">
        <v>44032</v>
      </c>
      <c r="B303" s="169" t="s">
        <v>7</v>
      </c>
      <c r="C303" s="169" t="s">
        <v>1216</v>
      </c>
      <c r="D303" s="171">
        <v>2</v>
      </c>
      <c r="E303" s="171" t="s">
        <v>39</v>
      </c>
      <c r="F303" s="116" t="s">
        <v>104</v>
      </c>
      <c r="G303" s="169" t="s">
        <v>507</v>
      </c>
      <c r="H303" s="169" t="s">
        <v>1217</v>
      </c>
      <c r="I303" s="169" t="s">
        <v>1218</v>
      </c>
      <c r="J303" s="169" t="s">
        <v>10</v>
      </c>
      <c r="K303" s="169"/>
      <c r="L303" s="206" t="s">
        <v>167</v>
      </c>
      <c r="M303" s="172" t="str">
        <f>IF(C303="","",(IF(IFERROR(INDEX(HandoverLog!A:A,MATCH(ShipmentRegister!C303,HandoverLog!A:A,0),1),"Inside The Secure Store")=C303,"Collected And Gone","Inside The Secure Store")))</f>
        <v>Collected And Gone</v>
      </c>
      <c r="N303" s="28">
        <f t="shared" ca="1" si="29"/>
        <v>69</v>
      </c>
      <c r="O303" s="169"/>
      <c r="P303" s="192"/>
      <c r="Q303" s="192"/>
      <c r="R303" s="192"/>
      <c r="S303" s="192"/>
      <c r="T303" s="171"/>
      <c r="U303" s="169"/>
      <c r="V303" s="174" t="str">
        <f t="shared" si="30"/>
        <v/>
      </c>
      <c r="W303" s="175" t="str">
        <f t="shared" ca="1" si="31"/>
        <v/>
      </c>
      <c r="X303" s="182"/>
      <c r="Y303" s="182"/>
      <c r="Z303" s="182"/>
      <c r="AA303" s="182"/>
      <c r="AC303" s="45"/>
    </row>
    <row r="304" spans="1:29">
      <c r="A304" s="241">
        <v>44032</v>
      </c>
      <c r="B304" s="169" t="s">
        <v>7</v>
      </c>
      <c r="C304" s="169" t="s">
        <v>1219</v>
      </c>
      <c r="D304" s="171">
        <v>2</v>
      </c>
      <c r="E304" s="171"/>
      <c r="F304" s="116" t="s">
        <v>104</v>
      </c>
      <c r="G304" s="169" t="s">
        <v>507</v>
      </c>
      <c r="H304" s="169" t="s">
        <v>1217</v>
      </c>
      <c r="I304" s="169" t="s">
        <v>1218</v>
      </c>
      <c r="J304" s="169" t="s">
        <v>10</v>
      </c>
      <c r="K304" s="169"/>
      <c r="L304" s="206" t="s">
        <v>167</v>
      </c>
      <c r="M304" s="172" t="str">
        <f>IF(C304="","",(IF(IFERROR(INDEX(HandoverLog!A:A,MATCH(ShipmentRegister!C304,HandoverLog!A:A,0),1),"Inside The Secure Store")=C304,"Collected And Gone","Inside The Secure Store")))</f>
        <v>Collected And Gone</v>
      </c>
      <c r="N304" s="28">
        <f t="shared" ca="1" si="29"/>
        <v>69</v>
      </c>
      <c r="O304" s="169"/>
      <c r="P304" s="192"/>
      <c r="Q304" s="192"/>
      <c r="R304" s="192"/>
      <c r="S304" s="192"/>
      <c r="T304" s="171"/>
      <c r="U304" s="169"/>
      <c r="V304" s="174" t="str">
        <f t="shared" si="30"/>
        <v/>
      </c>
      <c r="W304" s="175" t="str">
        <f t="shared" ca="1" si="31"/>
        <v/>
      </c>
      <c r="X304" s="182"/>
      <c r="Y304" s="182"/>
      <c r="Z304" s="182"/>
      <c r="AA304" s="182"/>
      <c r="AC304" s="45"/>
    </row>
    <row r="305" spans="1:29">
      <c r="A305" s="241">
        <v>44032</v>
      </c>
      <c r="B305" s="169" t="s">
        <v>7</v>
      </c>
      <c r="C305" s="169" t="s">
        <v>1221</v>
      </c>
      <c r="D305" s="171">
        <v>3</v>
      </c>
      <c r="E305" s="171" t="s">
        <v>39</v>
      </c>
      <c r="F305" s="116" t="s">
        <v>22</v>
      </c>
      <c r="G305" s="169" t="s">
        <v>621</v>
      </c>
      <c r="H305" s="169" t="s">
        <v>1220</v>
      </c>
      <c r="I305" s="169" t="s">
        <v>1222</v>
      </c>
      <c r="J305" s="169" t="s">
        <v>10</v>
      </c>
      <c r="K305" s="169"/>
      <c r="L305" s="206" t="s">
        <v>167</v>
      </c>
      <c r="M305" s="172" t="str">
        <f>IF(C305="","",(IF(IFERROR(INDEX(HandoverLog!A:A,MATCH(ShipmentRegister!C305,HandoverLog!A:A,0),1),"Inside The Secure Store")=C305,"Collected And Gone","Inside The Secure Store")))</f>
        <v>Collected And Gone</v>
      </c>
      <c r="N305" s="28">
        <f t="shared" ca="1" si="29"/>
        <v>69</v>
      </c>
      <c r="O305" s="169"/>
      <c r="P305" s="192"/>
      <c r="Q305" s="192"/>
      <c r="R305" s="192"/>
      <c r="S305" s="192"/>
      <c r="T305" s="171"/>
      <c r="U305" s="169"/>
      <c r="V305" s="174" t="str">
        <f t="shared" si="30"/>
        <v/>
      </c>
      <c r="W305" s="175" t="str">
        <f t="shared" ca="1" si="31"/>
        <v/>
      </c>
      <c r="X305" s="182"/>
      <c r="Y305" s="182"/>
      <c r="Z305" s="182"/>
      <c r="AA305" s="182"/>
      <c r="AC305" s="45"/>
    </row>
    <row r="306" spans="1:29">
      <c r="A306" s="241">
        <v>44032</v>
      </c>
      <c r="B306" s="169" t="s">
        <v>7</v>
      </c>
      <c r="C306" s="169" t="s">
        <v>1225</v>
      </c>
      <c r="D306" s="171"/>
      <c r="E306" s="171" t="s">
        <v>39</v>
      </c>
      <c r="F306" s="116" t="s">
        <v>22</v>
      </c>
      <c r="G306" s="169" t="s">
        <v>621</v>
      </c>
      <c r="H306" s="169" t="s">
        <v>1220</v>
      </c>
      <c r="I306" s="169" t="s">
        <v>1223</v>
      </c>
      <c r="J306" s="169" t="s">
        <v>10</v>
      </c>
      <c r="K306" s="169"/>
      <c r="L306" s="206" t="s">
        <v>167</v>
      </c>
      <c r="M306" s="172" t="str">
        <f>IF(C306="","",(IF(IFERROR(INDEX(HandoverLog!A:A,MATCH(ShipmentRegister!C306,HandoverLog!A:A,0),1),"Inside The Secure Store")=C306,"Collected And Gone","Inside The Secure Store")))</f>
        <v>Collected And Gone</v>
      </c>
      <c r="N306" s="28">
        <f t="shared" ca="1" si="29"/>
        <v>69</v>
      </c>
      <c r="O306" s="169"/>
      <c r="P306" s="192"/>
      <c r="Q306" s="192"/>
      <c r="R306" s="192"/>
      <c r="S306" s="192"/>
      <c r="T306" s="171"/>
      <c r="U306" s="169"/>
      <c r="V306" s="174" t="str">
        <f t="shared" si="30"/>
        <v/>
      </c>
      <c r="W306" s="175" t="str">
        <f t="shared" ca="1" si="31"/>
        <v/>
      </c>
      <c r="X306" s="182"/>
      <c r="Y306" s="182"/>
      <c r="Z306" s="182"/>
      <c r="AA306" s="182"/>
      <c r="AC306" s="45"/>
    </row>
    <row r="307" spans="1:29">
      <c r="A307" s="241">
        <v>44032</v>
      </c>
      <c r="B307" s="169" t="s">
        <v>7</v>
      </c>
      <c r="C307" s="169" t="s">
        <v>1226</v>
      </c>
      <c r="D307" s="171"/>
      <c r="E307" s="171" t="s">
        <v>39</v>
      </c>
      <c r="F307" s="116" t="s">
        <v>22</v>
      </c>
      <c r="G307" s="169" t="s">
        <v>621</v>
      </c>
      <c r="H307" s="169" t="s">
        <v>1220</v>
      </c>
      <c r="I307" s="169" t="s">
        <v>1224</v>
      </c>
      <c r="J307" s="169" t="s">
        <v>10</v>
      </c>
      <c r="K307" s="169"/>
      <c r="L307" s="206" t="s">
        <v>167</v>
      </c>
      <c r="M307" s="172" t="str">
        <f>IF(C307="","",(IF(IFERROR(INDEX(HandoverLog!A:A,MATCH(ShipmentRegister!C307,HandoverLog!A:A,0),1),"Inside The Secure Store")=C307,"Collected And Gone","Inside The Secure Store")))</f>
        <v>Collected And Gone</v>
      </c>
      <c r="N307" s="28">
        <f t="shared" ca="1" si="29"/>
        <v>69</v>
      </c>
      <c r="O307" s="169"/>
      <c r="P307" s="192"/>
      <c r="Q307" s="192"/>
      <c r="R307" s="192"/>
      <c r="S307" s="192"/>
      <c r="T307" s="171"/>
      <c r="U307" s="169"/>
      <c r="V307" s="174" t="str">
        <f t="shared" si="30"/>
        <v/>
      </c>
      <c r="W307" s="175" t="str">
        <f t="shared" ca="1" si="31"/>
        <v/>
      </c>
      <c r="X307" s="182"/>
      <c r="Y307" s="182"/>
      <c r="Z307" s="182"/>
      <c r="AA307" s="182"/>
      <c r="AC307" s="45"/>
    </row>
    <row r="308" spans="1:29">
      <c r="A308" s="241">
        <v>44033</v>
      </c>
      <c r="B308" s="169" t="s">
        <v>7</v>
      </c>
      <c r="C308" s="169" t="s">
        <v>1254</v>
      </c>
      <c r="D308" s="171">
        <v>1</v>
      </c>
      <c r="E308" s="171" t="s">
        <v>39</v>
      </c>
      <c r="F308" s="116" t="s">
        <v>13</v>
      </c>
      <c r="G308" s="169" t="s">
        <v>289</v>
      </c>
      <c r="H308" s="169" t="s">
        <v>1255</v>
      </c>
      <c r="I308" s="169" t="s">
        <v>1256</v>
      </c>
      <c r="J308" s="146" t="s">
        <v>9</v>
      </c>
      <c r="K308" s="169"/>
      <c r="L308" s="206" t="s">
        <v>618</v>
      </c>
      <c r="M308" s="172" t="str">
        <f>IF(C308="","",(IF(IFERROR(INDEX(HandoverLog!A:A,MATCH(ShipmentRegister!C308,HandoverLog!A:A,0),1),"Inside The Secure Store")=C308,"Collected And Gone","Inside The Secure Store")))</f>
        <v>Collected And Gone</v>
      </c>
      <c r="N308" s="28">
        <f t="shared" ca="1" si="29"/>
        <v>68</v>
      </c>
      <c r="O308" s="169"/>
      <c r="P308" s="192"/>
      <c r="Q308" s="192"/>
      <c r="R308" s="192"/>
      <c r="S308" s="192"/>
      <c r="T308" s="171"/>
      <c r="U308" s="169"/>
      <c r="V308" s="174" t="str">
        <f t="shared" si="30"/>
        <v/>
      </c>
      <c r="W308" s="175" t="str">
        <f t="shared" ca="1" si="31"/>
        <v/>
      </c>
      <c r="X308" s="182"/>
      <c r="Y308" s="182"/>
      <c r="Z308" s="182"/>
      <c r="AA308" s="182"/>
      <c r="AC308" s="45"/>
    </row>
    <row r="309" spans="1:29">
      <c r="A309" s="241">
        <v>44033</v>
      </c>
      <c r="B309" s="169" t="s">
        <v>7</v>
      </c>
      <c r="C309" s="169" t="s">
        <v>1249</v>
      </c>
      <c r="D309" s="171">
        <v>3</v>
      </c>
      <c r="E309" s="171" t="s">
        <v>39</v>
      </c>
      <c r="F309" s="116" t="s">
        <v>13</v>
      </c>
      <c r="G309" s="169" t="s">
        <v>184</v>
      </c>
      <c r="H309" s="169" t="s">
        <v>1257</v>
      </c>
      <c r="I309" s="169" t="s">
        <v>1258</v>
      </c>
      <c r="J309" s="169" t="s">
        <v>10</v>
      </c>
      <c r="K309" s="169"/>
      <c r="L309" s="206" t="s">
        <v>618</v>
      </c>
      <c r="M309" s="172" t="str">
        <f>IF(C309="","",(IF(IFERROR(INDEX(HandoverLog!A:A,MATCH(ShipmentRegister!C309,HandoverLog!A:A,0),1),"Inside The Secure Store")=C309,"Collected And Gone","Inside The Secure Store")))</f>
        <v>Collected And Gone</v>
      </c>
      <c r="N309" s="28">
        <f t="shared" ca="1" si="29"/>
        <v>68</v>
      </c>
      <c r="O309" s="169"/>
      <c r="P309" s="192"/>
      <c r="Q309" s="192"/>
      <c r="R309" s="192"/>
      <c r="S309" s="192"/>
      <c r="T309" s="171"/>
      <c r="U309" s="169"/>
      <c r="V309" s="174" t="str">
        <f t="shared" si="30"/>
        <v/>
      </c>
      <c r="W309" s="175" t="str">
        <f t="shared" ca="1" si="31"/>
        <v/>
      </c>
      <c r="X309" s="182"/>
      <c r="Y309" s="182"/>
      <c r="Z309" s="182"/>
      <c r="AA309" s="182"/>
      <c r="AC309" s="45"/>
    </row>
    <row r="310" spans="1:29">
      <c r="A310" s="241">
        <v>44033</v>
      </c>
      <c r="B310" s="169" t="s">
        <v>7</v>
      </c>
      <c r="C310" s="169" t="s">
        <v>1250</v>
      </c>
      <c r="D310" s="171"/>
      <c r="E310" s="171" t="s">
        <v>39</v>
      </c>
      <c r="F310" s="116" t="s">
        <v>13</v>
      </c>
      <c r="G310" s="169" t="s">
        <v>184</v>
      </c>
      <c r="H310" s="169" t="s">
        <v>1257</v>
      </c>
      <c r="I310" s="169" t="s">
        <v>1258</v>
      </c>
      <c r="J310" s="169" t="s">
        <v>10</v>
      </c>
      <c r="K310" s="169"/>
      <c r="L310" s="206" t="s">
        <v>618</v>
      </c>
      <c r="M310" s="172" t="str">
        <f>IF(C310="","",(IF(IFERROR(INDEX(HandoverLog!A:A,MATCH(ShipmentRegister!C310,HandoverLog!A:A,0),1),"Inside The Secure Store")=C310,"Collected And Gone","Inside The Secure Store")))</f>
        <v>Collected And Gone</v>
      </c>
      <c r="N310" s="28">
        <f t="shared" ca="1" si="29"/>
        <v>68</v>
      </c>
      <c r="O310" s="169"/>
      <c r="P310" s="192"/>
      <c r="Q310" s="192"/>
      <c r="R310" s="192"/>
      <c r="S310" s="192"/>
      <c r="T310" s="171"/>
      <c r="U310" s="169"/>
      <c r="V310" s="174" t="str">
        <f t="shared" si="30"/>
        <v/>
      </c>
      <c r="W310" s="175" t="str">
        <f t="shared" ca="1" si="31"/>
        <v/>
      </c>
      <c r="X310" s="182"/>
      <c r="Y310" s="182"/>
      <c r="Z310" s="182"/>
      <c r="AA310" s="182"/>
      <c r="AC310" s="45"/>
    </row>
    <row r="311" spans="1:29">
      <c r="A311" s="241">
        <v>44033</v>
      </c>
      <c r="B311" s="169" t="s">
        <v>7</v>
      </c>
      <c r="C311" s="169" t="s">
        <v>1251</v>
      </c>
      <c r="D311" s="171"/>
      <c r="E311" s="171" t="s">
        <v>39</v>
      </c>
      <c r="F311" s="116" t="s">
        <v>13</v>
      </c>
      <c r="G311" s="169" t="s">
        <v>184</v>
      </c>
      <c r="H311" s="169" t="s">
        <v>1257</v>
      </c>
      <c r="I311" s="169" t="s">
        <v>1258</v>
      </c>
      <c r="J311" s="169" t="s">
        <v>10</v>
      </c>
      <c r="K311" s="169"/>
      <c r="L311" s="206" t="s">
        <v>618</v>
      </c>
      <c r="M311" s="172" t="str">
        <f>IF(C311="","",(IF(IFERROR(INDEX(HandoverLog!A:A,MATCH(ShipmentRegister!C311,HandoverLog!A:A,0),1),"Inside The Secure Store")=C311,"Collected And Gone","Inside The Secure Store")))</f>
        <v>Collected And Gone</v>
      </c>
      <c r="N311" s="28">
        <f t="shared" ca="1" si="29"/>
        <v>68</v>
      </c>
      <c r="O311" s="169"/>
      <c r="P311" s="192"/>
      <c r="Q311" s="192"/>
      <c r="R311" s="192"/>
      <c r="S311" s="192"/>
      <c r="T311" s="171"/>
      <c r="U311" s="169"/>
      <c r="V311" s="174" t="str">
        <f t="shared" si="30"/>
        <v/>
      </c>
      <c r="W311" s="175" t="str">
        <f t="shared" ca="1" si="31"/>
        <v/>
      </c>
      <c r="X311" s="182"/>
      <c r="Y311" s="182"/>
      <c r="Z311" s="182"/>
      <c r="AA311" s="182"/>
      <c r="AC311" s="45"/>
    </row>
    <row r="312" spans="1:29">
      <c r="A312" s="241">
        <v>44033</v>
      </c>
      <c r="B312" s="169" t="s">
        <v>7</v>
      </c>
      <c r="C312" s="169" t="s">
        <v>1239</v>
      </c>
      <c r="D312" s="171">
        <v>1</v>
      </c>
      <c r="E312" s="171" t="s">
        <v>39</v>
      </c>
      <c r="F312" s="116" t="s">
        <v>13</v>
      </c>
      <c r="G312" s="169" t="s">
        <v>1159</v>
      </c>
      <c r="H312" s="169" t="s">
        <v>596</v>
      </c>
      <c r="I312" s="169" t="s">
        <v>1244</v>
      </c>
      <c r="J312" s="169" t="s">
        <v>10</v>
      </c>
      <c r="K312" s="169"/>
      <c r="L312" s="206" t="s">
        <v>1054</v>
      </c>
      <c r="M312" s="172" t="str">
        <f>IF(C312="","",(IF(IFERROR(INDEX(HandoverLog!A:A,MATCH(ShipmentRegister!C312,HandoverLog!A:A,0),1),"Inside The Secure Store")=C312,"Collected And Gone","Inside The Secure Store")))</f>
        <v>Collected And Gone</v>
      </c>
      <c r="N312" s="28">
        <f t="shared" ca="1" si="29"/>
        <v>68</v>
      </c>
      <c r="O312" s="169"/>
      <c r="P312" s="192"/>
      <c r="Q312" s="192"/>
      <c r="R312" s="192"/>
      <c r="S312" s="192"/>
      <c r="T312" s="171"/>
      <c r="U312" s="169"/>
      <c r="V312" s="174" t="str">
        <f t="shared" si="30"/>
        <v/>
      </c>
      <c r="W312" s="175" t="str">
        <f t="shared" ca="1" si="31"/>
        <v/>
      </c>
      <c r="X312" s="182"/>
      <c r="Y312" s="182"/>
      <c r="Z312" s="182"/>
      <c r="AA312" s="182"/>
      <c r="AC312" s="45"/>
    </row>
    <row r="313" spans="1:29">
      <c r="A313" s="241">
        <v>44033</v>
      </c>
      <c r="B313" s="169" t="s">
        <v>7</v>
      </c>
      <c r="C313" s="169" t="s">
        <v>1238</v>
      </c>
      <c r="D313" s="171">
        <v>1</v>
      </c>
      <c r="E313" s="171" t="s">
        <v>39</v>
      </c>
      <c r="F313" s="116" t="s">
        <v>104</v>
      </c>
      <c r="G313" s="169" t="s">
        <v>352</v>
      </c>
      <c r="H313" s="169" t="s">
        <v>611</v>
      </c>
      <c r="I313" s="169" t="s">
        <v>1243</v>
      </c>
      <c r="J313" s="169" t="s">
        <v>10</v>
      </c>
      <c r="K313" s="169"/>
      <c r="L313" s="206" t="s">
        <v>1054</v>
      </c>
      <c r="M313" s="172" t="str">
        <f>IF(C313="","",(IF(IFERROR(INDEX(HandoverLog!A:A,MATCH(ShipmentRegister!C313,HandoverLog!A:A,0),1),"Inside The Secure Store")=C313,"Collected And Gone","Inside The Secure Store")))</f>
        <v>Collected And Gone</v>
      </c>
      <c r="N313" s="28">
        <f t="shared" ca="1" si="29"/>
        <v>68</v>
      </c>
      <c r="O313" s="169"/>
      <c r="P313" s="192"/>
      <c r="Q313" s="192"/>
      <c r="R313" s="192"/>
      <c r="S313" s="192"/>
      <c r="T313" s="171"/>
      <c r="U313" s="169"/>
      <c r="V313" s="174" t="str">
        <f t="shared" si="30"/>
        <v/>
      </c>
      <c r="W313" s="175" t="str">
        <f t="shared" ca="1" si="31"/>
        <v/>
      </c>
      <c r="X313" s="182"/>
      <c r="Y313" s="182"/>
      <c r="Z313" s="182"/>
      <c r="AA313" s="182"/>
      <c r="AC313" s="45"/>
    </row>
    <row r="314" spans="1:29">
      <c r="A314" s="241">
        <v>44033</v>
      </c>
      <c r="B314" s="169" t="s">
        <v>8</v>
      </c>
      <c r="C314" s="170" t="s">
        <v>1259</v>
      </c>
      <c r="D314" s="171">
        <v>3</v>
      </c>
      <c r="E314" s="171" t="s">
        <v>39</v>
      </c>
      <c r="F314" s="116" t="s">
        <v>104</v>
      </c>
      <c r="G314" s="169" t="s">
        <v>1065</v>
      </c>
      <c r="H314" s="169" t="s">
        <v>1260</v>
      </c>
      <c r="I314" s="169" t="s">
        <v>74</v>
      </c>
      <c r="J314" s="169" t="s">
        <v>10</v>
      </c>
      <c r="K314" s="169"/>
      <c r="L314" s="206" t="s">
        <v>618</v>
      </c>
      <c r="M314" s="172" t="str">
        <f>IF(C314="","",(IF(IFERROR(INDEX(HandoverLog!A:A,MATCH(ShipmentRegister!C314,HandoverLog!A:A,0),1),"Inside The Secure Store")=C314,"Collected And Gone","Inside The Secure Store")))</f>
        <v>Collected And Gone</v>
      </c>
      <c r="N314" s="28">
        <f t="shared" ca="1" si="29"/>
        <v>68</v>
      </c>
      <c r="O314" s="169"/>
      <c r="P314" s="192"/>
      <c r="Q314" s="192"/>
      <c r="R314" s="192"/>
      <c r="S314" s="192"/>
      <c r="T314" s="171"/>
      <c r="U314" s="169"/>
      <c r="V314" s="174" t="str">
        <f t="shared" si="30"/>
        <v/>
      </c>
      <c r="W314" s="175" t="str">
        <f t="shared" ca="1" si="31"/>
        <v/>
      </c>
      <c r="X314" s="182"/>
      <c r="Y314" s="182"/>
      <c r="Z314" s="182"/>
      <c r="AA314" s="182"/>
      <c r="AC314" s="45"/>
    </row>
    <row r="315" spans="1:29">
      <c r="A315" s="241">
        <v>44033</v>
      </c>
      <c r="B315" s="169" t="s">
        <v>8</v>
      </c>
      <c r="C315" s="170" t="s">
        <v>1261</v>
      </c>
      <c r="D315" s="171">
        <v>3</v>
      </c>
      <c r="E315" s="171"/>
      <c r="F315" s="116" t="s">
        <v>104</v>
      </c>
      <c r="G315" s="169" t="s">
        <v>1065</v>
      </c>
      <c r="H315" s="169" t="s">
        <v>1260</v>
      </c>
      <c r="I315" s="169" t="s">
        <v>74</v>
      </c>
      <c r="J315" s="169" t="s">
        <v>10</v>
      </c>
      <c r="K315" s="169"/>
      <c r="L315" s="206" t="s">
        <v>618</v>
      </c>
      <c r="M315" s="172" t="str">
        <f>IF(C315="","",(IF(IFERROR(INDEX(HandoverLog!A:A,MATCH(ShipmentRegister!C315,HandoverLog!A:A,0),1),"Inside The Secure Store")=C315,"Collected And Gone","Inside The Secure Store")))</f>
        <v>Collected And Gone</v>
      </c>
      <c r="N315" s="28">
        <f t="shared" ca="1" si="29"/>
        <v>68</v>
      </c>
      <c r="O315" s="169"/>
      <c r="P315" s="192"/>
      <c r="Q315" s="192"/>
      <c r="R315" s="192"/>
      <c r="S315" s="192"/>
      <c r="T315" s="171"/>
      <c r="U315" s="169"/>
      <c r="V315" s="174" t="str">
        <f t="shared" si="30"/>
        <v/>
      </c>
      <c r="W315" s="175" t="str">
        <f t="shared" ca="1" si="31"/>
        <v/>
      </c>
      <c r="X315" s="182"/>
      <c r="Y315" s="182"/>
      <c r="Z315" s="182"/>
      <c r="AA315" s="182"/>
      <c r="AC315" s="45"/>
    </row>
    <row r="316" spans="1:29">
      <c r="A316" s="241">
        <v>44033</v>
      </c>
      <c r="B316" s="169" t="s">
        <v>8</v>
      </c>
      <c r="C316" s="170" t="s">
        <v>1262</v>
      </c>
      <c r="D316" s="171">
        <v>3</v>
      </c>
      <c r="E316" s="171"/>
      <c r="F316" s="116" t="s">
        <v>104</v>
      </c>
      <c r="G316" s="169" t="s">
        <v>1065</v>
      </c>
      <c r="H316" s="169" t="s">
        <v>1260</v>
      </c>
      <c r="I316" s="169" t="s">
        <v>74</v>
      </c>
      <c r="J316" s="169" t="s">
        <v>10</v>
      </c>
      <c r="K316" s="169"/>
      <c r="L316" s="206" t="s">
        <v>618</v>
      </c>
      <c r="M316" s="172" t="str">
        <f>IF(C316="","",(IF(IFERROR(INDEX(HandoverLog!A:A,MATCH(ShipmentRegister!C316,HandoverLog!A:A,0),1),"Inside The Secure Store")=C316,"Collected And Gone","Inside The Secure Store")))</f>
        <v>Collected And Gone</v>
      </c>
      <c r="N316" s="28">
        <f t="shared" ca="1" si="29"/>
        <v>68</v>
      </c>
      <c r="O316" s="169"/>
      <c r="P316" s="192"/>
      <c r="Q316" s="192"/>
      <c r="R316" s="192"/>
      <c r="S316" s="192"/>
      <c r="T316" s="171"/>
      <c r="U316" s="169"/>
      <c r="V316" s="174" t="str">
        <f t="shared" si="30"/>
        <v/>
      </c>
      <c r="W316" s="175" t="str">
        <f t="shared" ca="1" si="31"/>
        <v/>
      </c>
      <c r="X316" s="182"/>
      <c r="Y316" s="182"/>
      <c r="Z316" s="182"/>
      <c r="AA316" s="182"/>
      <c r="AC316" s="45"/>
    </row>
    <row r="317" spans="1:29">
      <c r="A317" s="241">
        <v>44033</v>
      </c>
      <c r="B317" s="169" t="s">
        <v>8</v>
      </c>
      <c r="C317" s="169" t="s">
        <v>1263</v>
      </c>
      <c r="D317" s="171">
        <v>1</v>
      </c>
      <c r="E317" s="171" t="s">
        <v>39</v>
      </c>
      <c r="F317" s="116" t="s">
        <v>156</v>
      </c>
      <c r="G317" s="169" t="s">
        <v>513</v>
      </c>
      <c r="H317" s="169" t="s">
        <v>49</v>
      </c>
      <c r="I317" s="169" t="s">
        <v>1264</v>
      </c>
      <c r="J317" s="169" t="s">
        <v>10</v>
      </c>
      <c r="K317" s="169"/>
      <c r="L317" s="206" t="s">
        <v>618</v>
      </c>
      <c r="M317" s="172" t="str">
        <f>IF(C317="","",(IF(IFERROR(INDEX(HandoverLog!A:A,MATCH(ShipmentRegister!C317,HandoverLog!A:A,0),1),"Inside The Secure Store")=C317,"Collected And Gone","Inside The Secure Store")))</f>
        <v>Collected And Gone</v>
      </c>
      <c r="N317" s="28">
        <f t="shared" ca="1" si="29"/>
        <v>68</v>
      </c>
      <c r="O317" s="169"/>
      <c r="P317" s="192"/>
      <c r="Q317" s="192"/>
      <c r="R317" s="192"/>
      <c r="S317" s="192"/>
      <c r="T317" s="171"/>
      <c r="U317" s="169"/>
      <c r="V317" s="174" t="str">
        <f t="shared" si="30"/>
        <v/>
      </c>
      <c r="W317" s="175" t="str">
        <f t="shared" ca="1" si="31"/>
        <v/>
      </c>
      <c r="X317" s="182"/>
      <c r="Y317" s="182"/>
      <c r="Z317" s="182"/>
      <c r="AA317" s="182"/>
      <c r="AC317" s="45"/>
    </row>
    <row r="318" spans="1:29">
      <c r="A318" s="241">
        <v>44033</v>
      </c>
      <c r="B318" s="169" t="s">
        <v>7</v>
      </c>
      <c r="C318" s="169" t="s">
        <v>1240</v>
      </c>
      <c r="D318" s="171">
        <v>1</v>
      </c>
      <c r="E318" s="171" t="s">
        <v>39</v>
      </c>
      <c r="F318" s="116" t="s">
        <v>97</v>
      </c>
      <c r="G318" s="169" t="s">
        <v>1242</v>
      </c>
      <c r="H318" s="169" t="s">
        <v>1241</v>
      </c>
      <c r="I318" s="169" t="s">
        <v>1245</v>
      </c>
      <c r="J318" s="146" t="s">
        <v>9</v>
      </c>
      <c r="K318" s="169"/>
      <c r="L318" s="206" t="s">
        <v>1054</v>
      </c>
      <c r="M318" s="172" t="str">
        <f>IF(C318="","",(IF(IFERROR(INDEX(HandoverLog!A:A,MATCH(ShipmentRegister!C318,HandoverLog!A:A,0),1),"Inside The Secure Store")=C318,"Collected And Gone","Inside The Secure Store")))</f>
        <v>Collected And Gone</v>
      </c>
      <c r="N318" s="28">
        <f t="shared" ca="1" si="29"/>
        <v>68</v>
      </c>
      <c r="O318" s="169"/>
      <c r="P318" s="192"/>
      <c r="Q318" s="192"/>
      <c r="R318" s="192"/>
      <c r="S318" s="192"/>
      <c r="T318" s="171"/>
      <c r="U318" s="169"/>
      <c r="V318" s="174" t="str">
        <f t="shared" si="30"/>
        <v/>
      </c>
      <c r="W318" s="175" t="str">
        <f t="shared" ca="1" si="31"/>
        <v/>
      </c>
      <c r="X318" s="182"/>
      <c r="Y318" s="182"/>
      <c r="Z318" s="182"/>
      <c r="AA318" s="182"/>
      <c r="AC318" s="45"/>
    </row>
    <row r="319" spans="1:29">
      <c r="A319" s="241">
        <v>44033</v>
      </c>
      <c r="B319" s="169" t="s">
        <v>7</v>
      </c>
      <c r="C319" s="169" t="s">
        <v>1235</v>
      </c>
      <c r="D319" s="171">
        <v>1</v>
      </c>
      <c r="E319" s="171" t="s">
        <v>39</v>
      </c>
      <c r="F319" s="116" t="s">
        <v>143</v>
      </c>
      <c r="G319" s="169" t="s">
        <v>307</v>
      </c>
      <c r="H319" s="169" t="s">
        <v>1232</v>
      </c>
      <c r="I319" s="169" t="s">
        <v>1233</v>
      </c>
      <c r="J319" s="169" t="s">
        <v>10</v>
      </c>
      <c r="K319" s="169"/>
      <c r="L319" s="206" t="s">
        <v>1054</v>
      </c>
      <c r="M319" s="172" t="str">
        <f>IF(C319="","",(IF(IFERROR(INDEX(HandoverLog!A:A,MATCH(ShipmentRegister!C319,HandoverLog!A:A,0),1),"Inside The Secure Store")=C319,"Collected And Gone","Inside The Secure Store")))</f>
        <v>Collected And Gone</v>
      </c>
      <c r="N319" s="28">
        <f t="shared" ca="1" si="29"/>
        <v>68</v>
      </c>
      <c r="O319" s="169" t="s">
        <v>1363</v>
      </c>
      <c r="P319" s="192"/>
      <c r="Q319" s="192"/>
      <c r="R319" s="192"/>
      <c r="S319" s="192"/>
      <c r="T319" s="171"/>
      <c r="U319" s="169"/>
      <c r="V319" s="174" t="str">
        <f t="shared" si="30"/>
        <v/>
      </c>
      <c r="W319" s="175" t="str">
        <f t="shared" ca="1" si="31"/>
        <v/>
      </c>
      <c r="X319" s="182"/>
      <c r="Y319" s="182"/>
      <c r="Z319" s="182"/>
      <c r="AA319" s="182"/>
      <c r="AC319" s="45"/>
    </row>
    <row r="320" spans="1:29">
      <c r="A320" s="241">
        <v>44034</v>
      </c>
      <c r="B320" s="169" t="s">
        <v>7</v>
      </c>
      <c r="C320" s="169" t="s">
        <v>1279</v>
      </c>
      <c r="D320" s="171">
        <v>3</v>
      </c>
      <c r="E320" s="171" t="s">
        <v>39</v>
      </c>
      <c r="F320" s="116" t="s">
        <v>97</v>
      </c>
      <c r="G320" s="169" t="s">
        <v>639</v>
      </c>
      <c r="H320" s="169" t="s">
        <v>705</v>
      </c>
      <c r="I320" s="169" t="s">
        <v>1282</v>
      </c>
      <c r="J320" s="169" t="s">
        <v>10</v>
      </c>
      <c r="K320" s="169"/>
      <c r="L320" s="206" t="s">
        <v>618</v>
      </c>
      <c r="M320" s="172" t="str">
        <f>IF(C320="","",(IF(IFERROR(INDEX(HandoverLog!A:A,MATCH(ShipmentRegister!C320,HandoverLog!A:A,0),1),"Inside The Secure Store")=C320,"Collected And Gone","Inside The Secure Store")))</f>
        <v>Collected And Gone</v>
      </c>
      <c r="N320" s="28">
        <f t="shared" ca="1" si="29"/>
        <v>67</v>
      </c>
      <c r="O320" s="169"/>
      <c r="P320" s="192"/>
      <c r="Q320" s="192"/>
      <c r="R320" s="192"/>
      <c r="S320" s="192"/>
      <c r="T320" s="171"/>
      <c r="U320" s="169"/>
      <c r="V320" s="174" t="str">
        <f t="shared" si="30"/>
        <v/>
      </c>
      <c r="W320" s="175" t="str">
        <f t="shared" ca="1" si="31"/>
        <v/>
      </c>
      <c r="X320" s="182"/>
      <c r="Y320" s="182"/>
      <c r="Z320" s="182"/>
      <c r="AA320" s="182"/>
      <c r="AC320" s="45"/>
    </row>
    <row r="321" spans="1:29">
      <c r="A321" s="241">
        <v>44034</v>
      </c>
      <c r="B321" s="169" t="s">
        <v>7</v>
      </c>
      <c r="C321" s="169" t="s">
        <v>1280</v>
      </c>
      <c r="D321" s="171">
        <v>3</v>
      </c>
      <c r="E321" s="171"/>
      <c r="F321" s="116" t="s">
        <v>97</v>
      </c>
      <c r="G321" s="169" t="s">
        <v>639</v>
      </c>
      <c r="H321" s="169" t="s">
        <v>705</v>
      </c>
      <c r="I321" s="169" t="s">
        <v>1282</v>
      </c>
      <c r="J321" s="169" t="s">
        <v>10</v>
      </c>
      <c r="K321" s="169"/>
      <c r="L321" s="206" t="s">
        <v>618</v>
      </c>
      <c r="M321" s="172" t="str">
        <f>IF(C321="","",(IF(IFERROR(INDEX(HandoverLog!A:A,MATCH(ShipmentRegister!C321,HandoverLog!A:A,0),1),"Inside The Secure Store")=C321,"Collected And Gone","Inside The Secure Store")))</f>
        <v>Collected And Gone</v>
      </c>
      <c r="N321" s="28">
        <f t="shared" ca="1" si="29"/>
        <v>67</v>
      </c>
      <c r="O321" s="169"/>
      <c r="P321" s="192"/>
      <c r="Q321" s="192"/>
      <c r="R321" s="192"/>
      <c r="S321" s="192"/>
      <c r="T321" s="171"/>
      <c r="U321" s="169"/>
      <c r="V321" s="174" t="str">
        <f t="shared" si="30"/>
        <v/>
      </c>
      <c r="W321" s="175" t="str">
        <f t="shared" ca="1" si="31"/>
        <v/>
      </c>
      <c r="X321" s="182"/>
      <c r="Y321" s="182"/>
      <c r="Z321" s="182"/>
      <c r="AA321" s="182"/>
      <c r="AC321" s="45"/>
    </row>
    <row r="322" spans="1:29">
      <c r="A322" s="241">
        <v>44034</v>
      </c>
      <c r="B322" s="169" t="s">
        <v>7</v>
      </c>
      <c r="C322" s="169" t="s">
        <v>1281</v>
      </c>
      <c r="D322" s="171">
        <v>3</v>
      </c>
      <c r="E322" s="171"/>
      <c r="F322" s="116" t="s">
        <v>97</v>
      </c>
      <c r="G322" s="169" t="s">
        <v>639</v>
      </c>
      <c r="H322" s="169" t="s">
        <v>705</v>
      </c>
      <c r="I322" s="169" t="s">
        <v>1282</v>
      </c>
      <c r="J322" s="169" t="s">
        <v>10</v>
      </c>
      <c r="K322" s="169"/>
      <c r="L322" s="206" t="s">
        <v>618</v>
      </c>
      <c r="M322" s="172" t="str">
        <f>IF(C322="","",(IF(IFERROR(INDEX(HandoverLog!A:A,MATCH(ShipmentRegister!C322,HandoverLog!A:A,0),1),"Inside The Secure Store")=C322,"Collected And Gone","Inside The Secure Store")))</f>
        <v>Collected And Gone</v>
      </c>
      <c r="N322" s="28">
        <f t="shared" ca="1" si="29"/>
        <v>67</v>
      </c>
      <c r="O322" s="169"/>
      <c r="P322" s="192"/>
      <c r="Q322" s="192"/>
      <c r="R322" s="192"/>
      <c r="S322" s="192"/>
      <c r="T322" s="171"/>
      <c r="U322" s="169"/>
      <c r="V322" s="174" t="str">
        <f t="shared" si="30"/>
        <v/>
      </c>
      <c r="W322" s="175" t="str">
        <f t="shared" ca="1" si="31"/>
        <v/>
      </c>
      <c r="X322" s="182"/>
      <c r="Y322" s="182"/>
      <c r="Z322" s="182"/>
      <c r="AA322" s="182"/>
      <c r="AC322" s="45"/>
    </row>
    <row r="323" spans="1:29">
      <c r="A323" s="241">
        <v>44034</v>
      </c>
      <c r="B323" s="169" t="s">
        <v>8</v>
      </c>
      <c r="C323" s="169" t="s">
        <v>1292</v>
      </c>
      <c r="D323" s="171">
        <v>1</v>
      </c>
      <c r="E323" s="171" t="s">
        <v>39</v>
      </c>
      <c r="F323" s="116" t="s">
        <v>156</v>
      </c>
      <c r="G323" s="169" t="s">
        <v>111</v>
      </c>
      <c r="H323" s="169" t="s">
        <v>1293</v>
      </c>
      <c r="I323" s="169" t="s">
        <v>74</v>
      </c>
      <c r="J323" s="169" t="s">
        <v>10</v>
      </c>
      <c r="K323" s="169"/>
      <c r="L323" s="206" t="s">
        <v>618</v>
      </c>
      <c r="M323" s="172" t="str">
        <f>IF(C323="","",(IF(IFERROR(INDEX(HandoverLog!A:A,MATCH(ShipmentRegister!C323,HandoverLog!A:A,0),1),"Inside The Secure Store")=C323,"Collected And Gone","Inside The Secure Store")))</f>
        <v>Collected And Gone</v>
      </c>
      <c r="N323" s="28">
        <f t="shared" ca="1" si="29"/>
        <v>67</v>
      </c>
      <c r="O323" s="169"/>
      <c r="P323" s="192"/>
      <c r="Q323" s="192"/>
      <c r="R323" s="192"/>
      <c r="S323" s="192"/>
      <c r="T323" s="171"/>
      <c r="U323" s="169"/>
      <c r="V323" s="174" t="str">
        <f t="shared" si="30"/>
        <v/>
      </c>
      <c r="W323" s="175" t="str">
        <f t="shared" ca="1" si="31"/>
        <v/>
      </c>
      <c r="X323" s="182"/>
      <c r="Y323" s="182"/>
      <c r="Z323" s="182"/>
      <c r="AA323" s="182"/>
      <c r="AC323" s="45"/>
    </row>
    <row r="324" spans="1:29">
      <c r="A324" s="241">
        <v>44034</v>
      </c>
      <c r="B324" s="169" t="s">
        <v>7</v>
      </c>
      <c r="C324" s="169" t="s">
        <v>1274</v>
      </c>
      <c r="D324" s="171">
        <v>2</v>
      </c>
      <c r="E324" s="171" t="s">
        <v>39</v>
      </c>
      <c r="F324" s="116" t="s">
        <v>102</v>
      </c>
      <c r="G324" s="169" t="s">
        <v>105</v>
      </c>
      <c r="H324" s="169" t="s">
        <v>1276</v>
      </c>
      <c r="I324" s="169" t="s">
        <v>1275</v>
      </c>
      <c r="J324" s="169" t="s">
        <v>10</v>
      </c>
      <c r="K324" s="169"/>
      <c r="L324" s="206" t="s">
        <v>1054</v>
      </c>
      <c r="M324" s="172" t="str">
        <f>IF(C324="","",(IF(IFERROR(INDEX(HandoverLog!A:A,MATCH(ShipmentRegister!C324,HandoverLog!A:A,0),1),"Inside The Secure Store")=C324,"Collected And Gone","Inside The Secure Store")))</f>
        <v>Collected And Gone</v>
      </c>
      <c r="N324" s="28">
        <f t="shared" ca="1" si="29"/>
        <v>67</v>
      </c>
      <c r="O324" s="169" t="s">
        <v>1289</v>
      </c>
      <c r="P324" s="192"/>
      <c r="Q324" s="192"/>
      <c r="R324" s="192"/>
      <c r="S324" s="192"/>
      <c r="T324" s="171"/>
      <c r="U324" s="169"/>
      <c r="V324" s="174" t="str">
        <f t="shared" si="30"/>
        <v/>
      </c>
      <c r="W324" s="175" t="str">
        <f t="shared" ca="1" si="31"/>
        <v/>
      </c>
      <c r="X324" s="182"/>
      <c r="Y324" s="182"/>
      <c r="Z324" s="182"/>
      <c r="AA324" s="182"/>
      <c r="AC324" s="45"/>
    </row>
    <row r="325" spans="1:29">
      <c r="A325" s="241">
        <v>44034</v>
      </c>
      <c r="B325" s="169" t="s">
        <v>7</v>
      </c>
      <c r="C325" s="169" t="s">
        <v>1277</v>
      </c>
      <c r="D325" s="171">
        <v>2</v>
      </c>
      <c r="E325" s="171"/>
      <c r="F325" s="116" t="s">
        <v>102</v>
      </c>
      <c r="G325" s="169" t="s">
        <v>105</v>
      </c>
      <c r="H325" s="169" t="s">
        <v>1276</v>
      </c>
      <c r="I325" s="169" t="s">
        <v>1275</v>
      </c>
      <c r="J325" s="169" t="s">
        <v>10</v>
      </c>
      <c r="K325" s="169"/>
      <c r="L325" s="206" t="s">
        <v>1054</v>
      </c>
      <c r="M325" s="172" t="str">
        <f>IF(C325="","",(IF(IFERROR(INDEX(HandoverLog!A:A,MATCH(ShipmentRegister!C325,HandoverLog!A:A,0),1),"Inside The Secure Store")=C325,"Collected And Gone","Inside The Secure Store")))</f>
        <v>Collected And Gone</v>
      </c>
      <c r="N325" s="28">
        <f t="shared" ref="N325:N388" ca="1" si="32">IF(A325="","",(TODAY()-A325))</f>
        <v>67</v>
      </c>
      <c r="O325" s="169" t="s">
        <v>1289</v>
      </c>
      <c r="P325" s="192"/>
      <c r="Q325" s="192"/>
      <c r="R325" s="192"/>
      <c r="S325" s="192"/>
      <c r="T325" s="171"/>
      <c r="U325" s="169"/>
      <c r="V325" s="174" t="str">
        <f t="shared" ref="V325:V388" si="33">IF(U325="","",U325+45)</f>
        <v/>
      </c>
      <c r="W325" s="175" t="str">
        <f t="shared" ref="W325:W388" ca="1" si="34">IF(U325="","",TODAY()-U325)</f>
        <v/>
      </c>
      <c r="X325" s="182"/>
      <c r="Y325" s="182"/>
      <c r="Z325" s="182"/>
      <c r="AA325" s="182"/>
      <c r="AC325" s="45"/>
    </row>
    <row r="326" spans="1:29">
      <c r="A326" s="241">
        <v>44034</v>
      </c>
      <c r="B326" s="169" t="s">
        <v>7</v>
      </c>
      <c r="C326" s="169" t="s">
        <v>1283</v>
      </c>
      <c r="D326" s="171">
        <v>3</v>
      </c>
      <c r="E326" s="171" t="s">
        <v>39</v>
      </c>
      <c r="F326" s="116" t="s">
        <v>22</v>
      </c>
      <c r="G326" s="169" t="s">
        <v>105</v>
      </c>
      <c r="H326" s="169" t="s">
        <v>1286</v>
      </c>
      <c r="I326" s="169" t="s">
        <v>1287</v>
      </c>
      <c r="J326" s="169" t="s">
        <v>10</v>
      </c>
      <c r="K326" s="169"/>
      <c r="L326" s="206" t="s">
        <v>618</v>
      </c>
      <c r="M326" s="172" t="str">
        <f>IF(C326="","",(IF(IFERROR(INDEX(HandoverLog!A:A,MATCH(ShipmentRegister!C326,HandoverLog!A:A,0),1),"Inside The Secure Store")=C326,"Collected And Gone","Inside The Secure Store")))</f>
        <v>Collected And Gone</v>
      </c>
      <c r="N326" s="28">
        <f t="shared" ca="1" si="32"/>
        <v>67</v>
      </c>
      <c r="O326" s="169"/>
      <c r="P326" s="202"/>
      <c r="Q326" s="192"/>
      <c r="R326" s="192"/>
      <c r="S326" s="192"/>
      <c r="T326" s="171"/>
      <c r="U326" s="169"/>
      <c r="V326" s="174" t="str">
        <f t="shared" si="33"/>
        <v/>
      </c>
      <c r="W326" s="175" t="str">
        <f t="shared" ca="1" si="34"/>
        <v/>
      </c>
      <c r="X326" s="182"/>
      <c r="Y326" s="182"/>
      <c r="Z326" s="182"/>
      <c r="AA326" s="182"/>
      <c r="AC326" s="45"/>
    </row>
    <row r="327" spans="1:29">
      <c r="A327" s="241">
        <v>44034</v>
      </c>
      <c r="B327" s="169" t="s">
        <v>7</v>
      </c>
      <c r="C327" s="169" t="s">
        <v>1284</v>
      </c>
      <c r="D327" s="171">
        <v>3</v>
      </c>
      <c r="E327" s="171"/>
      <c r="F327" s="116" t="s">
        <v>22</v>
      </c>
      <c r="G327" s="169" t="s">
        <v>105</v>
      </c>
      <c r="H327" s="169" t="s">
        <v>1286</v>
      </c>
      <c r="I327" s="169" t="s">
        <v>1287</v>
      </c>
      <c r="J327" s="169" t="s">
        <v>10</v>
      </c>
      <c r="K327" s="169"/>
      <c r="L327" s="206" t="s">
        <v>618</v>
      </c>
      <c r="M327" s="172" t="str">
        <f>IF(C327="","",(IF(IFERROR(INDEX(HandoverLog!A:A,MATCH(ShipmentRegister!C327,HandoverLog!A:A,0),1),"Inside The Secure Store")=C327,"Collected And Gone","Inside The Secure Store")))</f>
        <v>Collected And Gone</v>
      </c>
      <c r="N327" s="28">
        <f t="shared" ca="1" si="32"/>
        <v>67</v>
      </c>
      <c r="O327" s="169"/>
      <c r="P327" s="203"/>
      <c r="Q327" s="203"/>
      <c r="R327" s="203"/>
      <c r="S327" s="203"/>
      <c r="T327" s="204"/>
      <c r="U327" s="195"/>
      <c r="V327" s="174" t="str">
        <f t="shared" si="33"/>
        <v/>
      </c>
      <c r="W327" s="175" t="str">
        <f t="shared" ca="1" si="34"/>
        <v/>
      </c>
      <c r="X327" s="182"/>
      <c r="Y327" s="182"/>
      <c r="Z327" s="182"/>
      <c r="AA327" s="182"/>
      <c r="AC327" s="45"/>
    </row>
    <row r="328" spans="1:29">
      <c r="A328" s="241">
        <v>44034</v>
      </c>
      <c r="B328" s="169" t="s">
        <v>7</v>
      </c>
      <c r="C328" s="169" t="s">
        <v>1285</v>
      </c>
      <c r="D328" s="171">
        <v>3</v>
      </c>
      <c r="E328" s="171"/>
      <c r="F328" s="116" t="s">
        <v>22</v>
      </c>
      <c r="G328" s="169" t="s">
        <v>105</v>
      </c>
      <c r="H328" s="169" t="s">
        <v>1286</v>
      </c>
      <c r="I328" s="169" t="s">
        <v>1287</v>
      </c>
      <c r="J328" s="169" t="s">
        <v>10</v>
      </c>
      <c r="K328" s="169"/>
      <c r="L328" s="206" t="s">
        <v>618</v>
      </c>
      <c r="M328" s="172" t="str">
        <f>IF(C328="","",(IF(IFERROR(INDEX(HandoverLog!A:A,MATCH(ShipmentRegister!C328,HandoverLog!A:A,0),1),"Inside The Secure Store")=C328,"Collected And Gone","Inside The Secure Store")))</f>
        <v>Collected And Gone</v>
      </c>
      <c r="N328" s="28">
        <f t="shared" ca="1" si="32"/>
        <v>67</v>
      </c>
      <c r="O328" s="169"/>
      <c r="P328" s="203"/>
      <c r="Q328" s="203"/>
      <c r="R328" s="203"/>
      <c r="S328" s="203"/>
      <c r="T328" s="204"/>
      <c r="U328" s="195"/>
      <c r="V328" s="174" t="str">
        <f t="shared" si="33"/>
        <v/>
      </c>
      <c r="W328" s="175" t="str">
        <f t="shared" ca="1" si="34"/>
        <v/>
      </c>
      <c r="X328" s="182"/>
      <c r="Y328" s="182"/>
      <c r="Z328" s="182"/>
      <c r="AA328" s="182"/>
      <c r="AC328" s="45"/>
    </row>
    <row r="329" spans="1:29">
      <c r="A329" s="241">
        <v>44034</v>
      </c>
      <c r="B329" s="169" t="s">
        <v>7</v>
      </c>
      <c r="C329" s="169" t="s">
        <v>1288</v>
      </c>
      <c r="D329" s="171">
        <v>1</v>
      </c>
      <c r="E329" s="171" t="s">
        <v>39</v>
      </c>
      <c r="F329" s="116" t="s">
        <v>14</v>
      </c>
      <c r="G329" s="169" t="s">
        <v>638</v>
      </c>
      <c r="H329" s="169" t="s">
        <v>1291</v>
      </c>
      <c r="I329" s="169" t="s">
        <v>1290</v>
      </c>
      <c r="J329" s="146" t="s">
        <v>9</v>
      </c>
      <c r="K329" s="169"/>
      <c r="L329" s="206" t="s">
        <v>1054</v>
      </c>
      <c r="M329" s="172" t="str">
        <f>IF(C329="","",(IF(IFERROR(INDEX(HandoverLog!A:A,MATCH(ShipmentRegister!C329,HandoverLog!A:A,0),1),"Inside The Secure Store")=C329,"Collected And Gone","Inside The Secure Store")))</f>
        <v>Collected And Gone</v>
      </c>
      <c r="N329" s="28">
        <f t="shared" ca="1" si="32"/>
        <v>67</v>
      </c>
      <c r="O329" s="169"/>
      <c r="P329" s="203"/>
      <c r="Q329" s="203"/>
      <c r="R329" s="203"/>
      <c r="S329" s="203"/>
      <c r="T329" s="204"/>
      <c r="U329" s="195"/>
      <c r="V329" s="174" t="str">
        <f t="shared" si="33"/>
        <v/>
      </c>
      <c r="W329" s="175" t="str">
        <f t="shared" ca="1" si="34"/>
        <v/>
      </c>
      <c r="X329" s="182"/>
      <c r="Y329" s="182"/>
      <c r="Z329" s="182"/>
      <c r="AA329" s="182"/>
      <c r="AC329" s="45"/>
    </row>
    <row r="330" spans="1:29">
      <c r="A330" s="241">
        <v>44034</v>
      </c>
      <c r="B330" s="169" t="s">
        <v>7</v>
      </c>
      <c r="C330" s="169" t="s">
        <v>1298</v>
      </c>
      <c r="D330" s="171">
        <v>1</v>
      </c>
      <c r="E330" s="171" t="s">
        <v>39</v>
      </c>
      <c r="F330" s="116" t="s">
        <v>13</v>
      </c>
      <c r="G330" s="169" t="s">
        <v>291</v>
      </c>
      <c r="H330" s="169" t="s">
        <v>120</v>
      </c>
      <c r="I330" s="169" t="s">
        <v>74</v>
      </c>
      <c r="J330" s="169" t="s">
        <v>10</v>
      </c>
      <c r="K330" s="169"/>
      <c r="L330" s="206" t="s">
        <v>618</v>
      </c>
      <c r="M330" s="172" t="str">
        <f>IF(C330="","",(IF(IFERROR(INDEX(HandoverLog!A:A,MATCH(ShipmentRegister!C330,HandoverLog!A:A,0),1),"Inside The Secure Store")=C330,"Collected And Gone","Inside The Secure Store")))</f>
        <v>Collected And Gone</v>
      </c>
      <c r="N330" s="28">
        <f t="shared" ca="1" si="32"/>
        <v>67</v>
      </c>
      <c r="O330" s="169" t="s">
        <v>1294</v>
      </c>
      <c r="P330" s="203"/>
      <c r="Q330" s="203"/>
      <c r="R330" s="203"/>
      <c r="S330" s="203"/>
      <c r="T330" s="204"/>
      <c r="U330" s="195"/>
      <c r="V330" s="174" t="str">
        <f t="shared" si="33"/>
        <v/>
      </c>
      <c r="W330" s="175" t="str">
        <f t="shared" ca="1" si="34"/>
        <v/>
      </c>
      <c r="X330" s="182"/>
      <c r="Y330" s="182"/>
      <c r="Z330" s="182"/>
      <c r="AA330" s="182"/>
      <c r="AC330" s="45"/>
    </row>
    <row r="331" spans="1:29">
      <c r="A331" s="241">
        <v>44034</v>
      </c>
      <c r="B331" s="169" t="s">
        <v>7</v>
      </c>
      <c r="C331" s="169" t="s">
        <v>1304</v>
      </c>
      <c r="D331" s="171">
        <v>1</v>
      </c>
      <c r="E331" s="171" t="s">
        <v>39</v>
      </c>
      <c r="F331" s="116" t="s">
        <v>22</v>
      </c>
      <c r="G331" s="169" t="s">
        <v>307</v>
      </c>
      <c r="H331" s="169" t="s">
        <v>49</v>
      </c>
      <c r="I331" s="169" t="s">
        <v>74</v>
      </c>
      <c r="J331" s="169" t="s">
        <v>10</v>
      </c>
      <c r="K331" s="169"/>
      <c r="L331" s="206" t="s">
        <v>618</v>
      </c>
      <c r="M331" s="172" t="str">
        <f>IF(C331="","",(IF(IFERROR(INDEX(HandoverLog!A:A,MATCH(ShipmentRegister!C331,HandoverLog!A:A,0),1),"Inside The Secure Store")=C331,"Collected And Gone","Inside The Secure Store")))</f>
        <v>Collected And Gone</v>
      </c>
      <c r="N331" s="28">
        <f t="shared" ca="1" si="32"/>
        <v>67</v>
      </c>
      <c r="O331" s="169" t="s">
        <v>1299</v>
      </c>
      <c r="P331" s="203"/>
      <c r="Q331" s="203"/>
      <c r="R331" s="203"/>
      <c r="S331" s="203"/>
      <c r="T331" s="204"/>
      <c r="U331" s="195"/>
      <c r="V331" s="174" t="str">
        <f t="shared" si="33"/>
        <v/>
      </c>
      <c r="W331" s="175" t="str">
        <f t="shared" ca="1" si="34"/>
        <v/>
      </c>
      <c r="X331" s="182"/>
      <c r="Y331" s="182"/>
      <c r="Z331" s="182"/>
      <c r="AA331" s="182"/>
      <c r="AC331" s="45"/>
    </row>
    <row r="332" spans="1:29">
      <c r="A332" s="241">
        <v>44034</v>
      </c>
      <c r="B332" s="169" t="s">
        <v>7</v>
      </c>
      <c r="C332" s="169" t="s">
        <v>1271</v>
      </c>
      <c r="D332" s="171">
        <v>1</v>
      </c>
      <c r="E332" s="171" t="s">
        <v>39</v>
      </c>
      <c r="F332" s="116" t="s">
        <v>104</v>
      </c>
      <c r="G332" s="169" t="s">
        <v>335</v>
      </c>
      <c r="H332" s="169" t="s">
        <v>188</v>
      </c>
      <c r="I332" s="169" t="s">
        <v>1272</v>
      </c>
      <c r="J332" s="169" t="s">
        <v>10</v>
      </c>
      <c r="K332" s="169"/>
      <c r="L332" s="206" t="s">
        <v>618</v>
      </c>
      <c r="M332" s="172" t="str">
        <f>IF(C332="","",(IF(IFERROR(INDEX(HandoverLog!A:A,MATCH(ShipmentRegister!C332,HandoverLog!A:A,0),1),"Inside The Secure Store")=C332,"Collected And Gone","Inside The Secure Store")))</f>
        <v>Collected And Gone</v>
      </c>
      <c r="N332" s="28">
        <f t="shared" ca="1" si="32"/>
        <v>67</v>
      </c>
      <c r="O332" s="169"/>
      <c r="P332" s="203"/>
      <c r="Q332" s="203"/>
      <c r="R332" s="203"/>
      <c r="S332" s="203"/>
      <c r="T332" s="204"/>
      <c r="U332" s="195"/>
      <c r="V332" s="174" t="str">
        <f t="shared" si="33"/>
        <v/>
      </c>
      <c r="W332" s="175" t="str">
        <f t="shared" ca="1" si="34"/>
        <v/>
      </c>
      <c r="X332" s="182"/>
      <c r="Y332" s="182"/>
      <c r="Z332" s="182"/>
      <c r="AA332" s="182"/>
      <c r="AC332" s="45"/>
    </row>
    <row r="333" spans="1:29">
      <c r="A333" s="241">
        <v>44035</v>
      </c>
      <c r="B333" s="169" t="s">
        <v>7</v>
      </c>
      <c r="C333" s="169" t="s">
        <v>1307</v>
      </c>
      <c r="D333" s="171">
        <v>1</v>
      </c>
      <c r="E333" s="171" t="s">
        <v>39</v>
      </c>
      <c r="F333" s="116" t="s">
        <v>13</v>
      </c>
      <c r="G333" s="169" t="s">
        <v>113</v>
      </c>
      <c r="H333" s="169" t="s">
        <v>120</v>
      </c>
      <c r="I333" s="169" t="s">
        <v>1309</v>
      </c>
      <c r="J333" s="146" t="s">
        <v>9</v>
      </c>
      <c r="K333" s="169"/>
      <c r="L333" s="206" t="s">
        <v>618</v>
      </c>
      <c r="M333" s="172" t="str">
        <f>IF(C333="","",(IF(IFERROR(INDEX(HandoverLog!A:A,MATCH(ShipmentRegister!C333,HandoverLog!A:A,0),1),"Inside The Secure Store")=C333,"Collected And Gone","Inside The Secure Store")))</f>
        <v>Collected And Gone</v>
      </c>
      <c r="N333" s="28">
        <f t="shared" ca="1" si="32"/>
        <v>66</v>
      </c>
      <c r="O333" s="169"/>
      <c r="P333" s="203"/>
      <c r="Q333" s="203"/>
      <c r="R333" s="203"/>
      <c r="S333" s="203"/>
      <c r="T333" s="204"/>
      <c r="U333" s="195"/>
      <c r="V333" s="174" t="str">
        <f t="shared" si="33"/>
        <v/>
      </c>
      <c r="W333" s="175" t="str">
        <f t="shared" ca="1" si="34"/>
        <v/>
      </c>
      <c r="X333" s="182"/>
      <c r="Y333" s="182"/>
      <c r="Z333" s="182"/>
      <c r="AA333" s="182"/>
      <c r="AC333" s="45"/>
    </row>
    <row r="334" spans="1:29">
      <c r="A334" s="241">
        <v>44035</v>
      </c>
      <c r="B334" s="169" t="s">
        <v>7</v>
      </c>
      <c r="C334" s="169" t="s">
        <v>1314</v>
      </c>
      <c r="D334" s="171">
        <v>2</v>
      </c>
      <c r="E334" s="171" t="s">
        <v>39</v>
      </c>
      <c r="F334" s="116" t="s">
        <v>1885</v>
      </c>
      <c r="G334" s="169" t="s">
        <v>639</v>
      </c>
      <c r="H334" s="169" t="s">
        <v>1315</v>
      </c>
      <c r="I334" s="169" t="s">
        <v>1316</v>
      </c>
      <c r="J334" s="169" t="s">
        <v>10</v>
      </c>
      <c r="K334" s="169"/>
      <c r="L334" s="206" t="s">
        <v>618</v>
      </c>
      <c r="M334" s="172" t="str">
        <f>IF(C334="","",(IF(IFERROR(INDEX(HandoverLog!A:A,MATCH(ShipmentRegister!C334,HandoverLog!A:A,0),1),"Inside The Secure Store")=C334,"Collected And Gone","Inside The Secure Store")))</f>
        <v>Collected And Gone</v>
      </c>
      <c r="N334" s="28">
        <f t="shared" ca="1" si="32"/>
        <v>66</v>
      </c>
      <c r="O334" s="169" t="s">
        <v>1574</v>
      </c>
      <c r="P334" s="203"/>
      <c r="Q334" s="203"/>
      <c r="R334" s="203"/>
      <c r="S334" s="203"/>
      <c r="T334" s="204"/>
      <c r="U334" s="195"/>
      <c r="V334" s="174" t="str">
        <f t="shared" si="33"/>
        <v/>
      </c>
      <c r="W334" s="175" t="str">
        <f t="shared" ca="1" si="34"/>
        <v/>
      </c>
      <c r="X334" s="182"/>
      <c r="Y334" s="182"/>
      <c r="Z334" s="182"/>
      <c r="AA334" s="182"/>
      <c r="AC334" s="45"/>
    </row>
    <row r="335" spans="1:29">
      <c r="A335" s="241">
        <v>44035</v>
      </c>
      <c r="B335" s="169" t="s">
        <v>7</v>
      </c>
      <c r="C335" s="169" t="s">
        <v>1317</v>
      </c>
      <c r="D335" s="171">
        <v>2</v>
      </c>
      <c r="E335" s="171"/>
      <c r="F335" s="116" t="s">
        <v>1885</v>
      </c>
      <c r="G335" s="169" t="s">
        <v>639</v>
      </c>
      <c r="H335" s="169" t="s">
        <v>1315</v>
      </c>
      <c r="I335" s="169" t="s">
        <v>1316</v>
      </c>
      <c r="J335" s="169" t="s">
        <v>10</v>
      </c>
      <c r="K335" s="169"/>
      <c r="L335" s="206" t="s">
        <v>618</v>
      </c>
      <c r="M335" s="172" t="str">
        <f>IF(C335="","",(IF(IFERROR(INDEX(HandoverLog!A:A,MATCH(ShipmentRegister!C335,HandoverLog!A:A,0),1),"Inside The Secure Store")=C335,"Collected And Gone","Inside The Secure Store")))</f>
        <v>Collected And Gone</v>
      </c>
      <c r="N335" s="28">
        <f t="shared" ca="1" si="32"/>
        <v>66</v>
      </c>
      <c r="O335" s="169"/>
      <c r="P335" s="203"/>
      <c r="Q335" s="203"/>
      <c r="R335" s="203"/>
      <c r="S335" s="203"/>
      <c r="T335" s="204"/>
      <c r="U335" s="195"/>
      <c r="V335" s="174" t="str">
        <f t="shared" si="33"/>
        <v/>
      </c>
      <c r="W335" s="175" t="str">
        <f t="shared" ca="1" si="34"/>
        <v/>
      </c>
      <c r="X335" s="182"/>
      <c r="Y335" s="182"/>
      <c r="Z335" s="182"/>
      <c r="AA335" s="182"/>
      <c r="AC335" s="45"/>
    </row>
    <row r="336" spans="1:29">
      <c r="A336" s="241">
        <v>44035</v>
      </c>
      <c r="B336" s="169" t="s">
        <v>8</v>
      </c>
      <c r="C336" s="169" t="s">
        <v>1323</v>
      </c>
      <c r="D336" s="171">
        <v>1</v>
      </c>
      <c r="E336" s="171" t="s">
        <v>39</v>
      </c>
      <c r="F336" s="116" t="s">
        <v>159</v>
      </c>
      <c r="G336" s="169" t="s">
        <v>108</v>
      </c>
      <c r="H336" s="169" t="s">
        <v>1324</v>
      </c>
      <c r="I336" s="205" t="s">
        <v>1325</v>
      </c>
      <c r="J336" s="169" t="s">
        <v>10</v>
      </c>
      <c r="K336" s="169"/>
      <c r="L336" s="206" t="s">
        <v>1054</v>
      </c>
      <c r="M336" s="172" t="str">
        <f>IF(C336="","",(IF(IFERROR(INDEX(HandoverLog!A:A,MATCH(ShipmentRegister!C336,HandoverLog!A:A,0),1),"Inside The Secure Store")=C336,"Collected And Gone","Inside The Secure Store")))</f>
        <v>Collected And Gone</v>
      </c>
      <c r="N336" s="28">
        <f t="shared" ca="1" si="32"/>
        <v>66</v>
      </c>
      <c r="O336" s="169"/>
      <c r="P336" s="203"/>
      <c r="Q336" s="203"/>
      <c r="R336" s="203"/>
      <c r="S336" s="203"/>
      <c r="T336" s="204"/>
      <c r="U336" s="195"/>
      <c r="V336" s="174" t="str">
        <f t="shared" si="33"/>
        <v/>
      </c>
      <c r="W336" s="175" t="str">
        <f t="shared" ca="1" si="34"/>
        <v/>
      </c>
      <c r="X336" s="182"/>
      <c r="Y336" s="182"/>
      <c r="Z336" s="182"/>
      <c r="AA336" s="182"/>
      <c r="AC336" s="45"/>
    </row>
    <row r="337" spans="1:29">
      <c r="A337" s="241">
        <v>44035</v>
      </c>
      <c r="B337" s="169" t="s">
        <v>7</v>
      </c>
      <c r="C337" s="169" t="s">
        <v>1310</v>
      </c>
      <c r="D337" s="171">
        <v>2</v>
      </c>
      <c r="E337" s="171" t="s">
        <v>39</v>
      </c>
      <c r="F337" s="116" t="s">
        <v>104</v>
      </c>
      <c r="G337" s="169" t="s">
        <v>194</v>
      </c>
      <c r="H337" s="169" t="s">
        <v>1312</v>
      </c>
      <c r="I337" s="205" t="s">
        <v>1313</v>
      </c>
      <c r="J337" s="146" t="s">
        <v>9</v>
      </c>
      <c r="K337" s="169"/>
      <c r="L337" s="206" t="s">
        <v>618</v>
      </c>
      <c r="M337" s="172" t="str">
        <f>IF(C337="","",(IF(IFERROR(INDEX(HandoverLog!A:A,MATCH(ShipmentRegister!C337,HandoverLog!A:A,0),1),"Inside The Secure Store")=C337,"Collected And Gone","Inside The Secure Store")))</f>
        <v>Collected And Gone</v>
      </c>
      <c r="N337" s="28">
        <f t="shared" ca="1" si="32"/>
        <v>66</v>
      </c>
      <c r="O337" s="169"/>
      <c r="P337" s="203"/>
      <c r="Q337" s="203"/>
      <c r="R337" s="203"/>
      <c r="S337" s="203"/>
      <c r="T337" s="204"/>
      <c r="U337" s="195"/>
      <c r="V337" s="174" t="str">
        <f t="shared" si="33"/>
        <v/>
      </c>
      <c r="W337" s="175" t="str">
        <f t="shared" ca="1" si="34"/>
        <v/>
      </c>
      <c r="X337" s="182"/>
      <c r="Y337" s="182"/>
      <c r="Z337" s="182"/>
      <c r="AA337" s="182"/>
      <c r="AC337" s="45"/>
    </row>
    <row r="338" spans="1:29">
      <c r="A338" s="241">
        <v>44035</v>
      </c>
      <c r="B338" s="169" t="s">
        <v>7</v>
      </c>
      <c r="C338" s="169" t="s">
        <v>1311</v>
      </c>
      <c r="D338" s="171">
        <v>2</v>
      </c>
      <c r="E338" s="171"/>
      <c r="F338" s="116" t="s">
        <v>104</v>
      </c>
      <c r="G338" s="169" t="s">
        <v>194</v>
      </c>
      <c r="H338" s="169" t="s">
        <v>1312</v>
      </c>
      <c r="I338" s="205" t="s">
        <v>1313</v>
      </c>
      <c r="J338" s="146" t="s">
        <v>9</v>
      </c>
      <c r="K338" s="169"/>
      <c r="L338" s="206" t="s">
        <v>618</v>
      </c>
      <c r="M338" s="172" t="str">
        <f>IF(C338="","",(IF(IFERROR(INDEX(HandoverLog!A:A,MATCH(ShipmentRegister!C338,HandoverLog!A:A,0),1),"Inside The Secure Store")=C338,"Collected And Gone","Inside The Secure Store")))</f>
        <v>Collected And Gone</v>
      </c>
      <c r="N338" s="28">
        <f t="shared" ca="1" si="32"/>
        <v>66</v>
      </c>
      <c r="O338" s="169"/>
      <c r="P338" s="203"/>
      <c r="Q338" s="203"/>
      <c r="R338" s="203"/>
      <c r="S338" s="203"/>
      <c r="T338" s="204"/>
      <c r="U338" s="195"/>
      <c r="V338" s="174" t="str">
        <f t="shared" si="33"/>
        <v/>
      </c>
      <c r="W338" s="175" t="str">
        <f t="shared" ca="1" si="34"/>
        <v/>
      </c>
      <c r="X338" s="182"/>
      <c r="Y338" s="182"/>
      <c r="Z338" s="182"/>
      <c r="AA338" s="182"/>
      <c r="AC338" s="45"/>
    </row>
    <row r="339" spans="1:29">
      <c r="A339" s="241">
        <v>44035</v>
      </c>
      <c r="B339" s="169" t="s">
        <v>7</v>
      </c>
      <c r="C339" s="169" t="s">
        <v>1318</v>
      </c>
      <c r="D339" s="171">
        <v>2</v>
      </c>
      <c r="E339" s="171" t="s">
        <v>39</v>
      </c>
      <c r="F339" s="116" t="s">
        <v>143</v>
      </c>
      <c r="G339" s="206" t="s">
        <v>410</v>
      </c>
      <c r="H339" s="169" t="s">
        <v>1319</v>
      </c>
      <c r="I339" s="205" t="s">
        <v>74</v>
      </c>
      <c r="J339" s="169" t="s">
        <v>10</v>
      </c>
      <c r="K339" s="169"/>
      <c r="L339" s="206" t="s">
        <v>167</v>
      </c>
      <c r="M339" s="172" t="str">
        <f>IF(C339="","",(IF(IFERROR(INDEX(HandoverLog!A:A,MATCH(ShipmentRegister!C339,HandoverLog!A:A,0),1),"Inside The Secure Store")=C339,"Collected And Gone","Inside The Secure Store")))</f>
        <v>Collected And Gone</v>
      </c>
      <c r="N339" s="28">
        <f t="shared" ca="1" si="32"/>
        <v>66</v>
      </c>
      <c r="O339" s="169"/>
      <c r="P339" s="203"/>
      <c r="Q339" s="203"/>
      <c r="R339" s="203"/>
      <c r="S339" s="203"/>
      <c r="T339" s="204"/>
      <c r="U339" s="195"/>
      <c r="V339" s="174" t="str">
        <f t="shared" si="33"/>
        <v/>
      </c>
      <c r="W339" s="175" t="str">
        <f t="shared" ca="1" si="34"/>
        <v/>
      </c>
      <c r="X339" s="182"/>
      <c r="Y339" s="182"/>
      <c r="Z339" s="182"/>
      <c r="AA339" s="182"/>
      <c r="AC339" s="45"/>
    </row>
    <row r="340" spans="1:29">
      <c r="A340" s="241">
        <v>44035</v>
      </c>
      <c r="B340" s="169" t="s">
        <v>7</v>
      </c>
      <c r="C340" s="169" t="s">
        <v>1320</v>
      </c>
      <c r="D340" s="171">
        <v>2</v>
      </c>
      <c r="E340" s="171"/>
      <c r="F340" s="116" t="s">
        <v>143</v>
      </c>
      <c r="G340" s="169" t="s">
        <v>410</v>
      </c>
      <c r="H340" s="169" t="s">
        <v>1319</v>
      </c>
      <c r="I340" s="169" t="s">
        <v>74</v>
      </c>
      <c r="J340" s="169" t="s">
        <v>10</v>
      </c>
      <c r="K340" s="169"/>
      <c r="L340" s="206" t="s">
        <v>167</v>
      </c>
      <c r="M340" s="172" t="str">
        <f>IF(C340="","",(IF(IFERROR(INDEX(HandoverLog!A:A,MATCH(ShipmentRegister!C340,HandoverLog!A:A,0),1),"Inside The Secure Store")=C340,"Collected And Gone","Inside The Secure Store")))</f>
        <v>Collected And Gone</v>
      </c>
      <c r="N340" s="28">
        <f t="shared" ca="1" si="32"/>
        <v>66</v>
      </c>
      <c r="O340" s="169"/>
      <c r="P340" s="203"/>
      <c r="Q340" s="203"/>
      <c r="R340" s="203"/>
      <c r="S340" s="203"/>
      <c r="T340" s="204"/>
      <c r="U340" s="195"/>
      <c r="V340" s="174" t="str">
        <f t="shared" si="33"/>
        <v/>
      </c>
      <c r="W340" s="175" t="str">
        <f t="shared" ca="1" si="34"/>
        <v/>
      </c>
      <c r="X340" s="182"/>
      <c r="Y340" s="182"/>
      <c r="Z340" s="182"/>
      <c r="AA340" s="182"/>
      <c r="AC340" s="45"/>
    </row>
    <row r="341" spans="1:29">
      <c r="A341" s="241">
        <v>44035</v>
      </c>
      <c r="B341" s="169" t="s">
        <v>7</v>
      </c>
      <c r="C341" s="169" t="s">
        <v>1326</v>
      </c>
      <c r="D341" s="171">
        <v>1</v>
      </c>
      <c r="E341" s="171" t="s">
        <v>39</v>
      </c>
      <c r="F341" s="116" t="s">
        <v>97</v>
      </c>
      <c r="G341" s="169" t="s">
        <v>335</v>
      </c>
      <c r="H341" s="169" t="s">
        <v>623</v>
      </c>
      <c r="I341" s="169" t="s">
        <v>1327</v>
      </c>
      <c r="J341" s="169" t="s">
        <v>10</v>
      </c>
      <c r="K341" s="169"/>
      <c r="L341" s="206" t="s">
        <v>169</v>
      </c>
      <c r="M341" s="172" t="str">
        <f>IF(C341="","",(IF(IFERROR(INDEX(HandoverLog!A:A,MATCH(ShipmentRegister!C341,HandoverLog!A:A,0),1),"Inside The Secure Store")=C341,"Collected And Gone","Inside The Secure Store")))</f>
        <v>Collected And Gone</v>
      </c>
      <c r="N341" s="28">
        <f t="shared" ca="1" si="32"/>
        <v>66</v>
      </c>
      <c r="O341" s="169"/>
      <c r="P341" s="203"/>
      <c r="Q341" s="203"/>
      <c r="R341" s="203"/>
      <c r="S341" s="203"/>
      <c r="T341" s="204"/>
      <c r="U341" s="195"/>
      <c r="V341" s="174" t="str">
        <f t="shared" si="33"/>
        <v/>
      </c>
      <c r="W341" s="175" t="str">
        <f t="shared" ca="1" si="34"/>
        <v/>
      </c>
      <c r="X341" s="182"/>
      <c r="Y341" s="182"/>
      <c r="Z341" s="182"/>
      <c r="AA341" s="182"/>
      <c r="AC341" s="45"/>
    </row>
    <row r="342" spans="1:29">
      <c r="A342" s="241">
        <v>44036</v>
      </c>
      <c r="B342" s="169" t="s">
        <v>7</v>
      </c>
      <c r="C342" s="169" t="s">
        <v>1349</v>
      </c>
      <c r="D342" s="171">
        <v>1</v>
      </c>
      <c r="E342" s="171" t="s">
        <v>39</v>
      </c>
      <c r="F342" s="116" t="s">
        <v>14</v>
      </c>
      <c r="G342" s="169" t="s">
        <v>184</v>
      </c>
      <c r="H342" s="169" t="s">
        <v>1348</v>
      </c>
      <c r="I342" s="169" t="s">
        <v>1350</v>
      </c>
      <c r="J342" s="169" t="s">
        <v>10</v>
      </c>
      <c r="K342" s="169"/>
      <c r="L342" s="206" t="s">
        <v>265</v>
      </c>
      <c r="M342" s="172" t="str">
        <f>IF(C342="","",(IF(IFERROR(INDEX(HandoverLog!A:A,MATCH(ShipmentRegister!C342,HandoverLog!A:A,0),1),"Inside The Secure Store")=C342,"Collected And Gone","Inside The Secure Store")))</f>
        <v>Collected And Gone</v>
      </c>
      <c r="N342" s="28">
        <f t="shared" ca="1" si="32"/>
        <v>65</v>
      </c>
      <c r="O342" s="169"/>
      <c r="P342" s="203"/>
      <c r="Q342" s="203"/>
      <c r="R342" s="203"/>
      <c r="S342" s="203"/>
      <c r="T342" s="204"/>
      <c r="U342" s="195"/>
      <c r="V342" s="174" t="str">
        <f t="shared" si="33"/>
        <v/>
      </c>
      <c r="W342" s="175" t="str">
        <f t="shared" ca="1" si="34"/>
        <v/>
      </c>
      <c r="X342" s="182"/>
      <c r="Y342" s="182"/>
      <c r="Z342" s="182"/>
      <c r="AA342" s="182"/>
      <c r="AC342" s="45"/>
    </row>
    <row r="343" spans="1:29">
      <c r="A343" s="241">
        <v>44036</v>
      </c>
      <c r="B343" s="169" t="s">
        <v>7</v>
      </c>
      <c r="C343" s="169" t="s">
        <v>1332</v>
      </c>
      <c r="D343" s="171">
        <v>3</v>
      </c>
      <c r="E343" s="171" t="s">
        <v>39</v>
      </c>
      <c r="F343" s="116" t="s">
        <v>104</v>
      </c>
      <c r="G343" s="169" t="s">
        <v>509</v>
      </c>
      <c r="H343" s="169" t="s">
        <v>1335</v>
      </c>
      <c r="I343" s="169" t="s">
        <v>74</v>
      </c>
      <c r="J343" s="169" t="s">
        <v>10</v>
      </c>
      <c r="K343" s="169"/>
      <c r="L343" s="206" t="s">
        <v>1054</v>
      </c>
      <c r="M343" s="172" t="str">
        <f>IF(C343="","",(IF(IFERROR(INDEX(HandoverLog!A:A,MATCH(ShipmentRegister!C343,HandoverLog!A:A,0),1),"Inside The Secure Store")=C343,"Collected And Gone","Inside The Secure Store")))</f>
        <v>Collected And Gone</v>
      </c>
      <c r="N343" s="28">
        <f t="shared" ca="1" si="32"/>
        <v>65</v>
      </c>
      <c r="O343" s="169" t="s">
        <v>1336</v>
      </c>
      <c r="P343" s="203"/>
      <c r="Q343" s="203"/>
      <c r="R343" s="203"/>
      <c r="S343" s="203"/>
      <c r="T343" s="204"/>
      <c r="U343" s="195"/>
      <c r="V343" s="174" t="str">
        <f t="shared" si="33"/>
        <v/>
      </c>
      <c r="W343" s="175" t="str">
        <f t="shared" ca="1" si="34"/>
        <v/>
      </c>
      <c r="X343" s="182"/>
      <c r="Y343" s="182"/>
      <c r="Z343" s="182"/>
      <c r="AA343" s="182"/>
      <c r="AC343" s="45"/>
    </row>
    <row r="344" spans="1:29">
      <c r="A344" s="241">
        <v>44036</v>
      </c>
      <c r="B344" s="169" t="s">
        <v>7</v>
      </c>
      <c r="C344" s="169" t="s">
        <v>1333</v>
      </c>
      <c r="D344" s="171">
        <v>3</v>
      </c>
      <c r="E344" s="171"/>
      <c r="F344" s="116" t="s">
        <v>104</v>
      </c>
      <c r="G344" s="169" t="s">
        <v>509</v>
      </c>
      <c r="H344" s="169" t="s">
        <v>1335</v>
      </c>
      <c r="I344" s="169" t="s">
        <v>74</v>
      </c>
      <c r="J344" s="169" t="s">
        <v>10</v>
      </c>
      <c r="K344" s="169"/>
      <c r="L344" s="206" t="s">
        <v>1054</v>
      </c>
      <c r="M344" s="172" t="str">
        <f>IF(C344="","",(IF(IFERROR(INDEX(HandoverLog!A:A,MATCH(ShipmentRegister!C344,HandoverLog!A:A,0),1),"Inside The Secure Store")=C344,"Collected And Gone","Inside The Secure Store")))</f>
        <v>Collected And Gone</v>
      </c>
      <c r="N344" s="28">
        <f t="shared" ca="1" si="32"/>
        <v>65</v>
      </c>
      <c r="O344" s="169" t="s">
        <v>1336</v>
      </c>
      <c r="P344" s="203"/>
      <c r="Q344" s="203"/>
      <c r="R344" s="203"/>
      <c r="S344" s="203"/>
      <c r="T344" s="204"/>
      <c r="U344" s="195"/>
      <c r="V344" s="174" t="str">
        <f t="shared" si="33"/>
        <v/>
      </c>
      <c r="W344" s="175" t="str">
        <f t="shared" ca="1" si="34"/>
        <v/>
      </c>
      <c r="X344" s="182"/>
      <c r="Y344" s="182"/>
      <c r="Z344" s="182"/>
      <c r="AA344" s="182"/>
      <c r="AC344" s="45"/>
    </row>
    <row r="345" spans="1:29">
      <c r="A345" s="241">
        <v>44036</v>
      </c>
      <c r="B345" s="169" t="s">
        <v>7</v>
      </c>
      <c r="C345" s="169" t="s">
        <v>1334</v>
      </c>
      <c r="D345" s="171">
        <v>3</v>
      </c>
      <c r="E345" s="171"/>
      <c r="F345" s="116" t="s">
        <v>104</v>
      </c>
      <c r="G345" s="169" t="s">
        <v>509</v>
      </c>
      <c r="H345" s="169" t="s">
        <v>1335</v>
      </c>
      <c r="I345" s="169" t="s">
        <v>74</v>
      </c>
      <c r="J345" s="169" t="s">
        <v>10</v>
      </c>
      <c r="K345" s="169"/>
      <c r="L345" s="206" t="s">
        <v>1054</v>
      </c>
      <c r="M345" s="172" t="str">
        <f>IF(C345="","",(IF(IFERROR(INDEX(HandoverLog!A:A,MATCH(ShipmentRegister!C345,HandoverLog!A:A,0),1),"Inside The Secure Store")=C345,"Collected And Gone","Inside The Secure Store")))</f>
        <v>Collected And Gone</v>
      </c>
      <c r="N345" s="28">
        <f t="shared" ca="1" si="32"/>
        <v>65</v>
      </c>
      <c r="O345" s="169" t="s">
        <v>1336</v>
      </c>
      <c r="P345" s="203"/>
      <c r="Q345" s="203"/>
      <c r="R345" s="203"/>
      <c r="S345" s="203"/>
      <c r="T345" s="204"/>
      <c r="U345" s="195"/>
      <c r="V345" s="174" t="str">
        <f t="shared" si="33"/>
        <v/>
      </c>
      <c r="W345" s="175" t="str">
        <f t="shared" ca="1" si="34"/>
        <v/>
      </c>
      <c r="X345" s="182"/>
      <c r="Y345" s="182"/>
      <c r="Z345" s="182"/>
      <c r="AA345" s="182"/>
      <c r="AC345" s="45"/>
    </row>
    <row r="346" spans="1:29">
      <c r="A346" s="241">
        <v>44036</v>
      </c>
      <c r="B346" s="169" t="s">
        <v>7</v>
      </c>
      <c r="C346" s="169" t="s">
        <v>1341</v>
      </c>
      <c r="D346" s="171">
        <v>1</v>
      </c>
      <c r="E346" s="171" t="s">
        <v>39</v>
      </c>
      <c r="F346" s="116" t="s">
        <v>104</v>
      </c>
      <c r="G346" s="169" t="s">
        <v>108</v>
      </c>
      <c r="H346" s="169" t="s">
        <v>1342</v>
      </c>
      <c r="I346" s="169" t="s">
        <v>1343</v>
      </c>
      <c r="J346" s="169" t="s">
        <v>10</v>
      </c>
      <c r="K346" s="169"/>
      <c r="L346" s="206" t="s">
        <v>1376</v>
      </c>
      <c r="M346" s="172" t="str">
        <f>IF(C346="","",(IF(IFERROR(INDEX(HandoverLog!A:A,MATCH(ShipmentRegister!C346,HandoverLog!A:A,0),1),"Inside The Secure Store")=C346,"Collected And Gone","Inside The Secure Store")))</f>
        <v>Collected And Gone</v>
      </c>
      <c r="N346" s="28">
        <f t="shared" ca="1" si="32"/>
        <v>65</v>
      </c>
      <c r="O346" s="169"/>
      <c r="P346" s="203"/>
      <c r="Q346" s="203"/>
      <c r="R346" s="203"/>
      <c r="S346" s="203"/>
      <c r="T346" s="204"/>
      <c r="U346" s="195"/>
      <c r="V346" s="174" t="str">
        <f t="shared" si="33"/>
        <v/>
      </c>
      <c r="W346" s="175" t="str">
        <f t="shared" ca="1" si="34"/>
        <v/>
      </c>
      <c r="X346" s="182"/>
      <c r="Y346" s="182"/>
      <c r="Z346" s="182"/>
      <c r="AA346" s="182"/>
      <c r="AC346" s="45"/>
    </row>
    <row r="347" spans="1:29">
      <c r="A347" s="241">
        <v>44036</v>
      </c>
      <c r="B347" s="169" t="s">
        <v>7</v>
      </c>
      <c r="C347" s="169" t="s">
        <v>1418</v>
      </c>
      <c r="D347" s="171">
        <v>1</v>
      </c>
      <c r="E347" s="171" t="s">
        <v>39</v>
      </c>
      <c r="F347" s="116" t="s">
        <v>97</v>
      </c>
      <c r="G347" s="169" t="s">
        <v>371</v>
      </c>
      <c r="H347" s="169" t="s">
        <v>537</v>
      </c>
      <c r="I347" s="169" t="s">
        <v>1345</v>
      </c>
      <c r="J347" s="146" t="s">
        <v>9</v>
      </c>
      <c r="K347" s="169"/>
      <c r="L347" s="206" t="s">
        <v>140</v>
      </c>
      <c r="M347" s="172" t="str">
        <f>IF(C347="","",(IF(IFERROR(INDEX(HandoverLog!A:A,MATCH(ShipmentRegister!C347,HandoverLog!A:A,0),1),"Inside The Secure Store")=C347,"Collected And Gone","Inside The Secure Store")))</f>
        <v>Collected And Gone</v>
      </c>
      <c r="N347" s="28">
        <f t="shared" ca="1" si="32"/>
        <v>65</v>
      </c>
      <c r="O347" s="169" t="s">
        <v>1346</v>
      </c>
      <c r="P347" s="203"/>
      <c r="Q347" s="203"/>
      <c r="R347" s="203"/>
      <c r="S347" s="203"/>
      <c r="T347" s="204"/>
      <c r="U347" s="195"/>
      <c r="V347" s="174" t="str">
        <f t="shared" si="33"/>
        <v/>
      </c>
      <c r="W347" s="175" t="str">
        <f t="shared" ca="1" si="34"/>
        <v/>
      </c>
      <c r="X347" s="182"/>
      <c r="Y347" s="182"/>
      <c r="Z347" s="182"/>
      <c r="AA347" s="182"/>
      <c r="AC347" s="49"/>
    </row>
    <row r="348" spans="1:29">
      <c r="A348" s="241">
        <v>44036</v>
      </c>
      <c r="B348" s="169" t="s">
        <v>7</v>
      </c>
      <c r="C348" s="146" t="s">
        <v>1339</v>
      </c>
      <c r="D348" s="171">
        <v>1</v>
      </c>
      <c r="E348" s="171" t="s">
        <v>39</v>
      </c>
      <c r="F348" s="116" t="s">
        <v>143</v>
      </c>
      <c r="G348" s="169" t="s">
        <v>410</v>
      </c>
      <c r="H348" s="169" t="s">
        <v>1340</v>
      </c>
      <c r="I348" s="169" t="s">
        <v>74</v>
      </c>
      <c r="J348" s="169" t="s">
        <v>10</v>
      </c>
      <c r="K348" s="169"/>
      <c r="L348" s="206" t="s">
        <v>1376</v>
      </c>
      <c r="M348" s="172" t="str">
        <f>IF(C348="","",(IF(IFERROR(INDEX(HandoverLog!A:A,MATCH(ShipmentRegister!C348,HandoverLog!A:A,0),1),"Inside The Secure Store")=C348,"Collected And Gone","Inside The Secure Store")))</f>
        <v>Collected And Gone</v>
      </c>
      <c r="N348" s="28">
        <f t="shared" ca="1" si="32"/>
        <v>65</v>
      </c>
      <c r="O348" s="169"/>
      <c r="P348" s="203"/>
      <c r="Q348" s="203"/>
      <c r="R348" s="203"/>
      <c r="S348" s="203"/>
      <c r="T348" s="204"/>
      <c r="U348" s="195"/>
      <c r="V348" s="174" t="str">
        <f t="shared" si="33"/>
        <v/>
      </c>
      <c r="W348" s="175" t="str">
        <f t="shared" ca="1" si="34"/>
        <v/>
      </c>
      <c r="X348" s="182"/>
      <c r="Y348" s="182"/>
      <c r="Z348" s="182"/>
      <c r="AA348" s="182"/>
      <c r="AC348" s="45"/>
    </row>
    <row r="349" spans="1:29">
      <c r="A349" s="241">
        <v>44039</v>
      </c>
      <c r="B349" s="169" t="s">
        <v>7</v>
      </c>
      <c r="C349" s="120" t="s">
        <v>1383</v>
      </c>
      <c r="D349" s="171">
        <v>1</v>
      </c>
      <c r="E349" s="171" t="s">
        <v>39</v>
      </c>
      <c r="F349" s="116" t="s">
        <v>13</v>
      </c>
      <c r="G349" s="169" t="s">
        <v>513</v>
      </c>
      <c r="H349" s="169" t="s">
        <v>1365</v>
      </c>
      <c r="I349" s="169" t="s">
        <v>1364</v>
      </c>
      <c r="J349" s="169" t="s">
        <v>10</v>
      </c>
      <c r="K349" s="169"/>
      <c r="L349" s="206" t="s">
        <v>167</v>
      </c>
      <c r="M349" s="172" t="str">
        <f>IF(C349="","",(IF(IFERROR(INDEX(HandoverLog!A:A,MATCH(ShipmentRegister!C349,HandoverLog!A:A,0),1),"Inside The Secure Store")=C349,"Collected And Gone","Inside The Secure Store")))</f>
        <v>Collected And Gone</v>
      </c>
      <c r="N349" s="28">
        <f t="shared" ca="1" si="32"/>
        <v>62</v>
      </c>
      <c r="O349" s="120"/>
      <c r="P349" s="203"/>
      <c r="Q349" s="203"/>
      <c r="R349" s="203"/>
      <c r="S349" s="203"/>
      <c r="T349" s="204"/>
      <c r="U349" s="195"/>
      <c r="V349" s="174" t="str">
        <f t="shared" si="33"/>
        <v/>
      </c>
      <c r="W349" s="175" t="str">
        <f t="shared" ca="1" si="34"/>
        <v/>
      </c>
      <c r="X349" s="182"/>
      <c r="Y349" s="182"/>
      <c r="Z349" s="182"/>
      <c r="AA349" s="182"/>
      <c r="AC349" s="45"/>
    </row>
    <row r="350" spans="1:29">
      <c r="A350" s="241">
        <v>44039</v>
      </c>
      <c r="B350" s="169" t="s">
        <v>7</v>
      </c>
      <c r="C350" s="169" t="s">
        <v>1447</v>
      </c>
      <c r="D350" s="171">
        <v>1</v>
      </c>
      <c r="E350" s="171" t="s">
        <v>39</v>
      </c>
      <c r="F350" s="116" t="s">
        <v>102</v>
      </c>
      <c r="G350" s="169" t="s">
        <v>671</v>
      </c>
      <c r="H350" s="169" t="s">
        <v>1505</v>
      </c>
      <c r="I350" s="169" t="s">
        <v>1367</v>
      </c>
      <c r="J350" s="169" t="s">
        <v>10</v>
      </c>
      <c r="K350" s="169"/>
      <c r="L350" s="206" t="s">
        <v>167</v>
      </c>
      <c r="M350" s="172" t="str">
        <f>IF(C350="","",(IF(IFERROR(INDEX(HandoverLog!A:A,MATCH(ShipmentRegister!C350,HandoverLog!A:A,0),1),"Inside The Secure Store")=C350,"Collected And Gone","Inside The Secure Store")))</f>
        <v>Collected And Gone</v>
      </c>
      <c r="N350" s="28">
        <f t="shared" ca="1" si="32"/>
        <v>62</v>
      </c>
      <c r="O350" s="169" t="s">
        <v>1368</v>
      </c>
      <c r="P350" s="203"/>
      <c r="Q350" s="203"/>
      <c r="R350" s="203"/>
      <c r="S350" s="203"/>
      <c r="T350" s="204"/>
      <c r="U350" s="195"/>
      <c r="V350" s="174" t="str">
        <f t="shared" si="33"/>
        <v/>
      </c>
      <c r="W350" s="175" t="str">
        <f t="shared" ca="1" si="34"/>
        <v/>
      </c>
      <c r="X350" s="182"/>
      <c r="Y350" s="182"/>
      <c r="Z350" s="182"/>
      <c r="AA350" s="182"/>
      <c r="AC350" s="45"/>
    </row>
    <row r="351" spans="1:29">
      <c r="A351" s="241">
        <v>44039</v>
      </c>
      <c r="B351" s="169" t="s">
        <v>7</v>
      </c>
      <c r="C351" s="169" t="s">
        <v>1448</v>
      </c>
      <c r="D351" s="171">
        <v>1</v>
      </c>
      <c r="E351" s="171" t="s">
        <v>39</v>
      </c>
      <c r="F351" s="116" t="s">
        <v>104</v>
      </c>
      <c r="G351" s="169" t="s">
        <v>671</v>
      </c>
      <c r="H351" s="169" t="s">
        <v>1366</v>
      </c>
      <c r="I351" s="169" t="s">
        <v>1367</v>
      </c>
      <c r="J351" s="169" t="s">
        <v>10</v>
      </c>
      <c r="K351" s="169"/>
      <c r="L351" s="206" t="s">
        <v>167</v>
      </c>
      <c r="M351" s="172" t="str">
        <f>IF(C351="","",(IF(IFERROR(INDEX(HandoverLog!A:A,MATCH(ShipmentRegister!C351,HandoverLog!A:A,0),1),"Inside The Secure Store")=C351,"Collected And Gone","Inside The Secure Store")))</f>
        <v>Collected And Gone</v>
      </c>
      <c r="N351" s="28">
        <f t="shared" ca="1" si="32"/>
        <v>62</v>
      </c>
      <c r="O351" s="169" t="s">
        <v>1368</v>
      </c>
      <c r="P351" s="203"/>
      <c r="Q351" s="203"/>
      <c r="R351" s="203"/>
      <c r="S351" s="203"/>
      <c r="T351" s="204"/>
      <c r="U351" s="195"/>
      <c r="V351" s="174" t="str">
        <f t="shared" si="33"/>
        <v/>
      </c>
      <c r="W351" s="175" t="str">
        <f t="shared" ca="1" si="34"/>
        <v/>
      </c>
      <c r="X351" s="182"/>
      <c r="Y351" s="182"/>
      <c r="Z351" s="182"/>
      <c r="AA351" s="182"/>
      <c r="AC351" s="45"/>
    </row>
    <row r="352" spans="1:29">
      <c r="A352" s="241">
        <v>44039</v>
      </c>
      <c r="B352" s="169" t="s">
        <v>7</v>
      </c>
      <c r="C352" s="170" t="s">
        <v>1369</v>
      </c>
      <c r="D352" s="171">
        <v>1</v>
      </c>
      <c r="E352" s="171" t="s">
        <v>39</v>
      </c>
      <c r="F352" s="116" t="s">
        <v>104</v>
      </c>
      <c r="G352" s="169" t="s">
        <v>291</v>
      </c>
      <c r="H352" s="169" t="s">
        <v>1370</v>
      </c>
      <c r="I352" s="169" t="s">
        <v>1371</v>
      </c>
      <c r="J352" s="169" t="s">
        <v>10</v>
      </c>
      <c r="K352" s="169"/>
      <c r="L352" s="206" t="s">
        <v>167</v>
      </c>
      <c r="M352" s="172" t="str">
        <f>IF(C352="","",(IF(IFERROR(INDEX(HandoverLog!A:A,MATCH(ShipmentRegister!C352,HandoverLog!A:A,0),1),"Inside The Secure Store")=C352,"Collected And Gone","Inside The Secure Store")))</f>
        <v>Collected And Gone</v>
      </c>
      <c r="N352" s="28">
        <f t="shared" ca="1" si="32"/>
        <v>62</v>
      </c>
      <c r="O352" s="169"/>
      <c r="P352" s="203"/>
      <c r="Q352" s="203"/>
      <c r="R352" s="203"/>
      <c r="S352" s="203"/>
      <c r="T352" s="204"/>
      <c r="U352" s="195"/>
      <c r="V352" s="174" t="str">
        <f t="shared" si="33"/>
        <v/>
      </c>
      <c r="W352" s="175" t="str">
        <f t="shared" ca="1" si="34"/>
        <v/>
      </c>
      <c r="X352" s="182"/>
      <c r="Y352" s="182"/>
      <c r="Z352" s="182"/>
      <c r="AA352" s="182"/>
      <c r="AC352" s="45"/>
    </row>
    <row r="353" spans="1:29">
      <c r="A353" s="241">
        <v>44039</v>
      </c>
      <c r="B353" s="169" t="s">
        <v>7</v>
      </c>
      <c r="C353" s="169" t="s">
        <v>1373</v>
      </c>
      <c r="D353" s="171">
        <v>1</v>
      </c>
      <c r="E353" s="171" t="s">
        <v>39</v>
      </c>
      <c r="F353" s="116" t="s">
        <v>98</v>
      </c>
      <c r="G353" s="169" t="s">
        <v>307</v>
      </c>
      <c r="H353" s="169" t="s">
        <v>1374</v>
      </c>
      <c r="I353" s="169" t="s">
        <v>1375</v>
      </c>
      <c r="J353" s="169" t="s">
        <v>10</v>
      </c>
      <c r="K353" s="169"/>
      <c r="L353" s="206" t="s">
        <v>1376</v>
      </c>
      <c r="M353" s="172" t="str">
        <f>IF(C353="","",(IF(IFERROR(INDEX(HandoverLog!A:A,MATCH(ShipmentRegister!C353,HandoverLog!A:A,0),1),"Inside The Secure Store")=C353,"Collected And Gone","Inside The Secure Store")))</f>
        <v>Collected And Gone</v>
      </c>
      <c r="N353" s="28">
        <f t="shared" ca="1" si="32"/>
        <v>62</v>
      </c>
      <c r="O353" s="169" t="s">
        <v>2023</v>
      </c>
      <c r="P353" s="203"/>
      <c r="Q353" s="203"/>
      <c r="R353" s="203"/>
      <c r="S353" s="203"/>
      <c r="T353" s="204"/>
      <c r="U353" s="195"/>
      <c r="V353" s="174" t="str">
        <f t="shared" si="33"/>
        <v/>
      </c>
      <c r="W353" s="175" t="str">
        <f t="shared" ca="1" si="34"/>
        <v/>
      </c>
      <c r="X353" s="182"/>
      <c r="Y353" s="182"/>
      <c r="Z353" s="182"/>
      <c r="AA353" s="182"/>
      <c r="AC353" s="45"/>
    </row>
    <row r="354" spans="1:29">
      <c r="A354" s="241">
        <v>44040</v>
      </c>
      <c r="B354" s="169" t="s">
        <v>8</v>
      </c>
      <c r="C354" s="169" t="s">
        <v>1474</v>
      </c>
      <c r="D354" s="171">
        <v>1</v>
      </c>
      <c r="E354" s="171" t="s">
        <v>39</v>
      </c>
      <c r="F354" s="116" t="s">
        <v>104</v>
      </c>
      <c r="G354" s="169" t="s">
        <v>694</v>
      </c>
      <c r="H354" s="169" t="s">
        <v>1377</v>
      </c>
      <c r="I354" s="169"/>
      <c r="J354" s="169" t="s">
        <v>10</v>
      </c>
      <c r="K354" s="169"/>
      <c r="L354" s="206" t="s">
        <v>166</v>
      </c>
      <c r="M354" s="172" t="str">
        <f>IF(C354="","",(IF(IFERROR(INDEX(HandoverLog!A:A,MATCH(ShipmentRegister!C354,HandoverLog!A:A,0),1),"Inside The Secure Store")=C354,"Collected And Gone","Inside The Secure Store")))</f>
        <v>Collected And Gone</v>
      </c>
      <c r="N354" s="28">
        <f t="shared" ca="1" si="32"/>
        <v>61</v>
      </c>
      <c r="O354" s="169" t="s">
        <v>1378</v>
      </c>
      <c r="P354" s="203"/>
      <c r="Q354" s="203"/>
      <c r="R354" s="203"/>
      <c r="S354" s="203"/>
      <c r="T354" s="204"/>
      <c r="U354" s="195"/>
      <c r="V354" s="174" t="str">
        <f t="shared" si="33"/>
        <v/>
      </c>
      <c r="W354" s="175" t="str">
        <f t="shared" ca="1" si="34"/>
        <v/>
      </c>
      <c r="X354" s="182"/>
      <c r="Y354" s="182"/>
      <c r="Z354" s="182"/>
      <c r="AA354" s="182"/>
      <c r="AC354" s="45"/>
    </row>
    <row r="355" spans="1:29">
      <c r="A355" s="241">
        <v>44040</v>
      </c>
      <c r="B355" s="169" t="s">
        <v>7</v>
      </c>
      <c r="C355" s="169" t="s">
        <v>1385</v>
      </c>
      <c r="D355" s="171">
        <v>1</v>
      </c>
      <c r="E355" s="171" t="s">
        <v>39</v>
      </c>
      <c r="F355" s="116" t="s">
        <v>37</v>
      </c>
      <c r="G355" s="169" t="s">
        <v>499</v>
      </c>
      <c r="H355" s="169" t="s">
        <v>1386</v>
      </c>
      <c r="I355" s="169" t="s">
        <v>74</v>
      </c>
      <c r="J355" s="169" t="s">
        <v>10</v>
      </c>
      <c r="K355" s="169"/>
      <c r="L355" s="206" t="s">
        <v>167</v>
      </c>
      <c r="M355" s="172" t="str">
        <f>IF(C355="","",(IF(IFERROR(INDEX(HandoverLog!A:A,MATCH(ShipmentRegister!C355,HandoverLog!A:A,0),1),"Inside The Secure Store")=C355,"Collected And Gone","Inside The Secure Store")))</f>
        <v>Inside The Secure Store</v>
      </c>
      <c r="N355" s="28">
        <f t="shared" ca="1" si="32"/>
        <v>61</v>
      </c>
      <c r="O355" s="169" t="s">
        <v>1421</v>
      </c>
      <c r="P355" s="203"/>
      <c r="Q355" s="203"/>
      <c r="R355" s="203"/>
      <c r="S355" s="203"/>
      <c r="T355" s="171"/>
      <c r="U355" s="169"/>
      <c r="V355" s="174" t="str">
        <f t="shared" si="33"/>
        <v/>
      </c>
      <c r="W355" s="175" t="str">
        <f t="shared" ca="1" si="34"/>
        <v/>
      </c>
      <c r="X355" s="182"/>
      <c r="Y355" s="182"/>
      <c r="Z355" s="182"/>
      <c r="AA355" s="182"/>
      <c r="AC355" s="45"/>
    </row>
    <row r="356" spans="1:29">
      <c r="A356" s="241">
        <v>44040</v>
      </c>
      <c r="B356" s="169" t="s">
        <v>7</v>
      </c>
      <c r="C356" s="170" t="s">
        <v>1390</v>
      </c>
      <c r="D356" s="171">
        <v>1</v>
      </c>
      <c r="E356" s="171" t="s">
        <v>39</v>
      </c>
      <c r="F356" s="116" t="s">
        <v>1883</v>
      </c>
      <c r="G356" s="169" t="s">
        <v>1387</v>
      </c>
      <c r="H356" s="169" t="s">
        <v>1389</v>
      </c>
      <c r="I356" s="169" t="s">
        <v>1391</v>
      </c>
      <c r="J356" s="169" t="s">
        <v>10</v>
      </c>
      <c r="K356" s="169"/>
      <c r="L356" s="206" t="s">
        <v>167</v>
      </c>
      <c r="M356" s="172" t="str">
        <f>IF(C356="","",(IF(IFERROR(INDEX(HandoverLog!A:A,MATCH(ShipmentRegister!C356,HandoverLog!A:A,0),1),"Inside The Secure Store")=C356,"Collected And Gone","Inside The Secure Store")))</f>
        <v>Inside The Secure Store</v>
      </c>
      <c r="N356" s="28">
        <f t="shared" ca="1" si="32"/>
        <v>61</v>
      </c>
      <c r="O356" s="169"/>
      <c r="P356" s="203"/>
      <c r="Q356" s="203"/>
      <c r="R356" s="203"/>
      <c r="S356" s="203"/>
      <c r="T356" s="171"/>
      <c r="U356" s="169"/>
      <c r="V356" s="174" t="str">
        <f t="shared" si="33"/>
        <v/>
      </c>
      <c r="W356" s="175" t="str">
        <f t="shared" ca="1" si="34"/>
        <v/>
      </c>
      <c r="X356" s="182"/>
      <c r="Y356" s="182"/>
      <c r="Z356" s="182"/>
      <c r="AA356" s="182"/>
      <c r="AC356" s="45"/>
    </row>
    <row r="357" spans="1:29">
      <c r="A357" s="241">
        <v>44040</v>
      </c>
      <c r="B357" s="169" t="s">
        <v>7</v>
      </c>
      <c r="C357" s="169" t="s">
        <v>1428</v>
      </c>
      <c r="D357" s="171">
        <v>1</v>
      </c>
      <c r="E357" s="171" t="s">
        <v>39</v>
      </c>
      <c r="F357" s="116" t="s">
        <v>102</v>
      </c>
      <c r="G357" s="169" t="s">
        <v>536</v>
      </c>
      <c r="H357" s="169" t="s">
        <v>1393</v>
      </c>
      <c r="I357" s="169" t="s">
        <v>1392</v>
      </c>
      <c r="J357" s="169" t="s">
        <v>10</v>
      </c>
      <c r="K357" s="169"/>
      <c r="L357" s="206" t="s">
        <v>167</v>
      </c>
      <c r="M357" s="172" t="str">
        <f>IF(C357="","",(IF(IFERROR(INDEX(HandoverLog!A:A,MATCH(ShipmentRegister!C357,HandoverLog!A:A,0),1),"Inside The Secure Store")=C357,"Collected And Gone","Inside The Secure Store")))</f>
        <v>Collected And Gone</v>
      </c>
      <c r="N357" s="28">
        <f t="shared" ca="1" si="32"/>
        <v>61</v>
      </c>
      <c r="O357" s="169" t="s">
        <v>1388</v>
      </c>
      <c r="P357" s="203"/>
      <c r="Q357" s="203"/>
      <c r="R357" s="203"/>
      <c r="S357" s="203"/>
      <c r="T357" s="204"/>
      <c r="U357" s="195"/>
      <c r="V357" s="174" t="str">
        <f t="shared" si="33"/>
        <v/>
      </c>
      <c r="W357" s="175" t="str">
        <f t="shared" ca="1" si="34"/>
        <v/>
      </c>
      <c r="X357" s="182"/>
      <c r="Y357" s="182"/>
      <c r="Z357" s="182"/>
      <c r="AA357" s="182"/>
      <c r="AC357" s="45"/>
    </row>
    <row r="358" spans="1:29">
      <c r="A358" s="241">
        <v>44040</v>
      </c>
      <c r="B358" s="169" t="s">
        <v>7</v>
      </c>
      <c r="C358" s="169" t="s">
        <v>1517</v>
      </c>
      <c r="D358" s="171">
        <v>2</v>
      </c>
      <c r="E358" s="171" t="s">
        <v>39</v>
      </c>
      <c r="F358" s="116" t="s">
        <v>22</v>
      </c>
      <c r="G358" s="169" t="s">
        <v>1159</v>
      </c>
      <c r="H358" s="169" t="s">
        <v>1395</v>
      </c>
      <c r="I358" s="169" t="s">
        <v>1394</v>
      </c>
      <c r="J358" s="169" t="s">
        <v>10</v>
      </c>
      <c r="K358" s="169"/>
      <c r="L358" s="206" t="s">
        <v>167</v>
      </c>
      <c r="M358" s="172" t="str">
        <f>IF(C358="","",(IF(IFERROR(INDEX(HandoverLog!A:A,MATCH(ShipmentRegister!C358,HandoverLog!A:A,0),1),"Inside The Secure Store")=C358,"Collected And Gone","Inside The Secure Store")))</f>
        <v>Collected And Gone</v>
      </c>
      <c r="N358" s="28">
        <f t="shared" ca="1" si="32"/>
        <v>61</v>
      </c>
      <c r="O358" s="169" t="s">
        <v>1519</v>
      </c>
      <c r="P358" s="203"/>
      <c r="Q358" s="203"/>
      <c r="R358" s="203"/>
      <c r="S358" s="203"/>
      <c r="T358" s="204"/>
      <c r="U358" s="195"/>
      <c r="V358" s="174" t="str">
        <f t="shared" si="33"/>
        <v/>
      </c>
      <c r="W358" s="175" t="str">
        <f t="shared" ca="1" si="34"/>
        <v/>
      </c>
      <c r="X358" s="182"/>
      <c r="Y358" s="182"/>
      <c r="Z358" s="182"/>
      <c r="AA358" s="182"/>
      <c r="AC358" s="45"/>
    </row>
    <row r="359" spans="1:29">
      <c r="A359" s="241">
        <v>44040</v>
      </c>
      <c r="B359" s="169" t="s">
        <v>7</v>
      </c>
      <c r="C359" s="169" t="s">
        <v>1518</v>
      </c>
      <c r="D359" s="171">
        <v>2</v>
      </c>
      <c r="E359" s="171"/>
      <c r="F359" s="116" t="s">
        <v>22</v>
      </c>
      <c r="G359" s="169" t="s">
        <v>1159</v>
      </c>
      <c r="H359" s="169" t="s">
        <v>1395</v>
      </c>
      <c r="I359" s="169" t="s">
        <v>1394</v>
      </c>
      <c r="J359" s="169" t="s">
        <v>10</v>
      </c>
      <c r="K359" s="169"/>
      <c r="L359" s="206" t="s">
        <v>167</v>
      </c>
      <c r="M359" s="172" t="str">
        <f>IF(C359="","",(IF(IFERROR(INDEX(HandoverLog!A:A,MATCH(ShipmentRegister!C359,HandoverLog!A:A,0),1),"Inside The Secure Store")=C359,"Collected And Gone","Inside The Secure Store")))</f>
        <v>Collected And Gone</v>
      </c>
      <c r="N359" s="28">
        <f t="shared" ca="1" si="32"/>
        <v>61</v>
      </c>
      <c r="O359" s="169" t="s">
        <v>1519</v>
      </c>
      <c r="P359" s="203"/>
      <c r="Q359" s="203"/>
      <c r="R359" s="203"/>
      <c r="S359" s="203"/>
      <c r="T359" s="204"/>
      <c r="U359" s="195"/>
      <c r="V359" s="174" t="str">
        <f t="shared" si="33"/>
        <v/>
      </c>
      <c r="W359" s="175" t="str">
        <f t="shared" ca="1" si="34"/>
        <v/>
      </c>
      <c r="X359" s="182"/>
      <c r="Y359" s="182"/>
      <c r="Z359" s="182"/>
      <c r="AA359" s="182"/>
      <c r="AC359" s="45"/>
    </row>
    <row r="360" spans="1:29">
      <c r="A360" s="241">
        <v>44040</v>
      </c>
      <c r="B360" s="169" t="s">
        <v>8</v>
      </c>
      <c r="C360" s="169" t="s">
        <v>1396</v>
      </c>
      <c r="D360" s="171">
        <v>1</v>
      </c>
      <c r="E360" s="171" t="s">
        <v>39</v>
      </c>
      <c r="F360" s="116" t="s">
        <v>104</v>
      </c>
      <c r="G360" s="169" t="s">
        <v>694</v>
      </c>
      <c r="H360" s="192" t="s">
        <v>1737</v>
      </c>
      <c r="I360" s="169" t="s">
        <v>138</v>
      </c>
      <c r="J360" s="169" t="s">
        <v>10</v>
      </c>
      <c r="K360" s="169"/>
      <c r="L360" s="206" t="s">
        <v>140</v>
      </c>
      <c r="M360" s="172" t="str">
        <f>IF(C360="","",(IF(IFERROR(INDEX(HandoverLog!A:A,MATCH(ShipmentRegister!C360,HandoverLog!A:A,0),1),"Inside The Secure Store")=C360,"Collected And Gone","Inside The Secure Store")))</f>
        <v>Collected And Gone</v>
      </c>
      <c r="N360" s="28">
        <f t="shared" ca="1" si="32"/>
        <v>61</v>
      </c>
      <c r="O360" s="195"/>
      <c r="P360" s="203"/>
      <c r="Q360" s="203"/>
      <c r="R360" s="203"/>
      <c r="S360" s="203"/>
      <c r="T360" s="204"/>
      <c r="U360" s="195"/>
      <c r="V360" s="174" t="str">
        <f t="shared" si="33"/>
        <v/>
      </c>
      <c r="W360" s="175" t="str">
        <f t="shared" ca="1" si="34"/>
        <v/>
      </c>
      <c r="X360" s="182"/>
      <c r="Y360" s="182"/>
      <c r="Z360" s="182"/>
      <c r="AA360" s="182"/>
      <c r="AC360" s="45"/>
    </row>
    <row r="361" spans="1:29">
      <c r="A361" s="241">
        <v>44040</v>
      </c>
      <c r="B361" s="169" t="s">
        <v>7</v>
      </c>
      <c r="C361" s="169" t="s">
        <v>1398</v>
      </c>
      <c r="D361" s="171">
        <v>2</v>
      </c>
      <c r="E361" s="171" t="s">
        <v>39</v>
      </c>
      <c r="F361" s="116" t="s">
        <v>104</v>
      </c>
      <c r="G361" s="169" t="s">
        <v>475</v>
      </c>
      <c r="H361" s="169" t="s">
        <v>1399</v>
      </c>
      <c r="I361" s="169" t="s">
        <v>1400</v>
      </c>
      <c r="J361" s="169" t="s">
        <v>10</v>
      </c>
      <c r="K361" s="169"/>
      <c r="L361" s="206" t="s">
        <v>167</v>
      </c>
      <c r="M361" s="172" t="str">
        <f>IF(C361="","",(IF(IFERROR(INDEX(HandoverLog!A:A,MATCH(ShipmentRegister!C361,HandoverLog!A:A,0),1),"Inside The Secure Store")=C361,"Collected And Gone","Inside The Secure Store")))</f>
        <v>Collected And Gone</v>
      </c>
      <c r="N361" s="28">
        <f t="shared" ca="1" si="32"/>
        <v>61</v>
      </c>
      <c r="O361" s="169"/>
      <c r="P361" s="203"/>
      <c r="Q361" s="203"/>
      <c r="R361" s="203"/>
      <c r="S361" s="203"/>
      <c r="T361" s="204"/>
      <c r="U361" s="195"/>
      <c r="V361" s="174" t="str">
        <f t="shared" si="33"/>
        <v/>
      </c>
      <c r="W361" s="175" t="str">
        <f t="shared" ca="1" si="34"/>
        <v/>
      </c>
      <c r="X361" s="182"/>
      <c r="Y361" s="182"/>
      <c r="Z361" s="182"/>
      <c r="AA361" s="182"/>
      <c r="AC361" s="45"/>
    </row>
    <row r="362" spans="1:29">
      <c r="A362" s="241">
        <v>44040</v>
      </c>
      <c r="B362" s="169" t="s">
        <v>7</v>
      </c>
      <c r="C362" s="169" t="s">
        <v>1401</v>
      </c>
      <c r="D362" s="171">
        <v>2</v>
      </c>
      <c r="E362" s="171"/>
      <c r="F362" s="116" t="s">
        <v>104</v>
      </c>
      <c r="G362" s="169" t="s">
        <v>475</v>
      </c>
      <c r="H362" s="169" t="s">
        <v>1399</v>
      </c>
      <c r="I362" s="169" t="s">
        <v>1400</v>
      </c>
      <c r="J362" s="169" t="s">
        <v>10</v>
      </c>
      <c r="K362" s="169"/>
      <c r="L362" s="206" t="s">
        <v>167</v>
      </c>
      <c r="M362" s="172" t="str">
        <f>IF(C362="","",(IF(IFERROR(INDEX(HandoverLog!A:A,MATCH(ShipmentRegister!C362,HandoverLog!A:A,0),1),"Inside The Secure Store")=C362,"Collected And Gone","Inside The Secure Store")))</f>
        <v>Collected And Gone</v>
      </c>
      <c r="N362" s="28">
        <f t="shared" ca="1" si="32"/>
        <v>61</v>
      </c>
      <c r="O362" s="169"/>
      <c r="P362" s="203"/>
      <c r="Q362" s="203"/>
      <c r="R362" s="203"/>
      <c r="S362" s="203"/>
      <c r="T362" s="204"/>
      <c r="U362" s="195"/>
      <c r="V362" s="174" t="str">
        <f t="shared" si="33"/>
        <v/>
      </c>
      <c r="W362" s="175" t="str">
        <f t="shared" ca="1" si="34"/>
        <v/>
      </c>
      <c r="X362" s="182"/>
      <c r="Y362" s="182"/>
      <c r="Z362" s="182"/>
      <c r="AA362" s="182"/>
      <c r="AC362" s="45"/>
    </row>
    <row r="363" spans="1:29">
      <c r="A363" s="241">
        <v>44040</v>
      </c>
      <c r="B363" s="169" t="s">
        <v>7</v>
      </c>
      <c r="C363" s="169" t="s">
        <v>1402</v>
      </c>
      <c r="D363" s="171">
        <v>1</v>
      </c>
      <c r="E363" s="171" t="s">
        <v>39</v>
      </c>
      <c r="F363" s="116" t="s">
        <v>37</v>
      </c>
      <c r="G363" s="169" t="s">
        <v>509</v>
      </c>
      <c r="H363" s="169" t="s">
        <v>1405</v>
      </c>
      <c r="I363" s="169" t="s">
        <v>74</v>
      </c>
      <c r="J363" s="169" t="s">
        <v>10</v>
      </c>
      <c r="K363" s="169"/>
      <c r="L363" s="206" t="s">
        <v>167</v>
      </c>
      <c r="M363" s="172" t="str">
        <f>IF(C363="","",(IF(IFERROR(INDEX(HandoverLog!A:A,MATCH(ShipmentRegister!C363,HandoverLog!A:A,0),1),"Inside The Secure Store")=C363,"Collected And Gone","Inside The Secure Store")))</f>
        <v>Collected And Gone</v>
      </c>
      <c r="N363" s="28">
        <f t="shared" ca="1" si="32"/>
        <v>61</v>
      </c>
      <c r="O363" s="169"/>
      <c r="P363" s="203"/>
      <c r="Q363" s="203"/>
      <c r="R363" s="203"/>
      <c r="S363" s="203"/>
      <c r="T363" s="204"/>
      <c r="U363" s="195"/>
      <c r="V363" s="174" t="str">
        <f t="shared" si="33"/>
        <v/>
      </c>
      <c r="W363" s="175" t="str">
        <f t="shared" ca="1" si="34"/>
        <v/>
      </c>
      <c r="X363" s="182"/>
      <c r="Y363" s="182"/>
      <c r="Z363" s="182"/>
      <c r="AA363" s="182"/>
      <c r="AC363" s="45"/>
    </row>
    <row r="364" spans="1:29">
      <c r="A364" s="241">
        <v>44040</v>
      </c>
      <c r="B364" s="169" t="s">
        <v>7</v>
      </c>
      <c r="C364" s="169" t="s">
        <v>1403</v>
      </c>
      <c r="D364" s="171">
        <v>2</v>
      </c>
      <c r="E364" s="171" t="s">
        <v>39</v>
      </c>
      <c r="F364" s="116" t="s">
        <v>37</v>
      </c>
      <c r="G364" s="169" t="s">
        <v>509</v>
      </c>
      <c r="H364" s="169" t="s">
        <v>1406</v>
      </c>
      <c r="I364" s="169" t="s">
        <v>74</v>
      </c>
      <c r="J364" s="169" t="s">
        <v>10</v>
      </c>
      <c r="K364" s="169"/>
      <c r="L364" s="206" t="s">
        <v>167</v>
      </c>
      <c r="M364" s="172" t="str">
        <f>IF(C364="","",(IF(IFERROR(INDEX(HandoverLog!A:A,MATCH(ShipmentRegister!C364,HandoverLog!A:A,0),1),"Inside The Secure Store")=C364,"Collected And Gone","Inside The Secure Store")))</f>
        <v>Collected And Gone</v>
      </c>
      <c r="N364" s="28">
        <f t="shared" ca="1" si="32"/>
        <v>61</v>
      </c>
      <c r="O364" s="169"/>
      <c r="P364" s="203"/>
      <c r="Q364" s="203"/>
      <c r="R364" s="203"/>
      <c r="S364" s="203"/>
      <c r="T364" s="204"/>
      <c r="U364" s="195"/>
      <c r="V364" s="174" t="str">
        <f t="shared" si="33"/>
        <v/>
      </c>
      <c r="W364" s="175" t="str">
        <f t="shared" ca="1" si="34"/>
        <v/>
      </c>
      <c r="X364" s="182"/>
      <c r="Y364" s="182"/>
      <c r="Z364" s="182"/>
      <c r="AA364" s="182"/>
      <c r="AC364" s="45"/>
    </row>
    <row r="365" spans="1:29">
      <c r="A365" s="241">
        <v>44040</v>
      </c>
      <c r="B365" s="169" t="s">
        <v>7</v>
      </c>
      <c r="C365" s="169" t="s">
        <v>1404</v>
      </c>
      <c r="D365" s="171">
        <v>2</v>
      </c>
      <c r="E365" s="171"/>
      <c r="F365" s="116" t="s">
        <v>37</v>
      </c>
      <c r="G365" s="169" t="s">
        <v>509</v>
      </c>
      <c r="H365" s="169" t="s">
        <v>1406</v>
      </c>
      <c r="I365" s="169" t="s">
        <v>74</v>
      </c>
      <c r="J365" s="169" t="s">
        <v>10</v>
      </c>
      <c r="K365" s="169"/>
      <c r="L365" s="206" t="s">
        <v>167</v>
      </c>
      <c r="M365" s="172" t="str">
        <f>IF(C365="","",(IF(IFERROR(INDEX(HandoverLog!A:A,MATCH(ShipmentRegister!C365,HandoverLog!A:A,0),1),"Inside The Secure Store")=C365,"Collected And Gone","Inside The Secure Store")))</f>
        <v>Collected And Gone</v>
      </c>
      <c r="N365" s="28">
        <f t="shared" ca="1" si="32"/>
        <v>61</v>
      </c>
      <c r="O365" s="169"/>
      <c r="P365" s="203"/>
      <c r="Q365" s="203"/>
      <c r="R365" s="203"/>
      <c r="S365" s="203"/>
      <c r="T365" s="204"/>
      <c r="U365" s="195"/>
      <c r="V365" s="174" t="str">
        <f t="shared" si="33"/>
        <v/>
      </c>
      <c r="W365" s="175" t="str">
        <f t="shared" ca="1" si="34"/>
        <v/>
      </c>
      <c r="X365" s="182"/>
      <c r="Y365" s="182"/>
      <c r="Z365" s="182"/>
      <c r="AA365" s="182"/>
      <c r="AC365" s="45"/>
    </row>
    <row r="366" spans="1:29">
      <c r="A366" s="241">
        <v>44040</v>
      </c>
      <c r="B366" s="169" t="s">
        <v>7</v>
      </c>
      <c r="C366" s="169" t="s">
        <v>1407</v>
      </c>
      <c r="D366" s="171">
        <v>1</v>
      </c>
      <c r="E366" s="171" t="s">
        <v>39</v>
      </c>
      <c r="F366" s="116" t="s">
        <v>37</v>
      </c>
      <c r="G366" s="169" t="s">
        <v>509</v>
      </c>
      <c r="H366" s="169" t="s">
        <v>1408</v>
      </c>
      <c r="I366" s="169" t="s">
        <v>74</v>
      </c>
      <c r="J366" s="169" t="s">
        <v>10</v>
      </c>
      <c r="K366" s="169"/>
      <c r="L366" s="206" t="s">
        <v>167</v>
      </c>
      <c r="M366" s="172" t="str">
        <f>IF(C366="","",(IF(IFERROR(INDEX(HandoverLog!A:A,MATCH(ShipmentRegister!C366,HandoverLog!A:A,0),1),"Inside The Secure Store")=C366,"Collected And Gone","Inside The Secure Store")))</f>
        <v>Collected And Gone</v>
      </c>
      <c r="N366" s="28">
        <f t="shared" ca="1" si="32"/>
        <v>61</v>
      </c>
      <c r="O366" s="169"/>
      <c r="P366" s="203"/>
      <c r="Q366" s="203"/>
      <c r="R366" s="203"/>
      <c r="S366" s="203"/>
      <c r="T366" s="204"/>
      <c r="U366" s="195"/>
      <c r="V366" s="174" t="str">
        <f t="shared" si="33"/>
        <v/>
      </c>
      <c r="W366" s="175" t="str">
        <f t="shared" ca="1" si="34"/>
        <v/>
      </c>
      <c r="X366" s="182"/>
      <c r="Y366" s="182"/>
      <c r="Z366" s="182"/>
      <c r="AA366" s="182"/>
      <c r="AC366" s="45"/>
    </row>
    <row r="367" spans="1:29">
      <c r="A367" s="241">
        <v>44040</v>
      </c>
      <c r="B367" s="169" t="s">
        <v>7</v>
      </c>
      <c r="C367" s="169" t="s">
        <v>1410</v>
      </c>
      <c r="D367" s="171">
        <v>2</v>
      </c>
      <c r="E367" s="171" t="s">
        <v>39</v>
      </c>
      <c r="F367" s="116" t="s">
        <v>22</v>
      </c>
      <c r="G367" s="169" t="s">
        <v>1411</v>
      </c>
      <c r="H367" s="169" t="s">
        <v>586</v>
      </c>
      <c r="I367" s="200">
        <v>166490</v>
      </c>
      <c r="J367" s="169" t="s">
        <v>10</v>
      </c>
      <c r="K367" s="169"/>
      <c r="L367" s="206" t="s">
        <v>290</v>
      </c>
      <c r="M367" s="172" t="str">
        <f>IF(C367="","",(IF(IFERROR(INDEX(HandoverLog!A:A,MATCH(ShipmentRegister!C367,HandoverLog!A:A,0),1),"Inside The Secure Store")=C367,"Collected And Gone","Inside The Secure Store")))</f>
        <v>Collected And Gone</v>
      </c>
      <c r="N367" s="28">
        <f t="shared" ca="1" si="32"/>
        <v>61</v>
      </c>
      <c r="O367" s="169"/>
      <c r="P367" s="203"/>
      <c r="Q367" s="203"/>
      <c r="R367" s="203"/>
      <c r="S367" s="203"/>
      <c r="T367" s="204"/>
      <c r="U367" s="195"/>
      <c r="V367" s="174" t="str">
        <f t="shared" si="33"/>
        <v/>
      </c>
      <c r="W367" s="175" t="str">
        <f t="shared" ca="1" si="34"/>
        <v/>
      </c>
      <c r="X367" s="182"/>
      <c r="Y367" s="182"/>
      <c r="Z367" s="182"/>
      <c r="AA367" s="182"/>
      <c r="AC367" s="45"/>
    </row>
    <row r="368" spans="1:29">
      <c r="A368" s="241">
        <v>44041</v>
      </c>
      <c r="B368" s="169" t="s">
        <v>7</v>
      </c>
      <c r="C368" s="169" t="s">
        <v>1412</v>
      </c>
      <c r="D368" s="171">
        <v>2</v>
      </c>
      <c r="E368" s="171" t="s">
        <v>39</v>
      </c>
      <c r="F368" s="116" t="s">
        <v>22</v>
      </c>
      <c r="G368" s="169" t="s">
        <v>1411</v>
      </c>
      <c r="H368" s="169" t="s">
        <v>586</v>
      </c>
      <c r="I368" s="200">
        <v>166490</v>
      </c>
      <c r="J368" s="169" t="s">
        <v>10</v>
      </c>
      <c r="K368" s="169"/>
      <c r="L368" s="206" t="s">
        <v>290</v>
      </c>
      <c r="M368" s="172" t="str">
        <f>IF(C368="","",(IF(IFERROR(INDEX(HandoverLog!A:A,MATCH(ShipmentRegister!C368,HandoverLog!A:A,0),1),"Inside The Secure Store")=C368,"Collected And Gone","Inside The Secure Store")))</f>
        <v>Collected And Gone</v>
      </c>
      <c r="N368" s="28">
        <f t="shared" ca="1" si="32"/>
        <v>60</v>
      </c>
      <c r="O368" s="169"/>
      <c r="P368" s="203"/>
      <c r="Q368" s="203"/>
      <c r="R368" s="203"/>
      <c r="S368" s="203"/>
      <c r="T368" s="204"/>
      <c r="U368" s="195"/>
      <c r="V368" s="174" t="str">
        <f t="shared" si="33"/>
        <v/>
      </c>
      <c r="W368" s="175" t="str">
        <f t="shared" ca="1" si="34"/>
        <v/>
      </c>
      <c r="X368" s="182"/>
      <c r="Y368" s="182"/>
      <c r="Z368" s="182"/>
      <c r="AA368" s="182"/>
      <c r="AC368" s="45"/>
    </row>
    <row r="369" spans="1:29">
      <c r="A369" s="241">
        <v>44040</v>
      </c>
      <c r="B369" s="169" t="s">
        <v>7</v>
      </c>
      <c r="C369" s="169" t="s">
        <v>1413</v>
      </c>
      <c r="D369" s="171">
        <v>1</v>
      </c>
      <c r="E369" s="171" t="s">
        <v>39</v>
      </c>
      <c r="F369" s="116" t="s">
        <v>97</v>
      </c>
      <c r="G369" s="169" t="s">
        <v>1414</v>
      </c>
      <c r="H369" s="169" t="s">
        <v>1415</v>
      </c>
      <c r="I369" s="169" t="s">
        <v>1416</v>
      </c>
      <c r="J369" s="169" t="s">
        <v>10</v>
      </c>
      <c r="K369" s="169"/>
      <c r="L369" s="206" t="s">
        <v>167</v>
      </c>
      <c r="M369" s="172" t="str">
        <f>IF(C369="","",(IF(IFERROR(INDEX(HandoverLog!A:A,MATCH(ShipmentRegister!C369,HandoverLog!A:A,0),1),"Inside The Secure Store")=C369,"Collected And Gone","Inside The Secure Store")))</f>
        <v>Collected And Gone</v>
      </c>
      <c r="N369" s="28">
        <f t="shared" ca="1" si="32"/>
        <v>61</v>
      </c>
      <c r="O369" s="169"/>
      <c r="P369" s="203"/>
      <c r="Q369" s="203"/>
      <c r="R369" s="203"/>
      <c r="S369" s="203"/>
      <c r="T369" s="204"/>
      <c r="U369" s="195"/>
      <c r="V369" s="174" t="str">
        <f t="shared" si="33"/>
        <v/>
      </c>
      <c r="W369" s="175" t="str">
        <f t="shared" ca="1" si="34"/>
        <v/>
      </c>
      <c r="X369" s="182"/>
      <c r="Y369" s="182"/>
      <c r="Z369" s="182"/>
      <c r="AA369" s="182"/>
      <c r="AC369" s="45"/>
    </row>
    <row r="370" spans="1:29">
      <c r="A370" s="241">
        <v>44040</v>
      </c>
      <c r="B370" s="169" t="s">
        <v>7</v>
      </c>
      <c r="C370" s="169" t="s">
        <v>1423</v>
      </c>
      <c r="D370" s="171">
        <v>1</v>
      </c>
      <c r="E370" s="171" t="s">
        <v>39</v>
      </c>
      <c r="F370" s="116" t="s">
        <v>13</v>
      </c>
      <c r="G370" s="169" t="s">
        <v>184</v>
      </c>
      <c r="H370" s="169" t="s">
        <v>1424</v>
      </c>
      <c r="I370" s="169" t="s">
        <v>1425</v>
      </c>
      <c r="J370" s="169" t="s">
        <v>10</v>
      </c>
      <c r="K370" s="169"/>
      <c r="L370" s="206" t="s">
        <v>167</v>
      </c>
      <c r="M370" s="172" t="str">
        <f>IF(C370="","",(IF(IFERROR(INDEX(HandoverLog!A:A,MATCH(ShipmentRegister!C370,HandoverLog!A:A,0),1),"Inside The Secure Store")=C370,"Collected And Gone","Inside The Secure Store")))</f>
        <v>Collected And Gone</v>
      </c>
      <c r="N370" s="28">
        <f t="shared" ca="1" si="32"/>
        <v>61</v>
      </c>
      <c r="O370" s="169"/>
      <c r="P370" s="203"/>
      <c r="Q370" s="203"/>
      <c r="R370" s="203"/>
      <c r="S370" s="203"/>
      <c r="T370" s="204"/>
      <c r="U370" s="195"/>
      <c r="V370" s="174" t="str">
        <f t="shared" si="33"/>
        <v/>
      </c>
      <c r="W370" s="175" t="str">
        <f t="shared" ca="1" si="34"/>
        <v/>
      </c>
      <c r="X370" s="182"/>
      <c r="Y370" s="182"/>
      <c r="Z370" s="182"/>
      <c r="AA370" s="182"/>
      <c r="AC370" s="45"/>
    </row>
    <row r="371" spans="1:29">
      <c r="A371" s="243">
        <v>44041</v>
      </c>
      <c r="B371" s="169" t="s">
        <v>7</v>
      </c>
      <c r="C371" s="195" t="s">
        <v>1440</v>
      </c>
      <c r="D371" s="198">
        <v>1</v>
      </c>
      <c r="E371" s="171" t="s">
        <v>39</v>
      </c>
      <c r="F371" s="188" t="s">
        <v>28</v>
      </c>
      <c r="G371" s="169" t="s">
        <v>415</v>
      </c>
      <c r="H371" s="189" t="s">
        <v>1431</v>
      </c>
      <c r="I371" s="189" t="s">
        <v>1430</v>
      </c>
      <c r="J371" s="169" t="s">
        <v>10</v>
      </c>
      <c r="K371" s="169"/>
      <c r="L371" s="206" t="s">
        <v>1376</v>
      </c>
      <c r="M371" s="172" t="str">
        <f>IF(C371="","",(IF(IFERROR(INDEX(HandoverLog!A:A,MATCH(ShipmentRegister!C371,HandoverLog!A:A,0),1),"Inside The Secure Store")=C371,"Collected And Gone","Inside The Secure Store")))</f>
        <v>Collected And Gone</v>
      </c>
      <c r="N371" s="28">
        <f t="shared" ca="1" si="32"/>
        <v>60</v>
      </c>
      <c r="O371" s="207" t="s">
        <v>1441</v>
      </c>
      <c r="P371" s="203"/>
      <c r="Q371" s="203"/>
      <c r="R371" s="203"/>
      <c r="S371" s="203"/>
      <c r="T371" s="204"/>
      <c r="U371" s="195"/>
      <c r="V371" s="174" t="str">
        <f t="shared" si="33"/>
        <v/>
      </c>
      <c r="W371" s="175" t="str">
        <f t="shared" ca="1" si="34"/>
        <v/>
      </c>
      <c r="X371" s="182"/>
      <c r="Y371" s="182"/>
      <c r="Z371" s="182"/>
      <c r="AA371" s="182"/>
      <c r="AC371" s="45"/>
    </row>
    <row r="372" spans="1:29">
      <c r="A372" s="243">
        <v>44041</v>
      </c>
      <c r="B372" s="169" t="s">
        <v>7</v>
      </c>
      <c r="C372" s="169" t="s">
        <v>1434</v>
      </c>
      <c r="D372" s="171">
        <v>1</v>
      </c>
      <c r="E372" s="171" t="s">
        <v>39</v>
      </c>
      <c r="F372" s="116" t="s">
        <v>26</v>
      </c>
      <c r="G372" s="169" t="s">
        <v>619</v>
      </c>
      <c r="H372" s="169" t="s">
        <v>1435</v>
      </c>
      <c r="I372" s="169" t="s">
        <v>1436</v>
      </c>
      <c r="J372" s="146" t="s">
        <v>9</v>
      </c>
      <c r="K372" s="169"/>
      <c r="L372" s="206" t="s">
        <v>1376</v>
      </c>
      <c r="M372" s="172" t="str">
        <f>IF(C372="","",(IF(IFERROR(INDEX(HandoverLog!A:A,MATCH(ShipmentRegister!C372,HandoverLog!A:A,0),1),"Inside The Secure Store")=C372,"Collected And Gone","Inside The Secure Store")))</f>
        <v>Collected And Gone</v>
      </c>
      <c r="N372" s="28">
        <f t="shared" ca="1" si="32"/>
        <v>60</v>
      </c>
      <c r="O372" s="169"/>
      <c r="P372" s="203"/>
      <c r="Q372" s="203"/>
      <c r="R372" s="203"/>
      <c r="S372" s="203"/>
      <c r="T372" s="204"/>
      <c r="U372" s="195"/>
      <c r="V372" s="174" t="str">
        <f t="shared" si="33"/>
        <v/>
      </c>
      <c r="W372" s="175" t="str">
        <f t="shared" ca="1" si="34"/>
        <v/>
      </c>
      <c r="X372" s="182"/>
      <c r="Y372" s="182"/>
      <c r="Z372" s="182"/>
      <c r="AA372" s="182"/>
      <c r="AC372" s="45"/>
    </row>
    <row r="373" spans="1:29">
      <c r="A373" s="243">
        <v>44041</v>
      </c>
      <c r="B373" s="169" t="s">
        <v>7</v>
      </c>
      <c r="C373" s="169" t="s">
        <v>1437</v>
      </c>
      <c r="D373" s="171">
        <v>1</v>
      </c>
      <c r="E373" s="171" t="s">
        <v>39</v>
      </c>
      <c r="F373" s="116" t="s">
        <v>14</v>
      </c>
      <c r="G373" s="169" t="s">
        <v>370</v>
      </c>
      <c r="H373" s="169" t="s">
        <v>1438</v>
      </c>
      <c r="I373" s="169" t="s">
        <v>1439</v>
      </c>
      <c r="J373" s="146" t="s">
        <v>9</v>
      </c>
      <c r="K373" s="169"/>
      <c r="L373" s="206" t="s">
        <v>1376</v>
      </c>
      <c r="M373" s="172" t="str">
        <f>IF(C373="","",(IF(IFERROR(INDEX(HandoverLog!A:A,MATCH(ShipmentRegister!C373,HandoverLog!A:A,0),1),"Inside The Secure Store")=C373,"Collected And Gone","Inside The Secure Store")))</f>
        <v>Collected And Gone</v>
      </c>
      <c r="N373" s="28">
        <f t="shared" ca="1" si="32"/>
        <v>60</v>
      </c>
      <c r="O373" s="169"/>
      <c r="P373" s="203"/>
      <c r="Q373" s="203"/>
      <c r="R373" s="203"/>
      <c r="S373" s="203"/>
      <c r="T373" s="204"/>
      <c r="U373" s="195"/>
      <c r="V373" s="174" t="str">
        <f t="shared" si="33"/>
        <v/>
      </c>
      <c r="W373" s="175" t="str">
        <f t="shared" ca="1" si="34"/>
        <v/>
      </c>
      <c r="X373" s="182"/>
      <c r="Y373" s="182"/>
      <c r="Z373" s="182"/>
      <c r="AA373" s="182"/>
      <c r="AC373" s="45"/>
    </row>
    <row r="374" spans="1:29">
      <c r="A374" s="243">
        <v>44041</v>
      </c>
      <c r="B374" s="169" t="s">
        <v>8</v>
      </c>
      <c r="C374" s="169" t="s">
        <v>1445</v>
      </c>
      <c r="D374" s="171">
        <v>1</v>
      </c>
      <c r="E374" s="171" t="s">
        <v>39</v>
      </c>
      <c r="F374" s="116" t="s">
        <v>104</v>
      </c>
      <c r="G374" s="169" t="s">
        <v>105</v>
      </c>
      <c r="H374" s="169" t="s">
        <v>1446</v>
      </c>
      <c r="I374" s="169" t="s">
        <v>436</v>
      </c>
      <c r="J374" s="169" t="s">
        <v>10</v>
      </c>
      <c r="K374" s="169"/>
      <c r="L374" s="206" t="s">
        <v>140</v>
      </c>
      <c r="M374" s="172" t="str">
        <f>IF(C374="","",(IF(IFERROR(INDEX(HandoverLog!A:A,MATCH(ShipmentRegister!C374,HandoverLog!A:A,0),1),"Inside The Secure Store")=C374,"Collected And Gone","Inside The Secure Store")))</f>
        <v>Collected And Gone</v>
      </c>
      <c r="N374" s="28">
        <f t="shared" ca="1" si="32"/>
        <v>60</v>
      </c>
      <c r="O374" s="169" t="s">
        <v>1444</v>
      </c>
      <c r="P374" s="203"/>
      <c r="Q374" s="203"/>
      <c r="R374" s="203"/>
      <c r="S374" s="203"/>
      <c r="T374" s="204"/>
      <c r="U374" s="195"/>
      <c r="V374" s="174" t="str">
        <f t="shared" si="33"/>
        <v/>
      </c>
      <c r="W374" s="175" t="str">
        <f t="shared" ca="1" si="34"/>
        <v/>
      </c>
      <c r="X374" s="182"/>
      <c r="Y374" s="182"/>
      <c r="Z374" s="182"/>
      <c r="AA374" s="182"/>
      <c r="AC374" s="45"/>
    </row>
    <row r="375" spans="1:29">
      <c r="A375" s="243">
        <v>44041</v>
      </c>
      <c r="B375" s="169" t="s">
        <v>8</v>
      </c>
      <c r="C375" s="169" t="s">
        <v>1536</v>
      </c>
      <c r="D375" s="171">
        <v>1</v>
      </c>
      <c r="E375" s="171" t="s">
        <v>39</v>
      </c>
      <c r="F375" s="116" t="s">
        <v>156</v>
      </c>
      <c r="G375" s="169" t="s">
        <v>105</v>
      </c>
      <c r="H375" s="169" t="s">
        <v>1537</v>
      </c>
      <c r="I375" s="169" t="s">
        <v>436</v>
      </c>
      <c r="J375" s="169" t="s">
        <v>10</v>
      </c>
      <c r="K375" s="169"/>
      <c r="L375" s="206" t="s">
        <v>140</v>
      </c>
      <c r="M375" s="172" t="str">
        <f>IF(C375="","",(IF(IFERROR(INDEX(HandoverLog!A:A,MATCH(ShipmentRegister!C375,HandoverLog!A:A,0),1),"Inside The Secure Store")=C375,"Collected And Gone","Inside The Secure Store")))</f>
        <v>Collected And Gone</v>
      </c>
      <c r="N375" s="28">
        <f t="shared" ca="1" si="32"/>
        <v>60</v>
      </c>
      <c r="O375" s="169" t="s">
        <v>1535</v>
      </c>
      <c r="P375" s="203"/>
      <c r="Q375" s="203"/>
      <c r="R375" s="203"/>
      <c r="S375" s="203"/>
      <c r="T375" s="204"/>
      <c r="U375" s="195"/>
      <c r="V375" s="174" t="str">
        <f t="shared" si="33"/>
        <v/>
      </c>
      <c r="W375" s="175" t="str">
        <f t="shared" ca="1" si="34"/>
        <v/>
      </c>
      <c r="X375" s="182"/>
      <c r="Y375" s="182"/>
      <c r="Z375" s="182"/>
      <c r="AA375" s="182"/>
      <c r="AC375" s="45"/>
    </row>
    <row r="376" spans="1:29">
      <c r="A376" s="243">
        <v>44041</v>
      </c>
      <c r="B376" s="169" t="s">
        <v>7</v>
      </c>
      <c r="C376" s="169" t="s">
        <v>1449</v>
      </c>
      <c r="D376" s="171">
        <v>1</v>
      </c>
      <c r="E376" s="171" t="s">
        <v>39</v>
      </c>
      <c r="F376" s="116" t="s">
        <v>14</v>
      </c>
      <c r="G376" s="169" t="s">
        <v>335</v>
      </c>
      <c r="H376" s="169" t="s">
        <v>535</v>
      </c>
      <c r="I376" s="169" t="s">
        <v>1450</v>
      </c>
      <c r="J376" s="169" t="s">
        <v>10</v>
      </c>
      <c r="K376" s="169"/>
      <c r="L376" s="206" t="s">
        <v>1376</v>
      </c>
      <c r="M376" s="172" t="str">
        <f>IF(C376="","",(IF(IFERROR(INDEX(HandoverLog!A:A,MATCH(ShipmentRegister!C376,HandoverLog!A:A,0),1),"Inside The Secure Store")=C376,"Collected And Gone","Inside The Secure Store")))</f>
        <v>Collected And Gone</v>
      </c>
      <c r="N376" s="28">
        <f t="shared" ca="1" si="32"/>
        <v>60</v>
      </c>
      <c r="O376" s="169"/>
      <c r="P376" s="203"/>
      <c r="Q376" s="203"/>
      <c r="R376" s="203"/>
      <c r="S376" s="203"/>
      <c r="T376" s="204"/>
      <c r="U376" s="195"/>
      <c r="V376" s="174" t="str">
        <f t="shared" si="33"/>
        <v/>
      </c>
      <c r="W376" s="175" t="str">
        <f t="shared" ca="1" si="34"/>
        <v/>
      </c>
      <c r="X376" s="182"/>
      <c r="Y376" s="182"/>
      <c r="Z376" s="182"/>
      <c r="AA376" s="182"/>
      <c r="AC376" s="45"/>
    </row>
    <row r="377" spans="1:29">
      <c r="A377" s="243">
        <v>44042</v>
      </c>
      <c r="B377" s="169" t="s">
        <v>7</v>
      </c>
      <c r="C377" s="169" t="s">
        <v>1451</v>
      </c>
      <c r="D377" s="171">
        <v>1</v>
      </c>
      <c r="E377" s="171" t="s">
        <v>39</v>
      </c>
      <c r="F377" s="116" t="s">
        <v>104</v>
      </c>
      <c r="G377" s="169" t="s">
        <v>1159</v>
      </c>
      <c r="H377" s="169" t="s">
        <v>1465</v>
      </c>
      <c r="I377" s="169" t="s">
        <v>1460</v>
      </c>
      <c r="J377" s="169" t="s">
        <v>10</v>
      </c>
      <c r="K377" s="169"/>
      <c r="L377" s="206" t="s">
        <v>1054</v>
      </c>
      <c r="M377" s="172" t="str">
        <f>IF(C377="","",(IF(IFERROR(INDEX(HandoverLog!A:A,MATCH(ShipmentRegister!C377,HandoverLog!A:A,0),1),"Inside The Secure Store")=C377,"Collected And Gone","Inside The Secure Store")))</f>
        <v>Collected And Gone</v>
      </c>
      <c r="N377" s="28">
        <f t="shared" ca="1" si="32"/>
        <v>59</v>
      </c>
      <c r="O377" s="169" t="s">
        <v>1461</v>
      </c>
      <c r="P377" s="203"/>
      <c r="Q377" s="203"/>
      <c r="R377" s="203"/>
      <c r="S377" s="203"/>
      <c r="T377" s="204"/>
      <c r="U377" s="195"/>
      <c r="V377" s="174" t="str">
        <f t="shared" si="33"/>
        <v/>
      </c>
      <c r="W377" s="175" t="str">
        <f t="shared" ca="1" si="34"/>
        <v/>
      </c>
      <c r="X377" s="182"/>
      <c r="Y377" s="182"/>
      <c r="Z377" s="182"/>
      <c r="AA377" s="182"/>
      <c r="AC377" s="45"/>
    </row>
    <row r="378" spans="1:29">
      <c r="A378" s="243">
        <v>44042</v>
      </c>
      <c r="B378" s="169" t="s">
        <v>7</v>
      </c>
      <c r="C378" s="169" t="s">
        <v>1452</v>
      </c>
      <c r="D378" s="171">
        <v>6</v>
      </c>
      <c r="E378" s="171" t="s">
        <v>39</v>
      </c>
      <c r="F378" s="116" t="s">
        <v>104</v>
      </c>
      <c r="G378" s="169" t="s">
        <v>106</v>
      </c>
      <c r="H378" s="169" t="s">
        <v>1466</v>
      </c>
      <c r="I378" s="169" t="s">
        <v>1462</v>
      </c>
      <c r="J378" s="169" t="s">
        <v>10</v>
      </c>
      <c r="K378" s="169"/>
      <c r="L378" s="206" t="s">
        <v>1054</v>
      </c>
      <c r="M378" s="172" t="str">
        <f>IF(C378="","",(IF(IFERROR(INDEX(HandoverLog!A:A,MATCH(ShipmentRegister!C378,HandoverLog!A:A,0),1),"Inside The Secure Store")=C378,"Collected And Gone","Inside The Secure Store")))</f>
        <v>Collected And Gone</v>
      </c>
      <c r="N378" s="28">
        <f t="shared" ca="1" si="32"/>
        <v>59</v>
      </c>
      <c r="O378" s="169"/>
      <c r="P378" s="203"/>
      <c r="Q378" s="203"/>
      <c r="R378" s="203"/>
      <c r="S378" s="203"/>
      <c r="T378" s="204"/>
      <c r="U378" s="195"/>
      <c r="V378" s="174" t="str">
        <f t="shared" si="33"/>
        <v/>
      </c>
      <c r="W378" s="175" t="str">
        <f t="shared" ca="1" si="34"/>
        <v/>
      </c>
      <c r="X378" s="182"/>
      <c r="Y378" s="182"/>
      <c r="Z378" s="182"/>
      <c r="AA378" s="182"/>
      <c r="AC378" s="45"/>
    </row>
    <row r="379" spans="1:29">
      <c r="A379" s="243">
        <v>44042</v>
      </c>
      <c r="B379" s="169" t="s">
        <v>7</v>
      </c>
      <c r="C379" s="169" t="s">
        <v>1454</v>
      </c>
      <c r="D379" s="171">
        <v>6</v>
      </c>
      <c r="E379" s="171"/>
      <c r="F379" s="116" t="s">
        <v>104</v>
      </c>
      <c r="G379" s="169" t="s">
        <v>106</v>
      </c>
      <c r="H379" s="169" t="s">
        <v>1466</v>
      </c>
      <c r="I379" s="169" t="s">
        <v>1462</v>
      </c>
      <c r="J379" s="169" t="s">
        <v>10</v>
      </c>
      <c r="K379" s="169"/>
      <c r="L379" s="206" t="s">
        <v>1054</v>
      </c>
      <c r="M379" s="172" t="str">
        <f>IF(C379="","",(IF(IFERROR(INDEX(HandoverLog!A:A,MATCH(ShipmentRegister!C379,HandoverLog!A:A,0),1),"Inside The Secure Store")=C379,"Collected And Gone","Inside The Secure Store")))</f>
        <v>Collected And Gone</v>
      </c>
      <c r="N379" s="28">
        <f t="shared" ca="1" si="32"/>
        <v>59</v>
      </c>
      <c r="O379" s="169"/>
      <c r="P379" s="203"/>
      <c r="Q379" s="203"/>
      <c r="R379" s="203"/>
      <c r="S379" s="203"/>
      <c r="T379" s="204"/>
      <c r="U379" s="195"/>
      <c r="V379" s="174" t="str">
        <f t="shared" si="33"/>
        <v/>
      </c>
      <c r="W379" s="175" t="str">
        <f t="shared" ca="1" si="34"/>
        <v/>
      </c>
      <c r="X379" s="182"/>
      <c r="Y379" s="182"/>
      <c r="Z379" s="182"/>
      <c r="AA379" s="182"/>
      <c r="AC379" s="45"/>
    </row>
    <row r="380" spans="1:29">
      <c r="A380" s="243">
        <v>44042</v>
      </c>
      <c r="B380" s="169" t="s">
        <v>7</v>
      </c>
      <c r="C380" s="169" t="s">
        <v>1455</v>
      </c>
      <c r="D380" s="171">
        <v>6</v>
      </c>
      <c r="E380" s="171"/>
      <c r="F380" s="116" t="s">
        <v>104</v>
      </c>
      <c r="G380" s="169" t="s">
        <v>106</v>
      </c>
      <c r="H380" s="169" t="s">
        <v>1466</v>
      </c>
      <c r="I380" s="169" t="s">
        <v>1462</v>
      </c>
      <c r="J380" s="169" t="s">
        <v>10</v>
      </c>
      <c r="K380" s="169"/>
      <c r="L380" s="206" t="s">
        <v>1054</v>
      </c>
      <c r="M380" s="172" t="str">
        <f>IF(C380="","",(IF(IFERROR(INDEX(HandoverLog!A:A,MATCH(ShipmentRegister!C380,HandoverLog!A:A,0),1),"Inside The Secure Store")=C380,"Collected And Gone","Inside The Secure Store")))</f>
        <v>Collected And Gone</v>
      </c>
      <c r="N380" s="28">
        <f t="shared" ca="1" si="32"/>
        <v>59</v>
      </c>
      <c r="O380" s="169"/>
      <c r="P380" s="203"/>
      <c r="Q380" s="203"/>
      <c r="R380" s="203"/>
      <c r="S380" s="203"/>
      <c r="T380" s="204"/>
      <c r="U380" s="195"/>
      <c r="V380" s="174" t="str">
        <f t="shared" si="33"/>
        <v/>
      </c>
      <c r="W380" s="175" t="str">
        <f t="shared" ca="1" si="34"/>
        <v/>
      </c>
      <c r="X380" s="182"/>
      <c r="Y380" s="182"/>
      <c r="Z380" s="182"/>
      <c r="AA380" s="182"/>
      <c r="AC380" s="45"/>
    </row>
    <row r="381" spans="1:29">
      <c r="A381" s="243">
        <v>44042</v>
      </c>
      <c r="B381" s="169" t="s">
        <v>7</v>
      </c>
      <c r="C381" s="169" t="s">
        <v>1456</v>
      </c>
      <c r="D381" s="171">
        <v>6</v>
      </c>
      <c r="E381" s="171"/>
      <c r="F381" s="116" t="s">
        <v>104</v>
      </c>
      <c r="G381" s="169" t="s">
        <v>106</v>
      </c>
      <c r="H381" s="169" t="s">
        <v>1466</v>
      </c>
      <c r="I381" s="169" t="s">
        <v>1462</v>
      </c>
      <c r="J381" s="169" t="s">
        <v>10</v>
      </c>
      <c r="K381" s="169"/>
      <c r="L381" s="206" t="s">
        <v>1054</v>
      </c>
      <c r="M381" s="172" t="str">
        <f>IF(C381="","",(IF(IFERROR(INDEX(HandoverLog!A:A,MATCH(ShipmentRegister!C381,HandoverLog!A:A,0),1),"Inside The Secure Store")=C381,"Collected And Gone","Inside The Secure Store")))</f>
        <v>Collected And Gone</v>
      </c>
      <c r="N381" s="28">
        <f t="shared" ca="1" si="32"/>
        <v>59</v>
      </c>
      <c r="O381" s="169"/>
      <c r="P381" s="203"/>
      <c r="Q381" s="203"/>
      <c r="R381" s="203"/>
      <c r="S381" s="203"/>
      <c r="T381" s="204"/>
      <c r="U381" s="195"/>
      <c r="V381" s="174" t="str">
        <f t="shared" si="33"/>
        <v/>
      </c>
      <c r="W381" s="175" t="str">
        <f t="shared" ca="1" si="34"/>
        <v/>
      </c>
      <c r="X381" s="182"/>
      <c r="Y381" s="182"/>
      <c r="Z381" s="182"/>
      <c r="AA381" s="182"/>
      <c r="AC381" s="45"/>
    </row>
    <row r="382" spans="1:29">
      <c r="A382" s="243">
        <v>44042</v>
      </c>
      <c r="B382" s="169" t="s">
        <v>7</v>
      </c>
      <c r="C382" s="169" t="s">
        <v>1457</v>
      </c>
      <c r="D382" s="171">
        <v>6</v>
      </c>
      <c r="E382" s="171"/>
      <c r="F382" s="116" t="s">
        <v>104</v>
      </c>
      <c r="G382" s="169" t="s">
        <v>106</v>
      </c>
      <c r="H382" s="169" t="s">
        <v>1466</v>
      </c>
      <c r="I382" s="169" t="s">
        <v>1462</v>
      </c>
      <c r="J382" s="169" t="s">
        <v>10</v>
      </c>
      <c r="K382" s="169"/>
      <c r="L382" s="206" t="s">
        <v>1054</v>
      </c>
      <c r="M382" s="172" t="str">
        <f>IF(C382="","",(IF(IFERROR(INDEX(HandoverLog!A:A,MATCH(ShipmentRegister!C382,HandoverLog!A:A,0),1),"Inside The Secure Store")=C382,"Collected And Gone","Inside The Secure Store")))</f>
        <v>Collected And Gone</v>
      </c>
      <c r="N382" s="28">
        <f t="shared" ca="1" si="32"/>
        <v>59</v>
      </c>
      <c r="O382" s="169"/>
      <c r="P382" s="203"/>
      <c r="Q382" s="203"/>
      <c r="R382" s="203"/>
      <c r="S382" s="203"/>
      <c r="T382" s="204"/>
      <c r="U382" s="195"/>
      <c r="V382" s="174" t="str">
        <f t="shared" si="33"/>
        <v/>
      </c>
      <c r="W382" s="175" t="str">
        <f t="shared" ca="1" si="34"/>
        <v/>
      </c>
      <c r="X382" s="182"/>
      <c r="Y382" s="182"/>
      <c r="Z382" s="182"/>
      <c r="AA382" s="182"/>
      <c r="AC382" s="45"/>
    </row>
    <row r="383" spans="1:29">
      <c r="A383" s="243">
        <v>44042</v>
      </c>
      <c r="B383" s="169" t="s">
        <v>7</v>
      </c>
      <c r="C383" s="169" t="s">
        <v>1458</v>
      </c>
      <c r="D383" s="171">
        <v>6</v>
      </c>
      <c r="E383" s="171"/>
      <c r="F383" s="116" t="s">
        <v>104</v>
      </c>
      <c r="G383" s="169" t="s">
        <v>106</v>
      </c>
      <c r="H383" s="169" t="s">
        <v>1466</v>
      </c>
      <c r="I383" s="169" t="s">
        <v>1462</v>
      </c>
      <c r="J383" s="169" t="s">
        <v>10</v>
      </c>
      <c r="K383" s="169"/>
      <c r="L383" s="206" t="s">
        <v>1054</v>
      </c>
      <c r="M383" s="172" t="str">
        <f>IF(C383="","",(IF(IFERROR(INDEX(HandoverLog!A:A,MATCH(ShipmentRegister!C383,HandoverLog!A:A,0),1),"Inside The Secure Store")=C383,"Collected And Gone","Inside The Secure Store")))</f>
        <v>Collected And Gone</v>
      </c>
      <c r="N383" s="28">
        <f t="shared" ca="1" si="32"/>
        <v>59</v>
      </c>
      <c r="O383" s="169"/>
      <c r="P383" s="203"/>
      <c r="Q383" s="203"/>
      <c r="R383" s="203"/>
      <c r="S383" s="203"/>
      <c r="T383" s="204"/>
      <c r="U383" s="195"/>
      <c r="V383" s="174" t="str">
        <f t="shared" si="33"/>
        <v/>
      </c>
      <c r="W383" s="175" t="str">
        <f t="shared" ca="1" si="34"/>
        <v/>
      </c>
      <c r="X383" s="182"/>
      <c r="Y383" s="182"/>
      <c r="Z383" s="182"/>
      <c r="AA383" s="182"/>
      <c r="AC383" s="45"/>
    </row>
    <row r="384" spans="1:29">
      <c r="A384" s="243">
        <v>44042</v>
      </c>
      <c r="B384" s="169" t="s">
        <v>7</v>
      </c>
      <c r="C384" s="169" t="s">
        <v>1463</v>
      </c>
      <c r="D384" s="171">
        <v>1</v>
      </c>
      <c r="E384" s="171" t="s">
        <v>39</v>
      </c>
      <c r="F384" s="116" t="s">
        <v>13</v>
      </c>
      <c r="G384" s="169" t="s">
        <v>185</v>
      </c>
      <c r="H384" s="169" t="s">
        <v>1467</v>
      </c>
      <c r="I384" s="169" t="s">
        <v>1464</v>
      </c>
      <c r="J384" s="146" t="s">
        <v>9</v>
      </c>
      <c r="K384" s="169"/>
      <c r="L384" s="206" t="s">
        <v>1054</v>
      </c>
      <c r="M384" s="172" t="str">
        <f>IF(C384="","",(IF(IFERROR(INDEX(HandoverLog!A:A,MATCH(ShipmentRegister!C384,HandoverLog!A:A,0),1),"Inside The Secure Store")=C384,"Collected And Gone","Inside The Secure Store")))</f>
        <v>Collected And Gone</v>
      </c>
      <c r="N384" s="28">
        <f t="shared" ca="1" si="32"/>
        <v>59</v>
      </c>
      <c r="O384" s="169"/>
      <c r="P384" s="203"/>
      <c r="Q384" s="203"/>
      <c r="R384" s="203"/>
      <c r="S384" s="203"/>
      <c r="T384" s="204"/>
      <c r="U384" s="195"/>
      <c r="V384" s="174" t="str">
        <f t="shared" si="33"/>
        <v/>
      </c>
      <c r="W384" s="175" t="str">
        <f t="shared" ca="1" si="34"/>
        <v/>
      </c>
      <c r="X384" s="182"/>
      <c r="Y384" s="182"/>
      <c r="Z384" s="182"/>
      <c r="AA384" s="182"/>
      <c r="AC384" s="45"/>
    </row>
    <row r="385" spans="1:29">
      <c r="A385" s="243">
        <v>44042</v>
      </c>
      <c r="B385" s="169" t="s">
        <v>7</v>
      </c>
      <c r="C385" s="169" t="s">
        <v>1459</v>
      </c>
      <c r="D385" s="171">
        <v>1</v>
      </c>
      <c r="E385" s="171" t="s">
        <v>39</v>
      </c>
      <c r="F385" s="116" t="s">
        <v>13</v>
      </c>
      <c r="G385" s="169" t="s">
        <v>185</v>
      </c>
      <c r="H385" s="169" t="s">
        <v>1468</v>
      </c>
      <c r="I385" s="169" t="s">
        <v>1469</v>
      </c>
      <c r="J385" s="146" t="s">
        <v>9</v>
      </c>
      <c r="K385" s="169"/>
      <c r="L385" s="206" t="s">
        <v>1054</v>
      </c>
      <c r="M385" s="172" t="str">
        <f>IF(C385="","",(IF(IFERROR(INDEX(HandoverLog!A:A,MATCH(ShipmentRegister!C385,HandoverLog!A:A,0),1),"Inside The Secure Store")=C385,"Collected And Gone","Inside The Secure Store")))</f>
        <v>Inside The Secure Store</v>
      </c>
      <c r="N385" s="28">
        <f t="shared" ca="1" si="32"/>
        <v>59</v>
      </c>
      <c r="O385" s="169"/>
      <c r="P385" s="203"/>
      <c r="Q385" s="203"/>
      <c r="R385" s="203"/>
      <c r="S385" s="203"/>
      <c r="T385" s="171"/>
      <c r="U385" s="169"/>
      <c r="V385" s="174" t="str">
        <f t="shared" si="33"/>
        <v/>
      </c>
      <c r="W385" s="175" t="str">
        <f t="shared" ca="1" si="34"/>
        <v/>
      </c>
      <c r="X385" s="182"/>
      <c r="Y385" s="182"/>
      <c r="Z385" s="182"/>
      <c r="AA385" s="182"/>
      <c r="AC385" s="45"/>
    </row>
    <row r="386" spans="1:29">
      <c r="A386" s="243">
        <v>44042</v>
      </c>
      <c r="B386" s="169" t="s">
        <v>7</v>
      </c>
      <c r="C386" s="169" t="s">
        <v>1470</v>
      </c>
      <c r="D386" s="171">
        <v>1</v>
      </c>
      <c r="E386" s="171" t="s">
        <v>39</v>
      </c>
      <c r="F386" s="116" t="s">
        <v>13</v>
      </c>
      <c r="G386" s="169" t="s">
        <v>107</v>
      </c>
      <c r="H386" s="169" t="s">
        <v>1468</v>
      </c>
      <c r="I386" s="169" t="s">
        <v>1471</v>
      </c>
      <c r="J386" s="169" t="s">
        <v>10</v>
      </c>
      <c r="K386" s="169"/>
      <c r="L386" s="206" t="s">
        <v>1054</v>
      </c>
      <c r="M386" s="172" t="str">
        <f>IF(C386="","",(IF(IFERROR(INDEX(HandoverLog!A:A,MATCH(ShipmentRegister!C386,HandoverLog!A:A,0),1),"Inside The Secure Store")=C386,"Collected And Gone","Inside The Secure Store")))</f>
        <v>Collected And Gone</v>
      </c>
      <c r="N386" s="28">
        <f t="shared" ca="1" si="32"/>
        <v>59</v>
      </c>
      <c r="O386" s="169"/>
      <c r="P386" s="203"/>
      <c r="Q386" s="203"/>
      <c r="R386" s="203"/>
      <c r="S386" s="203"/>
      <c r="T386" s="204"/>
      <c r="U386" s="195"/>
      <c r="V386" s="174" t="str">
        <f t="shared" si="33"/>
        <v/>
      </c>
      <c r="W386" s="175" t="str">
        <f t="shared" ca="1" si="34"/>
        <v/>
      </c>
      <c r="X386" s="182"/>
      <c r="Y386" s="182"/>
      <c r="Z386" s="182"/>
      <c r="AA386" s="182"/>
      <c r="AC386" s="45"/>
    </row>
    <row r="387" spans="1:29">
      <c r="A387" s="243">
        <v>44042</v>
      </c>
      <c r="B387" s="169" t="s">
        <v>7</v>
      </c>
      <c r="C387" s="169" t="s">
        <v>1453</v>
      </c>
      <c r="D387" s="171">
        <v>1</v>
      </c>
      <c r="E387" s="171" t="s">
        <v>39</v>
      </c>
      <c r="F387" s="116" t="s">
        <v>14</v>
      </c>
      <c r="G387" s="169" t="s">
        <v>509</v>
      </c>
      <c r="H387" s="169" t="s">
        <v>1472</v>
      </c>
      <c r="I387" s="169" t="s">
        <v>1473</v>
      </c>
      <c r="J387" s="169" t="s">
        <v>10</v>
      </c>
      <c r="K387" s="169"/>
      <c r="L387" s="206" t="s">
        <v>1054</v>
      </c>
      <c r="M387" s="172" t="str">
        <f>IF(C387="","",(IF(IFERROR(INDEX(HandoverLog!A:A,MATCH(ShipmentRegister!C387,HandoverLog!A:A,0),1),"Inside The Secure Store")=C387,"Collected And Gone","Inside The Secure Store")))</f>
        <v>Collected And Gone</v>
      </c>
      <c r="N387" s="28">
        <f t="shared" ca="1" si="32"/>
        <v>59</v>
      </c>
      <c r="O387" s="169" t="s">
        <v>1478</v>
      </c>
      <c r="P387" s="203"/>
      <c r="Q387" s="203"/>
      <c r="R387" s="203"/>
      <c r="S387" s="203"/>
      <c r="T387" s="204"/>
      <c r="U387" s="195"/>
      <c r="V387" s="174" t="str">
        <f t="shared" si="33"/>
        <v/>
      </c>
      <c r="W387" s="175" t="str">
        <f t="shared" ca="1" si="34"/>
        <v/>
      </c>
      <c r="X387" s="182"/>
      <c r="Y387" s="182"/>
      <c r="Z387" s="182"/>
      <c r="AA387" s="182"/>
      <c r="AC387" s="49"/>
    </row>
    <row r="388" spans="1:29">
      <c r="A388" s="243">
        <v>44042</v>
      </c>
      <c r="B388" s="169" t="s">
        <v>7</v>
      </c>
      <c r="C388" s="169" t="s">
        <v>1479</v>
      </c>
      <c r="D388" s="171">
        <v>1</v>
      </c>
      <c r="E388" s="171" t="s">
        <v>39</v>
      </c>
      <c r="F388" s="116" t="s">
        <v>13</v>
      </c>
      <c r="G388" s="169" t="s">
        <v>513</v>
      </c>
      <c r="H388" s="169" t="s">
        <v>1476</v>
      </c>
      <c r="I388" s="169" t="s">
        <v>1477</v>
      </c>
      <c r="J388" s="169" t="s">
        <v>10</v>
      </c>
      <c r="K388" s="169"/>
      <c r="L388" s="206" t="s">
        <v>1376</v>
      </c>
      <c r="M388" s="172" t="str">
        <f>IF(C388="","",(IF(IFERROR(INDEX(HandoverLog!A:A,MATCH(ShipmentRegister!C388,HandoverLog!A:A,0),1),"Inside The Secure Store")=C388,"Collected And Gone","Inside The Secure Store")))</f>
        <v>Collected And Gone</v>
      </c>
      <c r="N388" s="28">
        <f t="shared" ca="1" si="32"/>
        <v>59</v>
      </c>
      <c r="O388" s="169" t="s">
        <v>1480</v>
      </c>
      <c r="P388" s="203"/>
      <c r="Q388" s="203"/>
      <c r="R388" s="203"/>
      <c r="S388" s="203"/>
      <c r="T388" s="204"/>
      <c r="U388" s="195"/>
      <c r="V388" s="174" t="str">
        <f t="shared" si="33"/>
        <v/>
      </c>
      <c r="W388" s="175" t="str">
        <f t="shared" ca="1" si="34"/>
        <v/>
      </c>
      <c r="X388" s="182"/>
      <c r="Y388" s="182"/>
      <c r="Z388" s="182"/>
      <c r="AA388" s="182"/>
    </row>
    <row r="389" spans="1:29">
      <c r="A389" s="241">
        <v>44042</v>
      </c>
      <c r="B389" s="169" t="s">
        <v>7</v>
      </c>
      <c r="C389" s="169" t="s">
        <v>1482</v>
      </c>
      <c r="D389" s="171">
        <v>1</v>
      </c>
      <c r="E389" s="171" t="s">
        <v>39</v>
      </c>
      <c r="F389" s="116" t="s">
        <v>102</v>
      </c>
      <c r="G389" s="169" t="s">
        <v>513</v>
      </c>
      <c r="H389" s="169" t="s">
        <v>1484</v>
      </c>
      <c r="I389" s="169" t="s">
        <v>1483</v>
      </c>
      <c r="J389" s="169" t="s">
        <v>10</v>
      </c>
      <c r="K389" s="169"/>
      <c r="L389" s="206" t="s">
        <v>1376</v>
      </c>
      <c r="M389" s="172" t="str">
        <f>IF(C389="","",(IF(IFERROR(INDEX(HandoverLog!A:A,MATCH(ShipmentRegister!C389,HandoverLog!A:A,0),1),"Inside The Secure Store")=C389,"Collected And Gone","Inside The Secure Store")))</f>
        <v>Collected And Gone</v>
      </c>
      <c r="N389" s="28">
        <f t="shared" ref="N389:N452" ca="1" si="35">IF(A389="","",(TODAY()-A389))</f>
        <v>59</v>
      </c>
      <c r="O389" s="169"/>
      <c r="P389" s="203"/>
      <c r="Q389" s="203"/>
      <c r="R389" s="203"/>
      <c r="S389" s="203"/>
      <c r="T389" s="204"/>
      <c r="U389" s="195"/>
      <c r="V389" s="174" t="str">
        <f t="shared" ref="V389:V452" si="36">IF(U389="","",U389+45)</f>
        <v/>
      </c>
      <c r="W389" s="175" t="str">
        <f t="shared" ref="W389:W452" ca="1" si="37">IF(U389="","",TODAY()-U389)</f>
        <v/>
      </c>
      <c r="X389" s="182"/>
      <c r="Y389" s="182"/>
      <c r="Z389" s="182"/>
      <c r="AA389" s="182"/>
    </row>
    <row r="390" spans="1:29">
      <c r="A390" s="241">
        <v>44042</v>
      </c>
      <c r="B390" s="169" t="s">
        <v>7</v>
      </c>
      <c r="C390" s="169" t="s">
        <v>1485</v>
      </c>
      <c r="D390" s="171">
        <v>4</v>
      </c>
      <c r="E390" s="171" t="s">
        <v>39</v>
      </c>
      <c r="F390" s="116" t="s">
        <v>37</v>
      </c>
      <c r="G390" s="169" t="s">
        <v>509</v>
      </c>
      <c r="H390" s="169" t="s">
        <v>1486</v>
      </c>
      <c r="I390" s="169" t="s">
        <v>1487</v>
      </c>
      <c r="J390" s="169" t="s">
        <v>10</v>
      </c>
      <c r="K390" s="169"/>
      <c r="L390" s="206" t="s">
        <v>1376</v>
      </c>
      <c r="M390" s="172" t="str">
        <f>IF(C390="","",(IF(IFERROR(INDEX(HandoverLog!A:A,MATCH(ShipmentRegister!C390,HandoverLog!A:A,0),1),"Inside The Secure Store")=C390,"Collected And Gone","Inside The Secure Store")))</f>
        <v>Collected And Gone</v>
      </c>
      <c r="N390" s="28">
        <f t="shared" ca="1" si="35"/>
        <v>59</v>
      </c>
      <c r="O390" s="169"/>
      <c r="P390" s="203"/>
      <c r="Q390" s="203"/>
      <c r="R390" s="203"/>
      <c r="S390" s="203"/>
      <c r="T390" s="204"/>
      <c r="U390" s="195"/>
      <c r="V390" s="174" t="str">
        <f t="shared" si="36"/>
        <v/>
      </c>
      <c r="W390" s="175" t="str">
        <f t="shared" ca="1" si="37"/>
        <v/>
      </c>
      <c r="X390" s="182"/>
      <c r="Y390" s="182"/>
      <c r="Z390" s="182"/>
      <c r="AA390" s="182"/>
    </row>
    <row r="391" spans="1:29">
      <c r="A391" s="241">
        <v>44042</v>
      </c>
      <c r="B391" s="169" t="s">
        <v>7</v>
      </c>
      <c r="C391" s="169" t="s">
        <v>1488</v>
      </c>
      <c r="D391" s="171">
        <v>4</v>
      </c>
      <c r="E391" s="171"/>
      <c r="F391" s="116" t="s">
        <v>37</v>
      </c>
      <c r="G391" s="169" t="s">
        <v>509</v>
      </c>
      <c r="H391" s="169" t="s">
        <v>1486</v>
      </c>
      <c r="I391" s="169" t="s">
        <v>1487</v>
      </c>
      <c r="J391" s="169" t="s">
        <v>10</v>
      </c>
      <c r="K391" s="169"/>
      <c r="L391" s="206" t="s">
        <v>1376</v>
      </c>
      <c r="M391" s="172" t="str">
        <f>IF(C391="","",(IF(IFERROR(INDEX(HandoverLog!A:A,MATCH(ShipmentRegister!C391,HandoverLog!A:A,0),1),"Inside The Secure Store")=C391,"Collected And Gone","Inside The Secure Store")))</f>
        <v>Collected And Gone</v>
      </c>
      <c r="N391" s="28">
        <f t="shared" ca="1" si="35"/>
        <v>59</v>
      </c>
      <c r="O391" s="169"/>
      <c r="P391" s="203"/>
      <c r="Q391" s="203"/>
      <c r="R391" s="203"/>
      <c r="S391" s="203"/>
      <c r="T391" s="204"/>
      <c r="U391" s="195"/>
      <c r="V391" s="174" t="str">
        <f t="shared" si="36"/>
        <v/>
      </c>
      <c r="W391" s="175" t="str">
        <f t="shared" ca="1" si="37"/>
        <v/>
      </c>
      <c r="X391" s="182"/>
      <c r="Y391" s="182"/>
      <c r="Z391" s="182"/>
      <c r="AA391" s="182"/>
    </row>
    <row r="392" spans="1:29">
      <c r="A392" s="241">
        <v>44042</v>
      </c>
      <c r="B392" s="169" t="s">
        <v>7</v>
      </c>
      <c r="C392" s="169" t="s">
        <v>1489</v>
      </c>
      <c r="D392" s="171">
        <v>4</v>
      </c>
      <c r="E392" s="171"/>
      <c r="F392" s="116" t="s">
        <v>37</v>
      </c>
      <c r="G392" s="169" t="s">
        <v>509</v>
      </c>
      <c r="H392" s="169" t="s">
        <v>1486</v>
      </c>
      <c r="I392" s="169" t="s">
        <v>1487</v>
      </c>
      <c r="J392" s="169" t="s">
        <v>10</v>
      </c>
      <c r="K392" s="169"/>
      <c r="L392" s="206" t="s">
        <v>1376</v>
      </c>
      <c r="M392" s="172" t="str">
        <f>IF(C392="","",(IF(IFERROR(INDEX(HandoverLog!A:A,MATCH(ShipmentRegister!C392,HandoverLog!A:A,0),1),"Inside The Secure Store")=C392,"Collected And Gone","Inside The Secure Store")))</f>
        <v>Collected And Gone</v>
      </c>
      <c r="N392" s="28">
        <f t="shared" ca="1" si="35"/>
        <v>59</v>
      </c>
      <c r="O392" s="169"/>
      <c r="P392" s="203"/>
      <c r="Q392" s="203"/>
      <c r="R392" s="203"/>
      <c r="S392" s="203"/>
      <c r="T392" s="204"/>
      <c r="U392" s="195"/>
      <c r="V392" s="174" t="str">
        <f t="shared" si="36"/>
        <v/>
      </c>
      <c r="W392" s="175" t="str">
        <f t="shared" ca="1" si="37"/>
        <v/>
      </c>
      <c r="X392" s="182"/>
      <c r="Y392" s="182"/>
      <c r="Z392" s="182"/>
      <c r="AA392" s="182"/>
    </row>
    <row r="393" spans="1:29">
      <c r="A393" s="241">
        <v>44042</v>
      </c>
      <c r="B393" s="169" t="s">
        <v>7</v>
      </c>
      <c r="C393" s="169" t="s">
        <v>1490</v>
      </c>
      <c r="D393" s="171">
        <v>4</v>
      </c>
      <c r="E393" s="171"/>
      <c r="F393" s="116" t="s">
        <v>37</v>
      </c>
      <c r="G393" s="169" t="s">
        <v>509</v>
      </c>
      <c r="H393" s="169" t="s">
        <v>1486</v>
      </c>
      <c r="I393" s="169" t="s">
        <v>1487</v>
      </c>
      <c r="J393" s="169" t="s">
        <v>10</v>
      </c>
      <c r="K393" s="169"/>
      <c r="L393" s="206" t="s">
        <v>1376</v>
      </c>
      <c r="M393" s="172" t="str">
        <f>IF(C393="","",(IF(IFERROR(INDEX(HandoverLog!A:A,MATCH(ShipmentRegister!C393,HandoverLog!A:A,0),1),"Inside The Secure Store")=C393,"Collected And Gone","Inside The Secure Store")))</f>
        <v>Collected And Gone</v>
      </c>
      <c r="N393" s="28">
        <f t="shared" ca="1" si="35"/>
        <v>59</v>
      </c>
      <c r="O393" s="169"/>
      <c r="P393" s="203"/>
      <c r="Q393" s="203"/>
      <c r="R393" s="203"/>
      <c r="S393" s="203"/>
      <c r="T393" s="204"/>
      <c r="U393" s="195"/>
      <c r="V393" s="174" t="str">
        <f t="shared" si="36"/>
        <v/>
      </c>
      <c r="W393" s="175" t="str">
        <f t="shared" ca="1" si="37"/>
        <v/>
      </c>
      <c r="X393" s="182"/>
      <c r="Y393" s="182"/>
      <c r="Z393" s="182"/>
      <c r="AA393" s="182"/>
    </row>
    <row r="394" spans="1:29">
      <c r="A394" s="241">
        <v>44042</v>
      </c>
      <c r="B394" s="169" t="s">
        <v>8</v>
      </c>
      <c r="C394" s="169" t="s">
        <v>1491</v>
      </c>
      <c r="D394" s="171">
        <v>1</v>
      </c>
      <c r="E394" s="171" t="s">
        <v>39</v>
      </c>
      <c r="F394" s="116" t="s">
        <v>37</v>
      </c>
      <c r="G394" s="169" t="s">
        <v>1492</v>
      </c>
      <c r="H394" s="169"/>
      <c r="I394" s="169"/>
      <c r="J394" s="169" t="s">
        <v>10</v>
      </c>
      <c r="K394" s="169"/>
      <c r="L394" s="206" t="s">
        <v>140</v>
      </c>
      <c r="M394" s="172" t="str">
        <f>IF(C394="","",(IF(IFERROR(INDEX(HandoverLog!A:A,MATCH(ShipmentRegister!C394,HandoverLog!A:A,0),1),"Inside The Secure Store")=C394,"Collected And Gone","Inside The Secure Store")))</f>
        <v>Collected And Gone</v>
      </c>
      <c r="N394" s="28">
        <f t="shared" ca="1" si="35"/>
        <v>59</v>
      </c>
      <c r="O394" s="169" t="s">
        <v>1493</v>
      </c>
      <c r="P394" s="203"/>
      <c r="Q394" s="203"/>
      <c r="R394" s="203"/>
      <c r="S394" s="203"/>
      <c r="T394" s="204"/>
      <c r="U394" s="195"/>
      <c r="V394" s="174" t="str">
        <f t="shared" si="36"/>
        <v/>
      </c>
      <c r="W394" s="175" t="str">
        <f t="shared" ca="1" si="37"/>
        <v/>
      </c>
      <c r="X394" s="182"/>
      <c r="Y394" s="182"/>
      <c r="Z394" s="182"/>
      <c r="AA394" s="182"/>
    </row>
    <row r="395" spans="1:29">
      <c r="A395" s="241">
        <v>44042</v>
      </c>
      <c r="B395" s="169" t="s">
        <v>8</v>
      </c>
      <c r="C395" s="169" t="s">
        <v>1496</v>
      </c>
      <c r="D395" s="171">
        <v>3</v>
      </c>
      <c r="E395" s="171" t="s">
        <v>39</v>
      </c>
      <c r="F395" s="116" t="s">
        <v>37</v>
      </c>
      <c r="G395" s="169" t="s">
        <v>509</v>
      </c>
      <c r="H395" s="169" t="s">
        <v>3135</v>
      </c>
      <c r="I395" s="169" t="s">
        <v>74</v>
      </c>
      <c r="J395" s="169" t="s">
        <v>10</v>
      </c>
      <c r="K395" s="169"/>
      <c r="L395" s="206" t="s">
        <v>1376</v>
      </c>
      <c r="M395" s="172" t="str">
        <f>IF(C395="","",(IF(IFERROR(INDEX(HandoverLog!A:A,MATCH(ShipmentRegister!C395,HandoverLog!A:A,0),1),"Inside The Secure Store")=C395,"Collected And Gone","Inside The Secure Store")))</f>
        <v>Collected And Gone</v>
      </c>
      <c r="N395" s="28">
        <f t="shared" ca="1" si="35"/>
        <v>59</v>
      </c>
      <c r="O395" s="169" t="s">
        <v>1495</v>
      </c>
      <c r="P395" s="203"/>
      <c r="Q395" s="203"/>
      <c r="R395" s="203"/>
      <c r="S395" s="203"/>
      <c r="T395" s="204"/>
      <c r="U395" s="195"/>
      <c r="V395" s="174" t="str">
        <f t="shared" si="36"/>
        <v/>
      </c>
      <c r="W395" s="175" t="str">
        <f t="shared" ca="1" si="37"/>
        <v/>
      </c>
      <c r="X395" s="182"/>
      <c r="Y395" s="182"/>
      <c r="Z395" s="182"/>
      <c r="AA395" s="182"/>
    </row>
    <row r="396" spans="1:29">
      <c r="A396" s="241">
        <v>44042</v>
      </c>
      <c r="B396" s="169" t="s">
        <v>8</v>
      </c>
      <c r="C396" s="169" t="s">
        <v>1497</v>
      </c>
      <c r="D396" s="171">
        <v>3</v>
      </c>
      <c r="E396" s="171"/>
      <c r="F396" s="116" t="s">
        <v>37</v>
      </c>
      <c r="G396" s="169" t="s">
        <v>509</v>
      </c>
      <c r="H396" s="169" t="s">
        <v>1494</v>
      </c>
      <c r="I396" s="169" t="s">
        <v>74</v>
      </c>
      <c r="J396" s="169" t="s">
        <v>10</v>
      </c>
      <c r="K396" s="169"/>
      <c r="L396" s="206" t="s">
        <v>1376</v>
      </c>
      <c r="M396" s="172" t="str">
        <f>IF(C396="","",(IF(IFERROR(INDEX(HandoverLog!A:A,MATCH(ShipmentRegister!C396,HandoverLog!A:A,0),1),"Inside The Secure Store")=C396,"Collected And Gone","Inside The Secure Store")))</f>
        <v>Collected And Gone</v>
      </c>
      <c r="N396" s="28">
        <f t="shared" ca="1" si="35"/>
        <v>59</v>
      </c>
      <c r="O396" s="169" t="s">
        <v>1495</v>
      </c>
      <c r="P396" s="203"/>
      <c r="Q396" s="203"/>
      <c r="R396" s="203"/>
      <c r="S396" s="203"/>
      <c r="T396" s="204"/>
      <c r="U396" s="195"/>
      <c r="V396" s="174" t="str">
        <f t="shared" si="36"/>
        <v/>
      </c>
      <c r="W396" s="175" t="str">
        <f t="shared" ca="1" si="37"/>
        <v/>
      </c>
      <c r="X396" s="182"/>
      <c r="Y396" s="182"/>
      <c r="Z396" s="182"/>
      <c r="AA396" s="182"/>
    </row>
    <row r="397" spans="1:29">
      <c r="A397" s="241">
        <v>44042</v>
      </c>
      <c r="B397" s="169" t="s">
        <v>8</v>
      </c>
      <c r="C397" s="169" t="s">
        <v>1498</v>
      </c>
      <c r="D397" s="171">
        <v>3</v>
      </c>
      <c r="E397" s="171"/>
      <c r="F397" s="116" t="s">
        <v>37</v>
      </c>
      <c r="G397" s="169" t="s">
        <v>509</v>
      </c>
      <c r="H397" s="169" t="s">
        <v>1494</v>
      </c>
      <c r="I397" s="169" t="s">
        <v>74</v>
      </c>
      <c r="J397" s="169" t="s">
        <v>10</v>
      </c>
      <c r="K397" s="169"/>
      <c r="L397" s="206" t="s">
        <v>1376</v>
      </c>
      <c r="M397" s="172" t="str">
        <f>IF(C397="","",(IF(IFERROR(INDEX(HandoverLog!A:A,MATCH(ShipmentRegister!C397,HandoverLog!A:A,0),1),"Inside The Secure Store")=C397,"Collected And Gone","Inside The Secure Store")))</f>
        <v>Collected And Gone</v>
      </c>
      <c r="N397" s="28">
        <f t="shared" ca="1" si="35"/>
        <v>59</v>
      </c>
      <c r="O397" s="169" t="s">
        <v>1495</v>
      </c>
      <c r="P397" s="203"/>
      <c r="Q397" s="203"/>
      <c r="R397" s="203"/>
      <c r="S397" s="203"/>
      <c r="T397" s="204"/>
      <c r="U397" s="195"/>
      <c r="V397" s="174" t="str">
        <f t="shared" si="36"/>
        <v/>
      </c>
      <c r="W397" s="175" t="str">
        <f t="shared" ca="1" si="37"/>
        <v/>
      </c>
      <c r="X397" s="182"/>
      <c r="Y397" s="182"/>
      <c r="Z397" s="182"/>
      <c r="AA397" s="182"/>
    </row>
    <row r="398" spans="1:29">
      <c r="A398" s="241">
        <v>44043</v>
      </c>
      <c r="B398" s="169" t="s">
        <v>7</v>
      </c>
      <c r="C398" s="169" t="s">
        <v>1521</v>
      </c>
      <c r="D398" s="171">
        <v>1</v>
      </c>
      <c r="E398" s="171" t="s">
        <v>39</v>
      </c>
      <c r="F398" s="116" t="s">
        <v>13</v>
      </c>
      <c r="G398" s="169" t="s">
        <v>513</v>
      </c>
      <c r="H398" s="169" t="s">
        <v>1506</v>
      </c>
      <c r="I398" s="169" t="s">
        <v>1507</v>
      </c>
      <c r="J398" s="169" t="s">
        <v>10</v>
      </c>
      <c r="K398" s="169"/>
      <c r="L398" s="206" t="s">
        <v>339</v>
      </c>
      <c r="M398" s="172" t="str">
        <f>IF(C398="","",(IF(IFERROR(INDEX(HandoverLog!A:A,MATCH(ShipmentRegister!C398,HandoverLog!A:A,0),1),"Inside The Secure Store")=C398,"Collected And Gone","Inside The Secure Store")))</f>
        <v>Collected And Gone</v>
      </c>
      <c r="N398" s="28">
        <f t="shared" ca="1" si="35"/>
        <v>58</v>
      </c>
      <c r="O398" s="169" t="s">
        <v>1520</v>
      </c>
      <c r="P398" s="203"/>
      <c r="Q398" s="203"/>
      <c r="R398" s="203"/>
      <c r="S398" s="203"/>
      <c r="T398" s="204"/>
      <c r="U398" s="195"/>
      <c r="V398" s="174" t="str">
        <f t="shared" si="36"/>
        <v/>
      </c>
      <c r="W398" s="175" t="str">
        <f t="shared" ca="1" si="37"/>
        <v/>
      </c>
      <c r="X398" s="182"/>
      <c r="Y398" s="182"/>
      <c r="Z398" s="182"/>
      <c r="AA398" s="182"/>
    </row>
    <row r="399" spans="1:29">
      <c r="A399" s="241">
        <v>44043</v>
      </c>
      <c r="B399" s="169" t="s">
        <v>7</v>
      </c>
      <c r="C399" s="169" t="s">
        <v>1508</v>
      </c>
      <c r="D399" s="171">
        <v>1</v>
      </c>
      <c r="E399" s="171" t="s">
        <v>39</v>
      </c>
      <c r="F399" s="116" t="s">
        <v>14</v>
      </c>
      <c r="G399" s="169" t="s">
        <v>1511</v>
      </c>
      <c r="H399" s="169" t="s">
        <v>1509</v>
      </c>
      <c r="I399" s="169" t="s">
        <v>1510</v>
      </c>
      <c r="J399" s="169" t="s">
        <v>10</v>
      </c>
      <c r="K399" s="169"/>
      <c r="L399" s="206" t="s">
        <v>1054</v>
      </c>
      <c r="M399" s="172" t="str">
        <f>IF(C399="","",(IF(IFERROR(INDEX(HandoverLog!A:A,MATCH(ShipmentRegister!C399,HandoverLog!A:A,0),1),"Inside The Secure Store")=C399,"Collected And Gone","Inside The Secure Store")))</f>
        <v>Collected And Gone</v>
      </c>
      <c r="N399" s="28">
        <f t="shared" ca="1" si="35"/>
        <v>58</v>
      </c>
      <c r="O399" s="169"/>
      <c r="P399" s="203"/>
      <c r="Q399" s="203"/>
      <c r="R399" s="203"/>
      <c r="S399" s="203"/>
      <c r="T399" s="204"/>
      <c r="U399" s="195"/>
      <c r="V399" s="174" t="str">
        <f t="shared" si="36"/>
        <v/>
      </c>
      <c r="W399" s="175" t="str">
        <f t="shared" ca="1" si="37"/>
        <v/>
      </c>
      <c r="X399" s="182"/>
      <c r="Y399" s="182"/>
      <c r="Z399" s="182"/>
      <c r="AA399" s="182"/>
    </row>
    <row r="400" spans="1:29">
      <c r="A400" s="241">
        <v>44043</v>
      </c>
      <c r="B400" s="169" t="s">
        <v>7</v>
      </c>
      <c r="C400" s="169" t="s">
        <v>1512</v>
      </c>
      <c r="D400" s="171">
        <v>1</v>
      </c>
      <c r="E400" s="171" t="s">
        <v>39</v>
      </c>
      <c r="F400" s="116" t="s">
        <v>13</v>
      </c>
      <c r="G400" s="169" t="s">
        <v>509</v>
      </c>
      <c r="H400" s="169" t="s">
        <v>1513</v>
      </c>
      <c r="I400" s="169" t="s">
        <v>74</v>
      </c>
      <c r="J400" s="169" t="s">
        <v>10</v>
      </c>
      <c r="K400" s="169"/>
      <c r="L400" s="206" t="s">
        <v>1054</v>
      </c>
      <c r="M400" s="172" t="str">
        <f>IF(C400="","",(IF(IFERROR(INDEX(HandoverLog!A:A,MATCH(ShipmentRegister!C400,HandoverLog!A:A,0),1),"Inside The Secure Store")=C400,"Collected And Gone","Inside The Secure Store")))</f>
        <v>Collected And Gone</v>
      </c>
      <c r="N400" s="28">
        <f t="shared" ca="1" si="35"/>
        <v>58</v>
      </c>
      <c r="O400" s="169"/>
      <c r="P400" s="208"/>
      <c r="Q400" s="192"/>
      <c r="R400" s="209" t="s">
        <v>1381</v>
      </c>
      <c r="S400" s="210" t="s">
        <v>1381</v>
      </c>
      <c r="T400" s="171"/>
      <c r="U400" s="169"/>
      <c r="V400" s="174" t="str">
        <f t="shared" si="36"/>
        <v/>
      </c>
      <c r="W400" s="175" t="str">
        <f t="shared" ca="1" si="37"/>
        <v/>
      </c>
      <c r="X400" s="182"/>
      <c r="Y400" s="182"/>
      <c r="Z400" s="182"/>
      <c r="AA400" s="182"/>
    </row>
    <row r="401" spans="1:27">
      <c r="A401" s="241">
        <v>44043</v>
      </c>
      <c r="B401" s="169" t="s">
        <v>7</v>
      </c>
      <c r="C401" s="170" t="s">
        <v>3337</v>
      </c>
      <c r="D401" s="171">
        <v>2</v>
      </c>
      <c r="E401" s="171" t="s">
        <v>39</v>
      </c>
      <c r="F401" s="116" t="s">
        <v>104</v>
      </c>
      <c r="G401" s="169" t="s">
        <v>1515</v>
      </c>
      <c r="H401" s="169" t="s">
        <v>1529</v>
      </c>
      <c r="I401" s="169" t="s">
        <v>1530</v>
      </c>
      <c r="J401" s="169" t="s">
        <v>10</v>
      </c>
      <c r="K401" s="169"/>
      <c r="L401" s="206" t="s">
        <v>1054</v>
      </c>
      <c r="M401" s="172" t="str">
        <f>IF(C401="","",(IF(IFERROR(INDEX(HandoverLog!A:A,MATCH(ShipmentRegister!C401,HandoverLog!A:A,0),1),"Inside The Secure Store")=C401,"Collected And Gone","Inside The Secure Store")))</f>
        <v>Collected And Gone</v>
      </c>
      <c r="N401" s="28">
        <f t="shared" ca="1" si="35"/>
        <v>58</v>
      </c>
      <c r="O401" s="169" t="s">
        <v>1532</v>
      </c>
      <c r="P401" s="208"/>
      <c r="Q401" s="192"/>
      <c r="R401" s="209" t="s">
        <v>1381</v>
      </c>
      <c r="S401" s="211" t="s">
        <v>1381</v>
      </c>
      <c r="T401" s="171"/>
      <c r="U401" s="169"/>
      <c r="V401" s="174" t="str">
        <f t="shared" si="36"/>
        <v/>
      </c>
      <c r="W401" s="175" t="str">
        <f t="shared" ca="1" si="37"/>
        <v/>
      </c>
      <c r="X401" s="182"/>
      <c r="Y401" s="182"/>
      <c r="Z401" s="182"/>
      <c r="AA401" s="182"/>
    </row>
    <row r="402" spans="1:27">
      <c r="A402" s="241">
        <v>44043</v>
      </c>
      <c r="B402" s="169" t="s">
        <v>7</v>
      </c>
      <c r="C402" s="170" t="s">
        <v>3338</v>
      </c>
      <c r="D402" s="171">
        <v>2</v>
      </c>
      <c r="E402" s="171"/>
      <c r="F402" s="116" t="s">
        <v>104</v>
      </c>
      <c r="G402" s="169" t="s">
        <v>1515</v>
      </c>
      <c r="H402" s="169" t="s">
        <v>1529</v>
      </c>
      <c r="I402" s="169" t="s">
        <v>1530</v>
      </c>
      <c r="J402" s="169" t="s">
        <v>10</v>
      </c>
      <c r="K402" s="169"/>
      <c r="L402" s="206" t="s">
        <v>1054</v>
      </c>
      <c r="M402" s="172" t="str">
        <f>IF(C402="","",(IF(IFERROR(INDEX(HandoverLog!A:A,MATCH(ShipmentRegister!C402,HandoverLog!A:A,0),1),"Inside The Secure Store")=C402,"Collected And Gone","Inside The Secure Store")))</f>
        <v>Collected And Gone</v>
      </c>
      <c r="N402" s="28">
        <f t="shared" ca="1" si="35"/>
        <v>58</v>
      </c>
      <c r="O402" s="169" t="s">
        <v>1531</v>
      </c>
      <c r="P402" s="208"/>
      <c r="Q402" s="192"/>
      <c r="R402" s="209" t="s">
        <v>1381</v>
      </c>
      <c r="S402" s="211" t="s">
        <v>1381</v>
      </c>
      <c r="T402" s="171"/>
      <c r="U402" s="169"/>
      <c r="V402" s="174" t="str">
        <f t="shared" si="36"/>
        <v/>
      </c>
      <c r="W402" s="175" t="str">
        <f t="shared" ca="1" si="37"/>
        <v/>
      </c>
      <c r="X402" s="182"/>
      <c r="Y402" s="182"/>
      <c r="Z402" s="182"/>
      <c r="AA402" s="182"/>
    </row>
    <row r="403" spans="1:27">
      <c r="A403" s="241">
        <v>44043</v>
      </c>
      <c r="B403" s="169" t="s">
        <v>7</v>
      </c>
      <c r="C403" s="169" t="s">
        <v>1522</v>
      </c>
      <c r="D403" s="171">
        <v>2</v>
      </c>
      <c r="E403" s="171" t="s">
        <v>39</v>
      </c>
      <c r="F403" s="116" t="s">
        <v>104</v>
      </c>
      <c r="G403" s="169" t="s">
        <v>571</v>
      </c>
      <c r="H403" s="169" t="s">
        <v>1524</v>
      </c>
      <c r="I403" s="169" t="s">
        <v>1523</v>
      </c>
      <c r="J403" s="169" t="s">
        <v>10</v>
      </c>
      <c r="K403" s="169"/>
      <c r="L403" s="206" t="s">
        <v>1376</v>
      </c>
      <c r="M403" s="172" t="str">
        <f>IF(C403="","",(IF(IFERROR(INDEX(HandoverLog!A:A,MATCH(ShipmentRegister!C403,HandoverLog!A:A,0),1),"Inside The Secure Store")=C403,"Collected And Gone","Inside The Secure Store")))</f>
        <v>Collected And Gone</v>
      </c>
      <c r="N403" s="28">
        <f t="shared" ca="1" si="35"/>
        <v>58</v>
      </c>
      <c r="O403" s="169"/>
      <c r="P403" s="208"/>
      <c r="Q403" s="192"/>
      <c r="R403" s="209" t="s">
        <v>1381</v>
      </c>
      <c r="S403" s="210" t="s">
        <v>1381</v>
      </c>
      <c r="T403" s="171"/>
      <c r="U403" s="169"/>
      <c r="V403" s="174" t="str">
        <f t="shared" si="36"/>
        <v/>
      </c>
      <c r="W403" s="175" t="str">
        <f t="shared" ca="1" si="37"/>
        <v/>
      </c>
      <c r="X403" s="182"/>
      <c r="Y403" s="182"/>
      <c r="Z403" s="182"/>
      <c r="AA403" s="182"/>
    </row>
    <row r="404" spans="1:27">
      <c r="A404" s="241">
        <v>44043</v>
      </c>
      <c r="B404" s="169" t="s">
        <v>7</v>
      </c>
      <c r="C404" s="169" t="s">
        <v>1525</v>
      </c>
      <c r="D404" s="171">
        <v>2</v>
      </c>
      <c r="E404" s="171"/>
      <c r="F404" s="116" t="s">
        <v>104</v>
      </c>
      <c r="G404" s="169" t="s">
        <v>571</v>
      </c>
      <c r="H404" s="169" t="s">
        <v>1524</v>
      </c>
      <c r="I404" s="169" t="s">
        <v>1523</v>
      </c>
      <c r="J404" s="169" t="s">
        <v>10</v>
      </c>
      <c r="K404" s="169"/>
      <c r="L404" s="206" t="s">
        <v>1376</v>
      </c>
      <c r="M404" s="172" t="str">
        <f>IF(C404="","",(IF(IFERROR(INDEX(HandoverLog!A:A,MATCH(ShipmentRegister!C404,HandoverLog!A:A,0),1),"Inside The Secure Store")=C404,"Collected And Gone","Inside The Secure Store")))</f>
        <v>Collected And Gone</v>
      </c>
      <c r="N404" s="28">
        <f t="shared" ca="1" si="35"/>
        <v>58</v>
      </c>
      <c r="O404" s="169"/>
      <c r="P404" s="208"/>
      <c r="Q404" s="192"/>
      <c r="R404" s="209" t="s">
        <v>1381</v>
      </c>
      <c r="S404" s="210" t="s">
        <v>1381</v>
      </c>
      <c r="T404" s="171"/>
      <c r="U404" s="169"/>
      <c r="V404" s="174" t="str">
        <f t="shared" si="36"/>
        <v/>
      </c>
      <c r="W404" s="175" t="str">
        <f t="shared" ca="1" si="37"/>
        <v/>
      </c>
      <c r="X404" s="182"/>
      <c r="Y404" s="182"/>
      <c r="Z404" s="182"/>
      <c r="AA404" s="182"/>
    </row>
    <row r="405" spans="1:27">
      <c r="A405" s="241">
        <v>44043</v>
      </c>
      <c r="B405" s="169" t="s">
        <v>8</v>
      </c>
      <c r="C405" s="169" t="s">
        <v>1526</v>
      </c>
      <c r="D405" s="171">
        <v>1</v>
      </c>
      <c r="E405" s="171" t="s">
        <v>39</v>
      </c>
      <c r="F405" s="116" t="s">
        <v>159</v>
      </c>
      <c r="G405" s="169" t="s">
        <v>108</v>
      </c>
      <c r="H405" s="169" t="s">
        <v>1527</v>
      </c>
      <c r="I405" s="169" t="s">
        <v>1528</v>
      </c>
      <c r="J405" s="169" t="s">
        <v>10</v>
      </c>
      <c r="K405" s="169"/>
      <c r="L405" s="206" t="s">
        <v>1376</v>
      </c>
      <c r="M405" s="172" t="str">
        <f>IF(C405="","",(IF(IFERROR(INDEX(HandoverLog!A:A,MATCH(ShipmentRegister!C405,HandoverLog!A:A,0),1),"Inside The Secure Store")=C405,"Collected And Gone","Inside The Secure Store")))</f>
        <v>Collected And Gone</v>
      </c>
      <c r="N405" s="28">
        <f t="shared" ca="1" si="35"/>
        <v>58</v>
      </c>
      <c r="O405" s="169"/>
      <c r="P405" s="208"/>
      <c r="Q405" s="192"/>
      <c r="R405" s="209" t="s">
        <v>1381</v>
      </c>
      <c r="S405" s="210" t="s">
        <v>1381</v>
      </c>
      <c r="T405" s="171"/>
      <c r="U405" s="169"/>
      <c r="V405" s="174" t="str">
        <f t="shared" si="36"/>
        <v/>
      </c>
      <c r="W405" s="175" t="str">
        <f t="shared" ca="1" si="37"/>
        <v/>
      </c>
      <c r="X405" s="182"/>
      <c r="Y405" s="182"/>
      <c r="Z405" s="182"/>
      <c r="AA405" s="182"/>
    </row>
    <row r="406" spans="1:27">
      <c r="A406" s="241">
        <v>44043</v>
      </c>
      <c r="B406" s="169" t="s">
        <v>8</v>
      </c>
      <c r="C406" s="169" t="s">
        <v>1540</v>
      </c>
      <c r="D406" s="171">
        <v>1</v>
      </c>
      <c r="E406" s="171" t="s">
        <v>39</v>
      </c>
      <c r="F406" s="116" t="s">
        <v>159</v>
      </c>
      <c r="G406" s="169" t="s">
        <v>242</v>
      </c>
      <c r="H406" s="169" t="s">
        <v>1544</v>
      </c>
      <c r="I406" s="169" t="s">
        <v>1548</v>
      </c>
      <c r="J406" s="169" t="s">
        <v>10</v>
      </c>
      <c r="K406" s="169"/>
      <c r="L406" s="206" t="s">
        <v>1054</v>
      </c>
      <c r="M406" s="172" t="str">
        <f>IF(C406="","",(IF(IFERROR(INDEX(HandoverLog!A:A,MATCH(ShipmentRegister!C406,HandoverLog!A:A,0),1),"Inside The Secure Store")=C406,"Collected And Gone","Inside The Secure Store")))</f>
        <v>Collected And Gone</v>
      </c>
      <c r="N406" s="28">
        <f t="shared" ca="1" si="35"/>
        <v>58</v>
      </c>
      <c r="O406" s="169" t="s">
        <v>1549</v>
      </c>
      <c r="P406" s="208"/>
      <c r="Q406" s="192"/>
      <c r="R406" s="209" t="s">
        <v>1381</v>
      </c>
      <c r="S406" s="210" t="s">
        <v>1381</v>
      </c>
      <c r="T406" s="171"/>
      <c r="U406" s="169"/>
      <c r="V406" s="174" t="str">
        <f t="shared" si="36"/>
        <v/>
      </c>
      <c r="W406" s="175" t="str">
        <f t="shared" ca="1" si="37"/>
        <v/>
      </c>
      <c r="X406" s="182"/>
      <c r="Y406" s="182"/>
      <c r="Z406" s="182"/>
      <c r="AA406" s="182"/>
    </row>
    <row r="407" spans="1:27">
      <c r="A407" s="241">
        <v>44043</v>
      </c>
      <c r="B407" s="169" t="s">
        <v>8</v>
      </c>
      <c r="C407" s="169" t="s">
        <v>1543</v>
      </c>
      <c r="D407" s="171">
        <v>1</v>
      </c>
      <c r="E407" s="171" t="s">
        <v>39</v>
      </c>
      <c r="F407" s="116" t="s">
        <v>159</v>
      </c>
      <c r="G407" s="169" t="s">
        <v>242</v>
      </c>
      <c r="H407" s="169" t="s">
        <v>1545</v>
      </c>
      <c r="I407" s="169" t="s">
        <v>1547</v>
      </c>
      <c r="J407" s="169" t="s">
        <v>10</v>
      </c>
      <c r="K407" s="169"/>
      <c r="L407" s="206" t="s">
        <v>1054</v>
      </c>
      <c r="M407" s="172" t="str">
        <f>IF(C407="","",(IF(IFERROR(INDEX(HandoverLog!A:A,MATCH(ShipmentRegister!C407,HandoverLog!A:A,0),1),"Inside The Secure Store")=C407,"Collected And Gone","Inside The Secure Store")))</f>
        <v>Collected And Gone</v>
      </c>
      <c r="N407" s="28">
        <f t="shared" ca="1" si="35"/>
        <v>58</v>
      </c>
      <c r="O407" s="169" t="s">
        <v>1549</v>
      </c>
      <c r="P407" s="203"/>
      <c r="Q407" s="203"/>
      <c r="R407" s="203"/>
      <c r="S407" s="203"/>
      <c r="T407" s="171"/>
      <c r="U407" s="169"/>
      <c r="V407" s="174" t="str">
        <f t="shared" si="36"/>
        <v/>
      </c>
      <c r="W407" s="175" t="str">
        <f t="shared" ca="1" si="37"/>
        <v/>
      </c>
      <c r="X407" s="182"/>
      <c r="Y407" s="182"/>
      <c r="Z407" s="182"/>
      <c r="AA407" s="182"/>
    </row>
    <row r="408" spans="1:27">
      <c r="A408" s="241">
        <v>44043</v>
      </c>
      <c r="B408" s="169" t="s">
        <v>8</v>
      </c>
      <c r="C408" s="169" t="s">
        <v>1541</v>
      </c>
      <c r="D408" s="171">
        <v>1</v>
      </c>
      <c r="E408" s="171" t="s">
        <v>39</v>
      </c>
      <c r="F408" s="116" t="s">
        <v>157</v>
      </c>
      <c r="G408" s="169" t="s">
        <v>107</v>
      </c>
      <c r="H408" s="169" t="s">
        <v>1537</v>
      </c>
      <c r="I408" s="169" t="s">
        <v>74</v>
      </c>
      <c r="J408" s="169" t="s">
        <v>10</v>
      </c>
      <c r="K408" s="169"/>
      <c r="L408" s="206" t="s">
        <v>1054</v>
      </c>
      <c r="M408" s="172" t="str">
        <f>IF(C408="","",(IF(IFERROR(INDEX(HandoverLog!A:A,MATCH(ShipmentRegister!C408,HandoverLog!A:A,0),1),"Inside The Secure Store")=C408,"Collected And Gone","Inside The Secure Store")))</f>
        <v>Collected And Gone</v>
      </c>
      <c r="N408" s="28">
        <f t="shared" ca="1" si="35"/>
        <v>58</v>
      </c>
      <c r="O408" s="169"/>
      <c r="P408" s="203"/>
      <c r="Q408" s="203"/>
      <c r="R408" s="203"/>
      <c r="S408" s="203"/>
      <c r="T408" s="171"/>
      <c r="U408" s="169"/>
      <c r="V408" s="174" t="str">
        <f t="shared" si="36"/>
        <v/>
      </c>
      <c r="W408" s="175" t="str">
        <f t="shared" ca="1" si="37"/>
        <v/>
      </c>
      <c r="X408" s="182"/>
      <c r="Y408" s="182"/>
      <c r="Z408" s="182"/>
      <c r="AA408" s="182"/>
    </row>
    <row r="409" spans="1:27">
      <c r="A409" s="241">
        <v>44043</v>
      </c>
      <c r="B409" s="169" t="s">
        <v>7</v>
      </c>
      <c r="C409" s="169" t="s">
        <v>1546</v>
      </c>
      <c r="D409" s="171">
        <v>1</v>
      </c>
      <c r="E409" s="171" t="s">
        <v>39</v>
      </c>
      <c r="F409" s="116" t="s">
        <v>144</v>
      </c>
      <c r="G409" s="169" t="s">
        <v>1550</v>
      </c>
      <c r="H409" s="185" t="s">
        <v>1551</v>
      </c>
      <c r="I409" s="169" t="s">
        <v>1552</v>
      </c>
      <c r="J409" s="169" t="s">
        <v>10</v>
      </c>
      <c r="K409" s="169"/>
      <c r="L409" s="206" t="s">
        <v>1054</v>
      </c>
      <c r="M409" s="172" t="str">
        <f>IF(C409="","",(IF(IFERROR(INDEX(HandoverLog!A:A,MATCH(ShipmentRegister!C409,HandoverLog!A:A,0),1),"Inside The Secure Store")=C409,"Collected And Gone","Inside The Secure Store")))</f>
        <v>Collected And Gone</v>
      </c>
      <c r="N409" s="28">
        <f t="shared" ca="1" si="35"/>
        <v>58</v>
      </c>
      <c r="O409" s="169"/>
      <c r="P409" s="203"/>
      <c r="Q409" s="203"/>
      <c r="R409" s="203"/>
      <c r="S409" s="203"/>
      <c r="T409" s="171"/>
      <c r="U409" s="169"/>
      <c r="V409" s="174" t="str">
        <f t="shared" si="36"/>
        <v/>
      </c>
      <c r="W409" s="175" t="str">
        <f t="shared" ca="1" si="37"/>
        <v/>
      </c>
      <c r="X409" s="182"/>
      <c r="Y409" s="182"/>
      <c r="Z409" s="182"/>
      <c r="AA409" s="182"/>
    </row>
    <row r="410" spans="1:27">
      <c r="A410" s="241">
        <v>44044</v>
      </c>
      <c r="B410" s="169" t="s">
        <v>7</v>
      </c>
      <c r="C410" s="169" t="s">
        <v>1554</v>
      </c>
      <c r="D410" s="171">
        <v>1</v>
      </c>
      <c r="E410" s="171" t="s">
        <v>39</v>
      </c>
      <c r="F410" s="116" t="s">
        <v>144</v>
      </c>
      <c r="G410" s="169" t="s">
        <v>3327</v>
      </c>
      <c r="H410" s="169" t="s">
        <v>120</v>
      </c>
      <c r="I410" s="169"/>
      <c r="J410" s="146" t="s">
        <v>9</v>
      </c>
      <c r="K410" s="169"/>
      <c r="L410" s="206" t="s">
        <v>448</v>
      </c>
      <c r="M410" s="172" t="str">
        <f>IF(C410="","",(IF(IFERROR(INDEX(HandoverLog!A:A,MATCH(ShipmentRegister!C410,HandoverLog!A:A,0),1),"Inside The Secure Store")=C410,"Collected And Gone","Inside The Secure Store")))</f>
        <v>Collected And Gone</v>
      </c>
      <c r="N410" s="28">
        <f t="shared" ca="1" si="35"/>
        <v>57</v>
      </c>
      <c r="O410" s="169" t="s">
        <v>1556</v>
      </c>
      <c r="P410" s="203"/>
      <c r="Q410" s="203"/>
      <c r="R410" s="203"/>
      <c r="S410" s="203"/>
      <c r="T410" s="171"/>
      <c r="U410" s="169"/>
      <c r="V410" s="174" t="str">
        <f t="shared" si="36"/>
        <v/>
      </c>
      <c r="W410" s="175" t="str">
        <f t="shared" ca="1" si="37"/>
        <v/>
      </c>
      <c r="X410" s="182"/>
      <c r="Y410" s="182"/>
      <c r="Z410" s="182"/>
      <c r="AA410" s="182"/>
    </row>
    <row r="411" spans="1:27">
      <c r="A411" s="241">
        <v>44045</v>
      </c>
      <c r="B411" s="169" t="s">
        <v>7</v>
      </c>
      <c r="C411" s="169" t="s">
        <v>1559</v>
      </c>
      <c r="D411" s="171">
        <v>1</v>
      </c>
      <c r="E411" s="171" t="s">
        <v>39</v>
      </c>
      <c r="F411" s="116" t="s">
        <v>144</v>
      </c>
      <c r="G411" s="169" t="s">
        <v>3327</v>
      </c>
      <c r="H411" s="169" t="s">
        <v>120</v>
      </c>
      <c r="I411" s="169"/>
      <c r="J411" s="146" t="s">
        <v>9</v>
      </c>
      <c r="K411" s="169"/>
      <c r="L411" s="206" t="s">
        <v>448</v>
      </c>
      <c r="M411" s="172" t="str">
        <f>IF(C411="","",(IF(IFERROR(INDEX(HandoverLog!A:A,MATCH(ShipmentRegister!C411,HandoverLog!A:A,0),1),"Inside The Secure Store")=C411,"Collected And Gone","Inside The Secure Store")))</f>
        <v>Collected And Gone</v>
      </c>
      <c r="N411" s="28">
        <f t="shared" ca="1" si="35"/>
        <v>56</v>
      </c>
      <c r="O411" s="169"/>
      <c r="P411" s="203"/>
      <c r="Q411" s="203"/>
      <c r="R411" s="203"/>
      <c r="S411" s="203"/>
      <c r="T411" s="171"/>
      <c r="U411" s="169"/>
      <c r="V411" s="174" t="str">
        <f t="shared" si="36"/>
        <v/>
      </c>
      <c r="W411" s="175" t="str">
        <f t="shared" ca="1" si="37"/>
        <v/>
      </c>
      <c r="X411" s="182"/>
      <c r="Y411" s="182"/>
      <c r="Z411" s="182"/>
      <c r="AA411" s="182"/>
    </row>
    <row r="412" spans="1:27">
      <c r="A412" s="241">
        <v>44046</v>
      </c>
      <c r="B412" s="169" t="s">
        <v>7</v>
      </c>
      <c r="C412" s="169" t="s">
        <v>1563</v>
      </c>
      <c r="D412" s="171">
        <v>5</v>
      </c>
      <c r="E412" s="171" t="s">
        <v>39</v>
      </c>
      <c r="F412" s="116" t="s">
        <v>102</v>
      </c>
      <c r="G412" s="169" t="s">
        <v>1568</v>
      </c>
      <c r="H412" s="169" t="s">
        <v>1569</v>
      </c>
      <c r="I412" s="169" t="s">
        <v>1570</v>
      </c>
      <c r="J412" s="169" t="s">
        <v>10</v>
      </c>
      <c r="K412" s="169"/>
      <c r="L412" s="206" t="s">
        <v>1054</v>
      </c>
      <c r="M412" s="172" t="str">
        <f>IF(C412="","",(IF(IFERROR(INDEX(HandoverLog!A:A,MATCH(ShipmentRegister!C412,HandoverLog!A:A,0),1),"Inside The Secure Store")=C412,"Collected And Gone","Inside The Secure Store")))</f>
        <v>Collected And Gone</v>
      </c>
      <c r="N412" s="28">
        <f t="shared" ca="1" si="35"/>
        <v>55</v>
      </c>
      <c r="O412" s="169"/>
      <c r="P412" s="203"/>
      <c r="Q412" s="203"/>
      <c r="R412" s="203"/>
      <c r="S412" s="203"/>
      <c r="T412" s="171"/>
      <c r="U412" s="169"/>
      <c r="V412" s="174" t="str">
        <f t="shared" si="36"/>
        <v/>
      </c>
      <c r="W412" s="175" t="str">
        <f t="shared" ca="1" si="37"/>
        <v/>
      </c>
      <c r="X412" s="182"/>
      <c r="Y412" s="182"/>
      <c r="Z412" s="182"/>
      <c r="AA412" s="182"/>
    </row>
    <row r="413" spans="1:27">
      <c r="A413" s="241">
        <v>44046</v>
      </c>
      <c r="B413" s="169" t="s">
        <v>7</v>
      </c>
      <c r="C413" s="169" t="s">
        <v>1564</v>
      </c>
      <c r="D413" s="171">
        <v>5</v>
      </c>
      <c r="E413" s="171"/>
      <c r="F413" s="116" t="s">
        <v>102</v>
      </c>
      <c r="G413" s="169" t="s">
        <v>1568</v>
      </c>
      <c r="H413" s="169" t="s">
        <v>1569</v>
      </c>
      <c r="I413" s="169" t="s">
        <v>1570</v>
      </c>
      <c r="J413" s="169" t="s">
        <v>10</v>
      </c>
      <c r="K413" s="169"/>
      <c r="L413" s="206" t="s">
        <v>1054</v>
      </c>
      <c r="M413" s="172" t="str">
        <f>IF(C413="","",(IF(IFERROR(INDEX(HandoverLog!A:A,MATCH(ShipmentRegister!C413,HandoverLog!A:A,0),1),"Inside The Secure Store")=C413,"Collected And Gone","Inside The Secure Store")))</f>
        <v>Collected And Gone</v>
      </c>
      <c r="N413" s="28">
        <f t="shared" ca="1" si="35"/>
        <v>55</v>
      </c>
      <c r="O413" s="169"/>
      <c r="P413" s="203"/>
      <c r="Q413" s="203"/>
      <c r="R413" s="203"/>
      <c r="S413" s="203"/>
      <c r="T413" s="171"/>
      <c r="U413" s="169"/>
      <c r="V413" s="174" t="str">
        <f t="shared" si="36"/>
        <v/>
      </c>
      <c r="W413" s="175" t="str">
        <f t="shared" ca="1" si="37"/>
        <v/>
      </c>
      <c r="X413" s="182"/>
      <c r="Y413" s="182"/>
      <c r="Z413" s="182"/>
      <c r="AA413" s="182"/>
    </row>
    <row r="414" spans="1:27">
      <c r="A414" s="241">
        <v>44046</v>
      </c>
      <c r="B414" s="169" t="s">
        <v>7</v>
      </c>
      <c r="C414" s="169" t="s">
        <v>1565</v>
      </c>
      <c r="D414" s="171">
        <v>5</v>
      </c>
      <c r="E414" s="171"/>
      <c r="F414" s="116" t="s">
        <v>102</v>
      </c>
      <c r="G414" s="169" t="s">
        <v>1568</v>
      </c>
      <c r="H414" s="169" t="s">
        <v>1569</v>
      </c>
      <c r="I414" s="169" t="s">
        <v>1570</v>
      </c>
      <c r="J414" s="169" t="s">
        <v>10</v>
      </c>
      <c r="K414" s="169"/>
      <c r="L414" s="206" t="s">
        <v>1054</v>
      </c>
      <c r="M414" s="172" t="str">
        <f>IF(C414="","",(IF(IFERROR(INDEX(HandoverLog!A:A,MATCH(ShipmentRegister!C414,HandoverLog!A:A,0),1),"Inside The Secure Store")=C414,"Collected And Gone","Inside The Secure Store")))</f>
        <v>Collected And Gone</v>
      </c>
      <c r="N414" s="28">
        <f t="shared" ca="1" si="35"/>
        <v>55</v>
      </c>
      <c r="O414" s="169"/>
      <c r="P414" s="203"/>
      <c r="Q414" s="203"/>
      <c r="R414" s="203"/>
      <c r="S414" s="203"/>
      <c r="T414" s="171"/>
      <c r="U414" s="169"/>
      <c r="V414" s="174" t="str">
        <f t="shared" si="36"/>
        <v/>
      </c>
      <c r="W414" s="175" t="str">
        <f t="shared" ca="1" si="37"/>
        <v/>
      </c>
      <c r="X414" s="182"/>
      <c r="Y414" s="182"/>
      <c r="Z414" s="182"/>
      <c r="AA414" s="182"/>
    </row>
    <row r="415" spans="1:27">
      <c r="A415" s="241">
        <v>44046</v>
      </c>
      <c r="B415" s="169" t="s">
        <v>7</v>
      </c>
      <c r="C415" s="169" t="s">
        <v>1566</v>
      </c>
      <c r="D415" s="171">
        <v>5</v>
      </c>
      <c r="E415" s="171"/>
      <c r="F415" s="116" t="s">
        <v>102</v>
      </c>
      <c r="G415" s="169" t="s">
        <v>1568</v>
      </c>
      <c r="H415" s="169" t="s">
        <v>1569</v>
      </c>
      <c r="I415" s="169" t="s">
        <v>1570</v>
      </c>
      <c r="J415" s="169" t="s">
        <v>10</v>
      </c>
      <c r="K415" s="169"/>
      <c r="L415" s="206" t="s">
        <v>1054</v>
      </c>
      <c r="M415" s="172" t="str">
        <f>IF(C415="","",(IF(IFERROR(INDEX(HandoverLog!A:A,MATCH(ShipmentRegister!C415,HandoverLog!A:A,0),1),"Inside The Secure Store")=C415,"Collected And Gone","Inside The Secure Store")))</f>
        <v>Collected And Gone</v>
      </c>
      <c r="N415" s="28">
        <f t="shared" ca="1" si="35"/>
        <v>55</v>
      </c>
      <c r="O415" s="169"/>
      <c r="P415" s="203"/>
      <c r="Q415" s="203"/>
      <c r="R415" s="203"/>
      <c r="S415" s="203"/>
      <c r="T415" s="171"/>
      <c r="U415" s="169"/>
      <c r="V415" s="174" t="str">
        <f t="shared" si="36"/>
        <v/>
      </c>
      <c r="W415" s="175" t="str">
        <f t="shared" ca="1" si="37"/>
        <v/>
      </c>
      <c r="X415" s="182"/>
      <c r="Y415" s="182"/>
      <c r="Z415" s="182"/>
      <c r="AA415" s="182"/>
    </row>
    <row r="416" spans="1:27">
      <c r="A416" s="241">
        <v>44046</v>
      </c>
      <c r="B416" s="169" t="s">
        <v>7</v>
      </c>
      <c r="C416" s="169" t="s">
        <v>1567</v>
      </c>
      <c r="D416" s="171">
        <v>5</v>
      </c>
      <c r="E416" s="171"/>
      <c r="F416" s="116" t="s">
        <v>102</v>
      </c>
      <c r="G416" s="169" t="s">
        <v>1568</v>
      </c>
      <c r="H416" s="169" t="s">
        <v>1569</v>
      </c>
      <c r="I416" s="169" t="s">
        <v>1570</v>
      </c>
      <c r="J416" s="169" t="s">
        <v>10</v>
      </c>
      <c r="K416" s="169"/>
      <c r="L416" s="206" t="s">
        <v>1054</v>
      </c>
      <c r="M416" s="172" t="str">
        <f>IF(C416="","",(IF(IFERROR(INDEX(HandoverLog!A:A,MATCH(ShipmentRegister!C416,HandoverLog!A:A,0),1),"Inside The Secure Store")=C416,"Collected And Gone","Inside The Secure Store")))</f>
        <v>Collected And Gone</v>
      </c>
      <c r="N416" s="28">
        <f t="shared" ca="1" si="35"/>
        <v>55</v>
      </c>
      <c r="O416" s="169"/>
      <c r="P416" s="203"/>
      <c r="Q416" s="203"/>
      <c r="R416" s="203"/>
      <c r="S416" s="203"/>
      <c r="T416" s="171"/>
      <c r="U416" s="169"/>
      <c r="V416" s="174" t="str">
        <f t="shared" si="36"/>
        <v/>
      </c>
      <c r="W416" s="175" t="str">
        <f t="shared" ca="1" si="37"/>
        <v/>
      </c>
      <c r="X416" s="182"/>
      <c r="Y416" s="182"/>
      <c r="Z416" s="182"/>
      <c r="AA416" s="182"/>
    </row>
    <row r="417" spans="1:27">
      <c r="A417" s="241">
        <v>44046</v>
      </c>
      <c r="B417" s="169" t="s">
        <v>7</v>
      </c>
      <c r="C417" s="169" t="s">
        <v>1574</v>
      </c>
      <c r="D417" s="171">
        <v>1</v>
      </c>
      <c r="E417" s="171" t="s">
        <v>39</v>
      </c>
      <c r="F417" s="116" t="s">
        <v>13</v>
      </c>
      <c r="G417" s="169" t="s">
        <v>639</v>
      </c>
      <c r="H417" s="169" t="s">
        <v>1573</v>
      </c>
      <c r="I417" s="169" t="s">
        <v>1571</v>
      </c>
      <c r="J417" s="169" t="s">
        <v>10</v>
      </c>
      <c r="K417" s="169"/>
      <c r="L417" s="206" t="s">
        <v>1054</v>
      </c>
      <c r="M417" s="172" t="str">
        <f>IF(C417="","",(IF(IFERROR(INDEX(HandoverLog!A:A,MATCH(ShipmentRegister!C417,HandoverLog!A:A,0),1),"Inside The Secure Store")=C417,"Collected And Gone","Inside The Secure Store")))</f>
        <v>Collected And Gone</v>
      </c>
      <c r="N417" s="28">
        <f t="shared" ca="1" si="35"/>
        <v>55</v>
      </c>
      <c r="O417" s="169" t="s">
        <v>1709</v>
      </c>
      <c r="P417" s="203"/>
      <c r="Q417" s="203"/>
      <c r="R417" s="203"/>
      <c r="S417" s="203"/>
      <c r="T417" s="171"/>
      <c r="U417" s="169"/>
      <c r="V417" s="174" t="str">
        <f t="shared" si="36"/>
        <v/>
      </c>
      <c r="W417" s="175" t="str">
        <f t="shared" ca="1" si="37"/>
        <v/>
      </c>
      <c r="X417" s="182"/>
      <c r="Y417" s="182"/>
      <c r="Z417" s="182"/>
      <c r="AA417" s="182"/>
    </row>
    <row r="418" spans="1:27">
      <c r="A418" s="241">
        <v>44046</v>
      </c>
      <c r="B418" s="169" t="s">
        <v>7</v>
      </c>
      <c r="C418" s="169" t="s">
        <v>1575</v>
      </c>
      <c r="D418" s="171">
        <v>1</v>
      </c>
      <c r="E418" s="171" t="s">
        <v>39</v>
      </c>
      <c r="F418" s="116" t="s">
        <v>14</v>
      </c>
      <c r="G418" s="169" t="s">
        <v>108</v>
      </c>
      <c r="H418" s="169" t="s">
        <v>1577</v>
      </c>
      <c r="I418" s="169" t="s">
        <v>1576</v>
      </c>
      <c r="J418" s="169" t="s">
        <v>10</v>
      </c>
      <c r="K418" s="169"/>
      <c r="L418" s="206" t="s">
        <v>1054</v>
      </c>
      <c r="M418" s="172" t="str">
        <f>IF(C418="","",(IF(IFERROR(INDEX(HandoverLog!A:A,MATCH(ShipmentRegister!C418,HandoverLog!A:A,0),1),"Inside The Secure Store")=C418,"Collected And Gone","Inside The Secure Store")))</f>
        <v>Collected And Gone</v>
      </c>
      <c r="N418" s="28">
        <f t="shared" ca="1" si="35"/>
        <v>55</v>
      </c>
      <c r="O418" s="169" t="s">
        <v>1580</v>
      </c>
      <c r="P418" s="203"/>
      <c r="Q418" s="203"/>
      <c r="R418" s="203"/>
      <c r="S418" s="203"/>
      <c r="T418" s="171"/>
      <c r="U418" s="169"/>
      <c r="V418" s="174" t="str">
        <f t="shared" si="36"/>
        <v/>
      </c>
      <c r="W418" s="175" t="str">
        <f t="shared" ca="1" si="37"/>
        <v/>
      </c>
      <c r="X418" s="182"/>
      <c r="Y418" s="182"/>
      <c r="Z418" s="182"/>
      <c r="AA418" s="182"/>
    </row>
    <row r="419" spans="1:27">
      <c r="A419" s="241">
        <v>44046</v>
      </c>
      <c r="B419" s="169" t="s">
        <v>7</v>
      </c>
      <c r="C419" s="169" t="s">
        <v>1572</v>
      </c>
      <c r="D419" s="171">
        <v>2</v>
      </c>
      <c r="E419" s="171" t="s">
        <v>39</v>
      </c>
      <c r="F419" s="116" t="s">
        <v>146</v>
      </c>
      <c r="G419" s="169" t="s">
        <v>108</v>
      </c>
      <c r="H419" s="169" t="s">
        <v>1594</v>
      </c>
      <c r="I419" s="169" t="s">
        <v>1579</v>
      </c>
      <c r="J419" s="169" t="s">
        <v>10</v>
      </c>
      <c r="K419" s="169"/>
      <c r="L419" s="206" t="s">
        <v>1054</v>
      </c>
      <c r="M419" s="172" t="str">
        <f>IF(C419="","",(IF(IFERROR(INDEX(HandoverLog!A:A,MATCH(ShipmentRegister!C419,HandoverLog!A:A,0),1),"Inside The Secure Store")=C419,"Collected And Gone","Inside The Secure Store")))</f>
        <v>Collected And Gone</v>
      </c>
      <c r="N419" s="28">
        <f t="shared" ca="1" si="35"/>
        <v>55</v>
      </c>
      <c r="O419" s="169" t="s">
        <v>1578</v>
      </c>
      <c r="P419" s="203"/>
      <c r="Q419" s="203"/>
      <c r="R419" s="203"/>
      <c r="S419" s="203"/>
      <c r="T419" s="171"/>
      <c r="U419" s="169"/>
      <c r="V419" s="174" t="str">
        <f t="shared" si="36"/>
        <v/>
      </c>
      <c r="W419" s="175" t="str">
        <f t="shared" ca="1" si="37"/>
        <v/>
      </c>
      <c r="X419" s="182"/>
      <c r="Y419" s="182"/>
      <c r="Z419" s="182"/>
      <c r="AA419" s="182"/>
    </row>
    <row r="420" spans="1:27">
      <c r="A420" s="241">
        <v>44046</v>
      </c>
      <c r="B420" s="169" t="s">
        <v>7</v>
      </c>
      <c r="C420" s="169" t="s">
        <v>1616</v>
      </c>
      <c r="D420" s="171">
        <v>1</v>
      </c>
      <c r="E420" s="171" t="s">
        <v>39</v>
      </c>
      <c r="F420" s="116" t="s">
        <v>104</v>
      </c>
      <c r="G420" s="169" t="s">
        <v>423</v>
      </c>
      <c r="H420" s="169" t="s">
        <v>1615</v>
      </c>
      <c r="I420" s="169" t="s">
        <v>74</v>
      </c>
      <c r="J420" s="169" t="s">
        <v>10</v>
      </c>
      <c r="K420" s="169"/>
      <c r="L420" s="206" t="s">
        <v>1054</v>
      </c>
      <c r="M420" s="172" t="str">
        <f>IF(C420="","",(IF(IFERROR(INDEX(HandoverLog!A:A,MATCH(ShipmentRegister!C420,HandoverLog!A:A,0),1),"Inside The Secure Store")=C420,"Collected And Gone","Inside The Secure Store")))</f>
        <v>Collected And Gone</v>
      </c>
      <c r="N420" s="28">
        <f t="shared" ca="1" si="35"/>
        <v>55</v>
      </c>
      <c r="O420" s="169" t="s">
        <v>1766</v>
      </c>
      <c r="P420" s="203"/>
      <c r="Q420" s="203"/>
      <c r="R420" s="203"/>
      <c r="S420" s="203"/>
      <c r="T420" s="171"/>
      <c r="U420" s="169"/>
      <c r="V420" s="174" t="str">
        <f t="shared" si="36"/>
        <v/>
      </c>
      <c r="W420" s="175" t="str">
        <f t="shared" ca="1" si="37"/>
        <v/>
      </c>
      <c r="X420" s="182"/>
      <c r="Y420" s="182"/>
      <c r="Z420" s="182"/>
      <c r="AA420" s="182"/>
    </row>
    <row r="421" spans="1:27">
      <c r="A421" s="241">
        <v>44046</v>
      </c>
      <c r="B421" s="169" t="s">
        <v>7</v>
      </c>
      <c r="C421" s="169" t="s">
        <v>1581</v>
      </c>
      <c r="D421" s="171">
        <v>1</v>
      </c>
      <c r="E421" s="171" t="s">
        <v>39</v>
      </c>
      <c r="F421" s="116" t="s">
        <v>15</v>
      </c>
      <c r="G421" s="169" t="s">
        <v>513</v>
      </c>
      <c r="H421" s="169" t="s">
        <v>1582</v>
      </c>
      <c r="I421" s="169"/>
      <c r="J421" s="169" t="s">
        <v>10</v>
      </c>
      <c r="K421" s="169"/>
      <c r="L421" s="206" t="s">
        <v>165</v>
      </c>
      <c r="M421" s="172" t="str">
        <f>IF(C421="","",(IF(IFERROR(INDEX(HandoverLog!A:A,MATCH(ShipmentRegister!C421,HandoverLog!A:A,0),1),"Inside The Secure Store")=C421,"Collected And Gone","Inside The Secure Store")))</f>
        <v>Collected And Gone</v>
      </c>
      <c r="N421" s="28">
        <f t="shared" ca="1" si="35"/>
        <v>55</v>
      </c>
      <c r="O421" s="169"/>
      <c r="P421" s="203"/>
      <c r="Q421" s="203"/>
      <c r="R421" s="203"/>
      <c r="S421" s="203"/>
      <c r="T421" s="171"/>
      <c r="U421" s="169"/>
      <c r="V421" s="174" t="str">
        <f t="shared" si="36"/>
        <v/>
      </c>
      <c r="W421" s="175" t="str">
        <f t="shared" ca="1" si="37"/>
        <v/>
      </c>
      <c r="X421" s="182"/>
      <c r="Y421" s="182"/>
      <c r="Z421" s="182"/>
      <c r="AA421" s="182"/>
    </row>
    <row r="422" spans="1:27">
      <c r="A422" s="241">
        <v>44046</v>
      </c>
      <c r="B422" s="169" t="s">
        <v>7</v>
      </c>
      <c r="C422" s="169" t="s">
        <v>1587</v>
      </c>
      <c r="D422" s="171">
        <v>1</v>
      </c>
      <c r="E422" s="171" t="s">
        <v>39</v>
      </c>
      <c r="F422" s="116" t="s">
        <v>97</v>
      </c>
      <c r="G422" s="169" t="s">
        <v>307</v>
      </c>
      <c r="H422" s="169" t="s">
        <v>1585</v>
      </c>
      <c r="I422" s="169" t="s">
        <v>1586</v>
      </c>
      <c r="J422" s="169" t="s">
        <v>10</v>
      </c>
      <c r="K422" s="169"/>
      <c r="L422" s="206" t="s">
        <v>165</v>
      </c>
      <c r="M422" s="172" t="str">
        <f>IF(C422="","",(IF(IFERROR(INDEX(HandoverLog!A:A,MATCH(ShipmentRegister!C422,HandoverLog!A:A,0),1),"Inside The Secure Store")=C422,"Collected And Gone","Inside The Secure Store")))</f>
        <v>Collected And Gone</v>
      </c>
      <c r="N422" s="28">
        <f t="shared" ca="1" si="35"/>
        <v>55</v>
      </c>
      <c r="O422" s="169" t="s">
        <v>1588</v>
      </c>
      <c r="P422" s="203"/>
      <c r="Q422" s="203"/>
      <c r="R422" s="203"/>
      <c r="S422" s="203"/>
      <c r="T422" s="171"/>
      <c r="U422" s="169"/>
      <c r="V422" s="174" t="str">
        <f t="shared" si="36"/>
        <v/>
      </c>
      <c r="W422" s="175" t="str">
        <f t="shared" ca="1" si="37"/>
        <v/>
      </c>
      <c r="X422" s="182"/>
      <c r="Y422" s="182"/>
      <c r="Z422" s="182"/>
      <c r="AA422" s="182"/>
    </row>
    <row r="423" spans="1:27">
      <c r="A423" s="241">
        <v>44046</v>
      </c>
      <c r="B423" s="169" t="s">
        <v>7</v>
      </c>
      <c r="C423" s="169" t="s">
        <v>1589</v>
      </c>
      <c r="D423" s="171">
        <v>2</v>
      </c>
      <c r="E423" s="171" t="s">
        <v>39</v>
      </c>
      <c r="F423" s="116" t="s">
        <v>97</v>
      </c>
      <c r="G423" s="169" t="s">
        <v>307</v>
      </c>
      <c r="H423" s="169" t="s">
        <v>1590</v>
      </c>
      <c r="I423" s="169" t="s">
        <v>1591</v>
      </c>
      <c r="J423" s="169" t="s">
        <v>10</v>
      </c>
      <c r="K423" s="169"/>
      <c r="L423" s="206" t="s">
        <v>165</v>
      </c>
      <c r="M423" s="172" t="str">
        <f>IF(C423="","",(IF(IFERROR(INDEX(HandoverLog!A:A,MATCH(ShipmentRegister!C423,HandoverLog!A:A,0),1),"Inside The Secure Store")=C423,"Collected And Gone","Inside The Secure Store")))</f>
        <v>Collected And Gone</v>
      </c>
      <c r="N423" s="28">
        <f t="shared" ca="1" si="35"/>
        <v>55</v>
      </c>
      <c r="O423" s="196" t="s">
        <v>1592</v>
      </c>
      <c r="P423" s="203"/>
      <c r="Q423" s="203"/>
      <c r="R423" s="203"/>
      <c r="S423" s="203"/>
      <c r="T423" s="171"/>
      <c r="U423" s="169"/>
      <c r="V423" s="174" t="str">
        <f t="shared" si="36"/>
        <v/>
      </c>
      <c r="W423" s="175" t="str">
        <f t="shared" ca="1" si="37"/>
        <v/>
      </c>
      <c r="X423" s="182"/>
      <c r="Y423" s="182"/>
      <c r="Z423" s="182"/>
      <c r="AA423" s="182"/>
    </row>
    <row r="424" spans="1:27">
      <c r="A424" s="241">
        <v>44046</v>
      </c>
      <c r="B424" s="169" t="s">
        <v>7</v>
      </c>
      <c r="C424" s="169" t="s">
        <v>1593</v>
      </c>
      <c r="D424" s="171">
        <v>2</v>
      </c>
      <c r="E424" s="171"/>
      <c r="F424" s="116" t="s">
        <v>146</v>
      </c>
      <c r="G424" s="169" t="s">
        <v>108</v>
      </c>
      <c r="H424" s="169" t="s">
        <v>1594</v>
      </c>
      <c r="I424" s="169" t="s">
        <v>2186</v>
      </c>
      <c r="J424" s="169" t="s">
        <v>10</v>
      </c>
      <c r="K424" s="169"/>
      <c r="L424" s="206" t="s">
        <v>165</v>
      </c>
      <c r="M424" s="172" t="str">
        <f>IF(C424="","",(IF(IFERROR(INDEX(HandoverLog!A:A,MATCH(ShipmentRegister!C424,HandoverLog!A:A,0),1),"Inside The Secure Store")=C424,"Collected And Gone","Inside The Secure Store")))</f>
        <v>Inside The Secure Store</v>
      </c>
      <c r="N424" s="28">
        <f t="shared" ca="1" si="35"/>
        <v>55</v>
      </c>
      <c r="O424" s="169"/>
      <c r="P424" s="203"/>
      <c r="Q424" s="203"/>
      <c r="R424" s="203"/>
      <c r="S424" s="203"/>
      <c r="T424" s="171"/>
      <c r="U424" s="169"/>
      <c r="V424" s="174" t="str">
        <f t="shared" si="36"/>
        <v/>
      </c>
      <c r="W424" s="175" t="str">
        <f t="shared" ca="1" si="37"/>
        <v/>
      </c>
      <c r="X424" s="182"/>
      <c r="Y424" s="182"/>
      <c r="Z424" s="182"/>
      <c r="AA424" s="182"/>
    </row>
    <row r="425" spans="1:27">
      <c r="A425" s="241">
        <v>44046</v>
      </c>
      <c r="B425" s="169" t="s">
        <v>7</v>
      </c>
      <c r="C425" s="169" t="s">
        <v>1595</v>
      </c>
      <c r="D425" s="171">
        <v>1</v>
      </c>
      <c r="E425" s="171" t="s">
        <v>39</v>
      </c>
      <c r="F425" s="116" t="s">
        <v>15</v>
      </c>
      <c r="G425" s="169" t="s">
        <v>1596</v>
      </c>
      <c r="H425" s="195" t="s">
        <v>587</v>
      </c>
      <c r="I425" s="169" t="s">
        <v>1597</v>
      </c>
      <c r="J425" s="146" t="s">
        <v>9</v>
      </c>
      <c r="K425" s="169"/>
      <c r="L425" s="206" t="s">
        <v>165</v>
      </c>
      <c r="M425" s="172" t="str">
        <f>IF(C425="","",(IF(IFERROR(INDEX(HandoverLog!A:A,MATCH(ShipmentRegister!C425,HandoverLog!A:A,0),1),"Inside The Secure Store")=C425,"Collected And Gone","Inside The Secure Store")))</f>
        <v>Collected And Gone</v>
      </c>
      <c r="N425" s="28">
        <f t="shared" ca="1" si="35"/>
        <v>55</v>
      </c>
      <c r="O425" s="169"/>
      <c r="P425" s="203"/>
      <c r="Q425" s="203"/>
      <c r="R425" s="203"/>
      <c r="S425" s="203"/>
      <c r="T425" s="171"/>
      <c r="U425" s="169"/>
      <c r="V425" s="174" t="str">
        <f t="shared" si="36"/>
        <v/>
      </c>
      <c r="W425" s="175" t="str">
        <f t="shared" ca="1" si="37"/>
        <v/>
      </c>
      <c r="X425" s="182"/>
      <c r="Y425" s="182"/>
      <c r="Z425" s="182"/>
      <c r="AA425" s="182"/>
    </row>
    <row r="426" spans="1:27">
      <c r="A426" s="241">
        <v>44046</v>
      </c>
      <c r="B426" s="169" t="s">
        <v>7</v>
      </c>
      <c r="C426" s="169" t="s">
        <v>1598</v>
      </c>
      <c r="D426" s="171">
        <v>2</v>
      </c>
      <c r="E426" s="171" t="s">
        <v>39</v>
      </c>
      <c r="F426" s="116" t="s">
        <v>13</v>
      </c>
      <c r="G426" s="169" t="s">
        <v>1601</v>
      </c>
      <c r="H426" s="169" t="s">
        <v>1600</v>
      </c>
      <c r="I426" s="169" t="s">
        <v>1602</v>
      </c>
      <c r="J426" s="169" t="s">
        <v>10</v>
      </c>
      <c r="K426" s="169"/>
      <c r="L426" s="206" t="s">
        <v>165</v>
      </c>
      <c r="M426" s="172" t="str">
        <f>IF(C426="","",(IF(IFERROR(INDEX(HandoverLog!A:A,MATCH(ShipmentRegister!C426,HandoverLog!A:A,0),1),"Inside The Secure Store")=C426,"Collected And Gone","Inside The Secure Store")))</f>
        <v>Collected And Gone</v>
      </c>
      <c r="N426" s="28">
        <f t="shared" ca="1" si="35"/>
        <v>55</v>
      </c>
      <c r="O426" s="169"/>
      <c r="P426" s="192"/>
      <c r="Q426" s="192"/>
      <c r="R426" s="192"/>
      <c r="S426" s="193"/>
      <c r="T426" s="171"/>
      <c r="U426" s="169"/>
      <c r="V426" s="174" t="str">
        <f t="shared" si="36"/>
        <v/>
      </c>
      <c r="W426" s="175" t="str">
        <f t="shared" ca="1" si="37"/>
        <v/>
      </c>
      <c r="X426" s="182"/>
      <c r="Y426" s="182"/>
      <c r="Z426" s="182"/>
      <c r="AA426" s="182"/>
    </row>
    <row r="427" spans="1:27">
      <c r="A427" s="241">
        <v>44046</v>
      </c>
      <c r="B427" s="169" t="s">
        <v>7</v>
      </c>
      <c r="C427" s="169" t="s">
        <v>1599</v>
      </c>
      <c r="D427" s="171">
        <v>2</v>
      </c>
      <c r="E427" s="171"/>
      <c r="F427" s="116" t="s">
        <v>13</v>
      </c>
      <c r="G427" s="169" t="s">
        <v>1601</v>
      </c>
      <c r="H427" s="169" t="s">
        <v>1600</v>
      </c>
      <c r="I427" s="169" t="s">
        <v>1602</v>
      </c>
      <c r="J427" s="169" t="s">
        <v>10</v>
      </c>
      <c r="K427" s="169"/>
      <c r="L427" s="206" t="s">
        <v>165</v>
      </c>
      <c r="M427" s="172" t="str">
        <f>IF(C427="","",(IF(IFERROR(INDEX(HandoverLog!A:A,MATCH(ShipmentRegister!C427,HandoverLog!A:A,0),1),"Inside The Secure Store")=C427,"Collected And Gone","Inside The Secure Store")))</f>
        <v>Inside The Secure Store</v>
      </c>
      <c r="N427" s="28">
        <f t="shared" ca="1" si="35"/>
        <v>55</v>
      </c>
      <c r="O427" s="169"/>
      <c r="P427" s="192"/>
      <c r="Q427" s="192"/>
      <c r="R427" s="192"/>
      <c r="S427" s="193"/>
      <c r="T427" s="171"/>
      <c r="U427" s="169"/>
      <c r="V427" s="174" t="str">
        <f t="shared" si="36"/>
        <v/>
      </c>
      <c r="W427" s="175" t="str">
        <f t="shared" ca="1" si="37"/>
        <v/>
      </c>
      <c r="X427" s="182"/>
      <c r="Y427" s="182"/>
      <c r="Z427" s="182"/>
      <c r="AA427" s="182"/>
    </row>
    <row r="428" spans="1:27">
      <c r="A428" s="244">
        <v>44046</v>
      </c>
      <c r="B428" s="169" t="s">
        <v>7</v>
      </c>
      <c r="C428" s="169" t="s">
        <v>1604</v>
      </c>
      <c r="D428" s="171">
        <v>2</v>
      </c>
      <c r="E428" s="171" t="s">
        <v>39</v>
      </c>
      <c r="F428" s="116" t="s">
        <v>13</v>
      </c>
      <c r="G428" s="169" t="s">
        <v>1601</v>
      </c>
      <c r="H428" s="169" t="s">
        <v>1603</v>
      </c>
      <c r="I428" s="169" t="s">
        <v>1605</v>
      </c>
      <c r="J428" s="146" t="s">
        <v>9</v>
      </c>
      <c r="K428" s="169"/>
      <c r="L428" s="206" t="s">
        <v>165</v>
      </c>
      <c r="M428" s="172" t="str">
        <f>IF(C428="","",(IF(IFERROR(INDEX(HandoverLog!A:A,MATCH(ShipmentRegister!C428,HandoverLog!A:A,0),1),"Inside The Secure Store")=C428,"Collected And Gone","Inside The Secure Store")))</f>
        <v>Collected And Gone</v>
      </c>
      <c r="N428" s="28">
        <f t="shared" ca="1" si="35"/>
        <v>55</v>
      </c>
      <c r="O428" s="169"/>
      <c r="P428" s="192"/>
      <c r="Q428" s="192"/>
      <c r="R428" s="192"/>
      <c r="S428" s="192"/>
      <c r="T428" s="171"/>
      <c r="U428" s="169"/>
      <c r="V428" s="174" t="str">
        <f t="shared" si="36"/>
        <v/>
      </c>
      <c r="W428" s="175" t="str">
        <f t="shared" ca="1" si="37"/>
        <v/>
      </c>
      <c r="X428" s="182"/>
      <c r="Y428" s="182"/>
      <c r="Z428" s="182"/>
      <c r="AA428" s="182"/>
    </row>
    <row r="429" spans="1:27">
      <c r="A429" s="244">
        <v>44046</v>
      </c>
      <c r="B429" s="169" t="s">
        <v>7</v>
      </c>
      <c r="C429" s="169" t="s">
        <v>1606</v>
      </c>
      <c r="D429" s="171">
        <v>2</v>
      </c>
      <c r="E429" s="171"/>
      <c r="F429" s="116" t="s">
        <v>13</v>
      </c>
      <c r="G429" s="169" t="s">
        <v>1601</v>
      </c>
      <c r="H429" s="169" t="s">
        <v>1603</v>
      </c>
      <c r="I429" s="169" t="s">
        <v>1605</v>
      </c>
      <c r="J429" s="146" t="s">
        <v>9</v>
      </c>
      <c r="K429" s="169"/>
      <c r="L429" s="206" t="s">
        <v>165</v>
      </c>
      <c r="M429" s="172" t="str">
        <f>IF(C429="","",(IF(IFERROR(INDEX(HandoverLog!A:A,MATCH(ShipmentRegister!C429,HandoverLog!A:A,0),1),"Inside The Secure Store")=C429,"Collected And Gone","Inside The Secure Store")))</f>
        <v>Collected And Gone</v>
      </c>
      <c r="N429" s="28">
        <f t="shared" ca="1" si="35"/>
        <v>55</v>
      </c>
      <c r="O429" s="169"/>
      <c r="P429" s="192"/>
      <c r="Q429" s="192"/>
      <c r="R429" s="192"/>
      <c r="S429" s="192"/>
      <c r="T429" s="171"/>
      <c r="U429" s="169"/>
      <c r="V429" s="174" t="str">
        <f t="shared" si="36"/>
        <v/>
      </c>
      <c r="W429" s="175" t="str">
        <f t="shared" ca="1" si="37"/>
        <v/>
      </c>
      <c r="X429" s="182"/>
      <c r="Y429" s="182"/>
      <c r="Z429" s="182"/>
      <c r="AA429" s="182"/>
    </row>
    <row r="430" spans="1:27">
      <c r="A430" s="244">
        <v>44046</v>
      </c>
      <c r="B430" s="169" t="s">
        <v>7</v>
      </c>
      <c r="C430" s="169" t="s">
        <v>1608</v>
      </c>
      <c r="D430" s="171">
        <v>3</v>
      </c>
      <c r="E430" s="171" t="s">
        <v>39</v>
      </c>
      <c r="F430" s="116" t="s">
        <v>104</v>
      </c>
      <c r="G430" s="169" t="s">
        <v>352</v>
      </c>
      <c r="H430" s="169" t="s">
        <v>1619</v>
      </c>
      <c r="I430" s="169" t="s">
        <v>1620</v>
      </c>
      <c r="J430" s="169" t="s">
        <v>10</v>
      </c>
      <c r="K430" s="169"/>
      <c r="L430" s="206" t="s">
        <v>1054</v>
      </c>
      <c r="M430" s="172" t="str">
        <f>IF(C430="","",(IF(IFERROR(INDEX(HandoverLog!A:A,MATCH(ShipmentRegister!C430,HandoverLog!A:A,0),1),"Inside The Secure Store")=C430,"Collected And Gone","Inside The Secure Store")))</f>
        <v>Collected And Gone</v>
      </c>
      <c r="N430" s="28">
        <f t="shared" ca="1" si="35"/>
        <v>55</v>
      </c>
      <c r="O430" s="169" t="s">
        <v>1629</v>
      </c>
      <c r="P430" s="192"/>
      <c r="Q430" s="192"/>
      <c r="R430" s="192"/>
      <c r="S430" s="192"/>
      <c r="T430" s="171"/>
      <c r="U430" s="169"/>
      <c r="V430" s="174" t="str">
        <f t="shared" si="36"/>
        <v/>
      </c>
      <c r="W430" s="175" t="str">
        <f t="shared" ca="1" si="37"/>
        <v/>
      </c>
      <c r="X430" s="182"/>
      <c r="Y430" s="182"/>
      <c r="Z430" s="182"/>
      <c r="AA430" s="182"/>
    </row>
    <row r="431" spans="1:27">
      <c r="A431" s="244">
        <v>44046</v>
      </c>
      <c r="B431" s="169" t="s">
        <v>7</v>
      </c>
      <c r="C431" s="169" t="s">
        <v>1618</v>
      </c>
      <c r="D431" s="171">
        <v>3</v>
      </c>
      <c r="E431" s="171"/>
      <c r="F431" s="116" t="s">
        <v>104</v>
      </c>
      <c r="G431" s="169" t="s">
        <v>352</v>
      </c>
      <c r="H431" s="169" t="s">
        <v>1609</v>
      </c>
      <c r="I431" s="169" t="s">
        <v>1607</v>
      </c>
      <c r="J431" s="169" t="s">
        <v>10</v>
      </c>
      <c r="K431" s="169"/>
      <c r="L431" s="206" t="s">
        <v>165</v>
      </c>
      <c r="M431" s="172" t="str">
        <f>IF(C431="","",(IF(IFERROR(INDEX(HandoverLog!A:A,MATCH(ShipmentRegister!C431,HandoverLog!A:A,0),1),"Inside The Secure Store")=C431,"Collected And Gone","Inside The Secure Store")))</f>
        <v>Collected And Gone</v>
      </c>
      <c r="N431" s="28">
        <f t="shared" ca="1" si="35"/>
        <v>55</v>
      </c>
      <c r="O431" s="169"/>
      <c r="P431" s="192"/>
      <c r="Q431" s="192"/>
      <c r="R431" s="192"/>
      <c r="S431" s="192"/>
      <c r="T431" s="171"/>
      <c r="U431" s="169"/>
      <c r="V431" s="174" t="str">
        <f t="shared" si="36"/>
        <v/>
      </c>
      <c r="W431" s="175" t="str">
        <f t="shared" ca="1" si="37"/>
        <v/>
      </c>
      <c r="X431" s="182"/>
      <c r="Y431" s="182"/>
      <c r="Z431" s="182"/>
      <c r="AA431" s="182"/>
    </row>
    <row r="432" spans="1:27">
      <c r="A432" s="244">
        <v>44047</v>
      </c>
      <c r="B432" s="169" t="s">
        <v>7</v>
      </c>
      <c r="C432" s="169" t="s">
        <v>1624</v>
      </c>
      <c r="D432" s="171">
        <v>3</v>
      </c>
      <c r="E432" s="171"/>
      <c r="F432" s="116" t="s">
        <v>104</v>
      </c>
      <c r="G432" s="169" t="s">
        <v>352</v>
      </c>
      <c r="H432" s="169" t="s">
        <v>1626</v>
      </c>
      <c r="I432" s="169" t="s">
        <v>1625</v>
      </c>
      <c r="J432" s="169" t="s">
        <v>10</v>
      </c>
      <c r="K432" s="169"/>
      <c r="L432" s="206" t="s">
        <v>1376</v>
      </c>
      <c r="M432" s="172" t="str">
        <f>IF(C432="","",(IF(IFERROR(INDEX(HandoverLog!A:A,MATCH(ShipmentRegister!C432,HandoverLog!A:A,0),1),"Inside The Secure Store")=C432,"Collected And Gone","Inside The Secure Store")))</f>
        <v>Collected And Gone</v>
      </c>
      <c r="N432" s="28">
        <f t="shared" ca="1" si="35"/>
        <v>54</v>
      </c>
      <c r="O432" s="169"/>
      <c r="P432" s="192"/>
      <c r="Q432" s="192"/>
      <c r="R432" s="192"/>
      <c r="S432" s="192"/>
      <c r="T432" s="171"/>
      <c r="U432" s="169"/>
      <c r="V432" s="174" t="str">
        <f t="shared" si="36"/>
        <v/>
      </c>
      <c r="W432" s="175" t="str">
        <f t="shared" ca="1" si="37"/>
        <v/>
      </c>
      <c r="X432" s="182"/>
      <c r="Y432" s="182"/>
      <c r="Z432" s="182"/>
      <c r="AA432" s="182"/>
    </row>
    <row r="433" spans="1:27">
      <c r="A433" s="244">
        <v>44047</v>
      </c>
      <c r="B433" s="169" t="s">
        <v>7</v>
      </c>
      <c r="C433" s="169" t="s">
        <v>1612</v>
      </c>
      <c r="D433" s="171">
        <v>1</v>
      </c>
      <c r="E433" s="171" t="s">
        <v>39</v>
      </c>
      <c r="F433" s="116" t="s">
        <v>1875</v>
      </c>
      <c r="G433" s="169" t="s">
        <v>976</v>
      </c>
      <c r="H433" s="169" t="s">
        <v>1613</v>
      </c>
      <c r="I433" s="169" t="s">
        <v>1614</v>
      </c>
      <c r="J433" s="169" t="s">
        <v>10</v>
      </c>
      <c r="K433" s="169"/>
      <c r="L433" s="206" t="s">
        <v>589</v>
      </c>
      <c r="M433" s="172" t="str">
        <f>IF(C433="","",(IF(IFERROR(INDEX(HandoverLog!A:A,MATCH(ShipmentRegister!C433,HandoverLog!A:A,0),1),"Inside The Secure Store")=C433,"Collected And Gone","Inside The Secure Store")))</f>
        <v>Collected And Gone</v>
      </c>
      <c r="N433" s="28">
        <f t="shared" ca="1" si="35"/>
        <v>54</v>
      </c>
      <c r="O433" s="169"/>
      <c r="P433" s="192"/>
      <c r="Q433" s="192"/>
      <c r="R433" s="192"/>
      <c r="S433" s="192"/>
      <c r="T433" s="171"/>
      <c r="U433" s="169"/>
      <c r="V433" s="174" t="str">
        <f t="shared" si="36"/>
        <v/>
      </c>
      <c r="W433" s="175" t="str">
        <f t="shared" ca="1" si="37"/>
        <v/>
      </c>
      <c r="X433" s="182"/>
      <c r="Y433" s="182"/>
      <c r="Z433" s="182"/>
      <c r="AA433" s="182"/>
    </row>
    <row r="434" spans="1:27">
      <c r="A434" s="244">
        <v>44047</v>
      </c>
      <c r="B434" s="169" t="s">
        <v>7</v>
      </c>
      <c r="C434" s="169" t="s">
        <v>1630</v>
      </c>
      <c r="D434" s="171">
        <v>1</v>
      </c>
      <c r="E434" s="171" t="s">
        <v>39</v>
      </c>
      <c r="F434" s="116" t="s">
        <v>22</v>
      </c>
      <c r="G434" s="169" t="s">
        <v>184</v>
      </c>
      <c r="H434" s="169" t="s">
        <v>1631</v>
      </c>
      <c r="I434" s="169" t="s">
        <v>1632</v>
      </c>
      <c r="J434" s="169" t="s">
        <v>10</v>
      </c>
      <c r="K434" s="169"/>
      <c r="L434" s="206" t="s">
        <v>167</v>
      </c>
      <c r="M434" s="172" t="str">
        <f>IF(C434="","",(IF(IFERROR(INDEX(HandoverLog!A:A,MATCH(ShipmentRegister!C434,HandoverLog!A:A,0),1),"Inside The Secure Store")=C434,"Collected And Gone","Inside The Secure Store")))</f>
        <v>Collected And Gone</v>
      </c>
      <c r="N434" s="28">
        <f t="shared" ca="1" si="35"/>
        <v>54</v>
      </c>
      <c r="O434" s="169"/>
      <c r="P434" s="192"/>
      <c r="Q434" s="192"/>
      <c r="R434" s="192"/>
      <c r="S434" s="192"/>
      <c r="T434" s="171"/>
      <c r="U434" s="169"/>
      <c r="V434" s="174" t="str">
        <f t="shared" si="36"/>
        <v/>
      </c>
      <c r="W434" s="175" t="str">
        <f t="shared" ca="1" si="37"/>
        <v/>
      </c>
      <c r="X434" s="182"/>
      <c r="Y434" s="182"/>
      <c r="Z434" s="182"/>
      <c r="AA434" s="182"/>
    </row>
    <row r="435" spans="1:27">
      <c r="A435" s="244">
        <v>44047</v>
      </c>
      <c r="B435" s="169" t="s">
        <v>7</v>
      </c>
      <c r="C435" s="169" t="s">
        <v>1633</v>
      </c>
      <c r="D435" s="171">
        <v>1</v>
      </c>
      <c r="E435" s="171" t="s">
        <v>39</v>
      </c>
      <c r="F435" s="116" t="s">
        <v>104</v>
      </c>
      <c r="G435" s="169" t="s">
        <v>106</v>
      </c>
      <c r="H435" s="169" t="s">
        <v>1634</v>
      </c>
      <c r="I435" s="169" t="s">
        <v>74</v>
      </c>
      <c r="J435" s="169" t="s">
        <v>10</v>
      </c>
      <c r="K435" s="169"/>
      <c r="L435" s="206" t="s">
        <v>167</v>
      </c>
      <c r="M435" s="172" t="str">
        <f>IF(C435="","",(IF(IFERROR(INDEX(HandoverLog!A:A,MATCH(ShipmentRegister!C435,HandoverLog!A:A,0),1),"Inside The Secure Store")=C435,"Collected And Gone","Inside The Secure Store")))</f>
        <v>Collected And Gone</v>
      </c>
      <c r="N435" s="28">
        <f t="shared" ca="1" si="35"/>
        <v>54</v>
      </c>
      <c r="O435" s="169"/>
      <c r="P435" s="192"/>
      <c r="Q435" s="192"/>
      <c r="R435" s="192"/>
      <c r="S435" s="192"/>
      <c r="T435" s="171"/>
      <c r="U435" s="169"/>
      <c r="V435" s="174" t="str">
        <f t="shared" si="36"/>
        <v/>
      </c>
      <c r="W435" s="175" t="str">
        <f t="shared" ca="1" si="37"/>
        <v/>
      </c>
      <c r="X435" s="182"/>
      <c r="Y435" s="182"/>
      <c r="Z435" s="182"/>
      <c r="AA435" s="182"/>
    </row>
    <row r="436" spans="1:27">
      <c r="A436" s="244">
        <v>44048</v>
      </c>
      <c r="B436" s="169" t="s">
        <v>7</v>
      </c>
      <c r="C436" s="169" t="s">
        <v>1640</v>
      </c>
      <c r="D436" s="171">
        <v>1</v>
      </c>
      <c r="E436" s="171" t="s">
        <v>39</v>
      </c>
      <c r="F436" s="116" t="s">
        <v>37</v>
      </c>
      <c r="G436" s="169" t="s">
        <v>509</v>
      </c>
      <c r="H436" s="169" t="s">
        <v>1643</v>
      </c>
      <c r="I436" s="169" t="s">
        <v>1641</v>
      </c>
      <c r="J436" s="169" t="s">
        <v>10</v>
      </c>
      <c r="K436" s="169"/>
      <c r="L436" s="206" t="s">
        <v>1054</v>
      </c>
      <c r="M436" s="172" t="str">
        <f>IF(C436="","",(IF(IFERROR(INDEX(HandoverLog!A:A,MATCH(ShipmentRegister!C436,HandoverLog!A:A,0),1),"Inside The Secure Store")=C436,"Collected And Gone","Inside The Secure Store")))</f>
        <v>Collected And Gone</v>
      </c>
      <c r="N436" s="28">
        <f t="shared" ca="1" si="35"/>
        <v>53</v>
      </c>
      <c r="O436" s="169" t="s">
        <v>1642</v>
      </c>
      <c r="P436" s="192"/>
      <c r="Q436" s="192"/>
      <c r="R436" s="192"/>
      <c r="S436" s="192"/>
      <c r="T436" s="171"/>
      <c r="U436" s="169"/>
      <c r="V436" s="174" t="str">
        <f t="shared" si="36"/>
        <v/>
      </c>
      <c r="W436" s="175" t="str">
        <f t="shared" ca="1" si="37"/>
        <v/>
      </c>
      <c r="X436" s="182"/>
      <c r="Y436" s="182"/>
      <c r="Z436" s="182"/>
      <c r="AA436" s="182"/>
    </row>
    <row r="437" spans="1:27">
      <c r="A437" s="244">
        <v>44048</v>
      </c>
      <c r="B437" s="169" t="s">
        <v>7</v>
      </c>
      <c r="C437" s="169" t="s">
        <v>1645</v>
      </c>
      <c r="D437" s="171">
        <v>1</v>
      </c>
      <c r="E437" s="171" t="s">
        <v>39</v>
      </c>
      <c r="F437" s="116" t="s">
        <v>104</v>
      </c>
      <c r="G437" s="169" t="s">
        <v>435</v>
      </c>
      <c r="H437" s="169" t="s">
        <v>1646</v>
      </c>
      <c r="I437" s="169" t="s">
        <v>1647</v>
      </c>
      <c r="J437" s="146" t="s">
        <v>9</v>
      </c>
      <c r="K437" s="169"/>
      <c r="L437" s="206" t="s">
        <v>1054</v>
      </c>
      <c r="M437" s="172" t="str">
        <f>IF(C437="","",(IF(IFERROR(INDEX(HandoverLog!A:A,MATCH(ShipmentRegister!C437,HandoverLog!A:A,0),1),"Inside The Secure Store")=C437,"Collected And Gone","Inside The Secure Store")))</f>
        <v>Collected And Gone</v>
      </c>
      <c r="N437" s="28">
        <f t="shared" ca="1" si="35"/>
        <v>53</v>
      </c>
      <c r="O437" s="169" t="s">
        <v>1648</v>
      </c>
      <c r="P437" s="192"/>
      <c r="Q437" s="192"/>
      <c r="R437" s="192"/>
      <c r="S437" s="192"/>
      <c r="T437" s="171"/>
      <c r="U437" s="169"/>
      <c r="V437" s="174" t="str">
        <f t="shared" si="36"/>
        <v/>
      </c>
      <c r="W437" s="175" t="str">
        <f t="shared" ca="1" si="37"/>
        <v/>
      </c>
      <c r="X437" s="182"/>
      <c r="Y437" s="182"/>
      <c r="Z437" s="182"/>
      <c r="AA437" s="182"/>
    </row>
    <row r="438" spans="1:27">
      <c r="A438" s="244">
        <v>44048</v>
      </c>
      <c r="B438" s="169" t="s">
        <v>7</v>
      </c>
      <c r="C438" s="169" t="s">
        <v>1649</v>
      </c>
      <c r="D438" s="171">
        <v>1</v>
      </c>
      <c r="E438" s="171" t="s">
        <v>39</v>
      </c>
      <c r="F438" s="116" t="s">
        <v>147</v>
      </c>
      <c r="G438" s="169" t="s">
        <v>244</v>
      </c>
      <c r="H438" s="169" t="s">
        <v>1650</v>
      </c>
      <c r="I438" s="169" t="s">
        <v>1651</v>
      </c>
      <c r="J438" s="146" t="s">
        <v>9</v>
      </c>
      <c r="K438" s="169"/>
      <c r="L438" s="206" t="s">
        <v>1054</v>
      </c>
      <c r="M438" s="172" t="str">
        <f>IF(C438="","",(IF(IFERROR(INDEX(HandoverLog!A:A,MATCH(ShipmentRegister!C438,HandoverLog!A:A,0),1),"Inside The Secure Store")=C438,"Collected And Gone","Inside The Secure Store")))</f>
        <v>Collected And Gone</v>
      </c>
      <c r="N438" s="28">
        <f t="shared" ca="1" si="35"/>
        <v>53</v>
      </c>
      <c r="O438" s="169" t="s">
        <v>1652</v>
      </c>
      <c r="P438" s="192"/>
      <c r="Q438" s="192"/>
      <c r="R438" s="192"/>
      <c r="S438" s="192"/>
      <c r="T438" s="171"/>
      <c r="U438" s="169"/>
      <c r="V438" s="174" t="str">
        <f t="shared" si="36"/>
        <v/>
      </c>
      <c r="W438" s="175" t="str">
        <f t="shared" ca="1" si="37"/>
        <v/>
      </c>
      <c r="X438" s="182"/>
      <c r="Y438" s="182"/>
      <c r="Z438" s="182"/>
      <c r="AA438" s="182"/>
    </row>
    <row r="439" spans="1:27">
      <c r="A439" s="241">
        <v>44048</v>
      </c>
      <c r="B439" s="169" t="s">
        <v>7</v>
      </c>
      <c r="C439" s="170" t="s">
        <v>1654</v>
      </c>
      <c r="D439" s="171">
        <v>4</v>
      </c>
      <c r="E439" s="171" t="s">
        <v>39</v>
      </c>
      <c r="F439" s="116" t="s">
        <v>1885</v>
      </c>
      <c r="G439" s="169" t="s">
        <v>1655</v>
      </c>
      <c r="H439" s="169" t="s">
        <v>1656</v>
      </c>
      <c r="I439" s="169" t="s">
        <v>1657</v>
      </c>
      <c r="J439" s="169" t="s">
        <v>10</v>
      </c>
      <c r="K439" s="169"/>
      <c r="L439" s="206" t="s">
        <v>1376</v>
      </c>
      <c r="M439" s="172" t="str">
        <f>IF(C439="","",(IF(IFERROR(INDEX(HandoverLog!A:A,MATCH(ShipmentRegister!C439,HandoverLog!A:A,0),1),"Inside The Secure Store")=C439,"Collected And Gone","Inside The Secure Store")))</f>
        <v>Inside The Secure Store</v>
      </c>
      <c r="N439" s="28">
        <f t="shared" ca="1" si="35"/>
        <v>53</v>
      </c>
      <c r="O439" s="169" t="s">
        <v>1658</v>
      </c>
      <c r="P439" s="192"/>
      <c r="Q439" s="192"/>
      <c r="R439" s="192"/>
      <c r="S439" s="193"/>
      <c r="T439" s="171"/>
      <c r="U439" s="169"/>
      <c r="V439" s="174" t="str">
        <f t="shared" si="36"/>
        <v/>
      </c>
      <c r="W439" s="175" t="str">
        <f t="shared" ca="1" si="37"/>
        <v/>
      </c>
      <c r="X439" s="182"/>
      <c r="Y439" s="182"/>
      <c r="Z439" s="182"/>
      <c r="AA439" s="182"/>
    </row>
    <row r="440" spans="1:27">
      <c r="A440" s="241">
        <v>44048</v>
      </c>
      <c r="B440" s="169" t="s">
        <v>7</v>
      </c>
      <c r="C440" s="170" t="s">
        <v>1659</v>
      </c>
      <c r="D440" s="171">
        <v>4</v>
      </c>
      <c r="E440" s="171"/>
      <c r="F440" s="116" t="s">
        <v>1885</v>
      </c>
      <c r="G440" s="169" t="s">
        <v>1655</v>
      </c>
      <c r="H440" s="169" t="s">
        <v>1656</v>
      </c>
      <c r="I440" s="169" t="s">
        <v>1662</v>
      </c>
      <c r="J440" s="169" t="s">
        <v>10</v>
      </c>
      <c r="K440" s="169"/>
      <c r="L440" s="206" t="s">
        <v>1376</v>
      </c>
      <c r="M440" s="172" t="str">
        <f>IF(C440="","",(IF(IFERROR(INDEX(HandoverLog!A:A,MATCH(ShipmentRegister!C440,HandoverLog!A:A,0),1),"Inside The Secure Store")=C440,"Collected And Gone","Inside The Secure Store")))</f>
        <v>Inside The Secure Store</v>
      </c>
      <c r="N440" s="28">
        <f t="shared" ca="1" si="35"/>
        <v>53</v>
      </c>
      <c r="O440" s="169" t="s">
        <v>1658</v>
      </c>
      <c r="P440" s="192"/>
      <c r="Q440" s="192"/>
      <c r="R440" s="192"/>
      <c r="S440" s="193"/>
      <c r="T440" s="171"/>
      <c r="U440" s="169"/>
      <c r="V440" s="174" t="str">
        <f t="shared" si="36"/>
        <v/>
      </c>
      <c r="W440" s="175" t="str">
        <f t="shared" ca="1" si="37"/>
        <v/>
      </c>
      <c r="X440" s="182"/>
      <c r="Y440" s="182"/>
      <c r="Z440" s="182"/>
      <c r="AA440" s="182"/>
    </row>
    <row r="441" spans="1:27">
      <c r="A441" s="241">
        <v>44048</v>
      </c>
      <c r="B441" s="169" t="s">
        <v>7</v>
      </c>
      <c r="C441" s="170" t="s">
        <v>1660</v>
      </c>
      <c r="D441" s="171">
        <v>4</v>
      </c>
      <c r="E441" s="171"/>
      <c r="F441" s="116" t="s">
        <v>1885</v>
      </c>
      <c r="G441" s="169" t="s">
        <v>1655</v>
      </c>
      <c r="H441" s="169" t="s">
        <v>1656</v>
      </c>
      <c r="I441" s="169" t="s">
        <v>1663</v>
      </c>
      <c r="J441" s="169" t="s">
        <v>10</v>
      </c>
      <c r="K441" s="169"/>
      <c r="L441" s="206" t="s">
        <v>1376</v>
      </c>
      <c r="M441" s="172" t="str">
        <f>IF(C441="","",(IF(IFERROR(INDEX(HandoverLog!A:A,MATCH(ShipmentRegister!C441,HandoverLog!A:A,0),1),"Inside The Secure Store")=C441,"Collected And Gone","Inside The Secure Store")))</f>
        <v>Inside The Secure Store</v>
      </c>
      <c r="N441" s="28">
        <f t="shared" ca="1" si="35"/>
        <v>53</v>
      </c>
      <c r="O441" s="169" t="s">
        <v>1658</v>
      </c>
      <c r="P441" s="192"/>
      <c r="Q441" s="192"/>
      <c r="R441" s="192"/>
      <c r="S441" s="193"/>
      <c r="T441" s="171"/>
      <c r="U441" s="169"/>
      <c r="V441" s="174" t="str">
        <f t="shared" si="36"/>
        <v/>
      </c>
      <c r="W441" s="175" t="str">
        <f t="shared" ca="1" si="37"/>
        <v/>
      </c>
      <c r="X441" s="182"/>
      <c r="Y441" s="182"/>
      <c r="Z441" s="182"/>
      <c r="AA441" s="182"/>
    </row>
    <row r="442" spans="1:27">
      <c r="A442" s="241">
        <v>44048</v>
      </c>
      <c r="B442" s="169" t="s">
        <v>7</v>
      </c>
      <c r="C442" s="170" t="s">
        <v>1661</v>
      </c>
      <c r="D442" s="171">
        <v>4</v>
      </c>
      <c r="E442" s="171"/>
      <c r="F442" s="116" t="s">
        <v>1885</v>
      </c>
      <c r="G442" s="169" t="s">
        <v>1655</v>
      </c>
      <c r="H442" s="169" t="s">
        <v>1656</v>
      </c>
      <c r="I442" s="169" t="s">
        <v>1664</v>
      </c>
      <c r="J442" s="169" t="s">
        <v>10</v>
      </c>
      <c r="K442" s="169"/>
      <c r="L442" s="206" t="s">
        <v>1376</v>
      </c>
      <c r="M442" s="172" t="str">
        <f>IF(C442="","",(IF(IFERROR(INDEX(HandoverLog!A:A,MATCH(ShipmentRegister!C442,HandoverLog!A:A,0),1),"Inside The Secure Store")=C442,"Collected And Gone","Inside The Secure Store")))</f>
        <v>Inside The Secure Store</v>
      </c>
      <c r="N442" s="28">
        <f t="shared" ca="1" si="35"/>
        <v>53</v>
      </c>
      <c r="O442" s="169" t="s">
        <v>1658</v>
      </c>
      <c r="P442" s="192"/>
      <c r="Q442" s="192"/>
      <c r="R442" s="192"/>
      <c r="S442" s="193"/>
      <c r="T442" s="171"/>
      <c r="U442" s="169"/>
      <c r="V442" s="174" t="str">
        <f t="shared" si="36"/>
        <v/>
      </c>
      <c r="W442" s="175" t="str">
        <f t="shared" ca="1" si="37"/>
        <v/>
      </c>
      <c r="X442" s="182"/>
      <c r="Y442" s="182"/>
      <c r="Z442" s="182"/>
      <c r="AA442" s="182"/>
    </row>
    <row r="443" spans="1:27">
      <c r="A443" s="244">
        <v>44048</v>
      </c>
      <c r="B443" s="169" t="s">
        <v>7</v>
      </c>
      <c r="C443" s="169" t="s">
        <v>1665</v>
      </c>
      <c r="D443" s="171">
        <v>1</v>
      </c>
      <c r="E443" s="171" t="s">
        <v>39</v>
      </c>
      <c r="F443" s="116" t="s">
        <v>104</v>
      </c>
      <c r="G443" s="169" t="s">
        <v>435</v>
      </c>
      <c r="H443" s="169" t="s">
        <v>1666</v>
      </c>
      <c r="I443" s="169" t="s">
        <v>1667</v>
      </c>
      <c r="J443" s="146" t="s">
        <v>9</v>
      </c>
      <c r="K443" s="169"/>
      <c r="L443" s="206" t="s">
        <v>1054</v>
      </c>
      <c r="M443" s="172" t="str">
        <f>IF(C443="","",(IF(IFERROR(INDEX(HandoverLog!A:A,MATCH(ShipmentRegister!C443,HandoverLog!A:A,0),1),"Inside The Secure Store")=C443,"Collected And Gone","Inside The Secure Store")))</f>
        <v>Collected And Gone</v>
      </c>
      <c r="N443" s="28">
        <f t="shared" ca="1" si="35"/>
        <v>53</v>
      </c>
      <c r="O443" s="169"/>
      <c r="P443" s="192"/>
      <c r="Q443" s="192"/>
      <c r="R443" s="192"/>
      <c r="S443" s="192"/>
      <c r="T443" s="171"/>
      <c r="U443" s="169"/>
      <c r="V443" s="174" t="str">
        <f t="shared" si="36"/>
        <v/>
      </c>
      <c r="W443" s="175" t="str">
        <f t="shared" ca="1" si="37"/>
        <v/>
      </c>
      <c r="X443" s="182"/>
      <c r="Y443" s="182"/>
      <c r="Z443" s="182"/>
      <c r="AA443" s="182"/>
    </row>
    <row r="444" spans="1:27">
      <c r="A444" s="244">
        <v>44048</v>
      </c>
      <c r="B444" s="169" t="s">
        <v>7</v>
      </c>
      <c r="C444" s="169" t="s">
        <v>1668</v>
      </c>
      <c r="D444" s="171">
        <v>1</v>
      </c>
      <c r="E444" s="171" t="s">
        <v>39</v>
      </c>
      <c r="F444" s="116" t="s">
        <v>37</v>
      </c>
      <c r="G444" s="169" t="s">
        <v>509</v>
      </c>
      <c r="H444" s="169" t="s">
        <v>1671</v>
      </c>
      <c r="I444" s="169" t="s">
        <v>1672</v>
      </c>
      <c r="J444" s="169" t="s">
        <v>10</v>
      </c>
      <c r="K444" s="169"/>
      <c r="L444" s="206" t="s">
        <v>1054</v>
      </c>
      <c r="M444" s="172" t="str">
        <f>IF(C444="","",(IF(IFERROR(INDEX(HandoverLog!A:A,MATCH(ShipmentRegister!C444,HandoverLog!A:A,0),1),"Inside The Secure Store")=C444,"Collected And Gone","Inside The Secure Store")))</f>
        <v>Collected And Gone</v>
      </c>
      <c r="N444" s="28">
        <f t="shared" ca="1" si="35"/>
        <v>53</v>
      </c>
      <c r="O444" s="169"/>
      <c r="P444" s="192"/>
      <c r="Q444" s="192"/>
      <c r="R444" s="192"/>
      <c r="S444" s="192"/>
      <c r="T444" s="171"/>
      <c r="U444" s="169"/>
      <c r="V444" s="174" t="str">
        <f t="shared" si="36"/>
        <v/>
      </c>
      <c r="W444" s="175" t="str">
        <f t="shared" ca="1" si="37"/>
        <v/>
      </c>
      <c r="X444" s="182"/>
      <c r="Y444" s="182"/>
      <c r="Z444" s="182"/>
      <c r="AA444" s="182"/>
    </row>
    <row r="445" spans="1:27">
      <c r="A445" s="244">
        <v>44048</v>
      </c>
      <c r="B445" s="169" t="s">
        <v>7</v>
      </c>
      <c r="C445" s="169" t="s">
        <v>1669</v>
      </c>
      <c r="D445" s="171">
        <v>1</v>
      </c>
      <c r="E445" s="171" t="s">
        <v>39</v>
      </c>
      <c r="F445" s="116" t="s">
        <v>37</v>
      </c>
      <c r="G445" s="169" t="s">
        <v>509</v>
      </c>
      <c r="H445" s="169" t="s">
        <v>1671</v>
      </c>
      <c r="I445" s="169" t="s">
        <v>1675</v>
      </c>
      <c r="J445" s="169" t="s">
        <v>10</v>
      </c>
      <c r="K445" s="169"/>
      <c r="L445" s="206" t="s">
        <v>1054</v>
      </c>
      <c r="M445" s="172" t="str">
        <f>IF(C445="","",(IF(IFERROR(INDEX(HandoverLog!A:A,MATCH(ShipmentRegister!C445,HandoverLog!A:A,0),1),"Inside The Secure Store")=C445,"Collected And Gone","Inside The Secure Store")))</f>
        <v>Collected And Gone</v>
      </c>
      <c r="N445" s="28">
        <f t="shared" ca="1" si="35"/>
        <v>53</v>
      </c>
      <c r="O445" s="169"/>
      <c r="P445" s="192"/>
      <c r="Q445" s="192"/>
      <c r="R445" s="192"/>
      <c r="S445" s="192"/>
      <c r="T445" s="171"/>
      <c r="U445" s="169"/>
      <c r="V445" s="174" t="str">
        <f t="shared" si="36"/>
        <v/>
      </c>
      <c r="W445" s="175" t="str">
        <f t="shared" ca="1" si="37"/>
        <v/>
      </c>
      <c r="X445" s="182"/>
      <c r="Y445" s="182"/>
      <c r="Z445" s="182"/>
      <c r="AA445" s="182"/>
    </row>
    <row r="446" spans="1:27">
      <c r="A446" s="244">
        <v>44048</v>
      </c>
      <c r="B446" s="169" t="s">
        <v>7</v>
      </c>
      <c r="C446" s="169" t="s">
        <v>1670</v>
      </c>
      <c r="D446" s="171">
        <v>1</v>
      </c>
      <c r="E446" s="171" t="s">
        <v>39</v>
      </c>
      <c r="F446" s="116" t="s">
        <v>37</v>
      </c>
      <c r="G446" s="169" t="s">
        <v>509</v>
      </c>
      <c r="H446" s="169" t="s">
        <v>1671</v>
      </c>
      <c r="I446" s="169" t="s">
        <v>1676</v>
      </c>
      <c r="J446" s="169" t="s">
        <v>10</v>
      </c>
      <c r="K446" s="169"/>
      <c r="L446" s="206" t="s">
        <v>1054</v>
      </c>
      <c r="M446" s="172" t="str">
        <f>IF(C446="","",(IF(IFERROR(INDEX(HandoverLog!A:A,MATCH(ShipmentRegister!C446,HandoverLog!A:A,0),1),"Inside The Secure Store")=C446,"Collected And Gone","Inside The Secure Store")))</f>
        <v>Collected And Gone</v>
      </c>
      <c r="N446" s="28">
        <f t="shared" ca="1" si="35"/>
        <v>53</v>
      </c>
      <c r="O446" s="169"/>
      <c r="P446" s="192"/>
      <c r="Q446" s="192"/>
      <c r="R446" s="192"/>
      <c r="S446" s="192"/>
      <c r="T446" s="171"/>
      <c r="U446" s="169"/>
      <c r="V446" s="174" t="str">
        <f t="shared" si="36"/>
        <v/>
      </c>
      <c r="W446" s="175" t="str">
        <f t="shared" ca="1" si="37"/>
        <v/>
      </c>
      <c r="X446" s="182"/>
      <c r="Y446" s="182"/>
      <c r="Z446" s="182"/>
      <c r="AA446" s="182"/>
    </row>
    <row r="447" spans="1:27">
      <c r="A447" s="244">
        <v>44048</v>
      </c>
      <c r="B447" s="169" t="s">
        <v>7</v>
      </c>
      <c r="C447" s="169" t="s">
        <v>1677</v>
      </c>
      <c r="D447" s="171">
        <v>1</v>
      </c>
      <c r="E447" s="171" t="s">
        <v>39</v>
      </c>
      <c r="F447" s="116" t="s">
        <v>97</v>
      </c>
      <c r="G447" s="169" t="s">
        <v>335</v>
      </c>
      <c r="H447" s="169" t="s">
        <v>1678</v>
      </c>
      <c r="I447" s="169" t="s">
        <v>1679</v>
      </c>
      <c r="J447" s="146" t="s">
        <v>9</v>
      </c>
      <c r="K447" s="169"/>
      <c r="L447" s="206" t="s">
        <v>1054</v>
      </c>
      <c r="M447" s="172" t="str">
        <f>IF(C447="","",(IF(IFERROR(INDEX(HandoverLog!A:A,MATCH(ShipmentRegister!C447,HandoverLog!A:A,0),1),"Inside The Secure Store")=C447,"Collected And Gone","Inside The Secure Store")))</f>
        <v>Collected And Gone</v>
      </c>
      <c r="N447" s="28">
        <f t="shared" ca="1" si="35"/>
        <v>53</v>
      </c>
      <c r="O447" s="169"/>
      <c r="P447" s="192"/>
      <c r="Q447" s="192"/>
      <c r="R447" s="192"/>
      <c r="S447" s="192"/>
      <c r="T447" s="171"/>
      <c r="U447" s="169"/>
      <c r="V447" s="174" t="str">
        <f t="shared" si="36"/>
        <v/>
      </c>
      <c r="W447" s="175" t="str">
        <f t="shared" ca="1" si="37"/>
        <v/>
      </c>
      <c r="X447" s="182"/>
      <c r="Y447" s="182"/>
      <c r="Z447" s="182"/>
      <c r="AA447" s="182"/>
    </row>
    <row r="448" spans="1:27">
      <c r="A448" s="241">
        <v>44048</v>
      </c>
      <c r="B448" s="169" t="s">
        <v>7</v>
      </c>
      <c r="C448" s="170" t="s">
        <v>1682</v>
      </c>
      <c r="D448" s="171">
        <v>1</v>
      </c>
      <c r="E448" s="171" t="s">
        <v>39</v>
      </c>
      <c r="F448" s="116" t="s">
        <v>104</v>
      </c>
      <c r="G448" s="169" t="s">
        <v>1683</v>
      </c>
      <c r="H448" s="169" t="s">
        <v>1684</v>
      </c>
      <c r="I448" s="169" t="s">
        <v>1685</v>
      </c>
      <c r="J448" s="169" t="s">
        <v>10</v>
      </c>
      <c r="K448" s="169"/>
      <c r="L448" s="206" t="s">
        <v>1376</v>
      </c>
      <c r="M448" s="172" t="str">
        <f>IF(C448="","",(IF(IFERROR(INDEX(HandoverLog!A:A,MATCH(ShipmentRegister!C448,HandoverLog!A:A,0),1),"Inside The Secure Store")=C448,"Collected And Gone","Inside The Secure Store")))</f>
        <v>Inside The Secure Store</v>
      </c>
      <c r="N448" s="28">
        <f t="shared" ca="1" si="35"/>
        <v>53</v>
      </c>
      <c r="O448" s="169"/>
      <c r="P448" s="192"/>
      <c r="Q448" s="192"/>
      <c r="R448" s="192"/>
      <c r="S448" s="193"/>
      <c r="T448" s="171"/>
      <c r="U448" s="169"/>
      <c r="V448" s="174" t="str">
        <f t="shared" si="36"/>
        <v/>
      </c>
      <c r="W448" s="175" t="str">
        <f t="shared" ca="1" si="37"/>
        <v/>
      </c>
      <c r="X448" s="182"/>
      <c r="Y448" s="182"/>
      <c r="Z448" s="182"/>
      <c r="AA448" s="182"/>
    </row>
    <row r="449" spans="1:27">
      <c r="A449" s="244">
        <v>44048</v>
      </c>
      <c r="B449" s="169" t="s">
        <v>7</v>
      </c>
      <c r="C449" s="169" t="s">
        <v>1690</v>
      </c>
      <c r="D449" s="171">
        <v>1</v>
      </c>
      <c r="E449" s="171" t="s">
        <v>39</v>
      </c>
      <c r="F449" s="116" t="s">
        <v>97</v>
      </c>
      <c r="G449" s="169" t="s">
        <v>106</v>
      </c>
      <c r="H449" s="169" t="s">
        <v>1689</v>
      </c>
      <c r="I449" s="169" t="s">
        <v>1688</v>
      </c>
      <c r="J449" s="146" t="s">
        <v>9</v>
      </c>
      <c r="K449" s="169"/>
      <c r="L449" s="206" t="s">
        <v>1054</v>
      </c>
      <c r="M449" s="172" t="str">
        <f>IF(C449="","",(IF(IFERROR(INDEX(HandoverLog!A:A,MATCH(ShipmentRegister!C449,HandoverLog!A:A,0),1),"Inside The Secure Store")=C449,"Collected And Gone","Inside The Secure Store")))</f>
        <v>Collected And Gone</v>
      </c>
      <c r="N449" s="28">
        <f t="shared" ca="1" si="35"/>
        <v>53</v>
      </c>
      <c r="O449" s="169"/>
      <c r="P449" s="192"/>
      <c r="Q449" s="192"/>
      <c r="R449" s="192"/>
      <c r="S449" s="192"/>
      <c r="T449" s="171"/>
      <c r="U449" s="169"/>
      <c r="V449" s="174" t="str">
        <f t="shared" si="36"/>
        <v/>
      </c>
      <c r="W449" s="175" t="str">
        <f t="shared" ca="1" si="37"/>
        <v/>
      </c>
      <c r="X449" s="182"/>
      <c r="Y449" s="182"/>
      <c r="Z449" s="182"/>
      <c r="AA449" s="182"/>
    </row>
    <row r="450" spans="1:27" s="41" customFormat="1">
      <c r="A450" s="241">
        <v>44049</v>
      </c>
      <c r="B450" s="169" t="s">
        <v>7</v>
      </c>
      <c r="C450" s="212" t="s">
        <v>1697</v>
      </c>
      <c r="D450" s="208">
        <v>5</v>
      </c>
      <c r="E450" s="171" t="s">
        <v>39</v>
      </c>
      <c r="F450" s="116" t="s">
        <v>1885</v>
      </c>
      <c r="G450" s="169" t="s">
        <v>1655</v>
      </c>
      <c r="H450" s="192" t="s">
        <v>1702</v>
      </c>
      <c r="I450" s="192" t="s">
        <v>1703</v>
      </c>
      <c r="J450" s="169" t="s">
        <v>10</v>
      </c>
      <c r="K450" s="192"/>
      <c r="L450" s="193" t="s">
        <v>167</v>
      </c>
      <c r="M450" s="172" t="str">
        <f>IF(C450="","",(IF(IFERROR(INDEX(HandoverLog!A:A,MATCH(ShipmentRegister!C450,HandoverLog!A:A,0),1),"Inside The Secure Store")=C450,"Collected And Gone","Inside The Secure Store")))</f>
        <v>Inside The Secure Store</v>
      </c>
      <c r="N450" s="28">
        <f t="shared" ca="1" si="35"/>
        <v>52</v>
      </c>
      <c r="O450" s="192" t="s">
        <v>1713</v>
      </c>
      <c r="P450" s="192"/>
      <c r="Q450" s="192"/>
      <c r="R450" s="192"/>
      <c r="S450" s="193"/>
      <c r="T450" s="208"/>
      <c r="U450" s="192"/>
      <c r="V450" s="174" t="str">
        <f t="shared" si="36"/>
        <v/>
      </c>
      <c r="W450" s="175" t="str">
        <f t="shared" ca="1" si="37"/>
        <v/>
      </c>
      <c r="X450" s="182"/>
      <c r="Y450" s="182"/>
      <c r="Z450" s="182"/>
      <c r="AA450" s="182"/>
    </row>
    <row r="451" spans="1:27" s="41" customFormat="1">
      <c r="A451" s="241">
        <v>44049</v>
      </c>
      <c r="B451" s="169" t="s">
        <v>7</v>
      </c>
      <c r="C451" s="212" t="s">
        <v>1698</v>
      </c>
      <c r="D451" s="208">
        <v>5</v>
      </c>
      <c r="E451" s="208"/>
      <c r="F451" s="116" t="s">
        <v>1885</v>
      </c>
      <c r="G451" s="169" t="s">
        <v>1655</v>
      </c>
      <c r="H451" s="192" t="s">
        <v>1702</v>
      </c>
      <c r="I451" s="192" t="s">
        <v>1704</v>
      </c>
      <c r="J451" s="169" t="s">
        <v>10</v>
      </c>
      <c r="K451" s="192"/>
      <c r="L451" s="193" t="s">
        <v>167</v>
      </c>
      <c r="M451" s="172" t="str">
        <f>IF(C451="","",(IF(IFERROR(INDEX(HandoverLog!A:A,MATCH(ShipmentRegister!C451,HandoverLog!A:A,0),1),"Inside The Secure Store")=C451,"Collected And Gone","Inside The Secure Store")))</f>
        <v>Inside The Secure Store</v>
      </c>
      <c r="N451" s="28">
        <f t="shared" ca="1" si="35"/>
        <v>52</v>
      </c>
      <c r="O451" s="192" t="s">
        <v>1713</v>
      </c>
      <c r="P451" s="192"/>
      <c r="Q451" s="192"/>
      <c r="R451" s="192"/>
      <c r="S451" s="193"/>
      <c r="T451" s="208"/>
      <c r="U451" s="192"/>
      <c r="V451" s="174" t="str">
        <f t="shared" si="36"/>
        <v/>
      </c>
      <c r="W451" s="175" t="str">
        <f t="shared" ca="1" si="37"/>
        <v/>
      </c>
      <c r="X451" s="182"/>
      <c r="Y451" s="182"/>
      <c r="Z451" s="182"/>
      <c r="AA451" s="182"/>
    </row>
    <row r="452" spans="1:27" s="41" customFormat="1">
      <c r="A452" s="241">
        <v>44049</v>
      </c>
      <c r="B452" s="169" t="s">
        <v>7</v>
      </c>
      <c r="C452" s="212" t="s">
        <v>1699</v>
      </c>
      <c r="D452" s="208">
        <v>5</v>
      </c>
      <c r="E452" s="208"/>
      <c r="F452" s="116" t="s">
        <v>1885</v>
      </c>
      <c r="G452" s="169" t="s">
        <v>1655</v>
      </c>
      <c r="H452" s="192" t="s">
        <v>1702</v>
      </c>
      <c r="I452" s="192" t="s">
        <v>1705</v>
      </c>
      <c r="J452" s="169" t="s">
        <v>10</v>
      </c>
      <c r="K452" s="192"/>
      <c r="L452" s="193" t="s">
        <v>167</v>
      </c>
      <c r="M452" s="172" t="str">
        <f>IF(C452="","",(IF(IFERROR(INDEX(HandoverLog!A:A,MATCH(ShipmentRegister!C452,HandoverLog!A:A,0),1),"Inside The Secure Store")=C452,"Collected And Gone","Inside The Secure Store")))</f>
        <v>Inside The Secure Store</v>
      </c>
      <c r="N452" s="28">
        <f t="shared" ca="1" si="35"/>
        <v>52</v>
      </c>
      <c r="O452" s="192" t="s">
        <v>1713</v>
      </c>
      <c r="P452" s="192"/>
      <c r="Q452" s="192"/>
      <c r="R452" s="192"/>
      <c r="S452" s="193"/>
      <c r="T452" s="208"/>
      <c r="U452" s="192"/>
      <c r="V452" s="174" t="str">
        <f t="shared" si="36"/>
        <v/>
      </c>
      <c r="W452" s="175" t="str">
        <f t="shared" ca="1" si="37"/>
        <v/>
      </c>
      <c r="X452" s="182"/>
      <c r="Y452" s="182"/>
      <c r="Z452" s="182"/>
      <c r="AA452" s="182"/>
    </row>
    <row r="453" spans="1:27" s="41" customFormat="1">
      <c r="A453" s="241">
        <v>44049</v>
      </c>
      <c r="B453" s="169" t="s">
        <v>7</v>
      </c>
      <c r="C453" s="212" t="s">
        <v>1700</v>
      </c>
      <c r="D453" s="208">
        <v>5</v>
      </c>
      <c r="E453" s="208"/>
      <c r="F453" s="116" t="s">
        <v>1885</v>
      </c>
      <c r="G453" s="169" t="s">
        <v>1655</v>
      </c>
      <c r="H453" s="192" t="s">
        <v>1702</v>
      </c>
      <c r="I453" s="192" t="s">
        <v>1706</v>
      </c>
      <c r="J453" s="169" t="s">
        <v>10</v>
      </c>
      <c r="K453" s="192"/>
      <c r="L453" s="193" t="s">
        <v>167</v>
      </c>
      <c r="M453" s="172" t="str">
        <f>IF(C453="","",(IF(IFERROR(INDEX(HandoverLog!A:A,MATCH(ShipmentRegister!C453,HandoverLog!A:A,0),1),"Inside The Secure Store")=C453,"Collected And Gone","Inside The Secure Store")))</f>
        <v>Inside The Secure Store</v>
      </c>
      <c r="N453" s="28">
        <f t="shared" ref="N453:N516" ca="1" si="38">IF(A453="","",(TODAY()-A453))</f>
        <v>52</v>
      </c>
      <c r="O453" s="192" t="s">
        <v>1713</v>
      </c>
      <c r="P453" s="192"/>
      <c r="Q453" s="192"/>
      <c r="R453" s="192"/>
      <c r="S453" s="193"/>
      <c r="T453" s="208"/>
      <c r="U453" s="192"/>
      <c r="V453" s="174" t="str">
        <f t="shared" ref="V453:V516" si="39">IF(U453="","",U453+45)</f>
        <v/>
      </c>
      <c r="W453" s="175" t="str">
        <f t="shared" ref="W453:W516" ca="1" si="40">IF(U453="","",TODAY()-U453)</f>
        <v/>
      </c>
      <c r="X453" s="182"/>
      <c r="Y453" s="182"/>
      <c r="Z453" s="182"/>
      <c r="AA453" s="182"/>
    </row>
    <row r="454" spans="1:27" s="41" customFormat="1">
      <c r="A454" s="241">
        <v>44049</v>
      </c>
      <c r="B454" s="169" t="s">
        <v>7</v>
      </c>
      <c r="C454" s="212" t="s">
        <v>1701</v>
      </c>
      <c r="D454" s="208">
        <v>5</v>
      </c>
      <c r="E454" s="208"/>
      <c r="F454" s="116" t="s">
        <v>1885</v>
      </c>
      <c r="G454" s="169" t="s">
        <v>1655</v>
      </c>
      <c r="H454" s="192" t="s">
        <v>1702</v>
      </c>
      <c r="I454" s="192" t="s">
        <v>1707</v>
      </c>
      <c r="J454" s="169" t="s">
        <v>10</v>
      </c>
      <c r="K454" s="192"/>
      <c r="L454" s="193" t="s">
        <v>167</v>
      </c>
      <c r="M454" s="172" t="str">
        <f>IF(C454="","",(IF(IFERROR(INDEX(HandoverLog!A:A,MATCH(ShipmentRegister!C454,HandoverLog!A:A,0),1),"Inside The Secure Store")=C454,"Collected And Gone","Inside The Secure Store")))</f>
        <v>Inside The Secure Store</v>
      </c>
      <c r="N454" s="28">
        <f t="shared" ca="1" si="38"/>
        <v>52</v>
      </c>
      <c r="O454" s="192" t="s">
        <v>1713</v>
      </c>
      <c r="P454" s="192"/>
      <c r="Q454" s="192"/>
      <c r="R454" s="192"/>
      <c r="S454" s="193"/>
      <c r="T454" s="208"/>
      <c r="U454" s="192"/>
      <c r="V454" s="174" t="str">
        <f t="shared" si="39"/>
        <v/>
      </c>
      <c r="W454" s="175" t="str">
        <f t="shared" ca="1" si="40"/>
        <v/>
      </c>
      <c r="X454" s="182"/>
      <c r="Y454" s="182"/>
      <c r="Z454" s="182"/>
      <c r="AA454" s="182"/>
    </row>
    <row r="455" spans="1:27" s="41" customFormat="1">
      <c r="A455" s="244">
        <v>44049</v>
      </c>
      <c r="B455" s="169" t="s">
        <v>7</v>
      </c>
      <c r="C455" s="192" t="s">
        <v>1714</v>
      </c>
      <c r="D455" s="208">
        <v>3</v>
      </c>
      <c r="E455" s="171" t="s">
        <v>39</v>
      </c>
      <c r="F455" s="213" t="s">
        <v>102</v>
      </c>
      <c r="G455" s="192" t="s">
        <v>434</v>
      </c>
      <c r="H455" s="192" t="s">
        <v>1710</v>
      </c>
      <c r="I455" s="192" t="s">
        <v>1717</v>
      </c>
      <c r="J455" s="169" t="s">
        <v>10</v>
      </c>
      <c r="K455" s="192"/>
      <c r="L455" s="193" t="s">
        <v>167</v>
      </c>
      <c r="M455" s="172" t="str">
        <f>IF(C455="","",(IF(IFERROR(INDEX(HandoverLog!A:A,MATCH(ShipmentRegister!C455,HandoverLog!A:A,0),1),"Inside The Secure Store")=C455,"Collected And Gone","Inside The Secure Store")))</f>
        <v>Collected And Gone</v>
      </c>
      <c r="N455" s="28">
        <f t="shared" ca="1" si="38"/>
        <v>52</v>
      </c>
      <c r="O455" s="192" t="s">
        <v>1713</v>
      </c>
      <c r="P455" s="192"/>
      <c r="Q455" s="192"/>
      <c r="R455" s="192"/>
      <c r="S455" s="192"/>
      <c r="T455" s="208"/>
      <c r="U455" s="192"/>
      <c r="V455" s="174" t="str">
        <f t="shared" si="39"/>
        <v/>
      </c>
      <c r="W455" s="175" t="str">
        <f t="shared" ca="1" si="40"/>
        <v/>
      </c>
      <c r="X455" s="182"/>
      <c r="Y455" s="182"/>
      <c r="Z455" s="182"/>
      <c r="AA455" s="182"/>
    </row>
    <row r="456" spans="1:27" s="41" customFormat="1">
      <c r="A456" s="244">
        <v>44049</v>
      </c>
      <c r="B456" s="169" t="s">
        <v>7</v>
      </c>
      <c r="C456" s="192" t="s">
        <v>1715</v>
      </c>
      <c r="D456" s="208">
        <v>3</v>
      </c>
      <c r="E456" s="208"/>
      <c r="F456" s="213" t="s">
        <v>102</v>
      </c>
      <c r="G456" s="192" t="s">
        <v>434</v>
      </c>
      <c r="H456" s="192" t="s">
        <v>1710</v>
      </c>
      <c r="I456" s="192" t="s">
        <v>1717</v>
      </c>
      <c r="J456" s="169" t="s">
        <v>10</v>
      </c>
      <c r="K456" s="192"/>
      <c r="L456" s="193" t="s">
        <v>167</v>
      </c>
      <c r="M456" s="172" t="str">
        <f>IF(C456="","",(IF(IFERROR(INDEX(HandoverLog!A:A,MATCH(ShipmentRegister!C456,HandoverLog!A:A,0),1),"Inside The Secure Store")=C456,"Collected And Gone","Inside The Secure Store")))</f>
        <v>Collected And Gone</v>
      </c>
      <c r="N456" s="28">
        <f t="shared" ca="1" si="38"/>
        <v>52</v>
      </c>
      <c r="O456" s="192" t="s">
        <v>1713</v>
      </c>
      <c r="P456" s="192"/>
      <c r="Q456" s="192"/>
      <c r="R456" s="192"/>
      <c r="S456" s="192"/>
      <c r="T456" s="208"/>
      <c r="U456" s="192"/>
      <c r="V456" s="174" t="str">
        <f t="shared" si="39"/>
        <v/>
      </c>
      <c r="W456" s="175" t="str">
        <f t="shared" ca="1" si="40"/>
        <v/>
      </c>
      <c r="X456" s="182"/>
      <c r="Y456" s="182"/>
      <c r="Z456" s="182"/>
      <c r="AA456" s="182"/>
    </row>
    <row r="457" spans="1:27" s="41" customFormat="1">
      <c r="A457" s="244">
        <v>44049</v>
      </c>
      <c r="B457" s="169" t="s">
        <v>7</v>
      </c>
      <c r="C457" s="192" t="s">
        <v>1716</v>
      </c>
      <c r="D457" s="208">
        <v>3</v>
      </c>
      <c r="E457" s="208"/>
      <c r="F457" s="213" t="s">
        <v>102</v>
      </c>
      <c r="G457" s="192" t="s">
        <v>434</v>
      </c>
      <c r="H457" s="192" t="s">
        <v>1710</v>
      </c>
      <c r="I457" s="192" t="s">
        <v>1717</v>
      </c>
      <c r="J457" s="169" t="s">
        <v>10</v>
      </c>
      <c r="K457" s="192"/>
      <c r="L457" s="193" t="s">
        <v>167</v>
      </c>
      <c r="M457" s="172" t="str">
        <f>IF(C457="","",(IF(IFERROR(INDEX(HandoverLog!A:A,MATCH(ShipmentRegister!C457,HandoverLog!A:A,0),1),"Inside The Secure Store")=C457,"Collected And Gone","Inside The Secure Store")))</f>
        <v>Collected And Gone</v>
      </c>
      <c r="N457" s="28">
        <f t="shared" ca="1" si="38"/>
        <v>52</v>
      </c>
      <c r="O457" s="192" t="s">
        <v>1713</v>
      </c>
      <c r="P457" s="192"/>
      <c r="Q457" s="192"/>
      <c r="R457" s="192"/>
      <c r="S457" s="192"/>
      <c r="T457" s="208"/>
      <c r="U457" s="192"/>
      <c r="V457" s="174" t="str">
        <f t="shared" si="39"/>
        <v/>
      </c>
      <c r="W457" s="175" t="str">
        <f t="shared" ca="1" si="40"/>
        <v/>
      </c>
      <c r="X457" s="182"/>
      <c r="Y457" s="182"/>
      <c r="Z457" s="182"/>
      <c r="AA457" s="182"/>
    </row>
    <row r="458" spans="1:27" s="41" customFormat="1">
      <c r="A458" s="244">
        <v>44049</v>
      </c>
      <c r="B458" s="169" t="s">
        <v>7</v>
      </c>
      <c r="C458" s="192" t="s">
        <v>1718</v>
      </c>
      <c r="D458" s="208">
        <v>1</v>
      </c>
      <c r="E458" s="171" t="s">
        <v>39</v>
      </c>
      <c r="F458" s="213" t="s">
        <v>101</v>
      </c>
      <c r="G458" s="192" t="s">
        <v>3059</v>
      </c>
      <c r="H458" s="192" t="s">
        <v>1720</v>
      </c>
      <c r="I458" s="192" t="s">
        <v>1719</v>
      </c>
      <c r="J458" s="169" t="s">
        <v>10</v>
      </c>
      <c r="K458" s="192"/>
      <c r="L458" s="193" t="s">
        <v>1376</v>
      </c>
      <c r="M458" s="172" t="str">
        <f>IF(C458="","",(IF(IFERROR(INDEX(HandoverLog!A:A,MATCH(ShipmentRegister!C458,HandoverLog!A:A,0),1),"Inside The Secure Store")=C458,"Collected And Gone","Inside The Secure Store")))</f>
        <v>Collected And Gone</v>
      </c>
      <c r="N458" s="28">
        <f t="shared" ca="1" si="38"/>
        <v>52</v>
      </c>
      <c r="O458" s="192"/>
      <c r="P458" s="192"/>
      <c r="Q458" s="192"/>
      <c r="R458" s="192"/>
      <c r="S458" s="192"/>
      <c r="T458" s="208"/>
      <c r="U458" s="192"/>
      <c r="V458" s="174" t="str">
        <f t="shared" si="39"/>
        <v/>
      </c>
      <c r="W458" s="175" t="str">
        <f t="shared" ca="1" si="40"/>
        <v/>
      </c>
      <c r="X458" s="182"/>
      <c r="Y458" s="182"/>
      <c r="Z458" s="182"/>
      <c r="AA458" s="182"/>
    </row>
    <row r="459" spans="1:27" s="41" customFormat="1">
      <c r="A459" s="244">
        <v>44049</v>
      </c>
      <c r="B459" s="169" t="s">
        <v>7</v>
      </c>
      <c r="C459" s="192" t="s">
        <v>1721</v>
      </c>
      <c r="D459" s="208">
        <v>1</v>
      </c>
      <c r="E459" s="171" t="s">
        <v>39</v>
      </c>
      <c r="F459" s="213" t="s">
        <v>97</v>
      </c>
      <c r="G459" s="192" t="s">
        <v>1726</v>
      </c>
      <c r="H459" s="192" t="s">
        <v>1725</v>
      </c>
      <c r="I459" s="192" t="s">
        <v>74</v>
      </c>
      <c r="J459" s="169" t="s">
        <v>10</v>
      </c>
      <c r="K459" s="192"/>
      <c r="L459" s="193" t="s">
        <v>1054</v>
      </c>
      <c r="M459" s="172" t="str">
        <f>IF(C459="","",(IF(IFERROR(INDEX(HandoverLog!A:A,MATCH(ShipmentRegister!C459,HandoverLog!A:A,0),1),"Inside The Secure Store")=C459,"Collected And Gone","Inside The Secure Store")))</f>
        <v>Collected And Gone</v>
      </c>
      <c r="N459" s="28">
        <f t="shared" ca="1" si="38"/>
        <v>52</v>
      </c>
      <c r="O459" s="192"/>
      <c r="P459" s="192"/>
      <c r="Q459" s="192"/>
      <c r="R459" s="192"/>
      <c r="S459" s="192"/>
      <c r="T459" s="208"/>
      <c r="U459" s="192"/>
      <c r="V459" s="174" t="str">
        <f t="shared" si="39"/>
        <v/>
      </c>
      <c r="W459" s="175" t="str">
        <f t="shared" ca="1" si="40"/>
        <v/>
      </c>
      <c r="X459" s="182"/>
      <c r="Y459" s="182"/>
      <c r="Z459" s="182"/>
      <c r="AA459" s="182"/>
    </row>
    <row r="460" spans="1:27" s="41" customFormat="1">
      <c r="A460" s="241">
        <v>44049</v>
      </c>
      <c r="B460" s="169" t="s">
        <v>7</v>
      </c>
      <c r="C460" s="192" t="s">
        <v>1724</v>
      </c>
      <c r="D460" s="208">
        <v>1</v>
      </c>
      <c r="E460" s="171" t="s">
        <v>39</v>
      </c>
      <c r="F460" s="116" t="s">
        <v>104</v>
      </c>
      <c r="G460" s="192" t="s">
        <v>1723</v>
      </c>
      <c r="H460" s="192" t="s">
        <v>1722</v>
      </c>
      <c r="I460" s="192" t="s">
        <v>1729</v>
      </c>
      <c r="J460" s="169" t="s">
        <v>10</v>
      </c>
      <c r="K460" s="192"/>
      <c r="L460" s="193" t="s">
        <v>1054</v>
      </c>
      <c r="M460" s="172" t="str">
        <f>IF(C460="","",(IF(IFERROR(INDEX(HandoverLog!A:A,MATCH(ShipmentRegister!C460,HandoverLog!A:A,0),1),"Inside The Secure Store")=C460,"Collected And Gone","Inside The Secure Store")))</f>
        <v>Inside The Secure Store</v>
      </c>
      <c r="N460" s="28">
        <f t="shared" ca="1" si="38"/>
        <v>52</v>
      </c>
      <c r="O460" s="192"/>
      <c r="P460" s="192"/>
      <c r="Q460" s="192"/>
      <c r="R460" s="192"/>
      <c r="S460" s="193"/>
      <c r="T460" s="208"/>
      <c r="U460" s="192"/>
      <c r="V460" s="174" t="str">
        <f t="shared" si="39"/>
        <v/>
      </c>
      <c r="W460" s="175" t="str">
        <f t="shared" ca="1" si="40"/>
        <v/>
      </c>
      <c r="X460" s="182"/>
      <c r="Y460" s="182"/>
      <c r="Z460" s="182"/>
      <c r="AA460" s="182"/>
    </row>
    <row r="461" spans="1:27" s="41" customFormat="1">
      <c r="A461" s="244">
        <v>44049</v>
      </c>
      <c r="B461" s="169" t="s">
        <v>8</v>
      </c>
      <c r="C461" s="134" t="s">
        <v>1730</v>
      </c>
      <c r="D461" s="208">
        <v>1</v>
      </c>
      <c r="E461" s="171" t="s">
        <v>39</v>
      </c>
      <c r="F461" s="213" t="s">
        <v>156</v>
      </c>
      <c r="G461" s="192" t="s">
        <v>242</v>
      </c>
      <c r="H461" s="192" t="s">
        <v>1731</v>
      </c>
      <c r="I461" s="192" t="s">
        <v>1732</v>
      </c>
      <c r="J461" s="169" t="s">
        <v>10</v>
      </c>
      <c r="K461" s="192"/>
      <c r="L461" s="193" t="s">
        <v>1054</v>
      </c>
      <c r="M461" s="172" t="str">
        <f>IF(C461="","",(IF(IFERROR(INDEX(HandoverLog!A:A,MATCH(ShipmentRegister!C461,HandoverLog!A:A,0),1),"Inside The Secure Store")=C461,"Collected And Gone","Inside The Secure Store")))</f>
        <v>Collected And Gone</v>
      </c>
      <c r="N461" s="28">
        <f t="shared" ca="1" si="38"/>
        <v>52</v>
      </c>
      <c r="O461" s="192"/>
      <c r="P461" s="192"/>
      <c r="Q461" s="192"/>
      <c r="R461" s="192"/>
      <c r="S461" s="192"/>
      <c r="T461" s="208"/>
      <c r="U461" s="192"/>
      <c r="V461" s="174" t="str">
        <f t="shared" si="39"/>
        <v/>
      </c>
      <c r="W461" s="175" t="str">
        <f t="shared" ca="1" si="40"/>
        <v/>
      </c>
      <c r="X461" s="182"/>
      <c r="Y461" s="182"/>
      <c r="Z461" s="182"/>
      <c r="AA461" s="182"/>
    </row>
    <row r="462" spans="1:27" s="41" customFormat="1">
      <c r="A462" s="244">
        <v>44049</v>
      </c>
      <c r="B462" s="169" t="s">
        <v>8</v>
      </c>
      <c r="C462" s="192" t="s">
        <v>1733</v>
      </c>
      <c r="D462" s="208">
        <v>1</v>
      </c>
      <c r="E462" s="171" t="s">
        <v>39</v>
      </c>
      <c r="F462" s="213" t="s">
        <v>159</v>
      </c>
      <c r="G462" s="192" t="s">
        <v>108</v>
      </c>
      <c r="H462" s="192" t="s">
        <v>1734</v>
      </c>
      <c r="I462" s="192" t="s">
        <v>1735</v>
      </c>
      <c r="J462" s="169" t="s">
        <v>10</v>
      </c>
      <c r="K462" s="192"/>
      <c r="L462" s="193" t="s">
        <v>1054</v>
      </c>
      <c r="M462" s="172" t="str">
        <f>IF(C462="","",(IF(IFERROR(INDEX(HandoverLog!A:A,MATCH(ShipmentRegister!C462,HandoverLog!A:A,0),1),"Inside The Secure Store")=C462,"Collected And Gone","Inside The Secure Store")))</f>
        <v>Collected And Gone</v>
      </c>
      <c r="N462" s="28">
        <f t="shared" ca="1" si="38"/>
        <v>52</v>
      </c>
      <c r="O462" s="192"/>
      <c r="P462" s="192"/>
      <c r="Q462" s="192"/>
      <c r="R462" s="192"/>
      <c r="S462" s="192"/>
      <c r="T462" s="208"/>
      <c r="U462" s="192"/>
      <c r="V462" s="174" t="str">
        <f t="shared" si="39"/>
        <v/>
      </c>
      <c r="W462" s="175" t="str">
        <f t="shared" ca="1" si="40"/>
        <v/>
      </c>
      <c r="X462" s="182"/>
      <c r="Y462" s="182"/>
      <c r="Z462" s="182"/>
      <c r="AA462" s="182"/>
    </row>
    <row r="463" spans="1:27" s="41" customFormat="1">
      <c r="A463" s="244">
        <v>44049</v>
      </c>
      <c r="B463" s="169" t="s">
        <v>8</v>
      </c>
      <c r="C463" s="192" t="s">
        <v>1736</v>
      </c>
      <c r="D463" s="208">
        <v>9</v>
      </c>
      <c r="E463" s="171" t="s">
        <v>39</v>
      </c>
      <c r="F463" s="116" t="s">
        <v>104</v>
      </c>
      <c r="G463" s="192" t="s">
        <v>694</v>
      </c>
      <c r="H463" s="169" t="s">
        <v>1738</v>
      </c>
      <c r="I463" s="192" t="s">
        <v>74</v>
      </c>
      <c r="J463" s="169" t="s">
        <v>10</v>
      </c>
      <c r="K463" s="192"/>
      <c r="L463" s="193" t="s">
        <v>167</v>
      </c>
      <c r="M463" s="172" t="str">
        <f>IF(C463="","",(IF(IFERROR(INDEX(HandoverLog!A:A,MATCH(ShipmentRegister!C463,HandoverLog!A:A,0),1),"Inside The Secure Store")=C463,"Collected And Gone","Inside The Secure Store")))</f>
        <v>Collected And Gone</v>
      </c>
      <c r="N463" s="28">
        <f t="shared" ca="1" si="38"/>
        <v>52</v>
      </c>
      <c r="O463" s="169" t="s">
        <v>1397</v>
      </c>
      <c r="P463" s="192"/>
      <c r="Q463" s="192"/>
      <c r="R463" s="192"/>
      <c r="S463" s="192"/>
      <c r="T463" s="208"/>
      <c r="U463" s="192"/>
      <c r="V463" s="174" t="str">
        <f t="shared" si="39"/>
        <v/>
      </c>
      <c r="W463" s="175" t="str">
        <f t="shared" ca="1" si="40"/>
        <v/>
      </c>
      <c r="X463" s="182"/>
      <c r="Y463" s="182"/>
      <c r="Z463" s="182"/>
      <c r="AA463" s="182"/>
    </row>
    <row r="464" spans="1:27" s="41" customFormat="1">
      <c r="A464" s="244">
        <v>44049</v>
      </c>
      <c r="B464" s="169" t="s">
        <v>8</v>
      </c>
      <c r="C464" s="192" t="s">
        <v>2118</v>
      </c>
      <c r="D464" s="208">
        <v>1</v>
      </c>
      <c r="E464" s="171" t="s">
        <v>39</v>
      </c>
      <c r="F464" s="213" t="s">
        <v>1871</v>
      </c>
      <c r="G464" s="192" t="s">
        <v>2119</v>
      </c>
      <c r="H464" s="195" t="s">
        <v>2120</v>
      </c>
      <c r="I464" s="192" t="s">
        <v>2121</v>
      </c>
      <c r="J464" s="169" t="s">
        <v>10</v>
      </c>
      <c r="K464" s="192"/>
      <c r="L464" s="193" t="s">
        <v>1054</v>
      </c>
      <c r="M464" s="172" t="str">
        <f>IF(C464="","",(IF(IFERROR(INDEX(HandoverLog!A:A,MATCH(ShipmentRegister!C464,HandoverLog!A:A,0),1),"Inside The Secure Store")=C464,"Collected And Gone","Inside The Secure Store")))</f>
        <v>Collected And Gone</v>
      </c>
      <c r="N464" s="28">
        <f t="shared" ca="1" si="38"/>
        <v>52</v>
      </c>
      <c r="O464" s="195"/>
      <c r="P464" s="192"/>
      <c r="Q464" s="192"/>
      <c r="R464" s="192"/>
      <c r="S464" s="192"/>
      <c r="T464" s="208"/>
      <c r="U464" s="192"/>
      <c r="V464" s="174" t="str">
        <f t="shared" si="39"/>
        <v/>
      </c>
      <c r="W464" s="175" t="str">
        <f t="shared" ca="1" si="40"/>
        <v/>
      </c>
      <c r="X464" s="182"/>
      <c r="Y464" s="182"/>
      <c r="Z464" s="182"/>
      <c r="AA464" s="182"/>
    </row>
    <row r="465" spans="1:30" s="41" customFormat="1">
      <c r="A465" s="245">
        <v>44050</v>
      </c>
      <c r="B465" s="169" t="s">
        <v>7</v>
      </c>
      <c r="C465" s="192" t="s">
        <v>1745</v>
      </c>
      <c r="D465" s="208">
        <v>1</v>
      </c>
      <c r="E465" s="171" t="s">
        <v>39</v>
      </c>
      <c r="F465" s="116" t="s">
        <v>37</v>
      </c>
      <c r="G465" s="192" t="s">
        <v>509</v>
      </c>
      <c r="H465" s="203" t="s">
        <v>1746</v>
      </c>
      <c r="I465" s="192" t="s">
        <v>1747</v>
      </c>
      <c r="J465" s="169" t="s">
        <v>10</v>
      </c>
      <c r="K465" s="192"/>
      <c r="L465" s="193" t="s">
        <v>1376</v>
      </c>
      <c r="M465" s="172" t="str">
        <f>IF(C465="","",(IF(IFERROR(INDEX(HandoverLog!A:A,MATCH(ShipmentRegister!C465,HandoverLog!A:A,0),1),"Inside The Secure Store")=C465,"Collected And Gone","Inside The Secure Store")))</f>
        <v>Collected And Gone</v>
      </c>
      <c r="N465" s="28">
        <f t="shared" ca="1" si="38"/>
        <v>51</v>
      </c>
      <c r="O465" s="203"/>
      <c r="P465" s="192"/>
      <c r="Q465" s="192"/>
      <c r="R465" s="192"/>
      <c r="S465" s="192"/>
      <c r="T465" s="208"/>
      <c r="U465" s="192"/>
      <c r="V465" s="174" t="str">
        <f t="shared" si="39"/>
        <v/>
      </c>
      <c r="W465" s="175" t="str">
        <f t="shared" ca="1" si="40"/>
        <v/>
      </c>
      <c r="X465" s="182"/>
      <c r="Y465" s="182"/>
      <c r="Z465" s="182"/>
      <c r="AA465" s="182"/>
    </row>
    <row r="466" spans="1:30" s="41" customFormat="1">
      <c r="A466" s="245">
        <v>44050</v>
      </c>
      <c r="B466" s="169" t="s">
        <v>7</v>
      </c>
      <c r="C466" s="192" t="s">
        <v>1750</v>
      </c>
      <c r="D466" s="208">
        <v>1</v>
      </c>
      <c r="E466" s="171" t="s">
        <v>39</v>
      </c>
      <c r="F466" s="116" t="s">
        <v>162</v>
      </c>
      <c r="G466" s="192" t="s">
        <v>184</v>
      </c>
      <c r="H466" s="192" t="s">
        <v>1751</v>
      </c>
      <c r="I466" s="192" t="s">
        <v>1752</v>
      </c>
      <c r="J466" s="169" t="s">
        <v>10</v>
      </c>
      <c r="K466" s="192"/>
      <c r="L466" s="193" t="s">
        <v>417</v>
      </c>
      <c r="M466" s="172" t="str">
        <f>IF(C466="","",(IF(IFERROR(INDEX(HandoverLog!A:A,MATCH(ShipmentRegister!C466,HandoverLog!A:A,0),1),"Inside The Secure Store")=C466,"Collected And Gone","Inside The Secure Store")))</f>
        <v>Collected And Gone</v>
      </c>
      <c r="N466" s="28">
        <f t="shared" ca="1" si="38"/>
        <v>51</v>
      </c>
      <c r="O466" s="192" t="s">
        <v>1781</v>
      </c>
      <c r="P466" s="192"/>
      <c r="Q466" s="192"/>
      <c r="R466" s="192"/>
      <c r="S466" s="192"/>
      <c r="T466" s="208"/>
      <c r="U466" s="192"/>
      <c r="V466" s="174" t="str">
        <f t="shared" si="39"/>
        <v/>
      </c>
      <c r="W466" s="175" t="str">
        <f t="shared" ca="1" si="40"/>
        <v/>
      </c>
      <c r="X466" s="182"/>
      <c r="Y466" s="182"/>
      <c r="Z466" s="182"/>
      <c r="AA466" s="182"/>
    </row>
    <row r="467" spans="1:30" s="41" customFormat="1">
      <c r="A467" s="246">
        <v>44050</v>
      </c>
      <c r="B467" s="169" t="s">
        <v>7</v>
      </c>
      <c r="C467" s="192" t="s">
        <v>1753</v>
      </c>
      <c r="D467" s="208">
        <v>1</v>
      </c>
      <c r="E467" s="171" t="s">
        <v>39</v>
      </c>
      <c r="F467" s="116" t="s">
        <v>14</v>
      </c>
      <c r="G467" s="192" t="s">
        <v>1511</v>
      </c>
      <c r="H467" s="192" t="s">
        <v>1041</v>
      </c>
      <c r="I467" s="192" t="s">
        <v>1754</v>
      </c>
      <c r="J467" s="169" t="s">
        <v>10</v>
      </c>
      <c r="K467" s="192"/>
      <c r="L467" s="193" t="s">
        <v>417</v>
      </c>
      <c r="M467" s="172" t="str">
        <f>IF(C467="","",(IF(IFERROR(INDEX(HandoverLog!A:A,MATCH(ShipmentRegister!C467,HandoverLog!A:A,0),1),"Inside The Secure Store")=C467,"Collected And Gone","Inside The Secure Store")))</f>
        <v>Inside The Secure Store</v>
      </c>
      <c r="N467" s="28">
        <f t="shared" ca="1" si="38"/>
        <v>51</v>
      </c>
      <c r="O467" s="192"/>
      <c r="P467" s="192"/>
      <c r="Q467" s="192"/>
      <c r="R467" s="192"/>
      <c r="S467" s="193"/>
      <c r="T467" s="208"/>
      <c r="U467" s="192"/>
      <c r="V467" s="174" t="str">
        <f t="shared" si="39"/>
        <v/>
      </c>
      <c r="W467" s="175" t="str">
        <f t="shared" ca="1" si="40"/>
        <v/>
      </c>
      <c r="X467" s="182"/>
      <c r="Y467" s="182"/>
      <c r="Z467" s="182"/>
      <c r="AA467" s="182"/>
    </row>
    <row r="468" spans="1:30" s="41" customFormat="1">
      <c r="A468" s="246">
        <v>44050</v>
      </c>
      <c r="B468" s="169" t="s">
        <v>7</v>
      </c>
      <c r="C468" s="212" t="s">
        <v>1755</v>
      </c>
      <c r="D468" s="208">
        <v>1</v>
      </c>
      <c r="E468" s="171" t="s">
        <v>39</v>
      </c>
      <c r="F468" s="116" t="s">
        <v>1870</v>
      </c>
      <c r="G468" s="192" t="s">
        <v>617</v>
      </c>
      <c r="H468" s="192" t="s">
        <v>1756</v>
      </c>
      <c r="I468" s="192" t="s">
        <v>1757</v>
      </c>
      <c r="J468" s="146" t="s">
        <v>9</v>
      </c>
      <c r="K468" s="192"/>
      <c r="L468" s="193" t="s">
        <v>417</v>
      </c>
      <c r="M468" s="172" t="str">
        <f>IF(C468="","",(IF(IFERROR(INDEX(HandoverLog!A:A,MATCH(ShipmentRegister!C468,HandoverLog!A:A,0),1),"Inside The Secure Store")=C468,"Collected And Gone","Inside The Secure Store")))</f>
        <v>Inside The Secure Store</v>
      </c>
      <c r="N468" s="28">
        <f t="shared" ca="1" si="38"/>
        <v>51</v>
      </c>
      <c r="O468" s="192"/>
      <c r="P468" s="192"/>
      <c r="Q468" s="192"/>
      <c r="R468" s="192"/>
      <c r="S468" s="193"/>
      <c r="T468" s="208"/>
      <c r="U468" s="192"/>
      <c r="V468" s="174" t="str">
        <f t="shared" si="39"/>
        <v/>
      </c>
      <c r="W468" s="175" t="str">
        <f t="shared" ca="1" si="40"/>
        <v/>
      </c>
      <c r="X468" s="182"/>
      <c r="Y468" s="182"/>
      <c r="Z468" s="182"/>
      <c r="AA468" s="182"/>
    </row>
    <row r="469" spans="1:30" s="41" customFormat="1">
      <c r="A469" s="245">
        <v>44050</v>
      </c>
      <c r="B469" s="169" t="s">
        <v>7</v>
      </c>
      <c r="C469" s="192" t="s">
        <v>1758</v>
      </c>
      <c r="D469" s="208">
        <v>2</v>
      </c>
      <c r="E469" s="171" t="s">
        <v>39</v>
      </c>
      <c r="F469" s="116" t="s">
        <v>162</v>
      </c>
      <c r="G469" s="192" t="s">
        <v>1760</v>
      </c>
      <c r="H469" s="192" t="s">
        <v>1761</v>
      </c>
      <c r="I469" s="192" t="s">
        <v>1762</v>
      </c>
      <c r="J469" s="169" t="s">
        <v>10</v>
      </c>
      <c r="K469" s="192"/>
      <c r="L469" s="193" t="s">
        <v>417</v>
      </c>
      <c r="M469" s="172" t="str">
        <f>IF(C469="","",(IF(IFERROR(INDEX(HandoverLog!A:A,MATCH(ShipmentRegister!C469,HandoverLog!A:A,0),1),"Inside The Secure Store")=C469,"Collected And Gone","Inside The Secure Store")))</f>
        <v>Collected And Gone</v>
      </c>
      <c r="N469" s="28">
        <f t="shared" ca="1" si="38"/>
        <v>51</v>
      </c>
      <c r="O469" s="192"/>
      <c r="P469" s="192"/>
      <c r="Q469" s="192"/>
      <c r="R469" s="192"/>
      <c r="S469" s="192"/>
      <c r="T469" s="208"/>
      <c r="U469" s="192"/>
      <c r="V469" s="174" t="str">
        <f t="shared" si="39"/>
        <v/>
      </c>
      <c r="W469" s="175" t="str">
        <f t="shared" ca="1" si="40"/>
        <v/>
      </c>
      <c r="X469" s="182"/>
      <c r="Y469" s="182"/>
      <c r="Z469" s="182"/>
      <c r="AA469" s="182"/>
    </row>
    <row r="470" spans="1:30" s="41" customFormat="1">
      <c r="A470" s="245">
        <v>44050</v>
      </c>
      <c r="B470" s="169" t="s">
        <v>7</v>
      </c>
      <c r="C470" s="192" t="s">
        <v>1759</v>
      </c>
      <c r="D470" s="208">
        <v>2</v>
      </c>
      <c r="E470" s="208"/>
      <c r="F470" s="116" t="s">
        <v>162</v>
      </c>
      <c r="G470" s="192" t="s">
        <v>1760</v>
      </c>
      <c r="H470" s="192" t="s">
        <v>1761</v>
      </c>
      <c r="I470" s="192" t="s">
        <v>1763</v>
      </c>
      <c r="J470" s="169" t="s">
        <v>10</v>
      </c>
      <c r="K470" s="192"/>
      <c r="L470" s="193" t="s">
        <v>417</v>
      </c>
      <c r="M470" s="172" t="str">
        <f>IF(C470="","",(IF(IFERROR(INDEX(HandoverLog!A:A,MATCH(ShipmentRegister!C470,HandoverLog!A:A,0),1),"Inside The Secure Store")=C470,"Collected And Gone","Inside The Secure Store")))</f>
        <v>Collected And Gone</v>
      </c>
      <c r="N470" s="28">
        <f t="shared" ca="1" si="38"/>
        <v>51</v>
      </c>
      <c r="O470" s="192"/>
      <c r="P470" s="192"/>
      <c r="Q470" s="192"/>
      <c r="R470" s="192"/>
      <c r="S470" s="192"/>
      <c r="T470" s="208"/>
      <c r="U470" s="192"/>
      <c r="V470" s="174" t="str">
        <f t="shared" si="39"/>
        <v/>
      </c>
      <c r="W470" s="175" t="str">
        <f t="shared" ca="1" si="40"/>
        <v/>
      </c>
      <c r="X470" s="182"/>
      <c r="Y470" s="182"/>
      <c r="Z470" s="182"/>
      <c r="AA470" s="182"/>
    </row>
    <row r="471" spans="1:30" s="41" customFormat="1">
      <c r="A471" s="245">
        <v>44051</v>
      </c>
      <c r="B471" s="169" t="s">
        <v>7</v>
      </c>
      <c r="C471" s="192" t="s">
        <v>1770</v>
      </c>
      <c r="D471" s="208">
        <v>1</v>
      </c>
      <c r="E471" s="171" t="s">
        <v>39</v>
      </c>
      <c r="F471" s="213" t="s">
        <v>13</v>
      </c>
      <c r="G471" s="192" t="s">
        <v>108</v>
      </c>
      <c r="H471" s="192" t="s">
        <v>1771</v>
      </c>
      <c r="I471" s="192" t="s">
        <v>1772</v>
      </c>
      <c r="J471" s="169" t="s">
        <v>10</v>
      </c>
      <c r="K471" s="192"/>
      <c r="L471" s="193" t="s">
        <v>1376</v>
      </c>
      <c r="M471" s="172" t="str">
        <f>IF(C471="","",(IF(IFERROR(INDEX(HandoverLog!A:A,MATCH(ShipmentRegister!C471,HandoverLog!A:A,0),1),"Inside The Secure Store")=C471,"Collected And Gone","Inside The Secure Store")))</f>
        <v>Collected And Gone</v>
      </c>
      <c r="N471" s="28">
        <f t="shared" ca="1" si="38"/>
        <v>50</v>
      </c>
      <c r="O471" s="192"/>
      <c r="P471" s="192"/>
      <c r="Q471" s="192"/>
      <c r="R471" s="192"/>
      <c r="S471" s="192"/>
      <c r="T471" s="208"/>
      <c r="U471" s="192"/>
      <c r="V471" s="174" t="str">
        <f t="shared" si="39"/>
        <v/>
      </c>
      <c r="W471" s="175" t="str">
        <f t="shared" ca="1" si="40"/>
        <v/>
      </c>
      <c r="X471" s="182"/>
      <c r="Y471" s="182"/>
      <c r="Z471" s="182"/>
      <c r="AA471" s="182"/>
    </row>
    <row r="472" spans="1:30" s="41" customFormat="1">
      <c r="A472" s="245">
        <v>44051</v>
      </c>
      <c r="B472" s="169" t="s">
        <v>7</v>
      </c>
      <c r="C472" s="192" t="s">
        <v>1775</v>
      </c>
      <c r="D472" s="208">
        <v>1</v>
      </c>
      <c r="E472" s="171" t="s">
        <v>39</v>
      </c>
      <c r="F472" s="213" t="s">
        <v>155</v>
      </c>
      <c r="G472" s="192" t="s">
        <v>1773</v>
      </c>
      <c r="H472" s="192" t="s">
        <v>1774</v>
      </c>
      <c r="I472" s="192" t="s">
        <v>1776</v>
      </c>
      <c r="J472" s="146" t="s">
        <v>9</v>
      </c>
      <c r="K472" s="192"/>
      <c r="L472" s="193" t="s">
        <v>1376</v>
      </c>
      <c r="M472" s="172" t="str">
        <f>IF(C472="","",(IF(IFERROR(INDEX(HandoverLog!A:A,MATCH(ShipmentRegister!C472,HandoverLog!A:A,0),1),"Inside The Secure Store")=C472,"Collected And Gone","Inside The Secure Store")))</f>
        <v>Collected And Gone</v>
      </c>
      <c r="N472" s="28">
        <f t="shared" ca="1" si="38"/>
        <v>50</v>
      </c>
      <c r="O472" s="192"/>
      <c r="P472" s="192"/>
      <c r="Q472" s="192"/>
      <c r="R472" s="192"/>
      <c r="S472" s="192"/>
      <c r="T472" s="208"/>
      <c r="U472" s="192"/>
      <c r="V472" s="174" t="str">
        <f t="shared" si="39"/>
        <v/>
      </c>
      <c r="W472" s="175" t="str">
        <f t="shared" ca="1" si="40"/>
        <v/>
      </c>
      <c r="X472" s="182"/>
      <c r="Y472" s="182"/>
      <c r="Z472" s="182"/>
      <c r="AA472" s="182"/>
    </row>
    <row r="473" spans="1:30" s="41" customFormat="1">
      <c r="A473" s="245">
        <v>44051</v>
      </c>
      <c r="B473" s="169" t="s">
        <v>7</v>
      </c>
      <c r="C473" s="134" t="s">
        <v>2419</v>
      </c>
      <c r="D473" s="208">
        <v>1</v>
      </c>
      <c r="E473" s="171" t="s">
        <v>39</v>
      </c>
      <c r="F473" s="116" t="s">
        <v>104</v>
      </c>
      <c r="G473" s="192" t="s">
        <v>1778</v>
      </c>
      <c r="H473" s="192" t="s">
        <v>1780</v>
      </c>
      <c r="I473" s="192" t="s">
        <v>1779</v>
      </c>
      <c r="J473" s="169" t="s">
        <v>10</v>
      </c>
      <c r="K473" s="192"/>
      <c r="L473" s="193" t="s">
        <v>1376</v>
      </c>
      <c r="M473" s="172" t="str">
        <f>IF(C473="","",(IF(IFERROR(INDEX(HandoverLog!A:A,MATCH(ShipmentRegister!C473,HandoverLog!A:A,0),1),"Inside The Secure Store")=C473,"Collected And Gone","Inside The Secure Store")))</f>
        <v>Collected And Gone</v>
      </c>
      <c r="N473" s="28">
        <f t="shared" ca="1" si="38"/>
        <v>50</v>
      </c>
      <c r="O473" s="192" t="s">
        <v>1777</v>
      </c>
      <c r="P473" s="192"/>
      <c r="Q473" s="192"/>
      <c r="R473" s="192"/>
      <c r="S473" s="192"/>
      <c r="T473" s="208"/>
      <c r="U473" s="192"/>
      <c r="V473" s="174" t="str">
        <f t="shared" si="39"/>
        <v/>
      </c>
      <c r="W473" s="175" t="str">
        <f t="shared" ca="1" si="40"/>
        <v/>
      </c>
      <c r="X473" s="182"/>
      <c r="Y473" s="182"/>
      <c r="Z473" s="182"/>
      <c r="AA473" s="182"/>
    </row>
    <row r="474" spans="1:30" s="41" customFormat="1">
      <c r="A474" s="245">
        <v>44051</v>
      </c>
      <c r="B474" s="169" t="s">
        <v>8</v>
      </c>
      <c r="C474" s="127" t="s">
        <v>1782</v>
      </c>
      <c r="D474" s="208">
        <v>2</v>
      </c>
      <c r="E474" s="171" t="s">
        <v>39</v>
      </c>
      <c r="F474" s="116" t="s">
        <v>104</v>
      </c>
      <c r="G474" s="192" t="s">
        <v>1784</v>
      </c>
      <c r="H474" s="192" t="s">
        <v>1785</v>
      </c>
      <c r="I474" s="192" t="s">
        <v>138</v>
      </c>
      <c r="J474" s="169" t="s">
        <v>10</v>
      </c>
      <c r="K474" s="192"/>
      <c r="L474" s="193" t="s">
        <v>339</v>
      </c>
      <c r="M474" s="172" t="str">
        <f>IF(C474="","",(IF(IFERROR(INDEX(HandoverLog!A:A,MATCH(ShipmentRegister!C474,HandoverLog!A:A,0),1),"Inside The Secure Store")=C474,"Collected And Gone","Inside The Secure Store")))</f>
        <v>Collected And Gone</v>
      </c>
      <c r="N474" s="28">
        <f t="shared" ca="1" si="38"/>
        <v>50</v>
      </c>
      <c r="O474" s="192"/>
      <c r="P474" s="192"/>
      <c r="Q474" s="192"/>
      <c r="R474" s="192"/>
      <c r="S474" s="192"/>
      <c r="T474" s="208"/>
      <c r="U474" s="192"/>
      <c r="V474" s="174" t="str">
        <f t="shared" si="39"/>
        <v/>
      </c>
      <c r="W474" s="175" t="str">
        <f t="shared" ca="1" si="40"/>
        <v/>
      </c>
      <c r="X474" s="182"/>
      <c r="Y474" s="182"/>
      <c r="Z474" s="182"/>
      <c r="AA474" s="182"/>
    </row>
    <row r="475" spans="1:30" s="41" customFormat="1">
      <c r="A475" s="245">
        <v>44051</v>
      </c>
      <c r="B475" s="169" t="s">
        <v>8</v>
      </c>
      <c r="C475" s="133" t="s">
        <v>1783</v>
      </c>
      <c r="D475" s="208">
        <v>2</v>
      </c>
      <c r="E475" s="208"/>
      <c r="F475" s="116" t="s">
        <v>104</v>
      </c>
      <c r="G475" s="192" t="s">
        <v>1784</v>
      </c>
      <c r="H475" s="192" t="s">
        <v>1785</v>
      </c>
      <c r="I475" s="192" t="s">
        <v>138</v>
      </c>
      <c r="J475" s="169" t="s">
        <v>10</v>
      </c>
      <c r="K475" s="192"/>
      <c r="L475" s="193" t="s">
        <v>339</v>
      </c>
      <c r="M475" s="172" t="str">
        <f>IF(C475="","",(IF(IFERROR(INDEX(HandoverLog!A:A,MATCH(ShipmentRegister!C475,HandoverLog!A:A,0),1),"Inside The Secure Store")=C475,"Collected And Gone","Inside The Secure Store")))</f>
        <v>Collected And Gone</v>
      </c>
      <c r="N475" s="28">
        <f t="shared" ca="1" si="38"/>
        <v>50</v>
      </c>
      <c r="O475" s="192"/>
      <c r="P475" s="192"/>
      <c r="Q475" s="192"/>
      <c r="R475" s="192"/>
      <c r="S475" s="192"/>
      <c r="T475" s="208"/>
      <c r="U475" s="192"/>
      <c r="V475" s="174" t="str">
        <f t="shared" si="39"/>
        <v/>
      </c>
      <c r="W475" s="175" t="str">
        <f t="shared" ca="1" si="40"/>
        <v/>
      </c>
      <c r="X475" s="182"/>
      <c r="Y475" s="182"/>
      <c r="Z475" s="182"/>
      <c r="AA475" s="182"/>
    </row>
    <row r="476" spans="1:30" s="41" customFormat="1">
      <c r="A476" s="245">
        <v>44054</v>
      </c>
      <c r="B476" s="169" t="s">
        <v>7</v>
      </c>
      <c r="C476" s="212" t="s">
        <v>1788</v>
      </c>
      <c r="D476" s="208">
        <v>1</v>
      </c>
      <c r="E476" s="171" t="s">
        <v>39</v>
      </c>
      <c r="F476" s="213" t="s">
        <v>1862</v>
      </c>
      <c r="G476" s="192" t="s">
        <v>1596</v>
      </c>
      <c r="H476" s="192" t="s">
        <v>1793</v>
      </c>
      <c r="I476" s="192" t="s">
        <v>1790</v>
      </c>
      <c r="J476" s="146" t="s">
        <v>9</v>
      </c>
      <c r="K476" s="192"/>
      <c r="L476" s="193" t="s">
        <v>1054</v>
      </c>
      <c r="M476" s="172" t="str">
        <f>IF(C476="","",(IF(IFERROR(INDEX(HandoverLog!A:A,MATCH(ShipmentRegister!C476,HandoverLog!A:A,0),1),"Inside The Secure Store")=C476,"Collected And Gone","Inside The Secure Store")))</f>
        <v>Collected And Gone</v>
      </c>
      <c r="N476" s="28">
        <f t="shared" ca="1" si="38"/>
        <v>47</v>
      </c>
      <c r="O476" s="192" t="s">
        <v>1789</v>
      </c>
      <c r="P476" s="192"/>
      <c r="Q476" s="192"/>
      <c r="R476" s="192"/>
      <c r="S476" s="192"/>
      <c r="T476" s="208"/>
      <c r="U476" s="192"/>
      <c r="V476" s="174" t="str">
        <f t="shared" si="39"/>
        <v/>
      </c>
      <c r="W476" s="175" t="str">
        <f t="shared" ca="1" si="40"/>
        <v/>
      </c>
      <c r="X476" s="182"/>
      <c r="Y476" s="182"/>
      <c r="Z476" s="182"/>
      <c r="AA476" s="182"/>
    </row>
    <row r="477" spans="1:30" s="41" customFormat="1" ht="15.75" customHeight="1">
      <c r="A477" s="246">
        <v>44054</v>
      </c>
      <c r="B477" s="169" t="s">
        <v>7</v>
      </c>
      <c r="C477" s="192" t="s">
        <v>1791</v>
      </c>
      <c r="D477" s="208">
        <v>1</v>
      </c>
      <c r="E477" s="171" t="s">
        <v>39</v>
      </c>
      <c r="F477" s="213" t="s">
        <v>1870</v>
      </c>
      <c r="G477" s="192" t="s">
        <v>194</v>
      </c>
      <c r="H477" s="192" t="s">
        <v>1793</v>
      </c>
      <c r="I477" s="192" t="s">
        <v>1792</v>
      </c>
      <c r="J477" s="169" t="s">
        <v>10</v>
      </c>
      <c r="K477" s="192"/>
      <c r="L477" s="193" t="s">
        <v>1054</v>
      </c>
      <c r="M477" s="172" t="str">
        <f>IF(C477="","",(IF(IFERROR(INDEX(HandoverLog!A:A,MATCH(ShipmentRegister!C477,HandoverLog!A:A,0),1),"Inside The Secure Store")=C477,"Collected And Gone","Inside The Secure Store")))</f>
        <v>Inside The Secure Store</v>
      </c>
      <c r="N477" s="28">
        <f t="shared" ca="1" si="38"/>
        <v>47</v>
      </c>
      <c r="O477" s="215" t="s">
        <v>1830</v>
      </c>
      <c r="P477" s="192"/>
      <c r="Q477" s="192"/>
      <c r="R477" s="192"/>
      <c r="S477" s="193"/>
      <c r="T477" s="208"/>
      <c r="U477" s="192"/>
      <c r="V477" s="174" t="str">
        <f t="shared" si="39"/>
        <v/>
      </c>
      <c r="W477" s="175" t="str">
        <f t="shared" ca="1" si="40"/>
        <v/>
      </c>
      <c r="X477" s="182"/>
      <c r="Y477" s="182"/>
      <c r="Z477" s="182"/>
      <c r="AA477" s="182"/>
    </row>
    <row r="478" spans="1:30">
      <c r="A478" s="245">
        <v>44054</v>
      </c>
      <c r="B478" s="169" t="s">
        <v>7</v>
      </c>
      <c r="C478" s="192" t="s">
        <v>1819</v>
      </c>
      <c r="D478" s="208">
        <v>5</v>
      </c>
      <c r="E478" s="171" t="s">
        <v>39</v>
      </c>
      <c r="F478" s="116" t="s">
        <v>104</v>
      </c>
      <c r="G478" s="192" t="s">
        <v>415</v>
      </c>
      <c r="H478" s="192" t="s">
        <v>1796</v>
      </c>
      <c r="I478" s="192" t="s">
        <v>1800</v>
      </c>
      <c r="J478" s="169" t="s">
        <v>10</v>
      </c>
      <c r="K478" s="192"/>
      <c r="L478" s="193" t="s">
        <v>1054</v>
      </c>
      <c r="M478" s="172" t="str">
        <f>IF(C478="","",(IF(IFERROR(INDEX(HandoverLog!A:A,MATCH(ShipmentRegister!C478,HandoverLog!A:A,0),1),"Inside The Secure Store")=C478,"Collected And Gone","Inside The Secure Store")))</f>
        <v>Collected And Gone</v>
      </c>
      <c r="N478" s="28">
        <f t="shared" ca="1" si="38"/>
        <v>47</v>
      </c>
      <c r="O478" s="192" t="s">
        <v>1820</v>
      </c>
      <c r="P478" s="192"/>
      <c r="Q478" s="192"/>
      <c r="R478" s="192"/>
      <c r="S478" s="192"/>
      <c r="T478" s="208"/>
      <c r="U478" s="192"/>
      <c r="V478" s="174" t="str">
        <f t="shared" si="39"/>
        <v/>
      </c>
      <c r="W478" s="175" t="str">
        <f t="shared" ca="1" si="40"/>
        <v/>
      </c>
      <c r="X478" s="182"/>
      <c r="Y478" s="182"/>
      <c r="Z478" s="182"/>
      <c r="AA478" s="182"/>
      <c r="AB478" s="41"/>
      <c r="AC478" s="41"/>
      <c r="AD478" s="41"/>
    </row>
    <row r="479" spans="1:30">
      <c r="A479" s="245">
        <v>44054</v>
      </c>
      <c r="B479" s="169" t="s">
        <v>7</v>
      </c>
      <c r="C479" s="192" t="s">
        <v>1821</v>
      </c>
      <c r="D479" s="208">
        <v>5</v>
      </c>
      <c r="E479" s="208"/>
      <c r="F479" s="116" t="s">
        <v>104</v>
      </c>
      <c r="G479" s="192" t="s">
        <v>415</v>
      </c>
      <c r="H479" s="192" t="s">
        <v>1796</v>
      </c>
      <c r="I479" s="192" t="s">
        <v>1800</v>
      </c>
      <c r="J479" s="169" t="s">
        <v>10</v>
      </c>
      <c r="K479" s="192"/>
      <c r="L479" s="193" t="s">
        <v>1054</v>
      </c>
      <c r="M479" s="172" t="str">
        <f>IF(C479="","",(IF(IFERROR(INDEX(HandoverLog!A:A,MATCH(ShipmentRegister!C479,HandoverLog!A:A,0),1),"Inside The Secure Store")=C479,"Collected And Gone","Inside The Secure Store")))</f>
        <v>Collected And Gone</v>
      </c>
      <c r="N479" s="28">
        <f t="shared" ca="1" si="38"/>
        <v>47</v>
      </c>
      <c r="O479" s="192" t="s">
        <v>1826</v>
      </c>
      <c r="P479" s="192"/>
      <c r="Q479" s="192"/>
      <c r="R479" s="192"/>
      <c r="S479" s="192"/>
      <c r="T479" s="208"/>
      <c r="U479" s="192"/>
      <c r="V479" s="174" t="str">
        <f t="shared" si="39"/>
        <v/>
      </c>
      <c r="W479" s="175" t="str">
        <f t="shared" ca="1" si="40"/>
        <v/>
      </c>
      <c r="X479" s="182"/>
      <c r="Y479" s="182"/>
      <c r="Z479" s="182"/>
      <c r="AA479" s="182"/>
      <c r="AB479" s="41"/>
      <c r="AC479" s="41"/>
      <c r="AD479" s="41"/>
    </row>
    <row r="480" spans="1:30">
      <c r="A480" s="245">
        <v>44054</v>
      </c>
      <c r="B480" s="169" t="s">
        <v>7</v>
      </c>
      <c r="C480" s="192" t="s">
        <v>1822</v>
      </c>
      <c r="D480" s="208">
        <v>5</v>
      </c>
      <c r="E480" s="208"/>
      <c r="F480" s="116" t="s">
        <v>104</v>
      </c>
      <c r="G480" s="192" t="s">
        <v>415</v>
      </c>
      <c r="H480" s="192" t="s">
        <v>1796</v>
      </c>
      <c r="I480" s="192" t="s">
        <v>1800</v>
      </c>
      <c r="J480" s="169" t="s">
        <v>10</v>
      </c>
      <c r="K480" s="192"/>
      <c r="L480" s="193" t="s">
        <v>1054</v>
      </c>
      <c r="M480" s="172" t="str">
        <f>IF(C480="","",(IF(IFERROR(INDEX(HandoverLog!A:A,MATCH(ShipmentRegister!C480,HandoverLog!A:A,0),1),"Inside The Secure Store")=C480,"Collected And Gone","Inside The Secure Store")))</f>
        <v>Collected And Gone</v>
      </c>
      <c r="N480" s="28">
        <f t="shared" ca="1" si="38"/>
        <v>47</v>
      </c>
      <c r="O480" s="192" t="s">
        <v>1827</v>
      </c>
      <c r="P480" s="192"/>
      <c r="Q480" s="192"/>
      <c r="R480" s="192"/>
      <c r="S480" s="192"/>
      <c r="T480" s="208"/>
      <c r="U480" s="192"/>
      <c r="V480" s="174" t="str">
        <f t="shared" si="39"/>
        <v/>
      </c>
      <c r="W480" s="175" t="str">
        <f t="shared" ca="1" si="40"/>
        <v/>
      </c>
      <c r="X480" s="182"/>
      <c r="Y480" s="182"/>
      <c r="Z480" s="182"/>
      <c r="AA480" s="182"/>
      <c r="AB480" s="41"/>
      <c r="AC480" s="41"/>
      <c r="AD480" s="41"/>
    </row>
    <row r="481" spans="1:30">
      <c r="A481" s="245">
        <v>44054</v>
      </c>
      <c r="B481" s="169" t="s">
        <v>7</v>
      </c>
      <c r="C481" s="192" t="s">
        <v>1823</v>
      </c>
      <c r="D481" s="208">
        <v>5</v>
      </c>
      <c r="E481" s="208"/>
      <c r="F481" s="116" t="s">
        <v>104</v>
      </c>
      <c r="G481" s="192" t="s">
        <v>415</v>
      </c>
      <c r="H481" s="192" t="s">
        <v>1796</v>
      </c>
      <c r="I481" s="192" t="s">
        <v>1800</v>
      </c>
      <c r="J481" s="169" t="s">
        <v>10</v>
      </c>
      <c r="K481" s="192"/>
      <c r="L481" s="193" t="s">
        <v>1054</v>
      </c>
      <c r="M481" s="172" t="str">
        <f>IF(C481="","",(IF(IFERROR(INDEX(HandoverLog!A:A,MATCH(ShipmentRegister!C481,HandoverLog!A:A,0),1),"Inside The Secure Store")=C481,"Collected And Gone","Inside The Secure Store")))</f>
        <v>Collected And Gone</v>
      </c>
      <c r="N481" s="28">
        <f t="shared" ca="1" si="38"/>
        <v>47</v>
      </c>
      <c r="O481" s="192" t="s">
        <v>1828</v>
      </c>
      <c r="P481" s="192"/>
      <c r="Q481" s="192"/>
      <c r="R481" s="192"/>
      <c r="S481" s="192"/>
      <c r="T481" s="208"/>
      <c r="U481" s="192"/>
      <c r="V481" s="174" t="str">
        <f t="shared" si="39"/>
        <v/>
      </c>
      <c r="W481" s="175" t="str">
        <f t="shared" ca="1" si="40"/>
        <v/>
      </c>
      <c r="X481" s="182"/>
      <c r="Y481" s="182"/>
      <c r="Z481" s="182"/>
      <c r="AA481" s="182"/>
      <c r="AB481" s="41"/>
      <c r="AC481" s="41"/>
      <c r="AD481" s="41"/>
    </row>
    <row r="482" spans="1:30">
      <c r="A482" s="245">
        <v>44054</v>
      </c>
      <c r="B482" s="169" t="s">
        <v>7</v>
      </c>
      <c r="C482" s="192" t="s">
        <v>1824</v>
      </c>
      <c r="D482" s="208">
        <v>5</v>
      </c>
      <c r="E482" s="208"/>
      <c r="F482" s="116" t="s">
        <v>104</v>
      </c>
      <c r="G482" s="192" t="s">
        <v>415</v>
      </c>
      <c r="H482" s="192" t="s">
        <v>1796</v>
      </c>
      <c r="I482" s="192" t="s">
        <v>1800</v>
      </c>
      <c r="J482" s="169" t="s">
        <v>10</v>
      </c>
      <c r="K482" s="192"/>
      <c r="L482" s="193" t="s">
        <v>1054</v>
      </c>
      <c r="M482" s="172" t="str">
        <f>IF(C482="","",(IF(IFERROR(INDEX(HandoverLog!A:A,MATCH(ShipmentRegister!C482,HandoverLog!A:A,0),1),"Inside The Secure Store")=C482,"Collected And Gone","Inside The Secure Store")))</f>
        <v>Collected And Gone</v>
      </c>
      <c r="N482" s="28">
        <f t="shared" ca="1" si="38"/>
        <v>47</v>
      </c>
      <c r="O482" s="192" t="s">
        <v>1829</v>
      </c>
      <c r="P482" s="192"/>
      <c r="Q482" s="192"/>
      <c r="R482" s="192"/>
      <c r="S482" s="192"/>
      <c r="T482" s="208"/>
      <c r="U482" s="192"/>
      <c r="V482" s="174" t="str">
        <f t="shared" si="39"/>
        <v/>
      </c>
      <c r="W482" s="175" t="str">
        <f t="shared" ca="1" si="40"/>
        <v/>
      </c>
      <c r="X482" s="182"/>
      <c r="Y482" s="182"/>
      <c r="Z482" s="182"/>
      <c r="AA482" s="182"/>
      <c r="AB482" s="41"/>
      <c r="AC482" s="41"/>
      <c r="AD482" s="41"/>
    </row>
    <row r="483" spans="1:30">
      <c r="A483" s="246">
        <v>44054</v>
      </c>
      <c r="B483" s="169" t="s">
        <v>7</v>
      </c>
      <c r="C483" s="212" t="s">
        <v>1797</v>
      </c>
      <c r="D483" s="208">
        <v>1</v>
      </c>
      <c r="E483" s="171" t="s">
        <v>39</v>
      </c>
      <c r="F483" s="116" t="s">
        <v>104</v>
      </c>
      <c r="G483" s="192" t="s">
        <v>1683</v>
      </c>
      <c r="H483" s="216" t="s">
        <v>1798</v>
      </c>
      <c r="I483" s="192" t="s">
        <v>1799</v>
      </c>
      <c r="J483" s="169" t="s">
        <v>10</v>
      </c>
      <c r="K483" s="192"/>
      <c r="L483" s="193" t="s">
        <v>1054</v>
      </c>
      <c r="M483" s="172" t="str">
        <f>IF(C483="","",(IF(IFERROR(INDEX(HandoverLog!A:A,MATCH(ShipmentRegister!C483,HandoverLog!A:A,0),1),"Inside The Secure Store")=C483,"Collected And Gone","Inside The Secure Store")))</f>
        <v>Inside The Secure Store</v>
      </c>
      <c r="N483" s="28">
        <f t="shared" ca="1" si="38"/>
        <v>47</v>
      </c>
      <c r="O483" s="192" t="s">
        <v>2089</v>
      </c>
      <c r="P483" s="192"/>
      <c r="Q483" s="192"/>
      <c r="R483" s="192"/>
      <c r="S483" s="193"/>
      <c r="T483" s="208"/>
      <c r="U483" s="192"/>
      <c r="V483" s="174" t="str">
        <f t="shared" si="39"/>
        <v/>
      </c>
      <c r="W483" s="175" t="str">
        <f t="shared" ca="1" si="40"/>
        <v/>
      </c>
      <c r="X483" s="182"/>
      <c r="Y483" s="182"/>
      <c r="Z483" s="182"/>
      <c r="AA483" s="182"/>
      <c r="AB483" s="41"/>
      <c r="AC483" s="41"/>
      <c r="AD483" s="41"/>
    </row>
    <row r="484" spans="1:30">
      <c r="A484" s="246">
        <v>44055</v>
      </c>
      <c r="B484" s="169" t="s">
        <v>7</v>
      </c>
      <c r="C484" s="192" t="s">
        <v>1831</v>
      </c>
      <c r="D484" s="208">
        <v>1</v>
      </c>
      <c r="E484" s="171" t="s">
        <v>39</v>
      </c>
      <c r="F484" s="116" t="s">
        <v>14</v>
      </c>
      <c r="G484" s="169" t="s">
        <v>1691</v>
      </c>
      <c r="H484" s="216" t="s">
        <v>1832</v>
      </c>
      <c r="I484" s="192" t="s">
        <v>1833</v>
      </c>
      <c r="J484" s="169" t="s">
        <v>10</v>
      </c>
      <c r="K484" s="192"/>
      <c r="L484" s="193" t="s">
        <v>1054</v>
      </c>
      <c r="M484" s="172" t="str">
        <f>IF(C484="","",(IF(IFERROR(INDEX(HandoverLog!A:A,MATCH(ShipmentRegister!C484,HandoverLog!A:A,0),1),"Inside The Secure Store")=C484,"Collected And Gone","Inside The Secure Store")))</f>
        <v>Inside The Secure Store</v>
      </c>
      <c r="N484" s="28">
        <f t="shared" ca="1" si="38"/>
        <v>46</v>
      </c>
      <c r="O484" s="192" t="s">
        <v>1834</v>
      </c>
      <c r="P484" s="192"/>
      <c r="Q484" s="192"/>
      <c r="R484" s="192"/>
      <c r="S484" s="193"/>
      <c r="T484" s="208"/>
      <c r="U484" s="192"/>
      <c r="V484" s="174" t="str">
        <f t="shared" si="39"/>
        <v/>
      </c>
      <c r="W484" s="175" t="str">
        <f t="shared" ca="1" si="40"/>
        <v/>
      </c>
      <c r="X484" s="182"/>
      <c r="Y484" s="182"/>
      <c r="Z484" s="182"/>
      <c r="AA484" s="182"/>
      <c r="AB484" s="41"/>
      <c r="AC484" s="41"/>
      <c r="AD484" s="41"/>
    </row>
    <row r="485" spans="1:30">
      <c r="A485" s="245">
        <v>44055</v>
      </c>
      <c r="B485" s="169" t="s">
        <v>7</v>
      </c>
      <c r="C485" s="192" t="s">
        <v>1835</v>
      </c>
      <c r="D485" s="208">
        <v>1</v>
      </c>
      <c r="E485" s="171" t="s">
        <v>39</v>
      </c>
      <c r="F485" s="213" t="s">
        <v>162</v>
      </c>
      <c r="G485" s="192" t="s">
        <v>351</v>
      </c>
      <c r="H485" s="192" t="s">
        <v>1836</v>
      </c>
      <c r="I485" s="192" t="s">
        <v>1837</v>
      </c>
      <c r="J485" s="169" t="s">
        <v>10</v>
      </c>
      <c r="K485" s="192"/>
      <c r="L485" s="193" t="s">
        <v>1054</v>
      </c>
      <c r="M485" s="172" t="str">
        <f>IF(C485="","",(IF(IFERROR(INDEX(HandoverLog!A:A,MATCH(ShipmentRegister!C485,HandoverLog!A:A,0),1),"Inside The Secure Store")=C485,"Collected And Gone","Inside The Secure Store")))</f>
        <v>Collected And Gone</v>
      </c>
      <c r="N485" s="28">
        <f t="shared" ca="1" si="38"/>
        <v>46</v>
      </c>
      <c r="O485" s="192"/>
      <c r="P485" s="192"/>
      <c r="Q485" s="192"/>
      <c r="R485" s="192"/>
      <c r="S485" s="192"/>
      <c r="T485" s="208"/>
      <c r="U485" s="192"/>
      <c r="V485" s="174" t="str">
        <f t="shared" si="39"/>
        <v/>
      </c>
      <c r="W485" s="175" t="str">
        <f t="shared" ca="1" si="40"/>
        <v/>
      </c>
      <c r="X485" s="182"/>
      <c r="Y485" s="182"/>
      <c r="Z485" s="182"/>
      <c r="AA485" s="182"/>
      <c r="AB485" s="41"/>
      <c r="AC485" s="41"/>
      <c r="AD485" s="41"/>
    </row>
    <row r="486" spans="1:30">
      <c r="A486" s="245">
        <v>44055</v>
      </c>
      <c r="B486" s="169" t="s">
        <v>7</v>
      </c>
      <c r="C486" s="192" t="s">
        <v>1840</v>
      </c>
      <c r="D486" s="208">
        <v>1</v>
      </c>
      <c r="E486" s="171" t="s">
        <v>39</v>
      </c>
      <c r="F486" s="213" t="s">
        <v>97</v>
      </c>
      <c r="G486" s="192" t="s">
        <v>184</v>
      </c>
      <c r="H486" s="192" t="s">
        <v>1841</v>
      </c>
      <c r="I486" s="192" t="s">
        <v>1842</v>
      </c>
      <c r="J486" s="169" t="s">
        <v>10</v>
      </c>
      <c r="K486" s="192"/>
      <c r="L486" s="193" t="s">
        <v>1054</v>
      </c>
      <c r="M486" s="172" t="str">
        <f>IF(C486="","",(IF(IFERROR(INDEX(HandoverLog!A:A,MATCH(ShipmentRegister!C486,HandoverLog!A:A,0),1),"Inside The Secure Store")=C486,"Collected And Gone","Inside The Secure Store")))</f>
        <v>Collected And Gone</v>
      </c>
      <c r="N486" s="28">
        <f t="shared" ca="1" si="38"/>
        <v>46</v>
      </c>
      <c r="O486" s="192"/>
      <c r="P486" s="192"/>
      <c r="Q486" s="192"/>
      <c r="R486" s="192"/>
      <c r="S486" s="192"/>
      <c r="T486" s="208"/>
      <c r="U486" s="192"/>
      <c r="V486" s="174" t="str">
        <f t="shared" si="39"/>
        <v/>
      </c>
      <c r="W486" s="175" t="str">
        <f t="shared" ca="1" si="40"/>
        <v/>
      </c>
      <c r="X486" s="182"/>
      <c r="Y486" s="182"/>
      <c r="Z486" s="182"/>
      <c r="AA486" s="182"/>
      <c r="AB486" s="41"/>
      <c r="AC486" s="41"/>
      <c r="AD486" s="41"/>
    </row>
    <row r="487" spans="1:30">
      <c r="A487" s="245">
        <v>44055</v>
      </c>
      <c r="B487" s="169" t="s">
        <v>7</v>
      </c>
      <c r="C487" s="192" t="s">
        <v>1844</v>
      </c>
      <c r="D487" s="208">
        <v>1</v>
      </c>
      <c r="E487" s="171" t="s">
        <v>39</v>
      </c>
      <c r="F487" s="213" t="s">
        <v>13</v>
      </c>
      <c r="G487" s="192" t="s">
        <v>435</v>
      </c>
      <c r="H487" s="192" t="s">
        <v>1845</v>
      </c>
      <c r="I487" s="192" t="s">
        <v>1847</v>
      </c>
      <c r="J487" s="146" t="s">
        <v>9</v>
      </c>
      <c r="K487" s="192"/>
      <c r="L487" s="193" t="s">
        <v>1054</v>
      </c>
      <c r="M487" s="172" t="str">
        <f>IF(C487="","",(IF(IFERROR(INDEX(HandoverLog!A:A,MATCH(ShipmentRegister!C487,HandoverLog!A:A,0),1),"Inside The Secure Store")=C487,"Collected And Gone","Inside The Secure Store")))</f>
        <v>Collected And Gone</v>
      </c>
      <c r="N487" s="28">
        <f t="shared" ca="1" si="38"/>
        <v>46</v>
      </c>
      <c r="O487" s="192" t="s">
        <v>1846</v>
      </c>
      <c r="P487" s="192"/>
      <c r="Q487" s="192"/>
      <c r="R487" s="192"/>
      <c r="S487" s="192"/>
      <c r="T487" s="208"/>
      <c r="U487" s="192"/>
      <c r="V487" s="174" t="str">
        <f t="shared" si="39"/>
        <v/>
      </c>
      <c r="W487" s="175" t="str">
        <f t="shared" ca="1" si="40"/>
        <v/>
      </c>
      <c r="X487" s="182"/>
      <c r="Y487" s="182"/>
      <c r="Z487" s="182"/>
      <c r="AA487" s="182"/>
      <c r="AB487" s="41"/>
      <c r="AC487" s="41"/>
      <c r="AD487" s="41"/>
    </row>
    <row r="488" spans="1:30">
      <c r="A488" s="245">
        <v>44055</v>
      </c>
      <c r="B488" s="169" t="s">
        <v>7</v>
      </c>
      <c r="C488" s="192" t="s">
        <v>1848</v>
      </c>
      <c r="D488" s="208">
        <v>1</v>
      </c>
      <c r="E488" s="171" t="s">
        <v>39</v>
      </c>
      <c r="F488" s="116" t="s">
        <v>14</v>
      </c>
      <c r="G488" s="192" t="s">
        <v>1849</v>
      </c>
      <c r="H488" s="192" t="s">
        <v>1850</v>
      </c>
      <c r="I488" s="192" t="s">
        <v>1851</v>
      </c>
      <c r="J488" s="146" t="s">
        <v>9</v>
      </c>
      <c r="K488" s="192"/>
      <c r="L488" s="193" t="s">
        <v>1054</v>
      </c>
      <c r="M488" s="172" t="str">
        <f>IF(C488="","",(IF(IFERROR(INDEX(HandoverLog!A:A,MATCH(ShipmentRegister!C488,HandoverLog!A:A,0),1),"Inside The Secure Store")=C488,"Collected And Gone","Inside The Secure Store")))</f>
        <v>Collected And Gone</v>
      </c>
      <c r="N488" s="28">
        <f t="shared" ca="1" si="38"/>
        <v>46</v>
      </c>
      <c r="O488" s="192" t="s">
        <v>1852</v>
      </c>
      <c r="P488" s="192"/>
      <c r="Q488" s="192"/>
      <c r="R488" s="192"/>
      <c r="S488" s="192"/>
      <c r="T488" s="208"/>
      <c r="U488" s="192"/>
      <c r="V488" s="174" t="str">
        <f t="shared" si="39"/>
        <v/>
      </c>
      <c r="W488" s="175" t="str">
        <f t="shared" ca="1" si="40"/>
        <v/>
      </c>
      <c r="X488" s="182"/>
      <c r="Y488" s="182"/>
      <c r="Z488" s="182"/>
      <c r="AA488" s="182"/>
      <c r="AB488" s="41"/>
      <c r="AC488" s="41"/>
      <c r="AD488" s="41"/>
    </row>
    <row r="489" spans="1:30">
      <c r="A489" s="245">
        <v>44056</v>
      </c>
      <c r="B489" s="169" t="s">
        <v>7</v>
      </c>
      <c r="C489" s="192" t="s">
        <v>1894</v>
      </c>
      <c r="D489" s="208">
        <v>1</v>
      </c>
      <c r="E489" s="171" t="s">
        <v>39</v>
      </c>
      <c r="F489" s="116" t="s">
        <v>1862</v>
      </c>
      <c r="G489" s="192" t="s">
        <v>1895</v>
      </c>
      <c r="H489" s="192" t="s">
        <v>1898</v>
      </c>
      <c r="I489" s="192" t="s">
        <v>1897</v>
      </c>
      <c r="J489" s="169" t="s">
        <v>10</v>
      </c>
      <c r="K489" s="192"/>
      <c r="L489" s="193" t="s">
        <v>1054</v>
      </c>
      <c r="M489" s="172" t="str">
        <f>IF(C489="","",(IF(IFERROR(INDEX(HandoverLog!A:A,MATCH(ShipmentRegister!C489,HandoverLog!A:A,0),1),"Inside The Secure Store")=C489,"Collected And Gone","Inside The Secure Store")))</f>
        <v>Collected And Gone</v>
      </c>
      <c r="N489" s="28">
        <f t="shared" ca="1" si="38"/>
        <v>45</v>
      </c>
      <c r="O489" s="192" t="s">
        <v>1896</v>
      </c>
      <c r="P489" s="192"/>
      <c r="Q489" s="192"/>
      <c r="R489" s="192"/>
      <c r="S489" s="192"/>
      <c r="T489" s="208"/>
      <c r="U489" s="192"/>
      <c r="V489" s="174" t="str">
        <f t="shared" si="39"/>
        <v/>
      </c>
      <c r="W489" s="175" t="str">
        <f t="shared" ca="1" si="40"/>
        <v/>
      </c>
      <c r="X489" s="182"/>
      <c r="Y489" s="182"/>
      <c r="Z489" s="182"/>
      <c r="AA489" s="182"/>
      <c r="AB489" s="41"/>
      <c r="AC489" s="41"/>
      <c r="AD489" s="41"/>
    </row>
    <row r="490" spans="1:30">
      <c r="A490" s="246">
        <v>44056</v>
      </c>
      <c r="B490" s="169" t="s">
        <v>7</v>
      </c>
      <c r="C490" s="192" t="s">
        <v>1901</v>
      </c>
      <c r="D490" s="208">
        <v>1</v>
      </c>
      <c r="E490" s="171" t="s">
        <v>39</v>
      </c>
      <c r="F490" s="116" t="s">
        <v>104</v>
      </c>
      <c r="G490" s="192" t="s">
        <v>1723</v>
      </c>
      <c r="H490" s="192" t="s">
        <v>1902</v>
      </c>
      <c r="I490" s="192" t="s">
        <v>1903</v>
      </c>
      <c r="J490" s="169" t="s">
        <v>10</v>
      </c>
      <c r="K490" s="192"/>
      <c r="L490" s="193" t="s">
        <v>1054</v>
      </c>
      <c r="M490" s="172" t="str">
        <f>IF(C490="","",(IF(IFERROR(INDEX(HandoverLog!A:A,MATCH(ShipmentRegister!C490,HandoverLog!A:A,0),1),"Inside The Secure Store")=C490,"Collected And Gone","Inside The Secure Store")))</f>
        <v>Inside The Secure Store</v>
      </c>
      <c r="N490" s="28">
        <f t="shared" ca="1" si="38"/>
        <v>45</v>
      </c>
      <c r="O490" s="192" t="s">
        <v>1904</v>
      </c>
      <c r="P490" s="192"/>
      <c r="Q490" s="192"/>
      <c r="R490" s="192"/>
      <c r="S490" s="193"/>
      <c r="T490" s="208"/>
      <c r="U490" s="192"/>
      <c r="V490" s="174" t="str">
        <f t="shared" si="39"/>
        <v/>
      </c>
      <c r="W490" s="175" t="str">
        <f t="shared" ca="1" si="40"/>
        <v/>
      </c>
      <c r="X490" s="182"/>
      <c r="Y490" s="182"/>
      <c r="Z490" s="182"/>
      <c r="AA490" s="182"/>
      <c r="AB490" s="41"/>
      <c r="AC490" s="41"/>
      <c r="AD490" s="41"/>
    </row>
    <row r="491" spans="1:30">
      <c r="A491" s="245">
        <v>44056</v>
      </c>
      <c r="B491" s="169" t="s">
        <v>7</v>
      </c>
      <c r="C491" s="192" t="s">
        <v>1905</v>
      </c>
      <c r="D491" s="208">
        <v>1</v>
      </c>
      <c r="E491" s="171" t="s">
        <v>39</v>
      </c>
      <c r="F491" s="213" t="s">
        <v>14</v>
      </c>
      <c r="G491" s="192" t="s">
        <v>1906</v>
      </c>
      <c r="H491" s="192" t="s">
        <v>1907</v>
      </c>
      <c r="I491" s="215" t="s">
        <v>1908</v>
      </c>
      <c r="J491" s="169" t="s">
        <v>10</v>
      </c>
      <c r="K491" s="192"/>
      <c r="L491" s="193" t="s">
        <v>339</v>
      </c>
      <c r="M491" s="172" t="str">
        <f>IF(C491="","",(IF(IFERROR(INDEX(HandoverLog!A:A,MATCH(ShipmentRegister!C491,HandoverLog!A:A,0),1),"Inside The Secure Store")=C491,"Collected And Gone","Inside The Secure Store")))</f>
        <v>Collected And Gone</v>
      </c>
      <c r="N491" s="28">
        <f t="shared" ca="1" si="38"/>
        <v>45</v>
      </c>
      <c r="O491" s="169" t="s">
        <v>1998</v>
      </c>
      <c r="P491" s="192"/>
      <c r="Q491" s="192"/>
      <c r="R491" s="192"/>
      <c r="S491" s="192"/>
      <c r="T491" s="208"/>
      <c r="U491" s="192"/>
      <c r="V491" s="174" t="str">
        <f t="shared" si="39"/>
        <v/>
      </c>
      <c r="W491" s="175" t="str">
        <f t="shared" ca="1" si="40"/>
        <v/>
      </c>
      <c r="X491" s="182"/>
      <c r="Y491" s="182"/>
      <c r="Z491" s="182"/>
      <c r="AA491" s="182"/>
      <c r="AB491" s="41"/>
      <c r="AC491" s="41"/>
      <c r="AD491" s="41"/>
    </row>
    <row r="492" spans="1:30">
      <c r="A492" s="245">
        <v>44056</v>
      </c>
      <c r="B492" s="169" t="s">
        <v>7</v>
      </c>
      <c r="C492" s="192" t="s">
        <v>1909</v>
      </c>
      <c r="D492" s="208">
        <v>1</v>
      </c>
      <c r="E492" s="171" t="s">
        <v>39</v>
      </c>
      <c r="F492" s="116" t="s">
        <v>104</v>
      </c>
      <c r="G492" s="192" t="s">
        <v>352</v>
      </c>
      <c r="H492" s="192" t="s">
        <v>1911</v>
      </c>
      <c r="I492" s="192" t="s">
        <v>1910</v>
      </c>
      <c r="J492" s="169" t="s">
        <v>10</v>
      </c>
      <c r="K492" s="192"/>
      <c r="L492" s="193" t="s">
        <v>1915</v>
      </c>
      <c r="M492" s="172" t="str">
        <f>IF(C492="","",(IF(IFERROR(INDEX(HandoverLog!A:A,MATCH(ShipmentRegister!C492,HandoverLog!A:A,0),1),"Inside The Secure Store")=C492,"Collected And Gone","Inside The Secure Store")))</f>
        <v>Collected And Gone</v>
      </c>
      <c r="N492" s="28">
        <f t="shared" ca="1" si="38"/>
        <v>45</v>
      </c>
      <c r="O492" s="192" t="s">
        <v>1912</v>
      </c>
      <c r="P492" s="192"/>
      <c r="Q492" s="192"/>
      <c r="R492" s="192"/>
      <c r="S492" s="192"/>
      <c r="T492" s="208"/>
      <c r="U492" s="192"/>
      <c r="V492" s="174" t="str">
        <f t="shared" si="39"/>
        <v/>
      </c>
      <c r="W492" s="175" t="str">
        <f t="shared" ca="1" si="40"/>
        <v/>
      </c>
      <c r="X492" s="182"/>
      <c r="Y492" s="182"/>
      <c r="Z492" s="182"/>
      <c r="AA492" s="182"/>
      <c r="AB492" s="41"/>
      <c r="AC492" s="41"/>
      <c r="AD492" s="41"/>
    </row>
    <row r="493" spans="1:30">
      <c r="A493" s="245">
        <v>44056</v>
      </c>
      <c r="B493" s="169" t="s">
        <v>7</v>
      </c>
      <c r="C493" s="192" t="s">
        <v>1916</v>
      </c>
      <c r="D493" s="208">
        <v>1</v>
      </c>
      <c r="E493" s="171" t="s">
        <v>39</v>
      </c>
      <c r="F493" s="116" t="s">
        <v>37</v>
      </c>
      <c r="G493" s="192" t="s">
        <v>509</v>
      </c>
      <c r="H493" s="192" t="s">
        <v>1919</v>
      </c>
      <c r="I493" s="192" t="s">
        <v>1918</v>
      </c>
      <c r="J493" s="169" t="s">
        <v>10</v>
      </c>
      <c r="K493" s="192"/>
      <c r="L493" s="193" t="s">
        <v>1054</v>
      </c>
      <c r="M493" s="172" t="str">
        <f>IF(C493="","",(IF(IFERROR(INDEX(HandoverLog!A:A,MATCH(ShipmentRegister!C493,HandoverLog!A:A,0),1),"Inside The Secure Store")=C493,"Collected And Gone","Inside The Secure Store")))</f>
        <v>Collected And Gone</v>
      </c>
      <c r="N493" s="28">
        <f t="shared" ca="1" si="38"/>
        <v>45</v>
      </c>
      <c r="O493" s="192" t="s">
        <v>1917</v>
      </c>
      <c r="P493" s="192"/>
      <c r="Q493" s="192"/>
      <c r="R493" s="192"/>
      <c r="S493" s="192"/>
      <c r="T493" s="208"/>
      <c r="U493" s="192"/>
      <c r="V493" s="174" t="str">
        <f t="shared" si="39"/>
        <v/>
      </c>
      <c r="W493" s="175" t="str">
        <f t="shared" ca="1" si="40"/>
        <v/>
      </c>
      <c r="X493" s="182"/>
      <c r="Y493" s="182"/>
      <c r="Z493" s="182"/>
      <c r="AA493" s="182"/>
      <c r="AB493" s="41"/>
      <c r="AC493" s="41"/>
      <c r="AD493" s="41"/>
    </row>
    <row r="494" spans="1:30">
      <c r="A494" s="245">
        <v>44056</v>
      </c>
      <c r="B494" s="169" t="s">
        <v>7</v>
      </c>
      <c r="C494" s="192" t="s">
        <v>1922</v>
      </c>
      <c r="D494" s="208">
        <v>1</v>
      </c>
      <c r="E494" s="171" t="s">
        <v>39</v>
      </c>
      <c r="F494" s="213" t="s">
        <v>13</v>
      </c>
      <c r="G494" s="192" t="s">
        <v>184</v>
      </c>
      <c r="H494" s="192" t="s">
        <v>49</v>
      </c>
      <c r="I494" s="192" t="s">
        <v>1923</v>
      </c>
      <c r="J494" s="169" t="s">
        <v>10</v>
      </c>
      <c r="K494" s="192"/>
      <c r="L494" s="193" t="s">
        <v>140</v>
      </c>
      <c r="M494" s="172" t="str">
        <f>IF(C494="","",(IF(IFERROR(INDEX(HandoverLog!A:A,MATCH(ShipmentRegister!C494,HandoverLog!A:A,0),1),"Inside The Secure Store")=C494,"Collected And Gone","Inside The Secure Store")))</f>
        <v>Collected And Gone</v>
      </c>
      <c r="N494" s="28">
        <f t="shared" ca="1" si="38"/>
        <v>45</v>
      </c>
      <c r="O494" s="192"/>
      <c r="P494" s="192"/>
      <c r="Q494" s="192"/>
      <c r="R494" s="192"/>
      <c r="S494" s="192"/>
      <c r="T494" s="208"/>
      <c r="U494" s="192"/>
      <c r="V494" s="174" t="str">
        <f t="shared" si="39"/>
        <v/>
      </c>
      <c r="W494" s="175" t="str">
        <f t="shared" ca="1" si="40"/>
        <v/>
      </c>
      <c r="X494" s="182"/>
      <c r="Y494" s="182"/>
      <c r="Z494" s="182"/>
      <c r="AA494" s="182"/>
      <c r="AB494" s="41"/>
      <c r="AC494" s="41"/>
      <c r="AD494" s="41"/>
    </row>
    <row r="495" spans="1:30">
      <c r="A495" s="246">
        <v>44056</v>
      </c>
      <c r="B495" s="169" t="s">
        <v>7</v>
      </c>
      <c r="C495" s="192" t="s">
        <v>1924</v>
      </c>
      <c r="D495" s="208">
        <v>1</v>
      </c>
      <c r="E495" s="171" t="s">
        <v>39</v>
      </c>
      <c r="F495" s="213" t="s">
        <v>13</v>
      </c>
      <c r="G495" s="192" t="s">
        <v>1515</v>
      </c>
      <c r="H495" s="192" t="s">
        <v>1991</v>
      </c>
      <c r="I495" s="217">
        <v>1010757214</v>
      </c>
      <c r="J495" s="169" t="s">
        <v>10</v>
      </c>
      <c r="K495" s="192"/>
      <c r="L495" s="193" t="s">
        <v>140</v>
      </c>
      <c r="M495" s="172" t="str">
        <f>IF(C495="","",(IF(IFERROR(INDEX(HandoverLog!A:A,MATCH(ShipmentRegister!C495,HandoverLog!A:A,0),1),"Inside The Secure Store")=C495,"Collected And Gone","Inside The Secure Store")))</f>
        <v>Collected And Gone</v>
      </c>
      <c r="N495" s="28">
        <f t="shared" ca="1" si="38"/>
        <v>45</v>
      </c>
      <c r="O495" s="192"/>
      <c r="P495" s="192"/>
      <c r="Q495" s="192"/>
      <c r="R495" s="192"/>
      <c r="S495" s="193"/>
      <c r="T495" s="208"/>
      <c r="U495" s="192"/>
      <c r="V495" s="174" t="str">
        <f t="shared" si="39"/>
        <v/>
      </c>
      <c r="W495" s="175" t="str">
        <f t="shared" ca="1" si="40"/>
        <v/>
      </c>
      <c r="X495" s="182"/>
      <c r="Y495" s="182"/>
      <c r="Z495" s="182"/>
      <c r="AA495" s="182"/>
      <c r="AB495" s="41"/>
      <c r="AC495" s="41"/>
      <c r="AD495" s="41"/>
    </row>
    <row r="496" spans="1:30">
      <c r="A496" s="245">
        <v>44056</v>
      </c>
      <c r="B496" s="169" t="s">
        <v>7</v>
      </c>
      <c r="C496" s="134" t="s">
        <v>1937</v>
      </c>
      <c r="D496" s="208">
        <v>1</v>
      </c>
      <c r="E496" s="171" t="s">
        <v>39</v>
      </c>
      <c r="F496" s="116" t="s">
        <v>104</v>
      </c>
      <c r="G496" s="192" t="s">
        <v>340</v>
      </c>
      <c r="H496" s="192" t="s">
        <v>187</v>
      </c>
      <c r="I496" s="192" t="s">
        <v>1925</v>
      </c>
      <c r="J496" s="169" t="s">
        <v>10</v>
      </c>
      <c r="K496" s="192"/>
      <c r="L496" s="193" t="s">
        <v>140</v>
      </c>
      <c r="M496" s="172" t="str">
        <f>IF(C496="","",(IF(IFERROR(INDEX(HandoverLog!A:A,MATCH(ShipmentRegister!C496,HandoverLog!A:A,0),1),"Inside The Secure Store")=C496,"Collected And Gone","Inside The Secure Store")))</f>
        <v>Collected And Gone</v>
      </c>
      <c r="N496" s="28">
        <f t="shared" ca="1" si="38"/>
        <v>45</v>
      </c>
      <c r="O496" s="192" t="s">
        <v>1926</v>
      </c>
      <c r="P496" s="192"/>
      <c r="Q496" s="192"/>
      <c r="R496" s="192"/>
      <c r="S496" s="192"/>
      <c r="T496" s="208"/>
      <c r="U496" s="192"/>
      <c r="V496" s="174" t="str">
        <f t="shared" si="39"/>
        <v/>
      </c>
      <c r="W496" s="175" t="str">
        <f t="shared" ca="1" si="40"/>
        <v/>
      </c>
      <c r="X496" s="182"/>
      <c r="Y496" s="182"/>
      <c r="Z496" s="182"/>
      <c r="AA496" s="182"/>
      <c r="AB496" s="41"/>
      <c r="AC496" s="41"/>
      <c r="AD496" s="41"/>
    </row>
    <row r="497" spans="1:30">
      <c r="A497" s="245">
        <v>44056</v>
      </c>
      <c r="B497" s="169" t="s">
        <v>7</v>
      </c>
      <c r="C497" s="192" t="s">
        <v>1927</v>
      </c>
      <c r="D497" s="208">
        <v>1</v>
      </c>
      <c r="E497" s="171" t="s">
        <v>39</v>
      </c>
      <c r="F497" s="213" t="s">
        <v>97</v>
      </c>
      <c r="G497" s="192" t="s">
        <v>1928</v>
      </c>
      <c r="H497" s="192" t="s">
        <v>120</v>
      </c>
      <c r="I497" s="192" t="s">
        <v>1929</v>
      </c>
      <c r="J497" s="169" t="s">
        <v>10</v>
      </c>
      <c r="K497" s="192"/>
      <c r="L497" s="193" t="s">
        <v>140</v>
      </c>
      <c r="M497" s="172" t="str">
        <f>IF(C497="","",(IF(IFERROR(INDEX(HandoverLog!A:A,MATCH(ShipmentRegister!C497,HandoverLog!A:A,0),1),"Inside The Secure Store")=C497,"Collected And Gone","Inside The Secure Store")))</f>
        <v>Collected And Gone</v>
      </c>
      <c r="N497" s="28">
        <f t="shared" ca="1" si="38"/>
        <v>45</v>
      </c>
      <c r="O497" s="192"/>
      <c r="P497" s="192"/>
      <c r="Q497" s="192"/>
      <c r="R497" s="192"/>
      <c r="S497" s="192"/>
      <c r="T497" s="208"/>
      <c r="U497" s="192"/>
      <c r="V497" s="174" t="str">
        <f t="shared" si="39"/>
        <v/>
      </c>
      <c r="W497" s="175" t="str">
        <f t="shared" ca="1" si="40"/>
        <v/>
      </c>
      <c r="X497" s="182"/>
      <c r="Y497" s="182"/>
      <c r="Z497" s="182"/>
      <c r="AA497" s="182"/>
      <c r="AB497" s="41"/>
      <c r="AC497" s="41"/>
      <c r="AD497" s="41"/>
    </row>
    <row r="498" spans="1:30">
      <c r="A498" s="245">
        <v>44056</v>
      </c>
      <c r="B498" s="169" t="s">
        <v>7</v>
      </c>
      <c r="C498" s="192" t="s">
        <v>1932</v>
      </c>
      <c r="D498" s="208">
        <v>1</v>
      </c>
      <c r="E498" s="171" t="s">
        <v>39</v>
      </c>
      <c r="F498" s="213" t="s">
        <v>13</v>
      </c>
      <c r="G498" s="192" t="s">
        <v>106</v>
      </c>
      <c r="H498" s="192" t="s">
        <v>1934</v>
      </c>
      <c r="I498" s="192" t="s">
        <v>1933</v>
      </c>
      <c r="J498" s="146" t="s">
        <v>9</v>
      </c>
      <c r="K498" s="192"/>
      <c r="L498" s="193" t="s">
        <v>1054</v>
      </c>
      <c r="M498" s="172" t="str">
        <f>IF(C498="","",(IF(IFERROR(INDEX(HandoverLog!A:A,MATCH(ShipmentRegister!C498,HandoverLog!A:A,0),1),"Inside The Secure Store")=C498,"Collected And Gone","Inside The Secure Store")))</f>
        <v>Collected And Gone</v>
      </c>
      <c r="N498" s="28">
        <f t="shared" ca="1" si="38"/>
        <v>45</v>
      </c>
      <c r="O498" s="192"/>
      <c r="P498" s="192"/>
      <c r="Q498" s="192"/>
      <c r="R498" s="192"/>
      <c r="S498" s="192"/>
      <c r="T498" s="208"/>
      <c r="U498" s="192"/>
      <c r="V498" s="174" t="str">
        <f t="shared" si="39"/>
        <v/>
      </c>
      <c r="W498" s="175" t="str">
        <f t="shared" ca="1" si="40"/>
        <v/>
      </c>
      <c r="X498" s="182"/>
      <c r="Y498" s="182"/>
      <c r="Z498" s="182"/>
      <c r="AA498" s="182"/>
      <c r="AB498" s="41"/>
      <c r="AC498" s="41"/>
      <c r="AD498" s="41"/>
    </row>
    <row r="499" spans="1:30">
      <c r="A499" s="245">
        <v>44057</v>
      </c>
      <c r="B499" s="169" t="s">
        <v>8</v>
      </c>
      <c r="C499" s="192" t="s">
        <v>2046</v>
      </c>
      <c r="D499" s="208">
        <v>1</v>
      </c>
      <c r="E499" s="171" t="s">
        <v>39</v>
      </c>
      <c r="F499" s="116" t="s">
        <v>104</v>
      </c>
      <c r="G499" s="192" t="s">
        <v>435</v>
      </c>
      <c r="H499" s="192" t="s">
        <v>1939</v>
      </c>
      <c r="I499" s="192" t="s">
        <v>1938</v>
      </c>
      <c r="J499" s="169" t="s">
        <v>10</v>
      </c>
      <c r="K499" s="192"/>
      <c r="L499" s="193" t="s">
        <v>1915</v>
      </c>
      <c r="M499" s="172" t="str">
        <f>IF(C499="","",(IF(IFERROR(INDEX(HandoverLog!A:A,MATCH(ShipmentRegister!C499,HandoverLog!A:A,0),1),"Inside The Secure Store")=C499,"Collected And Gone","Inside The Secure Store")))</f>
        <v>Collected And Gone</v>
      </c>
      <c r="N499" s="28">
        <f t="shared" ca="1" si="38"/>
        <v>44</v>
      </c>
      <c r="O499" s="192"/>
      <c r="P499" s="192"/>
      <c r="Q499" s="192"/>
      <c r="R499" s="192"/>
      <c r="S499" s="192"/>
      <c r="T499" s="208"/>
      <c r="U499" s="192"/>
      <c r="V499" s="174" t="str">
        <f t="shared" si="39"/>
        <v/>
      </c>
      <c r="W499" s="175" t="str">
        <f t="shared" ca="1" si="40"/>
        <v/>
      </c>
      <c r="X499" s="182"/>
      <c r="Y499" s="182"/>
      <c r="Z499" s="182"/>
      <c r="AA499" s="182"/>
      <c r="AB499" s="41"/>
      <c r="AC499" s="41"/>
      <c r="AD499" s="41"/>
    </row>
    <row r="500" spans="1:30">
      <c r="A500" s="245">
        <v>44057</v>
      </c>
      <c r="B500" s="169" t="s">
        <v>7</v>
      </c>
      <c r="C500" s="192" t="s">
        <v>1940</v>
      </c>
      <c r="D500" s="208">
        <v>1</v>
      </c>
      <c r="E500" s="171" t="s">
        <v>39</v>
      </c>
      <c r="F500" s="213" t="s">
        <v>13</v>
      </c>
      <c r="G500" s="192" t="s">
        <v>1511</v>
      </c>
      <c r="H500" s="192" t="s">
        <v>1941</v>
      </c>
      <c r="I500" s="218" t="s">
        <v>1942</v>
      </c>
      <c r="J500" s="169" t="s">
        <v>10</v>
      </c>
      <c r="K500" s="192"/>
      <c r="L500" s="193" t="s">
        <v>1943</v>
      </c>
      <c r="M500" s="172" t="str">
        <f>IF(C500="","",(IF(IFERROR(INDEX(HandoverLog!A:A,MATCH(ShipmentRegister!C500,HandoverLog!A:A,0),1),"Inside The Secure Store")=C500,"Collected And Gone","Inside The Secure Store")))</f>
        <v>Collected And Gone</v>
      </c>
      <c r="N500" s="28">
        <f t="shared" ca="1" si="38"/>
        <v>44</v>
      </c>
      <c r="O500" s="192"/>
      <c r="P500" s="192"/>
      <c r="Q500" s="192"/>
      <c r="R500" s="192"/>
      <c r="S500" s="192"/>
      <c r="T500" s="208"/>
      <c r="U500" s="192"/>
      <c r="V500" s="174" t="str">
        <f t="shared" si="39"/>
        <v/>
      </c>
      <c r="W500" s="175" t="str">
        <f t="shared" ca="1" si="40"/>
        <v/>
      </c>
      <c r="X500" s="182"/>
      <c r="Y500" s="182"/>
      <c r="Z500" s="182"/>
      <c r="AA500" s="182"/>
      <c r="AB500" s="41"/>
      <c r="AC500" s="41"/>
      <c r="AD500" s="41"/>
    </row>
    <row r="501" spans="1:30">
      <c r="A501" s="246">
        <v>44057</v>
      </c>
      <c r="B501" s="169" t="s">
        <v>7</v>
      </c>
      <c r="C501" s="219" t="s">
        <v>1967</v>
      </c>
      <c r="D501" s="220">
        <v>1</v>
      </c>
      <c r="E501" s="171" t="s">
        <v>39</v>
      </c>
      <c r="F501" s="221" t="s">
        <v>13</v>
      </c>
      <c r="G501" s="212" t="s">
        <v>1515</v>
      </c>
      <c r="H501" s="192" t="s">
        <v>1947</v>
      </c>
      <c r="I501" s="192" t="s">
        <v>1944</v>
      </c>
      <c r="J501" s="169" t="s">
        <v>10</v>
      </c>
      <c r="K501" s="192"/>
      <c r="L501" s="193" t="s">
        <v>1943</v>
      </c>
      <c r="M501" s="172" t="str">
        <f>IF(C501="","",(IF(IFERROR(INDEX(HandoverLog!A:A,MATCH(ShipmentRegister!C501,HandoverLog!A:A,0),1),"Inside The Secure Store")=C501,"Collected And Gone","Inside The Secure Store")))</f>
        <v>Collected And Gone</v>
      </c>
      <c r="N501" s="28">
        <f t="shared" ca="1" si="38"/>
        <v>44</v>
      </c>
      <c r="O501" s="192" t="s">
        <v>1966</v>
      </c>
      <c r="P501" s="192"/>
      <c r="Q501" s="192"/>
      <c r="R501" s="192"/>
      <c r="S501" s="193"/>
      <c r="T501" s="208"/>
      <c r="U501" s="192"/>
      <c r="V501" s="174" t="str">
        <f t="shared" si="39"/>
        <v/>
      </c>
      <c r="W501" s="175" t="str">
        <f t="shared" ca="1" si="40"/>
        <v/>
      </c>
      <c r="X501" s="182"/>
      <c r="Y501" s="182"/>
      <c r="Z501" s="182"/>
      <c r="AA501" s="182"/>
      <c r="AB501" s="41"/>
      <c r="AC501" s="41"/>
      <c r="AD501" s="41"/>
    </row>
    <row r="502" spans="1:30">
      <c r="A502" s="245">
        <v>44057</v>
      </c>
      <c r="B502" s="169" t="s">
        <v>7</v>
      </c>
      <c r="C502" s="192" t="s">
        <v>1945</v>
      </c>
      <c r="D502" s="208">
        <v>2</v>
      </c>
      <c r="E502" s="171" t="s">
        <v>39</v>
      </c>
      <c r="F502" s="213" t="s">
        <v>1862</v>
      </c>
      <c r="G502" s="192" t="s">
        <v>321</v>
      </c>
      <c r="H502" s="192" t="s">
        <v>1946</v>
      </c>
      <c r="I502" s="192" t="s">
        <v>1948</v>
      </c>
      <c r="J502" s="146" t="s">
        <v>9</v>
      </c>
      <c r="K502" s="192"/>
      <c r="L502" s="193" t="s">
        <v>1943</v>
      </c>
      <c r="M502" s="172" t="str">
        <f>IF(C502="","",(IF(IFERROR(INDEX(HandoverLog!A:A,MATCH(ShipmentRegister!C502,HandoverLog!A:A,0),1),"Inside The Secure Store")=C502,"Collected And Gone","Inside The Secure Store")))</f>
        <v>Collected And Gone</v>
      </c>
      <c r="N502" s="28">
        <f t="shared" ca="1" si="38"/>
        <v>44</v>
      </c>
      <c r="O502" s="192" t="s">
        <v>1949</v>
      </c>
      <c r="P502" s="192"/>
      <c r="Q502" s="192"/>
      <c r="R502" s="192"/>
      <c r="S502" s="192"/>
      <c r="T502" s="208"/>
      <c r="U502" s="192"/>
      <c r="V502" s="174" t="str">
        <f t="shared" si="39"/>
        <v/>
      </c>
      <c r="W502" s="175" t="str">
        <f t="shared" ca="1" si="40"/>
        <v/>
      </c>
      <c r="X502" s="182"/>
      <c r="Y502" s="182"/>
      <c r="Z502" s="182"/>
      <c r="AA502" s="182"/>
      <c r="AB502" s="41"/>
      <c r="AC502" s="41"/>
      <c r="AD502" s="41"/>
    </row>
    <row r="503" spans="1:30">
      <c r="A503" s="245">
        <v>44057</v>
      </c>
      <c r="B503" s="169" t="s">
        <v>7</v>
      </c>
      <c r="C503" s="192" t="s">
        <v>1953</v>
      </c>
      <c r="D503" s="208">
        <v>1</v>
      </c>
      <c r="E503" s="171" t="s">
        <v>39</v>
      </c>
      <c r="F503" s="213" t="s">
        <v>13</v>
      </c>
      <c r="G503" s="192" t="s">
        <v>106</v>
      </c>
      <c r="H503" s="192" t="s">
        <v>1958</v>
      </c>
      <c r="I503" s="192" t="s">
        <v>1959</v>
      </c>
      <c r="J503" s="169" t="s">
        <v>10</v>
      </c>
      <c r="K503" s="192"/>
      <c r="L503" s="193" t="s">
        <v>1054</v>
      </c>
      <c r="M503" s="172" t="str">
        <f>IF(C503="","",(IF(IFERROR(INDEX(HandoverLog!A:A,MATCH(ShipmentRegister!C503,HandoverLog!A:A,0),1),"Inside The Secure Store")=C503,"Collected And Gone","Inside The Secure Store")))</f>
        <v>Collected And Gone</v>
      </c>
      <c r="N503" s="28">
        <f t="shared" ca="1" si="38"/>
        <v>44</v>
      </c>
      <c r="O503" s="192" t="s">
        <v>1960</v>
      </c>
      <c r="P503" s="192"/>
      <c r="Q503" s="192"/>
      <c r="R503" s="192"/>
      <c r="S503" s="192"/>
      <c r="T503" s="208"/>
      <c r="U503" s="192"/>
      <c r="V503" s="174" t="str">
        <f t="shared" si="39"/>
        <v/>
      </c>
      <c r="W503" s="175" t="str">
        <f t="shared" ca="1" si="40"/>
        <v/>
      </c>
      <c r="X503" s="182"/>
      <c r="Y503" s="182"/>
      <c r="Z503" s="182"/>
      <c r="AA503" s="182"/>
      <c r="AB503" s="41"/>
      <c r="AC503" s="41"/>
      <c r="AD503" s="41"/>
    </row>
    <row r="504" spans="1:30">
      <c r="A504" s="245">
        <v>44057</v>
      </c>
      <c r="B504" s="169" t="s">
        <v>7</v>
      </c>
      <c r="C504" s="192" t="s">
        <v>1957</v>
      </c>
      <c r="D504" s="208">
        <v>1</v>
      </c>
      <c r="E504" s="171" t="s">
        <v>39</v>
      </c>
      <c r="F504" s="116" t="s">
        <v>37</v>
      </c>
      <c r="G504" s="192" t="s">
        <v>509</v>
      </c>
      <c r="H504" s="192" t="s">
        <v>1961</v>
      </c>
      <c r="I504" s="192" t="s">
        <v>1963</v>
      </c>
      <c r="J504" s="169" t="s">
        <v>10</v>
      </c>
      <c r="K504" s="192"/>
      <c r="L504" s="193" t="s">
        <v>1054</v>
      </c>
      <c r="M504" s="172" t="str">
        <f>IF(C504="","",(IF(IFERROR(INDEX(HandoverLog!A:A,MATCH(ShipmentRegister!C504,HandoverLog!A:A,0),1),"Inside The Secure Store")=C504,"Collected And Gone","Inside The Secure Store")))</f>
        <v>Collected And Gone</v>
      </c>
      <c r="N504" s="28">
        <f t="shared" ca="1" si="38"/>
        <v>44</v>
      </c>
      <c r="O504" s="192" t="s">
        <v>1962</v>
      </c>
      <c r="P504" s="192"/>
      <c r="Q504" s="192"/>
      <c r="R504" s="192"/>
      <c r="S504" s="192"/>
      <c r="T504" s="208"/>
      <c r="U504" s="192"/>
      <c r="V504" s="174" t="str">
        <f t="shared" si="39"/>
        <v/>
      </c>
      <c r="W504" s="175" t="str">
        <f t="shared" ca="1" si="40"/>
        <v/>
      </c>
      <c r="X504" s="182"/>
      <c r="Y504" s="182"/>
      <c r="Z504" s="182"/>
      <c r="AA504" s="182"/>
      <c r="AB504" s="41"/>
      <c r="AC504" s="41"/>
      <c r="AD504" s="41"/>
    </row>
    <row r="505" spans="1:30">
      <c r="A505" s="245">
        <v>44057</v>
      </c>
      <c r="B505" s="169" t="s">
        <v>7</v>
      </c>
      <c r="C505" s="192" t="s">
        <v>1968</v>
      </c>
      <c r="D505" s="208">
        <v>1</v>
      </c>
      <c r="E505" s="171" t="s">
        <v>39</v>
      </c>
      <c r="F505" s="213" t="s">
        <v>97</v>
      </c>
      <c r="G505" s="192" t="s">
        <v>184</v>
      </c>
      <c r="H505" s="192" t="s">
        <v>1969</v>
      </c>
      <c r="I505" s="192" t="s">
        <v>1970</v>
      </c>
      <c r="J505" s="169" t="s">
        <v>10</v>
      </c>
      <c r="K505" s="192"/>
      <c r="L505" s="193" t="s">
        <v>1943</v>
      </c>
      <c r="M505" s="172" t="str">
        <f>IF(C505="","",(IF(IFERROR(INDEX(HandoverLog!A:A,MATCH(ShipmentRegister!C505,HandoverLog!A:A,0),1),"Inside The Secure Store")=C505,"Collected And Gone","Inside The Secure Store")))</f>
        <v>Collected And Gone</v>
      </c>
      <c r="N505" s="28">
        <f t="shared" ca="1" si="38"/>
        <v>44</v>
      </c>
      <c r="O505" s="192"/>
      <c r="P505" s="192"/>
      <c r="Q505" s="192"/>
      <c r="R505" s="192"/>
      <c r="S505" s="192"/>
      <c r="T505" s="208"/>
      <c r="U505" s="192"/>
      <c r="V505" s="174" t="str">
        <f t="shared" si="39"/>
        <v/>
      </c>
      <c r="W505" s="175" t="str">
        <f t="shared" ca="1" si="40"/>
        <v/>
      </c>
      <c r="X505" s="182"/>
      <c r="Y505" s="182"/>
      <c r="Z505" s="182"/>
      <c r="AA505" s="182"/>
      <c r="AB505" s="41"/>
      <c r="AC505" s="41"/>
      <c r="AD505" s="41"/>
    </row>
    <row r="506" spans="1:30">
      <c r="A506" s="246">
        <v>44057</v>
      </c>
      <c r="B506" s="169" t="s">
        <v>7</v>
      </c>
      <c r="C506" s="212" t="s">
        <v>1971</v>
      </c>
      <c r="D506" s="208">
        <v>1</v>
      </c>
      <c r="E506" s="171" t="s">
        <v>39</v>
      </c>
      <c r="F506" s="116" t="s">
        <v>104</v>
      </c>
      <c r="G506" s="192" t="s">
        <v>1515</v>
      </c>
      <c r="H506" s="192" t="s">
        <v>1972</v>
      </c>
      <c r="I506" s="192" t="s">
        <v>1973</v>
      </c>
      <c r="J506" s="169" t="s">
        <v>10</v>
      </c>
      <c r="K506" s="192"/>
      <c r="L506" s="193" t="s">
        <v>1974</v>
      </c>
      <c r="M506" s="172" t="str">
        <f>IF(C506="","",(IF(IFERROR(INDEX(HandoverLog!A:A,MATCH(ShipmentRegister!C506,HandoverLog!A:A,0),1),"Inside The Secure Store")=C506,"Collected And Gone","Inside The Secure Store")))</f>
        <v>Collected And Gone</v>
      </c>
      <c r="N506" s="28">
        <f t="shared" ca="1" si="38"/>
        <v>44</v>
      </c>
      <c r="O506" s="192" t="s">
        <v>1975</v>
      </c>
      <c r="P506" s="192"/>
      <c r="Q506" s="192"/>
      <c r="R506" s="192"/>
      <c r="S506" s="193"/>
      <c r="T506" s="208"/>
      <c r="U506" s="192"/>
      <c r="V506" s="174" t="str">
        <f t="shared" si="39"/>
        <v/>
      </c>
      <c r="W506" s="175" t="str">
        <f t="shared" ca="1" si="40"/>
        <v/>
      </c>
      <c r="X506" s="182"/>
      <c r="Y506" s="182"/>
      <c r="Z506" s="182"/>
      <c r="AA506" s="182"/>
      <c r="AB506" s="41"/>
      <c r="AC506" s="41"/>
      <c r="AD506" s="41"/>
    </row>
    <row r="507" spans="1:30" ht="16.5" customHeight="1">
      <c r="A507" s="245">
        <v>44057</v>
      </c>
      <c r="B507" s="169" t="s">
        <v>7</v>
      </c>
      <c r="C507" s="192" t="s">
        <v>1992</v>
      </c>
      <c r="D507" s="208">
        <v>1</v>
      </c>
      <c r="E507" s="171" t="s">
        <v>39</v>
      </c>
      <c r="F507" s="213" t="s">
        <v>13</v>
      </c>
      <c r="G507" s="192" t="s">
        <v>106</v>
      </c>
      <c r="H507" s="192" t="s">
        <v>1977</v>
      </c>
      <c r="I507" s="192" t="s">
        <v>1976</v>
      </c>
      <c r="J507" s="169" t="s">
        <v>10</v>
      </c>
      <c r="K507" s="192"/>
      <c r="L507" s="193" t="s">
        <v>1974</v>
      </c>
      <c r="M507" s="172" t="str">
        <f>IF(C507="","",(IF(IFERROR(INDEX(HandoverLog!A:A,MATCH(ShipmentRegister!C507,HandoverLog!A:A,0),1),"Inside The Secure Store")=C507,"Collected And Gone","Inside The Secure Store")))</f>
        <v>Collected And Gone</v>
      </c>
      <c r="N507" s="28">
        <f t="shared" ca="1" si="38"/>
        <v>44</v>
      </c>
      <c r="O507" s="215" t="s">
        <v>1993</v>
      </c>
      <c r="P507" s="192"/>
      <c r="Q507" s="192"/>
      <c r="R507" s="192"/>
      <c r="S507" s="192"/>
      <c r="T507" s="208"/>
      <c r="U507" s="192"/>
      <c r="V507" s="174" t="str">
        <f t="shared" si="39"/>
        <v/>
      </c>
      <c r="W507" s="175" t="str">
        <f t="shared" ca="1" si="40"/>
        <v/>
      </c>
      <c r="X507" s="182"/>
      <c r="Y507" s="182"/>
      <c r="Z507" s="182"/>
      <c r="AA507" s="182"/>
      <c r="AB507" s="41"/>
      <c r="AC507" s="41"/>
      <c r="AD507" s="41"/>
    </row>
    <row r="508" spans="1:30">
      <c r="A508" s="246">
        <v>44057</v>
      </c>
      <c r="B508" s="169" t="s">
        <v>7</v>
      </c>
      <c r="C508" s="222" t="s">
        <v>1981</v>
      </c>
      <c r="D508" s="208">
        <v>6</v>
      </c>
      <c r="E508" s="171" t="s">
        <v>39</v>
      </c>
      <c r="F508" s="116" t="s">
        <v>104</v>
      </c>
      <c r="G508" s="192" t="s">
        <v>1982</v>
      </c>
      <c r="H508" s="192" t="s">
        <v>1983</v>
      </c>
      <c r="I508" s="192" t="s">
        <v>1984</v>
      </c>
      <c r="J508" s="169" t="s">
        <v>10</v>
      </c>
      <c r="K508" s="192"/>
      <c r="L508" s="193" t="s">
        <v>1974</v>
      </c>
      <c r="M508" s="172" t="str">
        <f>IF(C508="","",(IF(IFERROR(INDEX(HandoverLog!A:A,MATCH(ShipmentRegister!C508,HandoverLog!A:A,0),1),"Inside The Secure Store")=C508,"Collected And Gone","Inside The Secure Store")))</f>
        <v>Collected And Gone</v>
      </c>
      <c r="N508" s="28">
        <f t="shared" ca="1" si="38"/>
        <v>44</v>
      </c>
      <c r="O508" s="192" t="s">
        <v>1985</v>
      </c>
      <c r="P508" s="192"/>
      <c r="Q508" s="192"/>
      <c r="R508" s="192"/>
      <c r="S508" s="193"/>
      <c r="T508" s="208"/>
      <c r="U508" s="192"/>
      <c r="V508" s="174" t="str">
        <f t="shared" si="39"/>
        <v/>
      </c>
      <c r="W508" s="175" t="str">
        <f t="shared" ca="1" si="40"/>
        <v/>
      </c>
      <c r="X508" s="182"/>
      <c r="Y508" s="182"/>
      <c r="Z508" s="182"/>
      <c r="AA508" s="182"/>
      <c r="AB508" s="41"/>
      <c r="AC508" s="41"/>
      <c r="AD508" s="41"/>
    </row>
    <row r="509" spans="1:30">
      <c r="A509" s="246">
        <v>44057</v>
      </c>
      <c r="B509" s="169" t="s">
        <v>7</v>
      </c>
      <c r="C509" s="222" t="s">
        <v>1986</v>
      </c>
      <c r="D509" s="208">
        <v>6</v>
      </c>
      <c r="E509" s="208"/>
      <c r="F509" s="116" t="s">
        <v>104</v>
      </c>
      <c r="G509" s="192" t="s">
        <v>1982</v>
      </c>
      <c r="H509" s="192" t="s">
        <v>1983</v>
      </c>
      <c r="I509" s="192" t="s">
        <v>1984</v>
      </c>
      <c r="J509" s="169" t="s">
        <v>10</v>
      </c>
      <c r="K509" s="192"/>
      <c r="L509" s="193" t="s">
        <v>1974</v>
      </c>
      <c r="M509" s="172" t="str">
        <f>IF(C509="","",(IF(IFERROR(INDEX(HandoverLog!A:A,MATCH(ShipmentRegister!C509,HandoverLog!A:A,0),1),"Inside The Secure Store")=C509,"Collected And Gone","Inside The Secure Store")))</f>
        <v>Collected And Gone</v>
      </c>
      <c r="N509" s="28">
        <f t="shared" ca="1" si="38"/>
        <v>44</v>
      </c>
      <c r="O509" s="192" t="s">
        <v>1985</v>
      </c>
      <c r="P509" s="192"/>
      <c r="Q509" s="192"/>
      <c r="R509" s="192"/>
      <c r="S509" s="193"/>
      <c r="T509" s="208"/>
      <c r="U509" s="192"/>
      <c r="V509" s="174" t="str">
        <f t="shared" si="39"/>
        <v/>
      </c>
      <c r="W509" s="175" t="str">
        <f t="shared" ca="1" si="40"/>
        <v/>
      </c>
      <c r="X509" s="182"/>
      <c r="Y509" s="182"/>
      <c r="Z509" s="182"/>
      <c r="AA509" s="182"/>
      <c r="AB509" s="41"/>
      <c r="AC509" s="41"/>
      <c r="AD509" s="41"/>
    </row>
    <row r="510" spans="1:30">
      <c r="A510" s="246">
        <v>44057</v>
      </c>
      <c r="B510" s="169" t="s">
        <v>7</v>
      </c>
      <c r="C510" s="222" t="s">
        <v>1987</v>
      </c>
      <c r="D510" s="208">
        <v>6</v>
      </c>
      <c r="E510" s="208"/>
      <c r="F510" s="116" t="s">
        <v>104</v>
      </c>
      <c r="G510" s="192" t="s">
        <v>1982</v>
      </c>
      <c r="H510" s="192" t="s">
        <v>1983</v>
      </c>
      <c r="I510" s="192" t="s">
        <v>1984</v>
      </c>
      <c r="J510" s="169" t="s">
        <v>10</v>
      </c>
      <c r="K510" s="192"/>
      <c r="L510" s="193" t="s">
        <v>1974</v>
      </c>
      <c r="M510" s="172" t="str">
        <f>IF(C510="","",(IF(IFERROR(INDEX(HandoverLog!A:A,MATCH(ShipmentRegister!C510,HandoverLog!A:A,0),1),"Inside The Secure Store")=C510,"Collected And Gone","Inside The Secure Store")))</f>
        <v>Collected And Gone</v>
      </c>
      <c r="N510" s="28">
        <f t="shared" ca="1" si="38"/>
        <v>44</v>
      </c>
      <c r="O510" s="192" t="s">
        <v>1985</v>
      </c>
      <c r="P510" s="192"/>
      <c r="Q510" s="192"/>
      <c r="R510" s="192"/>
      <c r="S510" s="193"/>
      <c r="T510" s="208"/>
      <c r="U510" s="192"/>
      <c r="V510" s="174" t="str">
        <f t="shared" si="39"/>
        <v/>
      </c>
      <c r="W510" s="175" t="str">
        <f t="shared" ca="1" si="40"/>
        <v/>
      </c>
      <c r="X510" s="182"/>
      <c r="Y510" s="182"/>
      <c r="Z510" s="182"/>
      <c r="AA510" s="182"/>
      <c r="AB510" s="41"/>
      <c r="AC510" s="41"/>
      <c r="AD510" s="41"/>
    </row>
    <row r="511" spans="1:30">
      <c r="A511" s="246">
        <v>44057</v>
      </c>
      <c r="B511" s="169" t="s">
        <v>7</v>
      </c>
      <c r="C511" s="222" t="s">
        <v>1988</v>
      </c>
      <c r="D511" s="208">
        <v>6</v>
      </c>
      <c r="E511" s="208"/>
      <c r="F511" s="116" t="s">
        <v>104</v>
      </c>
      <c r="G511" s="192" t="s">
        <v>1982</v>
      </c>
      <c r="H511" s="192" t="s">
        <v>1983</v>
      </c>
      <c r="I511" s="192" t="s">
        <v>1984</v>
      </c>
      <c r="J511" s="169" t="s">
        <v>10</v>
      </c>
      <c r="K511" s="192"/>
      <c r="L511" s="193" t="s">
        <v>1974</v>
      </c>
      <c r="M511" s="172" t="str">
        <f>IF(C511="","",(IF(IFERROR(INDEX(HandoverLog!A:A,MATCH(ShipmentRegister!C511,HandoverLog!A:A,0),1),"Inside The Secure Store")=C511,"Collected And Gone","Inside The Secure Store")))</f>
        <v>Collected And Gone</v>
      </c>
      <c r="N511" s="28">
        <f t="shared" ca="1" si="38"/>
        <v>44</v>
      </c>
      <c r="O511" s="192" t="s">
        <v>1985</v>
      </c>
      <c r="P511" s="192"/>
      <c r="Q511" s="192"/>
      <c r="R511" s="192"/>
      <c r="S511" s="193"/>
      <c r="T511" s="208"/>
      <c r="U511" s="192"/>
      <c r="V511" s="174" t="str">
        <f t="shared" si="39"/>
        <v/>
      </c>
      <c r="W511" s="175" t="str">
        <f t="shared" ca="1" si="40"/>
        <v/>
      </c>
      <c r="X511" s="182"/>
      <c r="Y511" s="182"/>
      <c r="Z511" s="182"/>
      <c r="AA511" s="182"/>
      <c r="AB511" s="41"/>
      <c r="AC511" s="41"/>
      <c r="AD511" s="41"/>
    </row>
    <row r="512" spans="1:30">
      <c r="A512" s="246">
        <v>44057</v>
      </c>
      <c r="B512" s="169" t="s">
        <v>7</v>
      </c>
      <c r="C512" s="222" t="s">
        <v>1989</v>
      </c>
      <c r="D512" s="208">
        <v>6</v>
      </c>
      <c r="E512" s="208"/>
      <c r="F512" s="116" t="s">
        <v>104</v>
      </c>
      <c r="G512" s="192" t="s">
        <v>1982</v>
      </c>
      <c r="H512" s="192" t="s">
        <v>1983</v>
      </c>
      <c r="I512" s="192" t="s">
        <v>1984</v>
      </c>
      <c r="J512" s="169" t="s">
        <v>10</v>
      </c>
      <c r="K512" s="192"/>
      <c r="L512" s="193" t="s">
        <v>1974</v>
      </c>
      <c r="M512" s="172" t="str">
        <f>IF(C512="","",(IF(IFERROR(INDEX(HandoverLog!A:A,MATCH(ShipmentRegister!C512,HandoverLog!A:A,0),1),"Inside The Secure Store")=C512,"Collected And Gone","Inside The Secure Store")))</f>
        <v>Collected And Gone</v>
      </c>
      <c r="N512" s="28">
        <f t="shared" ca="1" si="38"/>
        <v>44</v>
      </c>
      <c r="O512" s="192" t="s">
        <v>1985</v>
      </c>
      <c r="P512" s="192"/>
      <c r="Q512" s="192"/>
      <c r="R512" s="192"/>
      <c r="S512" s="193"/>
      <c r="T512" s="208"/>
      <c r="U512" s="192"/>
      <c r="V512" s="174" t="str">
        <f t="shared" si="39"/>
        <v/>
      </c>
      <c r="W512" s="175" t="str">
        <f t="shared" ca="1" si="40"/>
        <v/>
      </c>
      <c r="X512" s="182"/>
      <c r="Y512" s="182"/>
      <c r="Z512" s="182"/>
      <c r="AA512" s="182"/>
      <c r="AB512" s="41"/>
      <c r="AC512" s="41"/>
      <c r="AD512" s="41"/>
    </row>
    <row r="513" spans="1:30">
      <c r="A513" s="246">
        <v>44057</v>
      </c>
      <c r="B513" s="169" t="s">
        <v>7</v>
      </c>
      <c r="C513" s="222" t="s">
        <v>1990</v>
      </c>
      <c r="D513" s="208">
        <v>6</v>
      </c>
      <c r="E513" s="208"/>
      <c r="F513" s="116" t="s">
        <v>104</v>
      </c>
      <c r="G513" s="192" t="s">
        <v>1982</v>
      </c>
      <c r="H513" s="192" t="s">
        <v>1983</v>
      </c>
      <c r="I513" s="192" t="s">
        <v>1984</v>
      </c>
      <c r="J513" s="169" t="s">
        <v>10</v>
      </c>
      <c r="K513" s="192"/>
      <c r="L513" s="193" t="s">
        <v>1974</v>
      </c>
      <c r="M513" s="172" t="str">
        <f>IF(C513="","",(IF(IFERROR(INDEX(HandoverLog!A:A,MATCH(ShipmentRegister!C513,HandoverLog!A:A,0),1),"Inside The Secure Store")=C513,"Collected And Gone","Inside The Secure Store")))</f>
        <v>Collected And Gone</v>
      </c>
      <c r="N513" s="28">
        <f t="shared" ca="1" si="38"/>
        <v>44</v>
      </c>
      <c r="O513" s="192" t="s">
        <v>1985</v>
      </c>
      <c r="P513" s="192"/>
      <c r="Q513" s="192"/>
      <c r="R513" s="192"/>
      <c r="S513" s="193"/>
      <c r="T513" s="208"/>
      <c r="U513" s="192"/>
      <c r="V513" s="174" t="str">
        <f t="shared" si="39"/>
        <v/>
      </c>
      <c r="W513" s="175" t="str">
        <f t="shared" ca="1" si="40"/>
        <v/>
      </c>
      <c r="X513" s="182"/>
      <c r="Y513" s="182"/>
      <c r="Z513" s="182"/>
      <c r="AA513" s="182"/>
      <c r="AB513" s="41"/>
      <c r="AC513" s="41"/>
      <c r="AD513" s="41"/>
    </row>
    <row r="514" spans="1:30">
      <c r="A514" s="245">
        <v>44060</v>
      </c>
      <c r="B514" s="169" t="s">
        <v>7</v>
      </c>
      <c r="C514" s="223" t="s">
        <v>2027</v>
      </c>
      <c r="D514" s="208">
        <v>1</v>
      </c>
      <c r="E514" s="171" t="s">
        <v>39</v>
      </c>
      <c r="F514" s="213" t="s">
        <v>13</v>
      </c>
      <c r="G514" s="192" t="s">
        <v>2000</v>
      </c>
      <c r="H514" s="192" t="s">
        <v>2001</v>
      </c>
      <c r="I514" s="192" t="s">
        <v>2007</v>
      </c>
      <c r="J514" s="169" t="s">
        <v>10</v>
      </c>
      <c r="K514" s="192"/>
      <c r="L514" s="193" t="s">
        <v>2002</v>
      </c>
      <c r="M514" s="172" t="str">
        <f>IF(C514="","",(IF(IFERROR(INDEX(HandoverLog!A:A,MATCH(ShipmentRegister!C514,HandoverLog!A:A,0),1),"Inside The Secure Store")=C514,"Collected And Gone","Inside The Secure Store")))</f>
        <v>Collected And Gone</v>
      </c>
      <c r="N514" s="28">
        <f t="shared" ca="1" si="38"/>
        <v>41</v>
      </c>
      <c r="O514" s="192" t="s">
        <v>2003</v>
      </c>
      <c r="P514" s="192"/>
      <c r="Q514" s="192"/>
      <c r="R514" s="192"/>
      <c r="S514" s="192"/>
      <c r="T514" s="208"/>
      <c r="U514" s="192"/>
      <c r="V514" s="174" t="str">
        <f t="shared" si="39"/>
        <v/>
      </c>
      <c r="W514" s="175" t="str">
        <f t="shared" ca="1" si="40"/>
        <v/>
      </c>
      <c r="X514" s="182"/>
      <c r="Y514" s="182"/>
      <c r="Z514" s="182"/>
      <c r="AA514" s="182"/>
      <c r="AB514" s="41"/>
      <c r="AC514" s="41"/>
      <c r="AD514" s="41"/>
    </row>
    <row r="515" spans="1:30">
      <c r="A515" s="245">
        <v>44060</v>
      </c>
      <c r="B515" s="169" t="s">
        <v>7</v>
      </c>
      <c r="C515" s="192" t="s">
        <v>2004</v>
      </c>
      <c r="D515" s="208">
        <v>1</v>
      </c>
      <c r="E515" s="171" t="s">
        <v>39</v>
      </c>
      <c r="F515" s="213" t="s">
        <v>13</v>
      </c>
      <c r="G515" s="192" t="s">
        <v>2006</v>
      </c>
      <c r="H515" s="192" t="s">
        <v>2005</v>
      </c>
      <c r="I515" s="192" t="s">
        <v>2008</v>
      </c>
      <c r="J515" s="146" t="s">
        <v>9</v>
      </c>
      <c r="K515" s="192"/>
      <c r="L515" s="193" t="s">
        <v>2002</v>
      </c>
      <c r="M515" s="172" t="str">
        <f>IF(C515="","",(IF(IFERROR(INDEX(HandoverLog!A:A,MATCH(ShipmentRegister!C515,HandoverLog!A:A,0),1),"Inside The Secure Store")=C515,"Collected And Gone","Inside The Secure Store")))</f>
        <v>Collected And Gone</v>
      </c>
      <c r="N515" s="28">
        <f t="shared" ca="1" si="38"/>
        <v>41</v>
      </c>
      <c r="O515" s="192" t="s">
        <v>1999</v>
      </c>
      <c r="P515" s="192"/>
      <c r="Q515" s="192"/>
      <c r="R515" s="192"/>
      <c r="S515" s="192"/>
      <c r="T515" s="208"/>
      <c r="U515" s="192"/>
      <c r="V515" s="174" t="str">
        <f t="shared" si="39"/>
        <v/>
      </c>
      <c r="W515" s="175" t="str">
        <f t="shared" ca="1" si="40"/>
        <v/>
      </c>
      <c r="X515" s="182"/>
      <c r="Y515" s="182"/>
      <c r="Z515" s="182"/>
      <c r="AA515" s="182"/>
      <c r="AB515" s="41"/>
      <c r="AC515" s="41"/>
      <c r="AD515" s="41"/>
    </row>
    <row r="516" spans="1:30">
      <c r="A516" s="245">
        <v>44060</v>
      </c>
      <c r="B516" s="169" t="s">
        <v>7</v>
      </c>
      <c r="C516" s="192" t="s">
        <v>2012</v>
      </c>
      <c r="D516" s="208">
        <v>1</v>
      </c>
      <c r="E516" s="171" t="s">
        <v>39</v>
      </c>
      <c r="F516" s="116" t="s">
        <v>37</v>
      </c>
      <c r="G516" s="192" t="s">
        <v>509</v>
      </c>
      <c r="H516" s="192" t="s">
        <v>2011</v>
      </c>
      <c r="I516" s="192" t="s">
        <v>2013</v>
      </c>
      <c r="J516" s="169" t="s">
        <v>10</v>
      </c>
      <c r="K516" s="192"/>
      <c r="L516" s="193" t="s">
        <v>2014</v>
      </c>
      <c r="M516" s="172" t="str">
        <f>IF(C516="","",(IF(IFERROR(INDEX(HandoverLog!A:A,MATCH(ShipmentRegister!C516,HandoverLog!A:A,0),1),"Inside The Secure Store")=C516,"Collected And Gone","Inside The Secure Store")))</f>
        <v>Collected And Gone</v>
      </c>
      <c r="N516" s="28">
        <f t="shared" ca="1" si="38"/>
        <v>41</v>
      </c>
      <c r="O516" s="192"/>
      <c r="P516" s="192"/>
      <c r="Q516" s="192"/>
      <c r="R516" s="192"/>
      <c r="S516" s="192"/>
      <c r="T516" s="208"/>
      <c r="U516" s="192"/>
      <c r="V516" s="174" t="str">
        <f t="shared" si="39"/>
        <v/>
      </c>
      <c r="W516" s="175" t="str">
        <f t="shared" ca="1" si="40"/>
        <v/>
      </c>
      <c r="X516" s="182"/>
      <c r="Y516" s="182"/>
      <c r="Z516" s="182"/>
      <c r="AA516" s="182"/>
      <c r="AB516" s="41"/>
      <c r="AC516" s="41"/>
      <c r="AD516" s="41"/>
    </row>
    <row r="517" spans="1:30">
      <c r="A517" s="245">
        <v>44060</v>
      </c>
      <c r="B517" s="169" t="s">
        <v>7</v>
      </c>
      <c r="C517" s="192" t="s">
        <v>2054</v>
      </c>
      <c r="D517" s="208">
        <v>1</v>
      </c>
      <c r="E517" s="171" t="s">
        <v>39</v>
      </c>
      <c r="F517" s="213" t="s">
        <v>13</v>
      </c>
      <c r="G517" s="192" t="s">
        <v>1928</v>
      </c>
      <c r="H517" s="192" t="s">
        <v>2017</v>
      </c>
      <c r="I517" s="192" t="s">
        <v>2018</v>
      </c>
      <c r="J517" s="169" t="s">
        <v>10</v>
      </c>
      <c r="K517" s="192"/>
      <c r="L517" s="193" t="s">
        <v>2002</v>
      </c>
      <c r="M517" s="172" t="str">
        <f>IF(C517="","",(IF(IFERROR(INDEX(HandoverLog!A:A,MATCH(ShipmentRegister!C517,HandoverLog!A:A,0),1),"Inside The Secure Store")=C517,"Collected And Gone","Inside The Secure Store")))</f>
        <v>Collected And Gone</v>
      </c>
      <c r="N517" s="28">
        <f t="shared" ref="N517:N580" ca="1" si="41">IF(A517="","",(TODAY()-A517))</f>
        <v>41</v>
      </c>
      <c r="O517" s="192" t="s">
        <v>2053</v>
      </c>
      <c r="P517" s="192"/>
      <c r="Q517" s="192"/>
      <c r="R517" s="192"/>
      <c r="S517" s="192"/>
      <c r="T517" s="208"/>
      <c r="U517" s="192"/>
      <c r="V517" s="174" t="str">
        <f t="shared" ref="V517:V580" si="42">IF(U517="","",U517+45)</f>
        <v/>
      </c>
      <c r="W517" s="175" t="str">
        <f t="shared" ref="W517:W580" ca="1" si="43">IF(U517="","",TODAY()-U517)</f>
        <v/>
      </c>
      <c r="X517" s="182"/>
      <c r="Y517" s="182"/>
      <c r="Z517" s="182"/>
      <c r="AA517" s="182"/>
      <c r="AB517" s="41"/>
      <c r="AC517" s="41"/>
      <c r="AD517" s="41"/>
    </row>
    <row r="518" spans="1:30">
      <c r="A518" s="245">
        <v>44060</v>
      </c>
      <c r="B518" s="169" t="s">
        <v>7</v>
      </c>
      <c r="C518" s="192" t="s">
        <v>2030</v>
      </c>
      <c r="D518" s="208">
        <v>1</v>
      </c>
      <c r="E518" s="171" t="s">
        <v>39</v>
      </c>
      <c r="F518" s="213" t="s">
        <v>13</v>
      </c>
      <c r="G518" s="192" t="s">
        <v>184</v>
      </c>
      <c r="H518" s="192" t="s">
        <v>2031</v>
      </c>
      <c r="I518" s="192" t="s">
        <v>2032</v>
      </c>
      <c r="J518" s="169" t="s">
        <v>10</v>
      </c>
      <c r="K518" s="192"/>
      <c r="L518" s="193" t="s">
        <v>2033</v>
      </c>
      <c r="M518" s="172" t="str">
        <f>IF(C518="","",(IF(IFERROR(INDEX(HandoverLog!A:A,MATCH(ShipmentRegister!C518,HandoverLog!A:A,0),1),"Inside The Secure Store")=C518,"Collected And Gone","Inside The Secure Store")))</f>
        <v>Collected And Gone</v>
      </c>
      <c r="N518" s="28">
        <f t="shared" ca="1" si="41"/>
        <v>41</v>
      </c>
      <c r="O518" s="192" t="s">
        <v>2034</v>
      </c>
      <c r="P518" s="192"/>
      <c r="Q518" s="192"/>
      <c r="R518" s="192"/>
      <c r="S518" s="192"/>
      <c r="T518" s="208"/>
      <c r="U518" s="192"/>
      <c r="V518" s="174" t="str">
        <f t="shared" si="42"/>
        <v/>
      </c>
      <c r="W518" s="175" t="str">
        <f t="shared" ca="1" si="43"/>
        <v/>
      </c>
      <c r="X518" s="182"/>
      <c r="Y518" s="182"/>
      <c r="Z518" s="182"/>
      <c r="AA518" s="182"/>
      <c r="AB518" s="41"/>
      <c r="AC518" s="41"/>
      <c r="AD518" s="41"/>
    </row>
    <row r="519" spans="1:30">
      <c r="A519" s="245">
        <v>44060</v>
      </c>
      <c r="B519" s="169" t="s">
        <v>7</v>
      </c>
      <c r="C519" s="192" t="s">
        <v>2035</v>
      </c>
      <c r="D519" s="208">
        <v>1</v>
      </c>
      <c r="E519" s="171" t="s">
        <v>39</v>
      </c>
      <c r="F519" s="213" t="s">
        <v>14</v>
      </c>
      <c r="G519" s="192" t="s">
        <v>2036</v>
      </c>
      <c r="H519" s="192" t="s">
        <v>2037</v>
      </c>
      <c r="I519" s="192" t="s">
        <v>2038</v>
      </c>
      <c r="J519" s="146" t="s">
        <v>9</v>
      </c>
      <c r="K519" s="192"/>
      <c r="L519" s="193" t="s">
        <v>2033</v>
      </c>
      <c r="M519" s="172" t="str">
        <f>IF(C519="","",(IF(IFERROR(INDEX(HandoverLog!A:A,MATCH(ShipmentRegister!C519,HandoverLog!A:A,0),1),"Inside The Secure Store")=C519,"Collected And Gone","Inside The Secure Store")))</f>
        <v>Collected And Gone</v>
      </c>
      <c r="N519" s="28">
        <f t="shared" ca="1" si="41"/>
        <v>41</v>
      </c>
      <c r="O519" s="192" t="s">
        <v>2039</v>
      </c>
      <c r="P519" s="192"/>
      <c r="Q519" s="192"/>
      <c r="R519" s="192"/>
      <c r="S519" s="192"/>
      <c r="T519" s="208"/>
      <c r="U519" s="192"/>
      <c r="V519" s="174" t="str">
        <f t="shared" si="42"/>
        <v/>
      </c>
      <c r="W519" s="175" t="str">
        <f t="shared" ca="1" si="43"/>
        <v/>
      </c>
      <c r="X519" s="182"/>
      <c r="Y519" s="182"/>
      <c r="Z519" s="182"/>
      <c r="AA519" s="182"/>
      <c r="AB519" s="41"/>
      <c r="AC519" s="41"/>
      <c r="AD519" s="41"/>
    </row>
    <row r="520" spans="1:30">
      <c r="A520" s="245">
        <v>44060</v>
      </c>
      <c r="B520" s="169" t="s">
        <v>7</v>
      </c>
      <c r="C520" s="215" t="s">
        <v>2040</v>
      </c>
      <c r="D520" s="208">
        <v>1</v>
      </c>
      <c r="E520" s="171" t="s">
        <v>39</v>
      </c>
      <c r="F520" s="213" t="s">
        <v>97</v>
      </c>
      <c r="G520" s="192" t="s">
        <v>671</v>
      </c>
      <c r="H520" s="192" t="s">
        <v>2041</v>
      </c>
      <c r="I520" s="192" t="s">
        <v>2042</v>
      </c>
      <c r="J520" s="169" t="s">
        <v>10</v>
      </c>
      <c r="K520" s="192"/>
      <c r="L520" s="193" t="s">
        <v>2033</v>
      </c>
      <c r="M520" s="172" t="str">
        <f>IF(C520="","",(IF(IFERROR(INDEX(HandoverLog!A:A,MATCH(ShipmentRegister!C520,HandoverLog!A:A,0),1),"Inside The Secure Store")=C520,"Collected And Gone","Inside The Secure Store")))</f>
        <v>Collected And Gone</v>
      </c>
      <c r="N520" s="28">
        <f t="shared" ca="1" si="41"/>
        <v>41</v>
      </c>
      <c r="O520" s="192"/>
      <c r="P520" s="192"/>
      <c r="Q520" s="192"/>
      <c r="R520" s="192"/>
      <c r="S520" s="192"/>
      <c r="T520" s="208"/>
      <c r="U520" s="192"/>
      <c r="V520" s="174" t="str">
        <f t="shared" si="42"/>
        <v/>
      </c>
      <c r="W520" s="175" t="str">
        <f t="shared" ca="1" si="43"/>
        <v/>
      </c>
      <c r="X520" s="182"/>
      <c r="Y520" s="182"/>
      <c r="Z520" s="182"/>
      <c r="AA520" s="182"/>
      <c r="AB520" s="41"/>
      <c r="AC520" s="41"/>
      <c r="AD520" s="41"/>
    </row>
    <row r="521" spans="1:30">
      <c r="A521" s="245">
        <v>44060</v>
      </c>
      <c r="B521" s="169" t="s">
        <v>7</v>
      </c>
      <c r="C521" s="192" t="s">
        <v>2045</v>
      </c>
      <c r="D521" s="208">
        <v>2</v>
      </c>
      <c r="E521" s="208"/>
      <c r="F521" s="213" t="s">
        <v>1862</v>
      </c>
      <c r="G521" s="192" t="s">
        <v>321</v>
      </c>
      <c r="H521" s="192" t="s">
        <v>2043</v>
      </c>
      <c r="I521" s="192" t="s">
        <v>2044</v>
      </c>
      <c r="J521" s="146" t="s">
        <v>9</v>
      </c>
      <c r="K521" s="192"/>
      <c r="L521" s="193" t="s">
        <v>2033</v>
      </c>
      <c r="M521" s="172" t="str">
        <f>IF(C521="","",(IF(IFERROR(INDEX(HandoverLog!A:A,MATCH(ShipmentRegister!C521,HandoverLog!A:A,0),1),"Inside The Secure Store")=C521,"Collected And Gone","Inside The Secure Store")))</f>
        <v>Collected And Gone</v>
      </c>
      <c r="N521" s="28">
        <f t="shared" ca="1" si="41"/>
        <v>41</v>
      </c>
      <c r="O521" s="192"/>
      <c r="P521" s="192"/>
      <c r="Q521" s="192"/>
      <c r="R521" s="192"/>
      <c r="S521" s="192"/>
      <c r="T521" s="208"/>
      <c r="U521" s="192"/>
      <c r="V521" s="174" t="str">
        <f t="shared" si="42"/>
        <v/>
      </c>
      <c r="W521" s="175" t="str">
        <f t="shared" ca="1" si="43"/>
        <v/>
      </c>
      <c r="X521" s="182"/>
      <c r="Y521" s="182"/>
      <c r="Z521" s="182"/>
      <c r="AA521" s="182"/>
      <c r="AB521" s="41"/>
      <c r="AC521" s="41"/>
      <c r="AD521" s="41"/>
    </row>
    <row r="522" spans="1:30">
      <c r="A522" s="245">
        <v>44061</v>
      </c>
      <c r="B522" s="169" t="s">
        <v>7</v>
      </c>
      <c r="C522" s="192" t="s">
        <v>2058</v>
      </c>
      <c r="D522" s="208">
        <v>1</v>
      </c>
      <c r="E522" s="171" t="s">
        <v>39</v>
      </c>
      <c r="F522" s="213" t="s">
        <v>13</v>
      </c>
      <c r="G522" s="192" t="s">
        <v>106</v>
      </c>
      <c r="H522" s="192" t="s">
        <v>2059</v>
      </c>
      <c r="I522" s="192" t="s">
        <v>2060</v>
      </c>
      <c r="J522" s="169" t="s">
        <v>10</v>
      </c>
      <c r="K522" s="192"/>
      <c r="L522" s="193" t="s">
        <v>2033</v>
      </c>
      <c r="M522" s="172" t="str">
        <f>IF(C522="","",(IF(IFERROR(INDEX(HandoverLog!A:A,MATCH(ShipmentRegister!C522,HandoverLog!A:A,0),1),"Inside The Secure Store")=C522,"Collected And Gone","Inside The Secure Store")))</f>
        <v>Collected And Gone</v>
      </c>
      <c r="N522" s="28">
        <f t="shared" ca="1" si="41"/>
        <v>40</v>
      </c>
      <c r="O522" s="192"/>
      <c r="P522" s="192"/>
      <c r="Q522" s="192"/>
      <c r="R522" s="192"/>
      <c r="S522" s="192"/>
      <c r="T522" s="208"/>
      <c r="U522" s="192"/>
      <c r="V522" s="174" t="str">
        <f t="shared" si="42"/>
        <v/>
      </c>
      <c r="W522" s="175" t="str">
        <f t="shared" ca="1" si="43"/>
        <v/>
      </c>
      <c r="X522" s="182"/>
      <c r="Y522" s="182"/>
      <c r="Z522" s="182"/>
      <c r="AA522" s="182"/>
      <c r="AB522" s="41"/>
      <c r="AC522" s="41"/>
      <c r="AD522" s="41"/>
    </row>
    <row r="523" spans="1:30">
      <c r="A523" s="245">
        <v>44061</v>
      </c>
      <c r="B523" s="169" t="s">
        <v>7</v>
      </c>
      <c r="C523" s="192" t="s">
        <v>2061</v>
      </c>
      <c r="D523" s="208">
        <v>1</v>
      </c>
      <c r="E523" s="171" t="s">
        <v>39</v>
      </c>
      <c r="F523" s="213" t="s">
        <v>13</v>
      </c>
      <c r="G523" s="169" t="s">
        <v>3327</v>
      </c>
      <c r="H523" s="192" t="s">
        <v>2062</v>
      </c>
      <c r="I523" s="192" t="s">
        <v>2063</v>
      </c>
      <c r="J523" s="146" t="s">
        <v>9</v>
      </c>
      <c r="K523" s="192"/>
      <c r="L523" s="193" t="s">
        <v>2033</v>
      </c>
      <c r="M523" s="172" t="str">
        <f>IF(C523="","",(IF(IFERROR(INDEX(HandoverLog!A:A,MATCH(ShipmentRegister!C523,HandoverLog!A:A,0),1),"Inside The Secure Store")=C523,"Collected And Gone","Inside The Secure Store")))</f>
        <v>Collected And Gone</v>
      </c>
      <c r="N523" s="28">
        <f t="shared" ca="1" si="41"/>
        <v>40</v>
      </c>
      <c r="O523" s="192" t="s">
        <v>2064</v>
      </c>
      <c r="P523" s="192"/>
      <c r="Q523" s="192"/>
      <c r="R523" s="192"/>
      <c r="S523" s="192"/>
      <c r="T523" s="208"/>
      <c r="U523" s="192"/>
      <c r="V523" s="174" t="str">
        <f t="shared" si="42"/>
        <v/>
      </c>
      <c r="W523" s="175" t="str">
        <f t="shared" ca="1" si="43"/>
        <v/>
      </c>
      <c r="X523" s="182"/>
      <c r="Y523" s="182"/>
      <c r="Z523" s="182"/>
      <c r="AA523" s="182"/>
      <c r="AB523" s="41"/>
      <c r="AC523" s="41"/>
      <c r="AD523" s="41"/>
    </row>
    <row r="524" spans="1:30">
      <c r="A524" s="245">
        <v>44061</v>
      </c>
      <c r="B524" s="169" t="s">
        <v>7</v>
      </c>
      <c r="C524" s="192" t="s">
        <v>2065</v>
      </c>
      <c r="D524" s="208">
        <v>1</v>
      </c>
      <c r="E524" s="171" t="s">
        <v>39</v>
      </c>
      <c r="F524" s="213" t="s">
        <v>1862</v>
      </c>
      <c r="G524" s="192" t="s">
        <v>242</v>
      </c>
      <c r="H524" s="192" t="s">
        <v>2066</v>
      </c>
      <c r="I524" s="192" t="s">
        <v>2067</v>
      </c>
      <c r="J524" s="169" t="s">
        <v>10</v>
      </c>
      <c r="K524" s="192"/>
      <c r="L524" s="193" t="s">
        <v>2033</v>
      </c>
      <c r="M524" s="172" t="str">
        <f>IF(C524="","",(IF(IFERROR(INDEX(HandoverLog!A:A,MATCH(ShipmentRegister!C524,HandoverLog!A:A,0),1),"Inside The Secure Store")=C524,"Collected And Gone","Inside The Secure Store")))</f>
        <v>Collected And Gone</v>
      </c>
      <c r="N524" s="28">
        <f t="shared" ca="1" si="41"/>
        <v>40</v>
      </c>
      <c r="O524" s="192" t="s">
        <v>2068</v>
      </c>
      <c r="P524" s="192"/>
      <c r="Q524" s="192"/>
      <c r="R524" s="192"/>
      <c r="S524" s="192"/>
      <c r="T524" s="208"/>
      <c r="U524" s="192"/>
      <c r="V524" s="174" t="str">
        <f t="shared" si="42"/>
        <v/>
      </c>
      <c r="W524" s="175" t="str">
        <f t="shared" ca="1" si="43"/>
        <v/>
      </c>
      <c r="X524" s="182"/>
      <c r="Y524" s="182"/>
      <c r="Z524" s="182"/>
      <c r="AA524" s="182"/>
      <c r="AB524" s="41"/>
      <c r="AC524" s="41"/>
      <c r="AD524" s="41"/>
    </row>
    <row r="525" spans="1:30">
      <c r="A525" s="245">
        <v>44061</v>
      </c>
      <c r="B525" s="169" t="s">
        <v>7</v>
      </c>
      <c r="C525" s="192" t="s">
        <v>2070</v>
      </c>
      <c r="D525" s="208">
        <v>1</v>
      </c>
      <c r="E525" s="171" t="s">
        <v>39</v>
      </c>
      <c r="F525" s="213" t="s">
        <v>1862</v>
      </c>
      <c r="G525" s="192" t="s">
        <v>111</v>
      </c>
      <c r="H525" s="192" t="s">
        <v>2069</v>
      </c>
      <c r="I525" s="224" t="s">
        <v>2071</v>
      </c>
      <c r="J525" s="146" t="s">
        <v>9</v>
      </c>
      <c r="K525" s="192"/>
      <c r="L525" s="193" t="s">
        <v>339</v>
      </c>
      <c r="M525" s="172" t="str">
        <f>IF(C525="","",(IF(IFERROR(INDEX(HandoverLog!A:A,MATCH(ShipmentRegister!C525,HandoverLog!A:A,0),1),"Inside The Secure Store")=C525,"Collected And Gone","Inside The Secure Store")))</f>
        <v>Collected And Gone</v>
      </c>
      <c r="N525" s="28">
        <f t="shared" ca="1" si="41"/>
        <v>40</v>
      </c>
      <c r="O525" s="192"/>
      <c r="P525" s="192"/>
      <c r="Q525" s="192"/>
      <c r="R525" s="192"/>
      <c r="S525" s="192"/>
      <c r="T525" s="208"/>
      <c r="U525" s="192"/>
      <c r="V525" s="174" t="str">
        <f t="shared" si="42"/>
        <v/>
      </c>
      <c r="W525" s="175" t="str">
        <f t="shared" ca="1" si="43"/>
        <v/>
      </c>
      <c r="X525" s="182"/>
      <c r="Y525" s="182"/>
      <c r="Z525" s="182"/>
      <c r="AA525" s="182"/>
      <c r="AB525" s="41"/>
      <c r="AC525" s="41"/>
      <c r="AD525" s="41"/>
    </row>
    <row r="526" spans="1:30">
      <c r="A526" s="245">
        <v>44061</v>
      </c>
      <c r="B526" s="169" t="s">
        <v>7</v>
      </c>
      <c r="C526" s="195" t="s">
        <v>2153</v>
      </c>
      <c r="D526" s="208">
        <v>1</v>
      </c>
      <c r="E526" s="171" t="s">
        <v>39</v>
      </c>
      <c r="F526" s="213" t="s">
        <v>14</v>
      </c>
      <c r="G526" s="192" t="s">
        <v>320</v>
      </c>
      <c r="H526" s="192" t="s">
        <v>2073</v>
      </c>
      <c r="I526" s="192" t="s">
        <v>2183</v>
      </c>
      <c r="J526" s="169" t="s">
        <v>10</v>
      </c>
      <c r="K526" s="192"/>
      <c r="L526" s="193" t="s">
        <v>339</v>
      </c>
      <c r="M526" s="172" t="str">
        <f>IF(C526="","",(IF(IFERROR(INDEX(HandoverLog!A:A,MATCH(ShipmentRegister!C526,HandoverLog!A:A,0),1),"Inside The Secure Store")=C526,"Collected And Gone","Inside The Secure Store")))</f>
        <v>Collected And Gone</v>
      </c>
      <c r="N526" s="28">
        <f t="shared" ca="1" si="41"/>
        <v>40</v>
      </c>
      <c r="O526" s="192" t="s">
        <v>2072</v>
      </c>
      <c r="P526" s="192"/>
      <c r="Q526" s="192"/>
      <c r="R526" s="192"/>
      <c r="S526" s="192"/>
      <c r="T526" s="208"/>
      <c r="U526" s="192"/>
      <c r="V526" s="174" t="str">
        <f t="shared" si="42"/>
        <v/>
      </c>
      <c r="W526" s="175" t="str">
        <f t="shared" ca="1" si="43"/>
        <v/>
      </c>
      <c r="X526" s="182"/>
      <c r="Y526" s="182"/>
      <c r="Z526" s="182"/>
      <c r="AA526" s="182"/>
      <c r="AB526" s="41"/>
      <c r="AC526" s="41"/>
      <c r="AD526" s="41"/>
    </row>
    <row r="527" spans="1:30">
      <c r="A527" s="245">
        <v>44061</v>
      </c>
      <c r="B527" s="169" t="s">
        <v>7</v>
      </c>
      <c r="C527" s="192" t="s">
        <v>2091</v>
      </c>
      <c r="D527" s="208">
        <v>1</v>
      </c>
      <c r="E527" s="171" t="s">
        <v>39</v>
      </c>
      <c r="F527" s="213" t="s">
        <v>13</v>
      </c>
      <c r="G527" s="192" t="s">
        <v>307</v>
      </c>
      <c r="H527" s="192" t="s">
        <v>2087</v>
      </c>
      <c r="I527" s="192" t="s">
        <v>2088</v>
      </c>
      <c r="J527" s="169" t="s">
        <v>10</v>
      </c>
      <c r="K527" s="192"/>
      <c r="L527" s="193" t="s">
        <v>1943</v>
      </c>
      <c r="M527" s="172" t="str">
        <f>IF(C527="","",(IF(IFERROR(INDEX(HandoverLog!A:A,MATCH(ShipmentRegister!C527,HandoverLog!A:A,0),1),"Inside The Secure Store")=C527,"Collected And Gone","Inside The Secure Store")))</f>
        <v>Collected And Gone</v>
      </c>
      <c r="N527" s="28">
        <f t="shared" ca="1" si="41"/>
        <v>40</v>
      </c>
      <c r="O527" s="192" t="s">
        <v>2090</v>
      </c>
      <c r="P527" s="192"/>
      <c r="Q527" s="192"/>
      <c r="R527" s="192"/>
      <c r="S527" s="192"/>
      <c r="T527" s="208"/>
      <c r="U527" s="192"/>
      <c r="V527" s="174" t="str">
        <f t="shared" si="42"/>
        <v/>
      </c>
      <c r="W527" s="175" t="str">
        <f t="shared" ca="1" si="43"/>
        <v/>
      </c>
      <c r="X527" s="182"/>
      <c r="Y527" s="182"/>
      <c r="Z527" s="182"/>
      <c r="AA527" s="182"/>
      <c r="AB527" s="41"/>
      <c r="AC527" s="41"/>
      <c r="AD527" s="41"/>
    </row>
    <row r="528" spans="1:30">
      <c r="A528" s="245">
        <v>44061</v>
      </c>
      <c r="B528" s="169" t="s">
        <v>7</v>
      </c>
      <c r="C528" s="192" t="s">
        <v>2078</v>
      </c>
      <c r="D528" s="208">
        <v>1</v>
      </c>
      <c r="E528" s="171" t="s">
        <v>39</v>
      </c>
      <c r="F528" s="213" t="s">
        <v>13</v>
      </c>
      <c r="G528" s="192" t="s">
        <v>184</v>
      </c>
      <c r="H528" s="192" t="s">
        <v>1340</v>
      </c>
      <c r="I528" s="192" t="s">
        <v>2079</v>
      </c>
      <c r="J528" s="146" t="s">
        <v>9</v>
      </c>
      <c r="K528" s="192"/>
      <c r="L528" s="193" t="s">
        <v>1943</v>
      </c>
      <c r="M528" s="172" t="str">
        <f>IF(C528="","",(IF(IFERROR(INDEX(HandoverLog!A:A,MATCH(ShipmentRegister!C528,HandoverLog!A:A,0),1),"Inside The Secure Store")=C528,"Collected And Gone","Inside The Secure Store")))</f>
        <v>Collected And Gone</v>
      </c>
      <c r="N528" s="28">
        <f t="shared" ca="1" si="41"/>
        <v>40</v>
      </c>
      <c r="O528" s="192"/>
      <c r="P528" s="192"/>
      <c r="Q528" s="192"/>
      <c r="R528" s="192"/>
      <c r="S528" s="192"/>
      <c r="T528" s="208"/>
      <c r="U528" s="192"/>
      <c r="V528" s="174" t="str">
        <f t="shared" si="42"/>
        <v/>
      </c>
      <c r="W528" s="175" t="str">
        <f t="shared" ca="1" si="43"/>
        <v/>
      </c>
      <c r="X528" s="182"/>
      <c r="Y528" s="182"/>
      <c r="Z528" s="182"/>
      <c r="AA528" s="182"/>
    </row>
    <row r="529" spans="1:27">
      <c r="A529" s="245">
        <v>44061</v>
      </c>
      <c r="B529" s="169" t="s">
        <v>7</v>
      </c>
      <c r="C529" s="192" t="s">
        <v>2074</v>
      </c>
      <c r="D529" s="208">
        <v>1</v>
      </c>
      <c r="E529" s="171" t="s">
        <v>39</v>
      </c>
      <c r="F529" s="116" t="s">
        <v>37</v>
      </c>
      <c r="G529" s="192" t="s">
        <v>509</v>
      </c>
      <c r="H529" s="192" t="s">
        <v>2075</v>
      </c>
      <c r="I529" s="192" t="s">
        <v>1719</v>
      </c>
      <c r="J529" s="169" t="s">
        <v>10</v>
      </c>
      <c r="K529" s="192"/>
      <c r="L529" s="193" t="s">
        <v>1376</v>
      </c>
      <c r="M529" s="172" t="str">
        <f>IF(C529="","",(IF(IFERROR(INDEX(HandoverLog!A:A,MATCH(ShipmentRegister!C529,HandoverLog!A:A,0),1),"Inside The Secure Store")=C529,"Collected And Gone","Inside The Secure Store")))</f>
        <v>Collected And Gone</v>
      </c>
      <c r="N529" s="28">
        <f t="shared" ca="1" si="41"/>
        <v>40</v>
      </c>
      <c r="O529" s="192"/>
      <c r="P529" s="192"/>
      <c r="Q529" s="192"/>
      <c r="R529" s="192"/>
      <c r="S529" s="192"/>
      <c r="T529" s="208"/>
      <c r="U529" s="192"/>
      <c r="V529" s="174" t="str">
        <f t="shared" si="42"/>
        <v/>
      </c>
      <c r="W529" s="175" t="str">
        <f t="shared" ca="1" si="43"/>
        <v/>
      </c>
      <c r="X529" s="182"/>
      <c r="Y529" s="182"/>
      <c r="Z529" s="182"/>
      <c r="AA529" s="182"/>
    </row>
    <row r="530" spans="1:27">
      <c r="A530" s="245">
        <v>44061</v>
      </c>
      <c r="B530" s="169" t="s">
        <v>7</v>
      </c>
      <c r="C530" s="192" t="s">
        <v>2076</v>
      </c>
      <c r="D530" s="208">
        <v>1</v>
      </c>
      <c r="E530" s="171" t="s">
        <v>39</v>
      </c>
      <c r="F530" s="213" t="s">
        <v>97</v>
      </c>
      <c r="G530" s="192" t="s">
        <v>351</v>
      </c>
      <c r="H530" s="192" t="s">
        <v>2077</v>
      </c>
      <c r="I530" s="192" t="s">
        <v>1719</v>
      </c>
      <c r="J530" s="169" t="s">
        <v>10</v>
      </c>
      <c r="K530" s="192"/>
      <c r="L530" s="193" t="s">
        <v>1376</v>
      </c>
      <c r="M530" s="172" t="str">
        <f>IF(C530="","",(IF(IFERROR(INDEX(HandoverLog!A:A,MATCH(ShipmentRegister!C530,HandoverLog!A:A,0),1),"Inside The Secure Store")=C530,"Collected And Gone","Inside The Secure Store")))</f>
        <v>Collected And Gone</v>
      </c>
      <c r="N530" s="28">
        <f t="shared" ca="1" si="41"/>
        <v>40</v>
      </c>
      <c r="O530" s="192"/>
      <c r="P530" s="192"/>
      <c r="Q530" s="192"/>
      <c r="R530" s="192"/>
      <c r="S530" s="192"/>
      <c r="T530" s="208"/>
      <c r="U530" s="192"/>
      <c r="V530" s="174" t="str">
        <f t="shared" si="42"/>
        <v/>
      </c>
      <c r="W530" s="175" t="str">
        <f t="shared" ca="1" si="43"/>
        <v/>
      </c>
      <c r="X530" s="182"/>
      <c r="Y530" s="182"/>
      <c r="Z530" s="182"/>
      <c r="AA530" s="182"/>
    </row>
    <row r="531" spans="1:27">
      <c r="A531" s="245">
        <v>44061</v>
      </c>
      <c r="B531" s="169" t="s">
        <v>7</v>
      </c>
      <c r="C531" s="192" t="s">
        <v>2084</v>
      </c>
      <c r="D531" s="208">
        <v>1</v>
      </c>
      <c r="E531" s="171" t="s">
        <v>39</v>
      </c>
      <c r="F531" s="213" t="s">
        <v>13</v>
      </c>
      <c r="G531" s="192" t="s">
        <v>170</v>
      </c>
      <c r="H531" s="192" t="s">
        <v>2085</v>
      </c>
      <c r="I531" s="192" t="s">
        <v>2086</v>
      </c>
      <c r="J531" s="169" t="s">
        <v>10</v>
      </c>
      <c r="K531" s="192"/>
      <c r="L531" s="193" t="s">
        <v>1376</v>
      </c>
      <c r="M531" s="172" t="str">
        <f>IF(C531="","",(IF(IFERROR(INDEX(HandoverLog!A:A,MATCH(ShipmentRegister!C531,HandoverLog!A:A,0),1),"Inside The Secure Store")=C531,"Collected And Gone","Inside The Secure Store")))</f>
        <v>Collected And Gone</v>
      </c>
      <c r="N531" s="28">
        <f t="shared" ca="1" si="41"/>
        <v>40</v>
      </c>
      <c r="O531" s="192"/>
      <c r="P531" s="192"/>
      <c r="Q531" s="192"/>
      <c r="R531" s="192"/>
      <c r="S531" s="192"/>
      <c r="T531" s="208"/>
      <c r="U531" s="192"/>
      <c r="V531" s="174" t="str">
        <f t="shared" si="42"/>
        <v/>
      </c>
      <c r="W531" s="175" t="str">
        <f t="shared" ca="1" si="43"/>
        <v/>
      </c>
      <c r="X531" s="182"/>
      <c r="Y531" s="182"/>
      <c r="Z531" s="182"/>
      <c r="AA531" s="182"/>
    </row>
    <row r="532" spans="1:27">
      <c r="A532" s="245">
        <v>44061</v>
      </c>
      <c r="B532" s="169" t="s">
        <v>7</v>
      </c>
      <c r="C532" s="192" t="s">
        <v>2322</v>
      </c>
      <c r="D532" s="208">
        <v>2</v>
      </c>
      <c r="E532" s="171" t="s">
        <v>39</v>
      </c>
      <c r="F532" s="116" t="s">
        <v>104</v>
      </c>
      <c r="G532" s="192" t="s">
        <v>352</v>
      </c>
      <c r="H532" s="192" t="s">
        <v>2325</v>
      </c>
      <c r="I532" s="192" t="s">
        <v>2323</v>
      </c>
      <c r="J532" s="169" t="s">
        <v>10</v>
      </c>
      <c r="K532" s="192"/>
      <c r="L532" s="193" t="s">
        <v>2326</v>
      </c>
      <c r="M532" s="172" t="str">
        <f>IF(C532="","",(IF(IFERROR(INDEX(HandoverLog!A:A,MATCH(ShipmentRegister!C532,HandoverLog!A:A,0),1),"Inside The Secure Store")=C532,"Collected And Gone","Inside The Secure Store")))</f>
        <v>Collected And Gone</v>
      </c>
      <c r="N532" s="28">
        <f t="shared" ca="1" si="41"/>
        <v>40</v>
      </c>
      <c r="O532" s="192" t="s">
        <v>2094</v>
      </c>
      <c r="P532" s="192"/>
      <c r="Q532" s="192"/>
      <c r="R532" s="192"/>
      <c r="S532" s="192"/>
      <c r="T532" s="208"/>
      <c r="U532" s="192"/>
      <c r="V532" s="174" t="str">
        <f t="shared" si="42"/>
        <v/>
      </c>
      <c r="W532" s="175" t="str">
        <f t="shared" ca="1" si="43"/>
        <v/>
      </c>
      <c r="X532" s="182"/>
      <c r="Y532" s="182"/>
      <c r="Z532" s="182"/>
      <c r="AA532" s="182"/>
    </row>
    <row r="533" spans="1:27">
      <c r="A533" s="245">
        <v>44061</v>
      </c>
      <c r="B533" s="169" t="s">
        <v>7</v>
      </c>
      <c r="C533" s="192" t="s">
        <v>2324</v>
      </c>
      <c r="D533" s="208">
        <v>2</v>
      </c>
      <c r="E533" s="208"/>
      <c r="F533" s="116" t="s">
        <v>104</v>
      </c>
      <c r="G533" s="192" t="s">
        <v>352</v>
      </c>
      <c r="H533" s="192" t="s">
        <v>2325</v>
      </c>
      <c r="I533" s="192" t="s">
        <v>2323</v>
      </c>
      <c r="J533" s="169" t="s">
        <v>10</v>
      </c>
      <c r="K533" s="192"/>
      <c r="L533" s="193" t="s">
        <v>2326</v>
      </c>
      <c r="M533" s="172" t="str">
        <f>IF(C533="","",(IF(IFERROR(INDEX(HandoverLog!A:A,MATCH(ShipmentRegister!C533,HandoverLog!A:A,0),1),"Inside The Secure Store")=C533,"Collected And Gone","Inside The Secure Store")))</f>
        <v>Collected And Gone</v>
      </c>
      <c r="N533" s="28">
        <f t="shared" ca="1" si="41"/>
        <v>40</v>
      </c>
      <c r="O533" s="192" t="s">
        <v>2095</v>
      </c>
      <c r="P533" s="192"/>
      <c r="Q533" s="192"/>
      <c r="R533" s="192"/>
      <c r="S533" s="192"/>
      <c r="T533" s="208"/>
      <c r="U533" s="192"/>
      <c r="V533" s="174" t="str">
        <f t="shared" si="42"/>
        <v/>
      </c>
      <c r="W533" s="175" t="str">
        <f t="shared" ca="1" si="43"/>
        <v/>
      </c>
      <c r="X533" s="182"/>
      <c r="Y533" s="182"/>
      <c r="Z533" s="182"/>
      <c r="AA533" s="182"/>
    </row>
    <row r="534" spans="1:27">
      <c r="A534" s="246">
        <v>44061</v>
      </c>
      <c r="B534" s="169" t="s">
        <v>7</v>
      </c>
      <c r="C534" s="192" t="s">
        <v>2109</v>
      </c>
      <c r="D534" s="208">
        <v>5</v>
      </c>
      <c r="E534" s="171" t="s">
        <v>39</v>
      </c>
      <c r="F534" s="213" t="s">
        <v>1862</v>
      </c>
      <c r="G534" s="192" t="s">
        <v>2098</v>
      </c>
      <c r="H534" s="192" t="s">
        <v>2099</v>
      </c>
      <c r="I534" s="192" t="s">
        <v>2100</v>
      </c>
      <c r="J534" s="146" t="s">
        <v>9</v>
      </c>
      <c r="K534" s="192"/>
      <c r="L534" s="193" t="s">
        <v>339</v>
      </c>
      <c r="M534" s="172" t="str">
        <f>IF(C534="","",(IF(IFERROR(INDEX(HandoverLog!A:A,MATCH(ShipmentRegister!C534,HandoverLog!A:A,0),1),"Inside The Secure Store")=C534,"Collected And Gone","Inside The Secure Store")))</f>
        <v>Inside The Secure Store</v>
      </c>
      <c r="N534" s="28">
        <f t="shared" ca="1" si="41"/>
        <v>40</v>
      </c>
      <c r="O534" s="192"/>
      <c r="P534" s="192"/>
      <c r="Q534" s="192"/>
      <c r="R534" s="192"/>
      <c r="S534" s="193"/>
      <c r="T534" s="208"/>
      <c r="U534" s="192"/>
      <c r="V534" s="174" t="str">
        <f t="shared" si="42"/>
        <v/>
      </c>
      <c r="W534" s="175" t="str">
        <f t="shared" ca="1" si="43"/>
        <v/>
      </c>
      <c r="X534" s="182"/>
      <c r="Y534" s="182"/>
      <c r="Z534" s="182"/>
      <c r="AA534" s="182"/>
    </row>
    <row r="535" spans="1:27">
      <c r="A535" s="245">
        <v>44061</v>
      </c>
      <c r="B535" s="169" t="s">
        <v>8</v>
      </c>
      <c r="C535" s="192" t="s">
        <v>2101</v>
      </c>
      <c r="D535" s="208">
        <v>1</v>
      </c>
      <c r="E535" s="171" t="s">
        <v>39</v>
      </c>
      <c r="F535" s="213" t="s">
        <v>1870</v>
      </c>
      <c r="G535" s="192" t="s">
        <v>111</v>
      </c>
      <c r="H535" s="192" t="s">
        <v>2102</v>
      </c>
      <c r="I535" s="192" t="s">
        <v>1719</v>
      </c>
      <c r="J535" s="169" t="s">
        <v>10</v>
      </c>
      <c r="K535" s="192"/>
      <c r="L535" s="193" t="s">
        <v>339</v>
      </c>
      <c r="M535" s="172" t="str">
        <f>IF(C535="","",(IF(IFERROR(INDEX(HandoverLog!A:A,MATCH(ShipmentRegister!C535,HandoverLog!A:A,0),1),"Inside The Secure Store")=C535,"Collected And Gone","Inside The Secure Store")))</f>
        <v>Collected And Gone</v>
      </c>
      <c r="N535" s="28">
        <f t="shared" ca="1" si="41"/>
        <v>40</v>
      </c>
      <c r="O535" s="192"/>
      <c r="P535" s="192"/>
      <c r="Q535" s="192"/>
      <c r="R535" s="192"/>
      <c r="S535" s="192"/>
      <c r="T535" s="208"/>
      <c r="U535" s="192"/>
      <c r="V535" s="174" t="str">
        <f t="shared" si="42"/>
        <v/>
      </c>
      <c r="W535" s="175" t="str">
        <f t="shared" ca="1" si="43"/>
        <v/>
      </c>
      <c r="X535" s="182"/>
      <c r="Y535" s="182"/>
      <c r="Z535" s="182"/>
      <c r="AA535" s="182"/>
    </row>
    <row r="536" spans="1:27">
      <c r="A536" s="245">
        <v>44062</v>
      </c>
      <c r="B536" s="169" t="s">
        <v>7</v>
      </c>
      <c r="C536" s="225" t="s">
        <v>2104</v>
      </c>
      <c r="D536" s="208">
        <v>2</v>
      </c>
      <c r="E536" s="171" t="s">
        <v>39</v>
      </c>
      <c r="F536" s="116" t="s">
        <v>104</v>
      </c>
      <c r="G536" s="192" t="s">
        <v>2105</v>
      </c>
      <c r="H536" s="192" t="s">
        <v>2147</v>
      </c>
      <c r="I536" s="192" t="s">
        <v>2106</v>
      </c>
      <c r="J536" s="146" t="s">
        <v>9</v>
      </c>
      <c r="K536" s="192"/>
      <c r="L536" s="193" t="s">
        <v>1943</v>
      </c>
      <c r="M536" s="172" t="str">
        <f>IF(C536="","",(IF(IFERROR(INDEX(HandoverLog!A:A,MATCH(ShipmentRegister!C536,HandoverLog!A:A,0),1),"Inside The Secure Store")=C536,"Collected And Gone","Inside The Secure Store")))</f>
        <v>Collected And Gone</v>
      </c>
      <c r="N536" s="28">
        <f t="shared" ca="1" si="41"/>
        <v>39</v>
      </c>
      <c r="O536" s="192"/>
      <c r="P536" s="192"/>
      <c r="Q536" s="192"/>
      <c r="R536" s="192"/>
      <c r="S536" s="192"/>
      <c r="T536" s="208"/>
      <c r="U536" s="192"/>
      <c r="V536" s="174" t="str">
        <f t="shared" si="42"/>
        <v/>
      </c>
      <c r="W536" s="175" t="str">
        <f t="shared" ca="1" si="43"/>
        <v/>
      </c>
      <c r="X536" s="182"/>
      <c r="Y536" s="182"/>
      <c r="Z536" s="182"/>
      <c r="AA536" s="182"/>
    </row>
    <row r="537" spans="1:27">
      <c r="A537" s="245">
        <v>44062</v>
      </c>
      <c r="B537" s="169" t="s">
        <v>7</v>
      </c>
      <c r="C537" s="225" t="s">
        <v>2108</v>
      </c>
      <c r="D537" s="208">
        <v>2</v>
      </c>
      <c r="E537" s="208"/>
      <c r="F537" s="116" t="s">
        <v>1870</v>
      </c>
      <c r="G537" s="192" t="s">
        <v>2105</v>
      </c>
      <c r="H537" s="192" t="s">
        <v>2148</v>
      </c>
      <c r="I537" s="192" t="s">
        <v>2107</v>
      </c>
      <c r="J537" s="146" t="s">
        <v>9</v>
      </c>
      <c r="K537" s="192"/>
      <c r="L537" s="193" t="s">
        <v>1943</v>
      </c>
      <c r="M537" s="172" t="str">
        <f>IF(C537="","",(IF(IFERROR(INDEX(HandoverLog!A:A,MATCH(ShipmentRegister!C537,HandoverLog!A:A,0),1),"Inside The Secure Store")=C537,"Collected And Gone","Inside The Secure Store")))</f>
        <v>Collected And Gone</v>
      </c>
      <c r="N537" s="28">
        <f t="shared" ca="1" si="41"/>
        <v>39</v>
      </c>
      <c r="O537" s="192"/>
      <c r="P537" s="192"/>
      <c r="Q537" s="192"/>
      <c r="R537" s="192"/>
      <c r="S537" s="192"/>
      <c r="T537" s="208"/>
      <c r="U537" s="192"/>
      <c r="V537" s="174" t="str">
        <f t="shared" si="42"/>
        <v/>
      </c>
      <c r="W537" s="175" t="str">
        <f t="shared" ca="1" si="43"/>
        <v/>
      </c>
      <c r="X537" s="182"/>
      <c r="Y537" s="182"/>
      <c r="Z537" s="182"/>
      <c r="AA537" s="182"/>
    </row>
    <row r="538" spans="1:27">
      <c r="A538" s="245">
        <v>44062</v>
      </c>
      <c r="B538" s="169" t="s">
        <v>7</v>
      </c>
      <c r="C538" s="192" t="s">
        <v>2114</v>
      </c>
      <c r="D538" s="208">
        <v>1</v>
      </c>
      <c r="E538" s="171" t="s">
        <v>39</v>
      </c>
      <c r="F538" s="116" t="s">
        <v>37</v>
      </c>
      <c r="G538" s="192" t="s">
        <v>509</v>
      </c>
      <c r="H538" s="192" t="s">
        <v>2113</v>
      </c>
      <c r="I538" s="192" t="s">
        <v>2115</v>
      </c>
      <c r="J538" s="169" t="s">
        <v>10</v>
      </c>
      <c r="K538" s="192"/>
      <c r="L538" s="193" t="s">
        <v>1054</v>
      </c>
      <c r="M538" s="172" t="str">
        <f>IF(C538="","",(IF(IFERROR(INDEX(HandoverLog!A:A,MATCH(ShipmentRegister!C538,HandoverLog!A:A,0),1),"Inside The Secure Store")=C538,"Collected And Gone","Inside The Secure Store")))</f>
        <v>Collected And Gone</v>
      </c>
      <c r="N538" s="28">
        <f t="shared" ca="1" si="41"/>
        <v>39</v>
      </c>
      <c r="O538" s="192"/>
      <c r="P538" s="192"/>
      <c r="Q538" s="192"/>
      <c r="R538" s="192"/>
      <c r="S538" s="192"/>
      <c r="T538" s="208"/>
      <c r="U538" s="192"/>
      <c r="V538" s="174" t="str">
        <f t="shared" si="42"/>
        <v/>
      </c>
      <c r="W538" s="175" t="str">
        <f t="shared" ca="1" si="43"/>
        <v/>
      </c>
      <c r="X538" s="182"/>
      <c r="Y538" s="182"/>
      <c r="Z538" s="182"/>
      <c r="AA538" s="182"/>
    </row>
    <row r="539" spans="1:27">
      <c r="A539" s="245">
        <v>44062</v>
      </c>
      <c r="B539" s="169" t="s">
        <v>7</v>
      </c>
      <c r="C539" s="192" t="s">
        <v>2123</v>
      </c>
      <c r="D539" s="208">
        <v>1</v>
      </c>
      <c r="E539" s="171" t="s">
        <v>39</v>
      </c>
      <c r="F539" s="213" t="s">
        <v>162</v>
      </c>
      <c r="G539" s="192" t="s">
        <v>2122</v>
      </c>
      <c r="H539" s="192" t="s">
        <v>2125</v>
      </c>
      <c r="I539" s="192" t="s">
        <v>2124</v>
      </c>
      <c r="J539" s="146" t="s">
        <v>9</v>
      </c>
      <c r="K539" s="192"/>
      <c r="L539" s="193" t="s">
        <v>1054</v>
      </c>
      <c r="M539" s="172" t="str">
        <f>IF(C539="","",(IF(IFERROR(INDEX(HandoverLog!A:A,MATCH(ShipmentRegister!C539,HandoverLog!A:A,0),1),"Inside The Secure Store")=C539,"Collected And Gone","Inside The Secure Store")))</f>
        <v>Collected And Gone</v>
      </c>
      <c r="N539" s="28">
        <f t="shared" ca="1" si="41"/>
        <v>39</v>
      </c>
      <c r="O539" s="192"/>
      <c r="P539" s="192"/>
      <c r="Q539" s="192"/>
      <c r="R539" s="192"/>
      <c r="S539" s="192"/>
      <c r="T539" s="208"/>
      <c r="U539" s="192"/>
      <c r="V539" s="174" t="str">
        <f t="shared" si="42"/>
        <v/>
      </c>
      <c r="W539" s="175" t="str">
        <f t="shared" ca="1" si="43"/>
        <v/>
      </c>
      <c r="X539" s="182"/>
      <c r="Y539" s="182"/>
      <c r="Z539" s="182"/>
      <c r="AA539" s="182"/>
    </row>
    <row r="540" spans="1:27">
      <c r="A540" s="245">
        <v>44062</v>
      </c>
      <c r="B540" s="169" t="s">
        <v>7</v>
      </c>
      <c r="C540" s="192" t="s">
        <v>2142</v>
      </c>
      <c r="D540" s="208">
        <v>2</v>
      </c>
      <c r="E540" s="171" t="s">
        <v>39</v>
      </c>
      <c r="F540" s="116" t="s">
        <v>104</v>
      </c>
      <c r="G540" s="192" t="s">
        <v>2127</v>
      </c>
      <c r="H540" s="192" t="s">
        <v>2138</v>
      </c>
      <c r="I540" s="192" t="s">
        <v>74</v>
      </c>
      <c r="J540" s="169" t="s">
        <v>10</v>
      </c>
      <c r="K540" s="192"/>
      <c r="L540" s="193" t="s">
        <v>1054</v>
      </c>
      <c r="M540" s="172" t="str">
        <f>IF(C540="","",(IF(IFERROR(INDEX(HandoverLog!A:A,MATCH(ShipmentRegister!C540,HandoverLog!A:A,0),1),"Inside The Secure Store")=C540,"Collected And Gone","Inside The Secure Store")))</f>
        <v>Collected And Gone</v>
      </c>
      <c r="N540" s="28">
        <f t="shared" ca="1" si="41"/>
        <v>39</v>
      </c>
      <c r="O540" s="192"/>
      <c r="P540" s="192"/>
      <c r="Q540" s="192"/>
      <c r="R540" s="192"/>
      <c r="S540" s="192"/>
      <c r="T540" s="208"/>
      <c r="U540" s="192"/>
      <c r="V540" s="174" t="str">
        <f t="shared" si="42"/>
        <v/>
      </c>
      <c r="W540" s="175" t="str">
        <f t="shared" ca="1" si="43"/>
        <v/>
      </c>
      <c r="X540" s="182"/>
      <c r="Y540" s="182"/>
      <c r="Z540" s="182"/>
      <c r="AA540" s="182"/>
    </row>
    <row r="541" spans="1:27">
      <c r="A541" s="245">
        <v>44062</v>
      </c>
      <c r="B541" s="169" t="s">
        <v>7</v>
      </c>
      <c r="C541" s="192" t="s">
        <v>2143</v>
      </c>
      <c r="D541" s="208">
        <v>2</v>
      </c>
      <c r="E541" s="208"/>
      <c r="F541" s="116" t="s">
        <v>104</v>
      </c>
      <c r="G541" s="192" t="s">
        <v>2127</v>
      </c>
      <c r="H541" s="192" t="s">
        <v>2138</v>
      </c>
      <c r="I541" s="192" t="s">
        <v>74</v>
      </c>
      <c r="J541" s="169" t="s">
        <v>10</v>
      </c>
      <c r="K541" s="192"/>
      <c r="L541" s="193" t="s">
        <v>1054</v>
      </c>
      <c r="M541" s="172" t="str">
        <f>IF(C541="","",(IF(IFERROR(INDEX(HandoverLog!A:A,MATCH(ShipmentRegister!C541,HandoverLog!A:A,0),1),"Inside The Secure Store")=C541,"Collected And Gone","Inside The Secure Store")))</f>
        <v>Collected And Gone</v>
      </c>
      <c r="N541" s="28">
        <f t="shared" ca="1" si="41"/>
        <v>39</v>
      </c>
      <c r="O541" s="192"/>
      <c r="P541" s="192"/>
      <c r="Q541" s="192"/>
      <c r="R541" s="192"/>
      <c r="S541" s="192"/>
      <c r="T541" s="208"/>
      <c r="U541" s="192"/>
      <c r="V541" s="174" t="str">
        <f t="shared" si="42"/>
        <v/>
      </c>
      <c r="W541" s="175" t="str">
        <f t="shared" ca="1" si="43"/>
        <v/>
      </c>
      <c r="X541" s="182"/>
      <c r="Y541" s="182"/>
      <c r="Z541" s="182"/>
      <c r="AA541" s="182"/>
    </row>
    <row r="542" spans="1:27">
      <c r="A542" s="245">
        <v>44062</v>
      </c>
      <c r="B542" s="169" t="s">
        <v>8</v>
      </c>
      <c r="C542" s="192" t="s">
        <v>2128</v>
      </c>
      <c r="D542" s="208">
        <v>2</v>
      </c>
      <c r="E542" s="171" t="s">
        <v>39</v>
      </c>
      <c r="F542" s="116" t="s">
        <v>37</v>
      </c>
      <c r="G542" s="192" t="s">
        <v>509</v>
      </c>
      <c r="H542" s="192" t="s">
        <v>2133</v>
      </c>
      <c r="I542" s="192" t="s">
        <v>74</v>
      </c>
      <c r="J542" s="169" t="s">
        <v>10</v>
      </c>
      <c r="K542" s="192"/>
      <c r="L542" s="193" t="s">
        <v>1054</v>
      </c>
      <c r="M542" s="172" t="str">
        <f>IF(C542="","",(IF(IFERROR(INDEX(HandoverLog!A:A,MATCH(ShipmentRegister!C542,HandoverLog!A:A,0),1),"Inside The Secure Store")=C542,"Collected And Gone","Inside The Secure Store")))</f>
        <v>Collected And Gone</v>
      </c>
      <c r="N542" s="28">
        <f t="shared" ca="1" si="41"/>
        <v>39</v>
      </c>
      <c r="O542" s="192"/>
      <c r="P542" s="192"/>
      <c r="Q542" s="192"/>
      <c r="R542" s="192"/>
      <c r="S542" s="192"/>
      <c r="T542" s="208"/>
      <c r="U542" s="192"/>
      <c r="V542" s="174" t="str">
        <f t="shared" si="42"/>
        <v/>
      </c>
      <c r="W542" s="175" t="str">
        <f t="shared" ca="1" si="43"/>
        <v/>
      </c>
      <c r="X542" s="182"/>
      <c r="Y542" s="182"/>
      <c r="Z542" s="182"/>
      <c r="AA542" s="182"/>
    </row>
    <row r="543" spans="1:27">
      <c r="A543" s="245">
        <v>44062</v>
      </c>
      <c r="B543" s="169" t="s">
        <v>8</v>
      </c>
      <c r="C543" s="192" t="s">
        <v>2130</v>
      </c>
      <c r="D543" s="208">
        <v>2</v>
      </c>
      <c r="E543" s="208"/>
      <c r="F543" s="116" t="s">
        <v>37</v>
      </c>
      <c r="G543" s="192" t="s">
        <v>509</v>
      </c>
      <c r="H543" s="192" t="s">
        <v>2133</v>
      </c>
      <c r="I543" s="192" t="s">
        <v>74</v>
      </c>
      <c r="J543" s="169" t="s">
        <v>10</v>
      </c>
      <c r="K543" s="192"/>
      <c r="L543" s="193" t="s">
        <v>1054</v>
      </c>
      <c r="M543" s="172" t="str">
        <f>IF(C543="","",(IF(IFERROR(INDEX(HandoverLog!A:A,MATCH(ShipmentRegister!C543,HandoverLog!A:A,0),1),"Inside The Secure Store")=C543,"Collected And Gone","Inside The Secure Store")))</f>
        <v>Collected And Gone</v>
      </c>
      <c r="N543" s="28">
        <f t="shared" ca="1" si="41"/>
        <v>39</v>
      </c>
      <c r="O543" s="192"/>
      <c r="P543" s="192"/>
      <c r="Q543" s="192"/>
      <c r="R543" s="192"/>
      <c r="S543" s="192"/>
      <c r="T543" s="208"/>
      <c r="U543" s="192"/>
      <c r="V543" s="174" t="str">
        <f t="shared" si="42"/>
        <v/>
      </c>
      <c r="W543" s="175" t="str">
        <f t="shared" ca="1" si="43"/>
        <v/>
      </c>
      <c r="X543" s="182"/>
      <c r="Y543" s="182"/>
      <c r="Z543" s="182"/>
      <c r="AA543" s="182"/>
    </row>
    <row r="544" spans="1:27">
      <c r="A544" s="245">
        <v>44062</v>
      </c>
      <c r="B544" s="169" t="s">
        <v>7</v>
      </c>
      <c r="C544" s="192" t="s">
        <v>2129</v>
      </c>
      <c r="D544" s="208">
        <v>3</v>
      </c>
      <c r="E544" s="171" t="s">
        <v>39</v>
      </c>
      <c r="F544" s="116" t="s">
        <v>37</v>
      </c>
      <c r="G544" s="192" t="s">
        <v>509</v>
      </c>
      <c r="H544" s="192" t="s">
        <v>2136</v>
      </c>
      <c r="I544" s="192" t="s">
        <v>74</v>
      </c>
      <c r="J544" s="169" t="s">
        <v>10</v>
      </c>
      <c r="K544" s="192"/>
      <c r="L544" s="193" t="s">
        <v>1054</v>
      </c>
      <c r="M544" s="172" t="str">
        <f>IF(C544="","",(IF(IFERROR(INDEX(HandoverLog!A:A,MATCH(ShipmentRegister!C544,HandoverLog!A:A,0),1),"Inside The Secure Store")=C544,"Collected And Gone","Inside The Secure Store")))</f>
        <v>Collected And Gone</v>
      </c>
      <c r="N544" s="28">
        <f t="shared" ca="1" si="41"/>
        <v>39</v>
      </c>
      <c r="O544" s="192"/>
      <c r="P544" s="192"/>
      <c r="Q544" s="192"/>
      <c r="R544" s="192"/>
      <c r="S544" s="192"/>
      <c r="T544" s="208"/>
      <c r="U544" s="192"/>
      <c r="V544" s="174" t="str">
        <f t="shared" si="42"/>
        <v/>
      </c>
      <c r="W544" s="175" t="str">
        <f t="shared" ca="1" si="43"/>
        <v/>
      </c>
      <c r="X544" s="182"/>
      <c r="Y544" s="182"/>
      <c r="Z544" s="182"/>
      <c r="AA544" s="182"/>
    </row>
    <row r="545" spans="1:27">
      <c r="A545" s="245">
        <v>44062</v>
      </c>
      <c r="B545" s="169" t="s">
        <v>7</v>
      </c>
      <c r="C545" s="192" t="s">
        <v>2131</v>
      </c>
      <c r="D545" s="208">
        <v>3</v>
      </c>
      <c r="E545" s="208"/>
      <c r="F545" s="116" t="s">
        <v>37</v>
      </c>
      <c r="G545" s="192" t="s">
        <v>509</v>
      </c>
      <c r="H545" s="192" t="s">
        <v>2136</v>
      </c>
      <c r="I545" s="192" t="s">
        <v>74</v>
      </c>
      <c r="J545" s="169" t="s">
        <v>10</v>
      </c>
      <c r="K545" s="192"/>
      <c r="L545" s="193" t="s">
        <v>1054</v>
      </c>
      <c r="M545" s="172" t="str">
        <f>IF(C545="","",(IF(IFERROR(INDEX(HandoverLog!A:A,MATCH(ShipmentRegister!C545,HandoverLog!A:A,0),1),"Inside The Secure Store")=C545,"Collected And Gone","Inside The Secure Store")))</f>
        <v>Collected And Gone</v>
      </c>
      <c r="N545" s="28">
        <f t="shared" ca="1" si="41"/>
        <v>39</v>
      </c>
      <c r="O545" s="192"/>
      <c r="P545" s="192"/>
      <c r="Q545" s="192"/>
      <c r="R545" s="192"/>
      <c r="S545" s="192"/>
      <c r="T545" s="208"/>
      <c r="U545" s="192"/>
      <c r="V545" s="174" t="str">
        <f t="shared" si="42"/>
        <v/>
      </c>
      <c r="W545" s="175" t="str">
        <f t="shared" ca="1" si="43"/>
        <v/>
      </c>
      <c r="X545" s="182"/>
      <c r="Y545" s="182"/>
      <c r="Z545" s="182"/>
      <c r="AA545" s="182"/>
    </row>
    <row r="546" spans="1:27">
      <c r="A546" s="245">
        <v>44062</v>
      </c>
      <c r="B546" s="169" t="s">
        <v>7</v>
      </c>
      <c r="C546" s="192" t="s">
        <v>2132</v>
      </c>
      <c r="D546" s="208">
        <v>3</v>
      </c>
      <c r="E546" s="208"/>
      <c r="F546" s="116" t="s">
        <v>37</v>
      </c>
      <c r="G546" s="192" t="s">
        <v>509</v>
      </c>
      <c r="H546" s="192" t="s">
        <v>2136</v>
      </c>
      <c r="I546" s="192" t="s">
        <v>74</v>
      </c>
      <c r="J546" s="169" t="s">
        <v>10</v>
      </c>
      <c r="K546" s="192"/>
      <c r="L546" s="193" t="s">
        <v>1054</v>
      </c>
      <c r="M546" s="172" t="str">
        <f>IF(C546="","",(IF(IFERROR(INDEX(HandoverLog!A:A,MATCH(ShipmentRegister!C546,HandoverLog!A:A,0),1),"Inside The Secure Store")=C546,"Collected And Gone","Inside The Secure Store")))</f>
        <v>Collected And Gone</v>
      </c>
      <c r="N546" s="28">
        <f t="shared" ca="1" si="41"/>
        <v>39</v>
      </c>
      <c r="O546" s="192"/>
      <c r="P546" s="192"/>
      <c r="Q546" s="192"/>
      <c r="R546" s="192"/>
      <c r="S546" s="192"/>
      <c r="T546" s="208"/>
      <c r="U546" s="192"/>
      <c r="V546" s="174" t="str">
        <f t="shared" si="42"/>
        <v/>
      </c>
      <c r="W546" s="175" t="str">
        <f t="shared" ca="1" si="43"/>
        <v/>
      </c>
      <c r="X546" s="182"/>
      <c r="Y546" s="182"/>
      <c r="Z546" s="182"/>
      <c r="AA546" s="182"/>
    </row>
    <row r="547" spans="1:27">
      <c r="A547" s="246">
        <v>44062</v>
      </c>
      <c r="B547" s="169" t="s">
        <v>8</v>
      </c>
      <c r="C547" s="192" t="s">
        <v>2497</v>
      </c>
      <c r="D547" s="208">
        <v>1</v>
      </c>
      <c r="E547" s="171" t="s">
        <v>39</v>
      </c>
      <c r="F547" s="213" t="s">
        <v>1870</v>
      </c>
      <c r="G547" s="192" t="s">
        <v>2105</v>
      </c>
      <c r="H547" s="192" t="s">
        <v>2495</v>
      </c>
      <c r="I547" s="192" t="s">
        <v>74</v>
      </c>
      <c r="J547" s="169" t="s">
        <v>10</v>
      </c>
      <c r="K547" s="192"/>
      <c r="L547" s="193" t="s">
        <v>618</v>
      </c>
      <c r="M547" s="172" t="str">
        <f>IF(C547="","",(IF(IFERROR(INDEX(HandoverLog!A:A,MATCH(ShipmentRegister!C547,HandoverLog!A:A,0),1),"Inside The Secure Store")=C547,"Collected And Gone","Inside The Secure Store")))</f>
        <v>Inside The Secure Store</v>
      </c>
      <c r="N547" s="28">
        <f t="shared" ca="1" si="41"/>
        <v>39</v>
      </c>
      <c r="O547" s="192" t="s">
        <v>2496</v>
      </c>
      <c r="P547" s="192"/>
      <c r="Q547" s="192"/>
      <c r="R547" s="192"/>
      <c r="S547" s="193"/>
      <c r="T547" s="208"/>
      <c r="U547" s="192"/>
      <c r="V547" s="174" t="str">
        <f t="shared" si="42"/>
        <v/>
      </c>
      <c r="W547" s="175" t="str">
        <f t="shared" ca="1" si="43"/>
        <v/>
      </c>
      <c r="X547" s="182"/>
      <c r="Y547" s="182"/>
      <c r="Z547" s="182"/>
      <c r="AA547" s="182"/>
    </row>
    <row r="548" spans="1:27">
      <c r="A548" s="245">
        <v>44063</v>
      </c>
      <c r="B548" s="169" t="s">
        <v>7</v>
      </c>
      <c r="C548" s="192" t="s">
        <v>2157</v>
      </c>
      <c r="D548" s="208">
        <v>2</v>
      </c>
      <c r="E548" s="171" t="s">
        <v>39</v>
      </c>
      <c r="F548" s="116" t="s">
        <v>104</v>
      </c>
      <c r="G548" s="192" t="s">
        <v>201</v>
      </c>
      <c r="H548" s="192" t="s">
        <v>2161</v>
      </c>
      <c r="I548" s="192" t="s">
        <v>2158</v>
      </c>
      <c r="J548" s="146" t="s">
        <v>9</v>
      </c>
      <c r="K548" s="192"/>
      <c r="L548" s="193" t="s">
        <v>2159</v>
      </c>
      <c r="M548" s="172" t="str">
        <f>IF(C548="","",(IF(IFERROR(INDEX(HandoverLog!A:A,MATCH(ShipmentRegister!C548,HandoverLog!A:A,0),1),"Inside The Secure Store")=C548,"Collected And Gone","Inside The Secure Store")))</f>
        <v>Collected And Gone</v>
      </c>
      <c r="N548" s="28">
        <f t="shared" ca="1" si="41"/>
        <v>38</v>
      </c>
      <c r="O548" s="192"/>
      <c r="P548" s="192"/>
      <c r="Q548" s="192"/>
      <c r="R548" s="192"/>
      <c r="S548" s="192"/>
      <c r="T548" s="208"/>
      <c r="U548" s="192"/>
      <c r="V548" s="174" t="str">
        <f t="shared" si="42"/>
        <v/>
      </c>
      <c r="W548" s="175" t="str">
        <f t="shared" ca="1" si="43"/>
        <v/>
      </c>
      <c r="X548" s="182"/>
      <c r="Y548" s="182"/>
      <c r="Z548" s="182"/>
      <c r="AA548" s="182"/>
    </row>
    <row r="549" spans="1:27">
      <c r="A549" s="245">
        <v>44063</v>
      </c>
      <c r="B549" s="169" t="s">
        <v>7</v>
      </c>
      <c r="C549" s="226" t="s">
        <v>2160</v>
      </c>
      <c r="D549" s="208">
        <v>2</v>
      </c>
      <c r="E549" s="208"/>
      <c r="F549" s="116" t="s">
        <v>104</v>
      </c>
      <c r="G549" s="192" t="s">
        <v>201</v>
      </c>
      <c r="H549" s="192" t="s">
        <v>2161</v>
      </c>
      <c r="I549" s="192" t="s">
        <v>2158</v>
      </c>
      <c r="J549" s="146" t="s">
        <v>9</v>
      </c>
      <c r="K549" s="192"/>
      <c r="L549" s="193" t="s">
        <v>2159</v>
      </c>
      <c r="M549" s="172" t="str">
        <f>IF(C549="","",(IF(IFERROR(INDEX(HandoverLog!A:A,MATCH(ShipmentRegister!C549,HandoverLog!A:A,0),1),"Inside The Secure Store")=C549,"Collected And Gone","Inside The Secure Store")))</f>
        <v>Collected And Gone</v>
      </c>
      <c r="N549" s="28">
        <f t="shared" ca="1" si="41"/>
        <v>38</v>
      </c>
      <c r="O549" s="192"/>
      <c r="P549" s="192"/>
      <c r="Q549" s="192"/>
      <c r="R549" s="192"/>
      <c r="S549" s="192"/>
      <c r="T549" s="208"/>
      <c r="U549" s="192"/>
      <c r="V549" s="174" t="str">
        <f t="shared" si="42"/>
        <v/>
      </c>
      <c r="W549" s="175" t="str">
        <f t="shared" ca="1" si="43"/>
        <v/>
      </c>
      <c r="X549" s="182"/>
      <c r="Y549" s="182"/>
      <c r="Z549" s="182"/>
      <c r="AA549" s="182"/>
    </row>
    <row r="550" spans="1:27">
      <c r="A550" s="245">
        <v>44063</v>
      </c>
      <c r="B550" s="169" t="s">
        <v>7</v>
      </c>
      <c r="C550" s="192" t="s">
        <v>2162</v>
      </c>
      <c r="D550" s="208">
        <v>1</v>
      </c>
      <c r="E550" s="171" t="s">
        <v>39</v>
      </c>
      <c r="F550" s="213" t="s">
        <v>97</v>
      </c>
      <c r="G550" s="192" t="s">
        <v>2163</v>
      </c>
      <c r="H550" s="192" t="s">
        <v>2164</v>
      </c>
      <c r="I550" s="192" t="s">
        <v>2165</v>
      </c>
      <c r="J550" s="169" t="s">
        <v>10</v>
      </c>
      <c r="K550" s="192"/>
      <c r="L550" s="193" t="s">
        <v>2159</v>
      </c>
      <c r="M550" s="172" t="str">
        <f>IF(C550="","",(IF(IFERROR(INDEX(HandoverLog!A:A,MATCH(ShipmentRegister!C550,HandoverLog!A:A,0),1),"Inside The Secure Store")=C550,"Collected And Gone","Inside The Secure Store")))</f>
        <v>Collected And Gone</v>
      </c>
      <c r="N550" s="28">
        <f t="shared" ca="1" si="41"/>
        <v>38</v>
      </c>
      <c r="O550" s="192"/>
      <c r="P550" s="192"/>
      <c r="Q550" s="192"/>
      <c r="R550" s="192"/>
      <c r="S550" s="192"/>
      <c r="T550" s="208"/>
      <c r="U550" s="192"/>
      <c r="V550" s="174" t="str">
        <f t="shared" si="42"/>
        <v/>
      </c>
      <c r="W550" s="175" t="str">
        <f t="shared" ca="1" si="43"/>
        <v/>
      </c>
      <c r="X550" s="182"/>
      <c r="Y550" s="182"/>
      <c r="Z550" s="182"/>
      <c r="AA550" s="182"/>
    </row>
    <row r="551" spans="1:27">
      <c r="A551" s="245">
        <v>44063</v>
      </c>
      <c r="B551" s="169" t="s">
        <v>7</v>
      </c>
      <c r="C551" s="192" t="s">
        <v>2166</v>
      </c>
      <c r="D551" s="208">
        <v>1</v>
      </c>
      <c r="E551" s="171" t="s">
        <v>39</v>
      </c>
      <c r="F551" s="213" t="s">
        <v>97</v>
      </c>
      <c r="G551" s="192" t="s">
        <v>513</v>
      </c>
      <c r="H551" s="192" t="s">
        <v>2167</v>
      </c>
      <c r="I551" s="192" t="s">
        <v>2168</v>
      </c>
      <c r="J551" s="169" t="s">
        <v>10</v>
      </c>
      <c r="K551" s="192"/>
      <c r="L551" s="193" t="s">
        <v>2159</v>
      </c>
      <c r="M551" s="172" t="str">
        <f>IF(C551="","",(IF(IFERROR(INDEX(HandoverLog!A:A,MATCH(ShipmentRegister!C551,HandoverLog!A:A,0),1),"Inside The Secure Store")=C551,"Collected And Gone","Inside The Secure Store")))</f>
        <v>Collected And Gone</v>
      </c>
      <c r="N551" s="28">
        <f t="shared" ca="1" si="41"/>
        <v>38</v>
      </c>
      <c r="O551" s="192"/>
      <c r="P551" s="192"/>
      <c r="Q551" s="192"/>
      <c r="R551" s="192"/>
      <c r="S551" s="192"/>
      <c r="T551" s="208"/>
      <c r="U551" s="192"/>
      <c r="V551" s="174" t="str">
        <f t="shared" si="42"/>
        <v/>
      </c>
      <c r="W551" s="175" t="str">
        <f t="shared" ca="1" si="43"/>
        <v/>
      </c>
      <c r="X551" s="182"/>
      <c r="Y551" s="182"/>
      <c r="Z551" s="182"/>
      <c r="AA551" s="182"/>
    </row>
    <row r="552" spans="1:27">
      <c r="A552" s="245">
        <v>44063</v>
      </c>
      <c r="B552" s="169" t="s">
        <v>7</v>
      </c>
      <c r="C552" s="192" t="s">
        <v>2169</v>
      </c>
      <c r="D552" s="208">
        <v>1</v>
      </c>
      <c r="E552" s="171" t="s">
        <v>39</v>
      </c>
      <c r="F552" s="213" t="s">
        <v>97</v>
      </c>
      <c r="G552" s="192" t="s">
        <v>2170</v>
      </c>
      <c r="H552" s="192" t="s">
        <v>2180</v>
      </c>
      <c r="I552" s="192" t="s">
        <v>2171</v>
      </c>
      <c r="J552" s="169" t="s">
        <v>10</v>
      </c>
      <c r="K552" s="192"/>
      <c r="L552" s="193" t="s">
        <v>2159</v>
      </c>
      <c r="M552" s="172" t="str">
        <f>IF(C552="","",(IF(IFERROR(INDEX(HandoverLog!A:A,MATCH(ShipmentRegister!C552,HandoverLog!A:A,0),1),"Inside The Secure Store")=C552,"Collected And Gone","Inside The Secure Store")))</f>
        <v>Collected And Gone</v>
      </c>
      <c r="N552" s="28">
        <f t="shared" ca="1" si="41"/>
        <v>38</v>
      </c>
      <c r="O552" s="192" t="s">
        <v>3297</v>
      </c>
      <c r="P552" s="192"/>
      <c r="Q552" s="192"/>
      <c r="R552" s="192"/>
      <c r="S552" s="192"/>
      <c r="T552" s="208"/>
      <c r="U552" s="192"/>
      <c r="V552" s="174" t="str">
        <f t="shared" si="42"/>
        <v/>
      </c>
      <c r="W552" s="175" t="str">
        <f t="shared" ca="1" si="43"/>
        <v/>
      </c>
      <c r="X552" s="182"/>
      <c r="Y552" s="182"/>
      <c r="Z552" s="182"/>
      <c r="AA552" s="182"/>
    </row>
    <row r="553" spans="1:27">
      <c r="A553" s="245">
        <v>44063</v>
      </c>
      <c r="B553" s="169" t="s">
        <v>8</v>
      </c>
      <c r="C553" s="192" t="s">
        <v>2172</v>
      </c>
      <c r="D553" s="208">
        <v>1</v>
      </c>
      <c r="E553" s="171" t="s">
        <v>39</v>
      </c>
      <c r="F553" s="116" t="s">
        <v>37</v>
      </c>
      <c r="G553" s="192" t="s">
        <v>509</v>
      </c>
      <c r="H553" s="192" t="s">
        <v>2173</v>
      </c>
      <c r="I553" s="192" t="s">
        <v>2174</v>
      </c>
      <c r="J553" s="169" t="s">
        <v>10</v>
      </c>
      <c r="K553" s="192"/>
      <c r="L553" s="193" t="s">
        <v>1054</v>
      </c>
      <c r="M553" s="172" t="str">
        <f>IF(C553="","",(IF(IFERROR(INDEX(HandoverLog!A:A,MATCH(ShipmentRegister!C553,HandoverLog!A:A,0),1),"Inside The Secure Store")=C553,"Collected And Gone","Inside The Secure Store")))</f>
        <v>Collected And Gone</v>
      </c>
      <c r="N553" s="28">
        <f t="shared" ca="1" si="41"/>
        <v>38</v>
      </c>
      <c r="O553" s="192"/>
      <c r="P553" s="192"/>
      <c r="Q553" s="192"/>
      <c r="R553" s="192"/>
      <c r="S553" s="192"/>
      <c r="T553" s="208"/>
      <c r="U553" s="192"/>
      <c r="V553" s="174" t="str">
        <f t="shared" si="42"/>
        <v/>
      </c>
      <c r="W553" s="175" t="str">
        <f t="shared" ca="1" si="43"/>
        <v/>
      </c>
      <c r="X553" s="182"/>
      <c r="Y553" s="182"/>
      <c r="Z553" s="182"/>
      <c r="AA553" s="182"/>
    </row>
    <row r="554" spans="1:27">
      <c r="A554" s="245">
        <v>44063</v>
      </c>
      <c r="B554" s="169" t="s">
        <v>7</v>
      </c>
      <c r="C554" s="192" t="s">
        <v>2177</v>
      </c>
      <c r="D554" s="208">
        <v>1</v>
      </c>
      <c r="E554" s="171" t="s">
        <v>39</v>
      </c>
      <c r="F554" s="213" t="s">
        <v>97</v>
      </c>
      <c r="G554" s="192" t="s">
        <v>410</v>
      </c>
      <c r="H554" s="192" t="s">
        <v>2179</v>
      </c>
      <c r="I554" s="192" t="s">
        <v>2178</v>
      </c>
      <c r="J554" s="169" t="s">
        <v>10</v>
      </c>
      <c r="K554" s="192"/>
      <c r="L554" s="193" t="s">
        <v>1054</v>
      </c>
      <c r="M554" s="172" t="str">
        <f>IF(C554="","",(IF(IFERROR(INDEX(HandoverLog!A:A,MATCH(ShipmentRegister!C554,HandoverLog!A:A,0),1),"Inside The Secure Store")=C554,"Collected And Gone","Inside The Secure Store")))</f>
        <v>Collected And Gone</v>
      </c>
      <c r="N554" s="28">
        <f t="shared" ca="1" si="41"/>
        <v>38</v>
      </c>
      <c r="O554" s="192"/>
      <c r="P554" s="192"/>
      <c r="Q554" s="192"/>
      <c r="R554" s="192"/>
      <c r="S554" s="192"/>
      <c r="T554" s="208"/>
      <c r="U554" s="192"/>
      <c r="V554" s="174" t="str">
        <f t="shared" si="42"/>
        <v/>
      </c>
      <c r="W554" s="175" t="str">
        <f t="shared" ca="1" si="43"/>
        <v/>
      </c>
      <c r="X554" s="182"/>
      <c r="Y554" s="182"/>
      <c r="Z554" s="182"/>
      <c r="AA554" s="182"/>
    </row>
    <row r="555" spans="1:27">
      <c r="A555" s="246">
        <v>44063</v>
      </c>
      <c r="B555" s="169" t="s">
        <v>8</v>
      </c>
      <c r="C555" s="192" t="s">
        <v>2921</v>
      </c>
      <c r="D555" s="208">
        <v>1</v>
      </c>
      <c r="E555" s="171" t="s">
        <v>39</v>
      </c>
      <c r="F555" s="213" t="s">
        <v>1871</v>
      </c>
      <c r="G555" s="192" t="s">
        <v>2170</v>
      </c>
      <c r="H555" s="192" t="s">
        <v>3295</v>
      </c>
      <c r="I555" s="192" t="s">
        <v>2922</v>
      </c>
      <c r="J555" s="169" t="s">
        <v>10</v>
      </c>
      <c r="K555" s="192"/>
      <c r="L555" s="193" t="s">
        <v>2159</v>
      </c>
      <c r="M555" s="172" t="str">
        <f>IF(C555="","",(IF(IFERROR(INDEX(HandoverLog!A:A,MATCH(ShipmentRegister!C555,HandoverLog!A:A,0),1),"Inside The Secure Store")=C555,"Collected And Gone","Inside The Secure Store")))</f>
        <v>Collected And Gone</v>
      </c>
      <c r="N555" s="28">
        <f t="shared" ca="1" si="41"/>
        <v>38</v>
      </c>
      <c r="O555" s="192" t="s">
        <v>3296</v>
      </c>
      <c r="P555" s="192"/>
      <c r="Q555" s="192"/>
      <c r="R555" s="192"/>
      <c r="S555" s="193"/>
      <c r="T555" s="208"/>
      <c r="U555" s="192"/>
      <c r="V555" s="174" t="str">
        <f t="shared" si="42"/>
        <v/>
      </c>
      <c r="W555" s="175" t="str">
        <f t="shared" ca="1" si="43"/>
        <v/>
      </c>
      <c r="X555" s="182"/>
      <c r="Y555" s="182"/>
      <c r="Z555" s="182"/>
      <c r="AA555" s="182"/>
    </row>
    <row r="556" spans="1:27">
      <c r="A556" s="245">
        <v>44063</v>
      </c>
      <c r="B556" s="169" t="s">
        <v>8</v>
      </c>
      <c r="C556" s="192" t="s">
        <v>2191</v>
      </c>
      <c r="D556" s="208">
        <v>1</v>
      </c>
      <c r="E556" s="171" t="s">
        <v>39</v>
      </c>
      <c r="F556" s="116" t="s">
        <v>37</v>
      </c>
      <c r="G556" s="192" t="s">
        <v>509</v>
      </c>
      <c r="H556" s="192" t="s">
        <v>2192</v>
      </c>
      <c r="I556" s="192" t="s">
        <v>74</v>
      </c>
      <c r="J556" s="169" t="s">
        <v>10</v>
      </c>
      <c r="K556" s="192"/>
      <c r="L556" s="193" t="s">
        <v>1974</v>
      </c>
      <c r="M556" s="172" t="str">
        <f>IF(C556="","",(IF(IFERROR(INDEX(HandoverLog!A:A,MATCH(ShipmentRegister!C556,HandoverLog!A:A,0),1),"Inside The Secure Store")=C556,"Collected And Gone","Inside The Secure Store")))</f>
        <v>Collected And Gone</v>
      </c>
      <c r="N556" s="28">
        <f t="shared" ca="1" si="41"/>
        <v>38</v>
      </c>
      <c r="O556" s="192" t="s">
        <v>2193</v>
      </c>
      <c r="P556" s="192" t="s">
        <v>2194</v>
      </c>
      <c r="Q556" s="192"/>
      <c r="R556" s="192"/>
      <c r="S556" s="192"/>
      <c r="T556" s="208"/>
      <c r="U556" s="192"/>
      <c r="V556" s="174" t="str">
        <f t="shared" si="42"/>
        <v/>
      </c>
      <c r="W556" s="175" t="str">
        <f t="shared" ca="1" si="43"/>
        <v/>
      </c>
      <c r="X556" s="182"/>
      <c r="Y556" s="182"/>
      <c r="Z556" s="182"/>
      <c r="AA556" s="182"/>
    </row>
    <row r="557" spans="1:27">
      <c r="A557" s="245">
        <v>44063</v>
      </c>
      <c r="B557" s="169" t="s">
        <v>7</v>
      </c>
      <c r="C557" s="192" t="s">
        <v>2221</v>
      </c>
      <c r="D557" s="208">
        <v>1</v>
      </c>
      <c r="E557" s="171" t="s">
        <v>39</v>
      </c>
      <c r="F557" s="213" t="s">
        <v>14</v>
      </c>
      <c r="G557" s="192" t="s">
        <v>184</v>
      </c>
      <c r="H557" s="192" t="s">
        <v>2225</v>
      </c>
      <c r="I557" s="169" t="s">
        <v>2226</v>
      </c>
      <c r="J557" s="169" t="s">
        <v>10</v>
      </c>
      <c r="K557" s="192"/>
      <c r="L557" s="193" t="s">
        <v>1974</v>
      </c>
      <c r="M557" s="172" t="str">
        <f>IF(C557="","",(IF(IFERROR(INDEX(HandoverLog!A:A,MATCH(ShipmentRegister!C557,HandoverLog!A:A,0),1),"Inside The Secure Store")=C557,"Collected And Gone","Inside The Secure Store")))</f>
        <v>Collected And Gone</v>
      </c>
      <c r="N557" s="28">
        <f t="shared" ca="1" si="41"/>
        <v>38</v>
      </c>
      <c r="O557" s="192"/>
      <c r="P557" s="192"/>
      <c r="Q557" s="192"/>
      <c r="R557" s="192"/>
      <c r="S557" s="192"/>
      <c r="T557" s="208"/>
      <c r="U557" s="192"/>
      <c r="V557" s="174" t="str">
        <f t="shared" si="42"/>
        <v/>
      </c>
      <c r="W557" s="175" t="str">
        <f t="shared" ca="1" si="43"/>
        <v/>
      </c>
      <c r="X557" s="182"/>
      <c r="Y557" s="182"/>
      <c r="Z557" s="182"/>
      <c r="AA557" s="182"/>
    </row>
    <row r="558" spans="1:27">
      <c r="A558" s="245">
        <v>44063</v>
      </c>
      <c r="B558" s="169" t="s">
        <v>7</v>
      </c>
      <c r="C558" s="192" t="s">
        <v>2200</v>
      </c>
      <c r="D558" s="208">
        <v>2</v>
      </c>
      <c r="E558" s="171" t="s">
        <v>39</v>
      </c>
      <c r="F558" s="116" t="s">
        <v>104</v>
      </c>
      <c r="G558" s="192" t="s">
        <v>106</v>
      </c>
      <c r="H558" s="192" t="s">
        <v>2202</v>
      </c>
      <c r="I558" s="192" t="s">
        <v>2203</v>
      </c>
      <c r="J558" s="169" t="s">
        <v>10</v>
      </c>
      <c r="K558" s="192"/>
      <c r="L558" s="193" t="s">
        <v>1974</v>
      </c>
      <c r="M558" s="172" t="str">
        <f>IF(C558="","",(IF(IFERROR(INDEX(HandoverLog!A:A,MATCH(ShipmentRegister!C558,HandoverLog!A:A,0),1),"Inside The Secure Store")=C558,"Collected And Gone","Inside The Secure Store")))</f>
        <v>Collected And Gone</v>
      </c>
      <c r="N558" s="28">
        <f t="shared" ca="1" si="41"/>
        <v>38</v>
      </c>
      <c r="O558" s="192"/>
      <c r="P558" s="192"/>
      <c r="Q558" s="192"/>
      <c r="R558" s="192"/>
      <c r="S558" s="192"/>
      <c r="T558" s="208"/>
      <c r="U558" s="192"/>
      <c r="V558" s="174" t="str">
        <f t="shared" si="42"/>
        <v/>
      </c>
      <c r="W558" s="175" t="str">
        <f t="shared" ca="1" si="43"/>
        <v/>
      </c>
      <c r="X558" s="182"/>
      <c r="Y558" s="182"/>
      <c r="Z558" s="182"/>
      <c r="AA558" s="182"/>
    </row>
    <row r="559" spans="1:27">
      <c r="A559" s="245">
        <v>44063</v>
      </c>
      <c r="B559" s="169" t="s">
        <v>7</v>
      </c>
      <c r="C559" s="192" t="s">
        <v>2201</v>
      </c>
      <c r="D559" s="208">
        <v>2</v>
      </c>
      <c r="E559" s="208"/>
      <c r="F559" s="116" t="s">
        <v>104</v>
      </c>
      <c r="G559" s="192" t="s">
        <v>106</v>
      </c>
      <c r="H559" s="192" t="s">
        <v>2202</v>
      </c>
      <c r="I559" s="192" t="s">
        <v>2203</v>
      </c>
      <c r="J559" s="169" t="s">
        <v>10</v>
      </c>
      <c r="K559" s="192"/>
      <c r="L559" s="193" t="s">
        <v>1974</v>
      </c>
      <c r="M559" s="172" t="str">
        <f>IF(C559="","",(IF(IFERROR(INDEX(HandoverLog!A:A,MATCH(ShipmentRegister!C559,HandoverLog!A:A,0),1),"Inside The Secure Store")=C559,"Collected And Gone","Inside The Secure Store")))</f>
        <v>Collected And Gone</v>
      </c>
      <c r="N559" s="28">
        <f t="shared" ca="1" si="41"/>
        <v>38</v>
      </c>
      <c r="O559" s="192"/>
      <c r="P559" s="192"/>
      <c r="Q559" s="192"/>
      <c r="R559" s="192"/>
      <c r="S559" s="192"/>
      <c r="T559" s="208"/>
      <c r="U559" s="192"/>
      <c r="V559" s="174" t="str">
        <f t="shared" si="42"/>
        <v/>
      </c>
      <c r="W559" s="175" t="str">
        <f t="shared" ca="1" si="43"/>
        <v/>
      </c>
      <c r="X559" s="182"/>
      <c r="Y559" s="182"/>
      <c r="Z559" s="182"/>
      <c r="AA559" s="182"/>
    </row>
    <row r="560" spans="1:27">
      <c r="A560" s="245">
        <v>44063</v>
      </c>
      <c r="B560" s="169" t="s">
        <v>8</v>
      </c>
      <c r="C560" s="192" t="s">
        <v>2198</v>
      </c>
      <c r="D560" s="208">
        <v>1</v>
      </c>
      <c r="E560" s="171" t="s">
        <v>39</v>
      </c>
      <c r="F560" s="116" t="s">
        <v>104</v>
      </c>
      <c r="G560" s="192" t="s">
        <v>694</v>
      </c>
      <c r="H560" s="192" t="s">
        <v>2199</v>
      </c>
      <c r="I560" s="192" t="s">
        <v>74</v>
      </c>
      <c r="J560" s="169" t="s">
        <v>10</v>
      </c>
      <c r="K560" s="192"/>
      <c r="L560" s="193" t="s">
        <v>448</v>
      </c>
      <c r="M560" s="172" t="str">
        <f>IF(C560="","",(IF(IFERROR(INDEX(HandoverLog!A:A,MATCH(ShipmentRegister!C560,HandoverLog!A:A,0),1),"Inside The Secure Store")=C560,"Collected And Gone","Inside The Secure Store")))</f>
        <v>Collected And Gone</v>
      </c>
      <c r="N560" s="28">
        <f t="shared" ca="1" si="41"/>
        <v>38</v>
      </c>
      <c r="O560" s="192"/>
      <c r="P560" s="192"/>
      <c r="Q560" s="192"/>
      <c r="R560" s="192"/>
      <c r="S560" s="192"/>
      <c r="T560" s="208"/>
      <c r="U560" s="192"/>
      <c r="V560" s="174" t="str">
        <f t="shared" si="42"/>
        <v/>
      </c>
      <c r="W560" s="175" t="str">
        <f t="shared" ca="1" si="43"/>
        <v/>
      </c>
      <c r="X560" s="182"/>
      <c r="Y560" s="182"/>
      <c r="Z560" s="182"/>
      <c r="AA560" s="182"/>
    </row>
    <row r="561" spans="1:27">
      <c r="A561" s="245">
        <v>44064</v>
      </c>
      <c r="B561" s="169" t="s">
        <v>7</v>
      </c>
      <c r="C561" s="192" t="s">
        <v>2205</v>
      </c>
      <c r="D561" s="208">
        <v>1</v>
      </c>
      <c r="E561" s="171" t="s">
        <v>39</v>
      </c>
      <c r="F561" s="213" t="s">
        <v>160</v>
      </c>
      <c r="G561" s="192" t="s">
        <v>307</v>
      </c>
      <c r="H561" s="192" t="s">
        <v>2204</v>
      </c>
      <c r="I561" s="192" t="s">
        <v>2206</v>
      </c>
      <c r="J561" s="169" t="s">
        <v>10</v>
      </c>
      <c r="K561" s="192"/>
      <c r="L561" s="193" t="s">
        <v>1974</v>
      </c>
      <c r="M561" s="172" t="str">
        <f>IF(C561="","",(IF(IFERROR(INDEX(HandoverLog!A:A,MATCH(ShipmentRegister!C561,HandoverLog!A:A,0),1),"Inside The Secure Store")=C561,"Collected And Gone","Inside The Secure Store")))</f>
        <v>Collected And Gone</v>
      </c>
      <c r="N561" s="28">
        <f t="shared" ca="1" si="41"/>
        <v>37</v>
      </c>
      <c r="O561" s="192"/>
      <c r="P561" s="192"/>
      <c r="Q561" s="192"/>
      <c r="R561" s="192"/>
      <c r="S561" s="192"/>
      <c r="T561" s="208"/>
      <c r="U561" s="192"/>
      <c r="V561" s="174" t="str">
        <f t="shared" si="42"/>
        <v/>
      </c>
      <c r="W561" s="175" t="str">
        <f t="shared" ca="1" si="43"/>
        <v/>
      </c>
      <c r="X561" s="182"/>
      <c r="Y561" s="182"/>
      <c r="Z561" s="182"/>
      <c r="AA561" s="182"/>
    </row>
    <row r="562" spans="1:27">
      <c r="A562" s="245">
        <v>44064</v>
      </c>
      <c r="B562" s="169" t="s">
        <v>7</v>
      </c>
      <c r="C562" s="192" t="s">
        <v>2208</v>
      </c>
      <c r="D562" s="208">
        <v>2</v>
      </c>
      <c r="E562" s="171" t="s">
        <v>39</v>
      </c>
      <c r="F562" s="116" t="s">
        <v>104</v>
      </c>
      <c r="G562" s="192" t="s">
        <v>184</v>
      </c>
      <c r="H562" s="192" t="s">
        <v>2213</v>
      </c>
      <c r="I562" s="192" t="s">
        <v>74</v>
      </c>
      <c r="J562" s="169" t="s">
        <v>10</v>
      </c>
      <c r="K562" s="192"/>
      <c r="L562" s="193" t="s">
        <v>1974</v>
      </c>
      <c r="M562" s="172" t="str">
        <f>IF(C562="","",(IF(IFERROR(INDEX(HandoverLog!A:A,MATCH(ShipmentRegister!C562,HandoverLog!A:A,0),1),"Inside The Secure Store")=C562,"Collected And Gone","Inside The Secure Store")))</f>
        <v>Collected And Gone</v>
      </c>
      <c r="N562" s="28">
        <f t="shared" ca="1" si="41"/>
        <v>37</v>
      </c>
      <c r="O562" s="192"/>
      <c r="P562" s="192"/>
      <c r="Q562" s="192"/>
      <c r="R562" s="192"/>
      <c r="S562" s="192"/>
      <c r="T562" s="208"/>
      <c r="U562" s="192"/>
      <c r="V562" s="174" t="str">
        <f t="shared" si="42"/>
        <v/>
      </c>
      <c r="W562" s="175" t="str">
        <f t="shared" ca="1" si="43"/>
        <v/>
      </c>
      <c r="X562" s="182"/>
      <c r="Y562" s="182"/>
      <c r="Z562" s="182"/>
      <c r="AA562" s="182"/>
    </row>
    <row r="563" spans="1:27">
      <c r="A563" s="245">
        <v>44064</v>
      </c>
      <c r="B563" s="169" t="s">
        <v>7</v>
      </c>
      <c r="C563" s="192" t="s">
        <v>2212</v>
      </c>
      <c r="D563" s="208">
        <v>2</v>
      </c>
      <c r="E563" s="208"/>
      <c r="F563" s="116" t="s">
        <v>104</v>
      </c>
      <c r="G563" s="192" t="s">
        <v>184</v>
      </c>
      <c r="H563" s="192" t="s">
        <v>2214</v>
      </c>
      <c r="I563" s="192" t="s">
        <v>1719</v>
      </c>
      <c r="J563" s="169" t="s">
        <v>10</v>
      </c>
      <c r="K563" s="192"/>
      <c r="L563" s="193" t="s">
        <v>1974</v>
      </c>
      <c r="M563" s="172" t="str">
        <f>IF(C563="","",(IF(IFERROR(INDEX(HandoverLog!A:A,MATCH(ShipmentRegister!C563,HandoverLog!A:A,0),1),"Inside The Secure Store")=C563,"Collected And Gone","Inside The Secure Store")))</f>
        <v>Collected And Gone</v>
      </c>
      <c r="N563" s="28">
        <f t="shared" ca="1" si="41"/>
        <v>37</v>
      </c>
      <c r="O563" s="192"/>
      <c r="P563" s="192" t="s">
        <v>2755</v>
      </c>
      <c r="Q563" s="192"/>
      <c r="R563" s="192"/>
      <c r="S563" s="192"/>
      <c r="T563" s="208"/>
      <c r="U563" s="192"/>
      <c r="V563" s="174" t="str">
        <f t="shared" si="42"/>
        <v/>
      </c>
      <c r="W563" s="175" t="str">
        <f t="shared" ca="1" si="43"/>
        <v/>
      </c>
      <c r="X563" s="182"/>
      <c r="Y563" s="182"/>
      <c r="Z563" s="182"/>
      <c r="AA563" s="182"/>
    </row>
    <row r="564" spans="1:27">
      <c r="A564" s="245">
        <v>44064</v>
      </c>
      <c r="B564" s="169" t="s">
        <v>7</v>
      </c>
      <c r="C564" s="192" t="s">
        <v>2209</v>
      </c>
      <c r="D564" s="208">
        <v>1</v>
      </c>
      <c r="E564" s="171" t="s">
        <v>39</v>
      </c>
      <c r="F564" s="213" t="s">
        <v>13</v>
      </c>
      <c r="G564" s="192" t="s">
        <v>107</v>
      </c>
      <c r="H564" s="192" t="s">
        <v>2211</v>
      </c>
      <c r="I564" s="192" t="s">
        <v>2210</v>
      </c>
      <c r="J564" s="146" t="s">
        <v>9</v>
      </c>
      <c r="K564" s="192"/>
      <c r="L564" s="193" t="s">
        <v>1974</v>
      </c>
      <c r="M564" s="172" t="str">
        <f>IF(C564="","",(IF(IFERROR(INDEX(HandoverLog!A:A,MATCH(ShipmentRegister!C564,HandoverLog!A:A,0),1),"Inside The Secure Store")=C564,"Collected And Gone","Inside The Secure Store")))</f>
        <v>Collected And Gone</v>
      </c>
      <c r="N564" s="28">
        <f t="shared" ca="1" si="41"/>
        <v>37</v>
      </c>
      <c r="O564" s="192"/>
      <c r="P564" s="192"/>
      <c r="Q564" s="192"/>
      <c r="R564" s="192"/>
      <c r="S564" s="192"/>
      <c r="T564" s="208"/>
      <c r="U564" s="192"/>
      <c r="V564" s="174" t="str">
        <f t="shared" si="42"/>
        <v/>
      </c>
      <c r="W564" s="175" t="str">
        <f t="shared" ca="1" si="43"/>
        <v/>
      </c>
      <c r="X564" s="182"/>
      <c r="Y564" s="182"/>
      <c r="Z564" s="182"/>
      <c r="AA564" s="182"/>
    </row>
    <row r="565" spans="1:27">
      <c r="A565" s="246">
        <v>44064</v>
      </c>
      <c r="B565" s="169" t="s">
        <v>7</v>
      </c>
      <c r="C565" s="192" t="s">
        <v>2219</v>
      </c>
      <c r="D565" s="208">
        <v>3</v>
      </c>
      <c r="E565" s="171" t="s">
        <v>39</v>
      </c>
      <c r="F565" s="116" t="s">
        <v>104</v>
      </c>
      <c r="G565" s="192" t="s">
        <v>320</v>
      </c>
      <c r="H565" s="192" t="s">
        <v>2229</v>
      </c>
      <c r="I565" s="169" t="s">
        <v>2227</v>
      </c>
      <c r="J565" s="169" t="s">
        <v>10</v>
      </c>
      <c r="K565" s="192"/>
      <c r="L565" s="193" t="s">
        <v>1974</v>
      </c>
      <c r="M565" s="172" t="str">
        <f>IF(C565="","",(IF(IFERROR(INDEX(HandoverLog!A:A,MATCH(ShipmentRegister!C565,HandoverLog!A:A,0),1),"Inside The Secure Store")=C565,"Collected And Gone","Inside The Secure Store")))</f>
        <v>Inside The Secure Store</v>
      </c>
      <c r="N565" s="28">
        <f t="shared" ca="1" si="41"/>
        <v>37</v>
      </c>
      <c r="O565" s="192"/>
      <c r="P565" s="192" t="s">
        <v>2755</v>
      </c>
      <c r="Q565" s="192"/>
      <c r="R565" s="192"/>
      <c r="S565" s="193"/>
      <c r="T565" s="208"/>
      <c r="U565" s="192"/>
      <c r="V565" s="174" t="str">
        <f t="shared" si="42"/>
        <v/>
      </c>
      <c r="W565" s="175" t="str">
        <f t="shared" ca="1" si="43"/>
        <v/>
      </c>
      <c r="X565" s="182"/>
      <c r="Y565" s="182"/>
      <c r="Z565" s="182"/>
      <c r="AA565" s="182"/>
    </row>
    <row r="566" spans="1:27">
      <c r="A566" s="246">
        <v>44064</v>
      </c>
      <c r="B566" s="169" t="s">
        <v>7</v>
      </c>
      <c r="C566" s="192" t="s">
        <v>2220</v>
      </c>
      <c r="D566" s="208">
        <v>3</v>
      </c>
      <c r="E566" s="208"/>
      <c r="F566" s="116" t="s">
        <v>104</v>
      </c>
      <c r="G566" s="192" t="s">
        <v>320</v>
      </c>
      <c r="H566" s="192" t="s">
        <v>2229</v>
      </c>
      <c r="I566" s="169" t="s">
        <v>2227</v>
      </c>
      <c r="J566" s="169" t="s">
        <v>10</v>
      </c>
      <c r="K566" s="192"/>
      <c r="L566" s="193" t="s">
        <v>1974</v>
      </c>
      <c r="M566" s="172" t="str">
        <f>IF(C566="","",(IF(IFERROR(INDEX(HandoverLog!A:A,MATCH(ShipmentRegister!C566,HandoverLog!A:A,0),1),"Inside The Secure Store")=C566,"Collected And Gone","Inside The Secure Store")))</f>
        <v>Inside The Secure Store</v>
      </c>
      <c r="N566" s="28">
        <f t="shared" ca="1" si="41"/>
        <v>37</v>
      </c>
      <c r="O566" s="192"/>
      <c r="P566" s="192"/>
      <c r="Q566" s="192"/>
      <c r="R566" s="192"/>
      <c r="S566" s="193"/>
      <c r="T566" s="208"/>
      <c r="U566" s="192"/>
      <c r="V566" s="174" t="str">
        <f t="shared" si="42"/>
        <v/>
      </c>
      <c r="W566" s="175" t="str">
        <f t="shared" ca="1" si="43"/>
        <v/>
      </c>
      <c r="X566" s="182"/>
      <c r="Y566" s="182"/>
      <c r="Z566" s="182"/>
      <c r="AA566" s="182"/>
    </row>
    <row r="567" spans="1:27">
      <c r="A567" s="246">
        <v>44064</v>
      </c>
      <c r="B567" s="169" t="s">
        <v>7</v>
      </c>
      <c r="C567" s="192" t="s">
        <v>2228</v>
      </c>
      <c r="D567" s="208">
        <v>3</v>
      </c>
      <c r="E567" s="208"/>
      <c r="F567" s="116" t="s">
        <v>104</v>
      </c>
      <c r="G567" s="192" t="s">
        <v>320</v>
      </c>
      <c r="H567" s="192" t="s">
        <v>2229</v>
      </c>
      <c r="I567" s="169" t="s">
        <v>2227</v>
      </c>
      <c r="J567" s="169" t="s">
        <v>10</v>
      </c>
      <c r="K567" s="192"/>
      <c r="L567" s="193" t="s">
        <v>1974</v>
      </c>
      <c r="M567" s="172" t="str">
        <f>IF(C567="","",(IF(IFERROR(INDEX(HandoverLog!A:A,MATCH(ShipmentRegister!C567,HandoverLog!A:A,0),1),"Inside The Secure Store")=C567,"Collected And Gone","Inside The Secure Store")))</f>
        <v>Inside The Secure Store</v>
      </c>
      <c r="N567" s="28">
        <f t="shared" ca="1" si="41"/>
        <v>37</v>
      </c>
      <c r="O567" s="192"/>
      <c r="P567" s="192" t="s">
        <v>2755</v>
      </c>
      <c r="Q567" s="192"/>
      <c r="R567" s="192"/>
      <c r="S567" s="193"/>
      <c r="T567" s="208"/>
      <c r="U567" s="192"/>
      <c r="V567" s="174" t="str">
        <f t="shared" si="42"/>
        <v/>
      </c>
      <c r="W567" s="175" t="str">
        <f t="shared" ca="1" si="43"/>
        <v/>
      </c>
      <c r="X567" s="182"/>
      <c r="Y567" s="182"/>
      <c r="Z567" s="182"/>
      <c r="AA567" s="182"/>
    </row>
    <row r="568" spans="1:27">
      <c r="A568" s="245">
        <v>44064</v>
      </c>
      <c r="B568" s="169" t="s">
        <v>7</v>
      </c>
      <c r="C568" s="192" t="s">
        <v>2222</v>
      </c>
      <c r="D568" s="208">
        <v>1</v>
      </c>
      <c r="E568" s="171" t="s">
        <v>39</v>
      </c>
      <c r="F568" s="213" t="s">
        <v>14</v>
      </c>
      <c r="G568" s="192" t="s">
        <v>184</v>
      </c>
      <c r="H568" s="192" t="s">
        <v>2223</v>
      </c>
      <c r="I568" s="169" t="s">
        <v>2425</v>
      </c>
      <c r="J568" s="169" t="s">
        <v>10</v>
      </c>
      <c r="K568" s="192"/>
      <c r="L568" s="193" t="s">
        <v>1974</v>
      </c>
      <c r="M568" s="172" t="str">
        <f>IF(C568="","",(IF(IFERROR(INDEX(HandoverLog!A:A,MATCH(ShipmentRegister!C568,HandoverLog!A:A,0),1),"Inside The Secure Store")=C568,"Collected And Gone","Inside The Secure Store")))</f>
        <v>Collected And Gone</v>
      </c>
      <c r="N568" s="28">
        <f t="shared" ca="1" si="41"/>
        <v>37</v>
      </c>
      <c r="O568" s="192"/>
      <c r="P568" s="192"/>
      <c r="Q568" s="192"/>
      <c r="R568" s="192"/>
      <c r="S568" s="192"/>
      <c r="T568" s="208"/>
      <c r="U568" s="192"/>
      <c r="V568" s="174" t="str">
        <f t="shared" si="42"/>
        <v/>
      </c>
      <c r="W568" s="175" t="str">
        <f t="shared" ca="1" si="43"/>
        <v/>
      </c>
      <c r="X568" s="182"/>
      <c r="Y568" s="182"/>
      <c r="Z568" s="182"/>
      <c r="AA568" s="182"/>
    </row>
    <row r="569" spans="1:27">
      <c r="A569" s="245">
        <v>44064</v>
      </c>
      <c r="B569" s="169" t="s">
        <v>7</v>
      </c>
      <c r="C569" s="192" t="s">
        <v>2233</v>
      </c>
      <c r="D569" s="208">
        <v>1</v>
      </c>
      <c r="E569" s="171" t="s">
        <v>39</v>
      </c>
      <c r="F569" s="116" t="s">
        <v>37</v>
      </c>
      <c r="G569" s="192" t="s">
        <v>509</v>
      </c>
      <c r="H569" s="192" t="s">
        <v>2230</v>
      </c>
      <c r="I569" s="192" t="s">
        <v>2234</v>
      </c>
      <c r="J569" s="169" t="s">
        <v>10</v>
      </c>
      <c r="K569" s="192"/>
      <c r="L569" s="193" t="s">
        <v>1054</v>
      </c>
      <c r="M569" s="172" t="str">
        <f>IF(C569="","",(IF(IFERROR(INDEX(HandoverLog!A:A,MATCH(ShipmentRegister!C569,HandoverLog!A:A,0),1),"Inside The Secure Store")=C569,"Collected And Gone","Inside The Secure Store")))</f>
        <v>Collected And Gone</v>
      </c>
      <c r="N569" s="28">
        <f t="shared" ca="1" si="41"/>
        <v>37</v>
      </c>
      <c r="O569" s="192"/>
      <c r="P569" s="192"/>
      <c r="Q569" s="192"/>
      <c r="R569" s="192"/>
      <c r="S569" s="192"/>
      <c r="T569" s="208"/>
      <c r="U569" s="192"/>
      <c r="V569" s="174" t="str">
        <f t="shared" si="42"/>
        <v/>
      </c>
      <c r="W569" s="175" t="str">
        <f t="shared" ca="1" si="43"/>
        <v/>
      </c>
      <c r="X569" s="182"/>
      <c r="Y569" s="182"/>
      <c r="Z569" s="182"/>
      <c r="AA569" s="182"/>
    </row>
    <row r="570" spans="1:27">
      <c r="A570" s="246">
        <v>44064</v>
      </c>
      <c r="B570" s="169" t="s">
        <v>7</v>
      </c>
      <c r="C570" s="192" t="s">
        <v>2755</v>
      </c>
      <c r="D570" s="208">
        <v>3</v>
      </c>
      <c r="E570" s="171" t="s">
        <v>39</v>
      </c>
      <c r="F570" s="116" t="s">
        <v>104</v>
      </c>
      <c r="G570" s="192" t="s">
        <v>320</v>
      </c>
      <c r="H570" s="192" t="s">
        <v>2776</v>
      </c>
      <c r="I570" s="192" t="s">
        <v>2775</v>
      </c>
      <c r="J570" s="169" t="s">
        <v>10</v>
      </c>
      <c r="K570" s="192"/>
      <c r="L570" s="193" t="s">
        <v>417</v>
      </c>
      <c r="M570" s="172" t="str">
        <f>IF(C570="","",(IF(IFERROR(INDEX(HandoverLog!A:A,MATCH(ShipmentRegister!C570,HandoverLog!A:A,0),1),"Inside The Secure Store")=C570,"Collected And Gone","Inside The Secure Store")))</f>
        <v>Inside The Secure Store</v>
      </c>
      <c r="N570" s="28">
        <f t="shared" ca="1" si="41"/>
        <v>37</v>
      </c>
      <c r="O570" s="192"/>
      <c r="P570" s="192"/>
      <c r="Q570" s="192"/>
      <c r="R570" s="192"/>
      <c r="S570" s="193"/>
      <c r="T570" s="208"/>
      <c r="U570" s="192"/>
      <c r="V570" s="174" t="str">
        <f t="shared" si="42"/>
        <v/>
      </c>
      <c r="W570" s="175" t="str">
        <f t="shared" ca="1" si="43"/>
        <v/>
      </c>
      <c r="X570" s="182"/>
      <c r="Y570" s="182"/>
      <c r="Z570" s="182"/>
      <c r="AA570" s="182"/>
    </row>
    <row r="571" spans="1:27">
      <c r="A571" s="246">
        <v>44064</v>
      </c>
      <c r="B571" s="169" t="s">
        <v>7</v>
      </c>
      <c r="C571" s="192" t="s">
        <v>2773</v>
      </c>
      <c r="D571" s="208">
        <v>3</v>
      </c>
      <c r="E571" s="208"/>
      <c r="F571" s="116" t="s">
        <v>104</v>
      </c>
      <c r="G571" s="192" t="s">
        <v>320</v>
      </c>
      <c r="H571" s="192" t="s">
        <v>2776</v>
      </c>
      <c r="I571" s="192" t="s">
        <v>2775</v>
      </c>
      <c r="J571" s="169" t="s">
        <v>10</v>
      </c>
      <c r="K571" s="192"/>
      <c r="L571" s="193" t="s">
        <v>417</v>
      </c>
      <c r="M571" s="172" t="str">
        <f>IF(C571="","",(IF(IFERROR(INDEX(HandoverLog!A:A,MATCH(ShipmentRegister!C571,HandoverLog!A:A,0),1),"Inside The Secure Store")=C571,"Collected And Gone","Inside The Secure Store")))</f>
        <v>Inside The Secure Store</v>
      </c>
      <c r="N571" s="28">
        <f t="shared" ca="1" si="41"/>
        <v>37</v>
      </c>
      <c r="O571" s="192"/>
      <c r="P571" s="192"/>
      <c r="Q571" s="192"/>
      <c r="R571" s="192"/>
      <c r="S571" s="193"/>
      <c r="T571" s="208"/>
      <c r="U571" s="192"/>
      <c r="V571" s="174" t="str">
        <f t="shared" si="42"/>
        <v/>
      </c>
      <c r="W571" s="175" t="str">
        <f t="shared" ca="1" si="43"/>
        <v/>
      </c>
      <c r="X571" s="182"/>
      <c r="Y571" s="182"/>
      <c r="Z571" s="182"/>
      <c r="AA571" s="182"/>
    </row>
    <row r="572" spans="1:27">
      <c r="A572" s="246">
        <v>44064</v>
      </c>
      <c r="B572" s="169" t="s">
        <v>7</v>
      </c>
      <c r="C572" s="192" t="s">
        <v>2774</v>
      </c>
      <c r="D572" s="208">
        <v>3</v>
      </c>
      <c r="E572" s="208"/>
      <c r="F572" s="116" t="s">
        <v>104</v>
      </c>
      <c r="G572" s="192" t="s">
        <v>320</v>
      </c>
      <c r="H572" s="192" t="s">
        <v>2776</v>
      </c>
      <c r="I572" s="192" t="s">
        <v>2775</v>
      </c>
      <c r="J572" s="169" t="s">
        <v>10</v>
      </c>
      <c r="K572" s="192"/>
      <c r="L572" s="193" t="s">
        <v>417</v>
      </c>
      <c r="M572" s="172" t="str">
        <f>IF(C572="","",(IF(IFERROR(INDEX(HandoverLog!A:A,MATCH(ShipmentRegister!C572,HandoverLog!A:A,0),1),"Inside The Secure Store")=C572,"Collected And Gone","Inside The Secure Store")))</f>
        <v>Inside The Secure Store</v>
      </c>
      <c r="N572" s="28">
        <f t="shared" ca="1" si="41"/>
        <v>37</v>
      </c>
      <c r="O572" s="192"/>
      <c r="P572" s="192"/>
      <c r="Q572" s="192"/>
      <c r="R572" s="192"/>
      <c r="S572" s="193"/>
      <c r="T572" s="208"/>
      <c r="U572" s="192"/>
      <c r="V572" s="174" t="str">
        <f t="shared" si="42"/>
        <v/>
      </c>
      <c r="W572" s="175" t="str">
        <f t="shared" ca="1" si="43"/>
        <v/>
      </c>
      <c r="X572" s="182"/>
      <c r="Y572" s="182"/>
      <c r="Z572" s="182"/>
      <c r="AA572" s="182"/>
    </row>
    <row r="573" spans="1:27">
      <c r="A573" s="246">
        <v>44064</v>
      </c>
      <c r="B573" s="169" t="s">
        <v>7</v>
      </c>
      <c r="C573" s="192" t="s">
        <v>2236</v>
      </c>
      <c r="D573" s="208">
        <v>1</v>
      </c>
      <c r="E573" s="171" t="s">
        <v>39</v>
      </c>
      <c r="F573" s="213" t="s">
        <v>13</v>
      </c>
      <c r="G573" s="192" t="s">
        <v>1515</v>
      </c>
      <c r="H573" s="192" t="s">
        <v>2237</v>
      </c>
      <c r="I573" s="192" t="s">
        <v>2238</v>
      </c>
      <c r="J573" s="169" t="s">
        <v>10</v>
      </c>
      <c r="K573" s="192"/>
      <c r="L573" s="193" t="s">
        <v>1974</v>
      </c>
      <c r="M573" s="172" t="str">
        <f>IF(C573="","",(IF(IFERROR(INDEX(HandoverLog!A:A,MATCH(ShipmentRegister!C573,HandoverLog!A:A,0),1),"Inside The Secure Store")=C573,"Collected And Gone","Inside The Secure Store")))</f>
        <v>Collected And Gone</v>
      </c>
      <c r="N573" s="28">
        <f t="shared" ca="1" si="41"/>
        <v>37</v>
      </c>
      <c r="O573" s="192"/>
      <c r="P573" s="192"/>
      <c r="Q573" s="192"/>
      <c r="R573" s="192"/>
      <c r="S573" s="193"/>
      <c r="T573" s="208"/>
      <c r="U573" s="192"/>
      <c r="V573" s="174" t="str">
        <f t="shared" si="42"/>
        <v/>
      </c>
      <c r="W573" s="175" t="str">
        <f t="shared" ca="1" si="43"/>
        <v/>
      </c>
      <c r="X573" s="182"/>
      <c r="Y573" s="182"/>
      <c r="Z573" s="182"/>
      <c r="AA573" s="182"/>
    </row>
    <row r="574" spans="1:27">
      <c r="A574" s="245">
        <v>44065</v>
      </c>
      <c r="B574" s="169" t="s">
        <v>8</v>
      </c>
      <c r="C574" s="192" t="s">
        <v>2256</v>
      </c>
      <c r="D574" s="208">
        <v>1</v>
      </c>
      <c r="E574" s="171" t="s">
        <v>39</v>
      </c>
      <c r="F574" s="213" t="s">
        <v>1870</v>
      </c>
      <c r="G574" s="192" t="s">
        <v>2122</v>
      </c>
      <c r="H574" s="192" t="s">
        <v>2243</v>
      </c>
      <c r="I574" s="192" t="s">
        <v>138</v>
      </c>
      <c r="J574" s="169" t="s">
        <v>10</v>
      </c>
      <c r="K574" s="192"/>
      <c r="L574" s="193" t="s">
        <v>140</v>
      </c>
      <c r="M574" s="172" t="str">
        <f>IF(C574="","",(IF(IFERROR(INDEX(HandoverLog!A:A,MATCH(ShipmentRegister!C574,HandoverLog!A:A,0),1),"Inside The Secure Store")=C574,"Collected And Gone","Inside The Secure Store")))</f>
        <v>Collected And Gone</v>
      </c>
      <c r="N574" s="28">
        <f t="shared" ca="1" si="41"/>
        <v>36</v>
      </c>
      <c r="O574" s="192" t="s">
        <v>2257</v>
      </c>
      <c r="P574" s="192"/>
      <c r="Q574" s="192"/>
      <c r="R574" s="192"/>
      <c r="S574" s="192"/>
      <c r="T574" s="208"/>
      <c r="U574" s="192"/>
      <c r="V574" s="174" t="str">
        <f t="shared" si="42"/>
        <v/>
      </c>
      <c r="W574" s="175" t="str">
        <f t="shared" ca="1" si="43"/>
        <v/>
      </c>
      <c r="X574" s="182"/>
      <c r="Y574" s="182"/>
      <c r="Z574" s="182"/>
      <c r="AA574" s="182"/>
    </row>
    <row r="575" spans="1:27">
      <c r="A575" s="246">
        <v>44065</v>
      </c>
      <c r="B575" s="169" t="s">
        <v>8</v>
      </c>
      <c r="C575" s="192" t="s">
        <v>2244</v>
      </c>
      <c r="D575" s="208">
        <v>1</v>
      </c>
      <c r="E575" s="171" t="s">
        <v>39</v>
      </c>
      <c r="F575" s="116" t="s">
        <v>104</v>
      </c>
      <c r="G575" s="192" t="s">
        <v>499</v>
      </c>
      <c r="H575" s="192" t="s">
        <v>2245</v>
      </c>
      <c r="I575" s="192" t="s">
        <v>2246</v>
      </c>
      <c r="J575" s="169" t="s">
        <v>10</v>
      </c>
      <c r="K575" s="192"/>
      <c r="L575" s="193" t="s">
        <v>417</v>
      </c>
      <c r="M575" s="172" t="str">
        <f>IF(C575="","",(IF(IFERROR(INDEX(HandoverLog!A:A,MATCH(ShipmentRegister!C575,HandoverLog!A:A,0),1),"Inside The Secure Store")=C575,"Collected And Gone","Inside The Secure Store")))</f>
        <v>Inside The Secure Store</v>
      </c>
      <c r="N575" s="28">
        <f t="shared" ca="1" si="41"/>
        <v>36</v>
      </c>
      <c r="O575" s="192"/>
      <c r="P575" s="192"/>
      <c r="Q575" s="192"/>
      <c r="R575" s="192"/>
      <c r="S575" s="193"/>
      <c r="T575" s="208"/>
      <c r="U575" s="192"/>
      <c r="V575" s="174" t="str">
        <f t="shared" si="42"/>
        <v/>
      </c>
      <c r="W575" s="175" t="str">
        <f t="shared" ca="1" si="43"/>
        <v/>
      </c>
      <c r="X575" s="182"/>
      <c r="Y575" s="182"/>
      <c r="Z575" s="182"/>
      <c r="AA575" s="182"/>
    </row>
    <row r="576" spans="1:27">
      <c r="A576" s="245">
        <v>44067</v>
      </c>
      <c r="B576" s="169" t="s">
        <v>7</v>
      </c>
      <c r="C576" s="192" t="s">
        <v>2251</v>
      </c>
      <c r="D576" s="208">
        <v>1</v>
      </c>
      <c r="E576" s="171" t="s">
        <v>39</v>
      </c>
      <c r="F576" s="213" t="s">
        <v>19</v>
      </c>
      <c r="G576" s="192" t="s">
        <v>242</v>
      </c>
      <c r="H576" s="192" t="s">
        <v>2252</v>
      </c>
      <c r="I576" s="192" t="s">
        <v>2253</v>
      </c>
      <c r="J576" s="169" t="s">
        <v>10</v>
      </c>
      <c r="K576" s="192"/>
      <c r="L576" s="193" t="s">
        <v>1246</v>
      </c>
      <c r="M576" s="172" t="str">
        <f>IF(C576="","",(IF(IFERROR(INDEX(HandoverLog!A:A,MATCH(ShipmentRegister!C576,HandoverLog!A:A,0),1),"Inside The Secure Store")=C576,"Collected And Gone","Inside The Secure Store")))</f>
        <v>Collected And Gone</v>
      </c>
      <c r="N576" s="28">
        <f t="shared" ca="1" si="41"/>
        <v>34</v>
      </c>
      <c r="O576" s="192" t="s">
        <v>2255</v>
      </c>
      <c r="P576" s="192"/>
      <c r="Q576" s="192"/>
      <c r="R576" s="192"/>
      <c r="S576" s="192"/>
      <c r="T576" s="208"/>
      <c r="U576" s="192"/>
      <c r="V576" s="174" t="str">
        <f t="shared" si="42"/>
        <v/>
      </c>
      <c r="W576" s="175" t="str">
        <f t="shared" ca="1" si="43"/>
        <v/>
      </c>
      <c r="X576" s="182"/>
      <c r="Y576" s="182"/>
      <c r="Z576" s="182"/>
      <c r="AA576" s="182"/>
    </row>
    <row r="577" spans="1:27">
      <c r="A577" s="246">
        <v>44067</v>
      </c>
      <c r="B577" s="169" t="s">
        <v>7</v>
      </c>
      <c r="C577" s="192" t="s">
        <v>2258</v>
      </c>
      <c r="D577" s="208">
        <v>3</v>
      </c>
      <c r="E577" s="171" t="s">
        <v>39</v>
      </c>
      <c r="F577" s="116" t="s">
        <v>104</v>
      </c>
      <c r="G577" s="192" t="s">
        <v>352</v>
      </c>
      <c r="H577" s="192" t="s">
        <v>2259</v>
      </c>
      <c r="I577" s="192" t="s">
        <v>2260</v>
      </c>
      <c r="J577" s="169" t="s">
        <v>10</v>
      </c>
      <c r="K577" s="192"/>
      <c r="L577" s="193" t="s">
        <v>1376</v>
      </c>
      <c r="M577" s="172" t="str">
        <f>IF(C577="","",(IF(IFERROR(INDEX(HandoverLog!A:A,MATCH(ShipmentRegister!C577,HandoverLog!A:A,0),1),"Inside The Secure Store")=C577,"Collected And Gone","Inside The Secure Store")))</f>
        <v>Inside The Secure Store</v>
      </c>
      <c r="N577" s="28">
        <f t="shared" ca="1" si="41"/>
        <v>34</v>
      </c>
      <c r="O577" s="192" t="s">
        <v>2526</v>
      </c>
      <c r="P577" s="192"/>
      <c r="Q577" s="192"/>
      <c r="R577" s="192"/>
      <c r="S577" s="193"/>
      <c r="T577" s="208"/>
      <c r="U577" s="192"/>
      <c r="V577" s="174" t="str">
        <f t="shared" si="42"/>
        <v/>
      </c>
      <c r="W577" s="175" t="str">
        <f t="shared" ca="1" si="43"/>
        <v/>
      </c>
      <c r="X577" s="182"/>
      <c r="Y577" s="182"/>
      <c r="Z577" s="182"/>
      <c r="AA577" s="182"/>
    </row>
    <row r="578" spans="1:27">
      <c r="A578" s="245">
        <v>44067</v>
      </c>
      <c r="B578" s="169" t="s">
        <v>7</v>
      </c>
      <c r="C578" s="192" t="s">
        <v>2261</v>
      </c>
      <c r="D578" s="208">
        <v>3</v>
      </c>
      <c r="E578" s="171" t="s">
        <v>39</v>
      </c>
      <c r="F578" s="116" t="s">
        <v>104</v>
      </c>
      <c r="G578" s="192" t="s">
        <v>352</v>
      </c>
      <c r="H578" s="192" t="s">
        <v>2259</v>
      </c>
      <c r="I578" s="192" t="s">
        <v>2260</v>
      </c>
      <c r="J578" s="169" t="s">
        <v>10</v>
      </c>
      <c r="K578" s="192"/>
      <c r="L578" s="193" t="s">
        <v>1376</v>
      </c>
      <c r="M578" s="172" t="str">
        <f>IF(C578="","",(IF(IFERROR(INDEX(HandoverLog!A:A,MATCH(ShipmentRegister!C578,HandoverLog!A:A,0),1),"Inside The Secure Store")=C578,"Collected And Gone","Inside The Secure Store")))</f>
        <v>Collected And Gone</v>
      </c>
      <c r="N578" s="28">
        <f t="shared" ca="1" si="41"/>
        <v>34</v>
      </c>
      <c r="O578" s="192"/>
      <c r="P578" s="192"/>
      <c r="Q578" s="192"/>
      <c r="R578" s="192"/>
      <c r="S578" s="192"/>
      <c r="T578" s="208"/>
      <c r="U578" s="192"/>
      <c r="V578" s="174" t="str">
        <f t="shared" si="42"/>
        <v/>
      </c>
      <c r="W578" s="175" t="str">
        <f t="shared" ca="1" si="43"/>
        <v/>
      </c>
      <c r="X578" s="182"/>
      <c r="Y578" s="182"/>
      <c r="Z578" s="182"/>
      <c r="AA578" s="182"/>
    </row>
    <row r="579" spans="1:27">
      <c r="A579" s="246">
        <v>44067</v>
      </c>
      <c r="B579" s="169" t="s">
        <v>7</v>
      </c>
      <c r="C579" s="192" t="s">
        <v>2262</v>
      </c>
      <c r="D579" s="208">
        <v>3</v>
      </c>
      <c r="E579" s="171" t="s">
        <v>39</v>
      </c>
      <c r="F579" s="116" t="s">
        <v>104</v>
      </c>
      <c r="G579" s="192" t="s">
        <v>352</v>
      </c>
      <c r="H579" s="192" t="s">
        <v>2259</v>
      </c>
      <c r="I579" s="192" t="s">
        <v>2260</v>
      </c>
      <c r="J579" s="169" t="s">
        <v>10</v>
      </c>
      <c r="K579" s="192"/>
      <c r="L579" s="193" t="s">
        <v>1376</v>
      </c>
      <c r="M579" s="172" t="str">
        <f>IF(C579="","",(IF(IFERROR(INDEX(HandoverLog!A:A,MATCH(ShipmentRegister!C579,HandoverLog!A:A,0),1),"Inside The Secure Store")=C579,"Collected And Gone","Inside The Secure Store")))</f>
        <v>Inside The Secure Store</v>
      </c>
      <c r="N579" s="28">
        <f t="shared" ca="1" si="41"/>
        <v>34</v>
      </c>
      <c r="O579" s="192" t="s">
        <v>2526</v>
      </c>
      <c r="P579" s="192"/>
      <c r="Q579" s="192"/>
      <c r="R579" s="192"/>
      <c r="S579" s="193"/>
      <c r="T579" s="208"/>
      <c r="U579" s="192"/>
      <c r="V579" s="174" t="str">
        <f t="shared" si="42"/>
        <v/>
      </c>
      <c r="W579" s="175" t="str">
        <f t="shared" ca="1" si="43"/>
        <v/>
      </c>
      <c r="X579" s="182"/>
      <c r="Y579" s="182"/>
      <c r="Z579" s="182"/>
      <c r="AA579" s="182"/>
    </row>
    <row r="580" spans="1:27">
      <c r="A580" s="245">
        <v>44067</v>
      </c>
      <c r="B580" s="169" t="s">
        <v>7</v>
      </c>
      <c r="C580" s="192" t="s">
        <v>2267</v>
      </c>
      <c r="D580" s="208">
        <v>1</v>
      </c>
      <c r="E580" s="171" t="s">
        <v>39</v>
      </c>
      <c r="F580" s="213" t="s">
        <v>13</v>
      </c>
      <c r="G580" s="192" t="s">
        <v>106</v>
      </c>
      <c r="H580" s="192" t="s">
        <v>2268</v>
      </c>
      <c r="I580" s="192" t="s">
        <v>2269</v>
      </c>
      <c r="J580" s="169" t="s">
        <v>10</v>
      </c>
      <c r="K580" s="192"/>
      <c r="L580" s="193" t="s">
        <v>2270</v>
      </c>
      <c r="M580" s="172" t="str">
        <f>IF(C580="","",(IF(IFERROR(INDEX(HandoverLog!A:A,MATCH(ShipmentRegister!C580,HandoverLog!A:A,0),1),"Inside The Secure Store")=C580,"Collected And Gone","Inside The Secure Store")))</f>
        <v>Collected And Gone</v>
      </c>
      <c r="N580" s="28">
        <f t="shared" ca="1" si="41"/>
        <v>34</v>
      </c>
      <c r="O580" s="192" t="s">
        <v>2271</v>
      </c>
      <c r="P580" s="192"/>
      <c r="Q580" s="192"/>
      <c r="R580" s="192"/>
      <c r="S580" s="192"/>
      <c r="T580" s="208"/>
      <c r="U580" s="192"/>
      <c r="V580" s="174" t="str">
        <f t="shared" si="42"/>
        <v/>
      </c>
      <c r="W580" s="175" t="str">
        <f t="shared" ca="1" si="43"/>
        <v/>
      </c>
      <c r="X580" s="182"/>
      <c r="Y580" s="182"/>
      <c r="Z580" s="182"/>
      <c r="AA580" s="182"/>
    </row>
    <row r="581" spans="1:27">
      <c r="A581" s="245">
        <v>44068</v>
      </c>
      <c r="B581" s="169" t="s">
        <v>7</v>
      </c>
      <c r="C581" s="192" t="s">
        <v>2274</v>
      </c>
      <c r="D581" s="208">
        <v>1</v>
      </c>
      <c r="E581" s="171" t="s">
        <v>39</v>
      </c>
      <c r="F581" s="213" t="s">
        <v>13</v>
      </c>
      <c r="G581" s="192" t="s">
        <v>372</v>
      </c>
      <c r="H581" s="192" t="s">
        <v>2275</v>
      </c>
      <c r="I581" s="192" t="s">
        <v>2276</v>
      </c>
      <c r="J581" s="169" t="s">
        <v>10</v>
      </c>
      <c r="K581" s="192"/>
      <c r="L581" s="193" t="s">
        <v>1054</v>
      </c>
      <c r="M581" s="172" t="str">
        <f>IF(C581="","",(IF(IFERROR(INDEX(HandoverLog!A:A,MATCH(ShipmentRegister!C581,HandoverLog!A:A,0),1),"Inside The Secure Store")=C581,"Collected And Gone","Inside The Secure Store")))</f>
        <v>Collected And Gone</v>
      </c>
      <c r="N581" s="28">
        <f t="shared" ref="N581:N644" ca="1" si="44">IF(A581="","",(TODAY()-A581))</f>
        <v>33</v>
      </c>
      <c r="O581" s="192" t="s">
        <v>2277</v>
      </c>
      <c r="P581" s="192"/>
      <c r="Q581" s="192"/>
      <c r="R581" s="192"/>
      <c r="S581" s="192"/>
      <c r="T581" s="208"/>
      <c r="U581" s="192"/>
      <c r="V581" s="174" t="str">
        <f t="shared" ref="V581:V644" si="45">IF(U581="","",U581+45)</f>
        <v/>
      </c>
      <c r="W581" s="175" t="str">
        <f t="shared" ref="W581:W644" ca="1" si="46">IF(U581="","",TODAY()-U581)</f>
        <v/>
      </c>
      <c r="X581" s="182"/>
      <c r="Y581" s="182"/>
      <c r="Z581" s="182"/>
      <c r="AA581" s="182"/>
    </row>
    <row r="582" spans="1:27">
      <c r="A582" s="245">
        <v>44068</v>
      </c>
      <c r="B582" s="169" t="s">
        <v>7</v>
      </c>
      <c r="C582" s="192" t="s">
        <v>2278</v>
      </c>
      <c r="D582" s="208">
        <v>1</v>
      </c>
      <c r="E582" s="171" t="s">
        <v>39</v>
      </c>
      <c r="F582" s="213" t="s">
        <v>13</v>
      </c>
      <c r="G582" s="192" t="s">
        <v>184</v>
      </c>
      <c r="H582" s="192" t="s">
        <v>2279</v>
      </c>
      <c r="I582" s="192" t="s">
        <v>2281</v>
      </c>
      <c r="J582" s="169" t="s">
        <v>10</v>
      </c>
      <c r="K582" s="192"/>
      <c r="L582" s="193" t="s">
        <v>1054</v>
      </c>
      <c r="M582" s="172" t="str">
        <f>IF(C582="","",(IF(IFERROR(INDEX(HandoverLog!A:A,MATCH(ShipmentRegister!C582,HandoverLog!A:A,0),1),"Inside The Secure Store")=C582,"Collected And Gone","Inside The Secure Store")))</f>
        <v>Collected And Gone</v>
      </c>
      <c r="N582" s="28">
        <f t="shared" ca="1" si="44"/>
        <v>33</v>
      </c>
      <c r="O582" s="192" t="s">
        <v>2283</v>
      </c>
      <c r="P582" s="192"/>
      <c r="Q582" s="192"/>
      <c r="R582" s="192"/>
      <c r="S582" s="192"/>
      <c r="T582" s="208"/>
      <c r="U582" s="192"/>
      <c r="V582" s="174" t="str">
        <f t="shared" si="45"/>
        <v/>
      </c>
      <c r="W582" s="175" t="str">
        <f t="shared" ca="1" si="46"/>
        <v/>
      </c>
      <c r="X582" s="182"/>
      <c r="Y582" s="182"/>
      <c r="Z582" s="182"/>
      <c r="AA582" s="182"/>
    </row>
    <row r="583" spans="1:27">
      <c r="A583" s="245">
        <v>44068</v>
      </c>
      <c r="B583" s="169" t="s">
        <v>7</v>
      </c>
      <c r="C583" s="192" t="s">
        <v>2318</v>
      </c>
      <c r="D583" s="208">
        <v>1</v>
      </c>
      <c r="E583" s="171" t="s">
        <v>39</v>
      </c>
      <c r="F583" s="213" t="s">
        <v>13</v>
      </c>
      <c r="G583" s="192" t="s">
        <v>106</v>
      </c>
      <c r="H583" s="192" t="s">
        <v>2280</v>
      </c>
      <c r="I583" s="192" t="s">
        <v>2282</v>
      </c>
      <c r="J583" s="169" t="s">
        <v>10</v>
      </c>
      <c r="K583" s="192"/>
      <c r="L583" s="193" t="s">
        <v>1054</v>
      </c>
      <c r="M583" s="172" t="str">
        <f>IF(C583="","",(IF(IFERROR(INDEX(HandoverLog!A:A,MATCH(ShipmentRegister!C583,HandoverLog!A:A,0),1),"Inside The Secure Store")=C583,"Collected And Gone","Inside The Secure Store")))</f>
        <v>Collected And Gone</v>
      </c>
      <c r="N583" s="28">
        <f t="shared" ca="1" si="44"/>
        <v>33</v>
      </c>
      <c r="O583" s="192" t="s">
        <v>2319</v>
      </c>
      <c r="P583" s="192"/>
      <c r="Q583" s="192"/>
      <c r="R583" s="192"/>
      <c r="S583" s="192"/>
      <c r="T583" s="208"/>
      <c r="U583" s="192"/>
      <c r="V583" s="174" t="str">
        <f t="shared" si="45"/>
        <v/>
      </c>
      <c r="W583" s="175" t="str">
        <f t="shared" ca="1" si="46"/>
        <v/>
      </c>
      <c r="X583" s="182"/>
      <c r="Y583" s="182"/>
      <c r="Z583" s="182"/>
      <c r="AA583" s="182"/>
    </row>
    <row r="584" spans="1:27">
      <c r="A584" s="246">
        <v>44068</v>
      </c>
      <c r="B584" s="169" t="s">
        <v>7</v>
      </c>
      <c r="C584" s="192" t="s">
        <v>2287</v>
      </c>
      <c r="D584" s="208">
        <v>2</v>
      </c>
      <c r="E584" s="171" t="s">
        <v>39</v>
      </c>
      <c r="F584" s="213" t="s">
        <v>13</v>
      </c>
      <c r="G584" s="192" t="s">
        <v>1515</v>
      </c>
      <c r="H584" s="192" t="s">
        <v>2289</v>
      </c>
      <c r="I584" s="192" t="s">
        <v>2290</v>
      </c>
      <c r="J584" s="169" t="s">
        <v>10</v>
      </c>
      <c r="K584" s="192"/>
      <c r="L584" s="193" t="s">
        <v>1054</v>
      </c>
      <c r="M584" s="172" t="str">
        <f>IF(C584="","",(IF(IFERROR(INDEX(HandoverLog!A:A,MATCH(ShipmentRegister!C584,HandoverLog!A:A,0),1),"Inside The Secure Store")=C584,"Collected And Gone","Inside The Secure Store")))</f>
        <v>Collected And Gone</v>
      </c>
      <c r="N584" s="28">
        <f t="shared" ca="1" si="44"/>
        <v>33</v>
      </c>
      <c r="O584" s="192"/>
      <c r="P584" s="192"/>
      <c r="Q584" s="192"/>
      <c r="R584" s="192"/>
      <c r="S584" s="193"/>
      <c r="T584" s="208"/>
      <c r="U584" s="192"/>
      <c r="V584" s="174" t="str">
        <f t="shared" si="45"/>
        <v/>
      </c>
      <c r="W584" s="175" t="str">
        <f t="shared" ca="1" si="46"/>
        <v/>
      </c>
      <c r="X584" s="182"/>
      <c r="Y584" s="182"/>
      <c r="Z584" s="182"/>
      <c r="AA584" s="182"/>
    </row>
    <row r="585" spans="1:27">
      <c r="A585" s="246">
        <v>44068</v>
      </c>
      <c r="B585" s="169" t="s">
        <v>7</v>
      </c>
      <c r="C585" s="192" t="s">
        <v>2288</v>
      </c>
      <c r="D585" s="208">
        <v>2</v>
      </c>
      <c r="E585" s="208"/>
      <c r="F585" s="213" t="s">
        <v>13</v>
      </c>
      <c r="G585" s="192" t="s">
        <v>1515</v>
      </c>
      <c r="H585" s="192" t="s">
        <v>2289</v>
      </c>
      <c r="I585" s="192" t="s">
        <v>2290</v>
      </c>
      <c r="J585" s="169" t="s">
        <v>10</v>
      </c>
      <c r="K585" s="192"/>
      <c r="L585" s="193" t="s">
        <v>1054</v>
      </c>
      <c r="M585" s="172" t="str">
        <f>IF(C585="","",(IF(IFERROR(INDEX(HandoverLog!A:A,MATCH(ShipmentRegister!C585,HandoverLog!A:A,0),1),"Inside The Secure Store")=C585,"Collected And Gone","Inside The Secure Store")))</f>
        <v>Collected And Gone</v>
      </c>
      <c r="N585" s="28">
        <f t="shared" ca="1" si="44"/>
        <v>33</v>
      </c>
      <c r="O585" s="192"/>
      <c r="P585" s="192"/>
      <c r="Q585" s="192"/>
      <c r="R585" s="192"/>
      <c r="S585" s="193"/>
      <c r="T585" s="208"/>
      <c r="U585" s="192"/>
      <c r="V585" s="174" t="str">
        <f t="shared" si="45"/>
        <v/>
      </c>
      <c r="W585" s="175" t="str">
        <f t="shared" ca="1" si="46"/>
        <v/>
      </c>
      <c r="X585" s="182"/>
      <c r="Y585" s="182"/>
      <c r="Z585" s="182"/>
      <c r="AA585" s="182"/>
    </row>
    <row r="586" spans="1:27">
      <c r="A586" s="245">
        <v>44068</v>
      </c>
      <c r="B586" s="169" t="s">
        <v>7</v>
      </c>
      <c r="C586" s="192" t="s">
        <v>2284</v>
      </c>
      <c r="D586" s="208">
        <v>2</v>
      </c>
      <c r="E586" s="171" t="s">
        <v>39</v>
      </c>
      <c r="F586" s="213" t="s">
        <v>160</v>
      </c>
      <c r="G586" s="192" t="s">
        <v>2036</v>
      </c>
      <c r="H586" s="192" t="s">
        <v>2285</v>
      </c>
      <c r="I586" s="192" t="s">
        <v>2286</v>
      </c>
      <c r="J586" s="146" t="s">
        <v>9</v>
      </c>
      <c r="K586" s="192"/>
      <c r="L586" s="193" t="s">
        <v>1054</v>
      </c>
      <c r="M586" s="172" t="str">
        <f>IF(C586="","",(IF(IFERROR(INDEX(HandoverLog!A:A,MATCH(ShipmentRegister!C586,HandoverLog!A:A,0),1),"Inside The Secure Store")=C586,"Collected And Gone","Inside The Secure Store")))</f>
        <v>Collected And Gone</v>
      </c>
      <c r="N586" s="28">
        <f t="shared" ca="1" si="44"/>
        <v>33</v>
      </c>
      <c r="O586" s="192"/>
      <c r="P586" s="192"/>
      <c r="Q586" s="192"/>
      <c r="R586" s="192"/>
      <c r="S586" s="192"/>
      <c r="T586" s="208"/>
      <c r="U586" s="192"/>
      <c r="V586" s="174" t="str">
        <f t="shared" si="45"/>
        <v/>
      </c>
      <c r="W586" s="175" t="str">
        <f t="shared" ca="1" si="46"/>
        <v/>
      </c>
      <c r="X586" s="182"/>
      <c r="Y586" s="182"/>
      <c r="Z586" s="182"/>
      <c r="AA586" s="182"/>
    </row>
    <row r="587" spans="1:27">
      <c r="A587" s="245">
        <v>44068</v>
      </c>
      <c r="B587" s="169" t="s">
        <v>7</v>
      </c>
      <c r="C587" s="192" t="s">
        <v>2291</v>
      </c>
      <c r="D587" s="208">
        <v>1</v>
      </c>
      <c r="E587" s="171" t="s">
        <v>39</v>
      </c>
      <c r="F587" s="213" t="s">
        <v>97</v>
      </c>
      <c r="G587" s="192" t="s">
        <v>184</v>
      </c>
      <c r="H587" s="192" t="s">
        <v>2292</v>
      </c>
      <c r="I587" s="192" t="s">
        <v>2293</v>
      </c>
      <c r="J587" s="146" t="s">
        <v>9</v>
      </c>
      <c r="K587" s="192"/>
      <c r="L587" s="193" t="s">
        <v>1054</v>
      </c>
      <c r="M587" s="172" t="str">
        <f>IF(C587="","",(IF(IFERROR(INDEX(HandoverLog!A:A,MATCH(ShipmentRegister!C587,HandoverLog!A:A,0),1),"Inside The Secure Store")=C587,"Collected And Gone","Inside The Secure Store")))</f>
        <v>Collected And Gone</v>
      </c>
      <c r="N587" s="28">
        <f t="shared" ca="1" si="44"/>
        <v>33</v>
      </c>
      <c r="O587" s="192" t="s">
        <v>2294</v>
      </c>
      <c r="P587" s="192"/>
      <c r="Q587" s="192"/>
      <c r="R587" s="192"/>
      <c r="S587" s="192"/>
      <c r="T587" s="208"/>
      <c r="U587" s="192"/>
      <c r="V587" s="174" t="str">
        <f t="shared" si="45"/>
        <v/>
      </c>
      <c r="W587" s="175" t="str">
        <f t="shared" ca="1" si="46"/>
        <v/>
      </c>
      <c r="X587" s="182"/>
      <c r="Y587" s="182"/>
      <c r="Z587" s="182"/>
      <c r="AA587" s="182"/>
    </row>
    <row r="588" spans="1:27">
      <c r="A588" s="245">
        <v>44068</v>
      </c>
      <c r="B588" s="169" t="s">
        <v>7</v>
      </c>
      <c r="C588" s="192" t="s">
        <v>2295</v>
      </c>
      <c r="D588" s="208">
        <v>3</v>
      </c>
      <c r="E588" s="171" t="s">
        <v>39</v>
      </c>
      <c r="F588" s="213" t="s">
        <v>162</v>
      </c>
      <c r="G588" s="192" t="s">
        <v>1568</v>
      </c>
      <c r="H588" s="192" t="s">
        <v>2296</v>
      </c>
      <c r="I588" s="192" t="s">
        <v>2297</v>
      </c>
      <c r="J588" s="169" t="s">
        <v>10</v>
      </c>
      <c r="K588" s="192"/>
      <c r="L588" s="193" t="s">
        <v>1974</v>
      </c>
      <c r="M588" s="172" t="str">
        <f>IF(C588="","",(IF(IFERROR(INDEX(HandoverLog!A:A,MATCH(ShipmentRegister!C588,HandoverLog!A:A,0),1),"Inside The Secure Store")=C588,"Collected And Gone","Inside The Secure Store")))</f>
        <v>Collected And Gone</v>
      </c>
      <c r="N588" s="28">
        <f t="shared" ca="1" si="44"/>
        <v>33</v>
      </c>
      <c r="O588" s="192" t="s">
        <v>2298</v>
      </c>
      <c r="P588" s="192"/>
      <c r="Q588" s="192"/>
      <c r="R588" s="192"/>
      <c r="S588" s="192"/>
      <c r="T588" s="208"/>
      <c r="U588" s="192"/>
      <c r="V588" s="174" t="str">
        <f t="shared" si="45"/>
        <v/>
      </c>
      <c r="W588" s="175" t="str">
        <f t="shared" ca="1" si="46"/>
        <v/>
      </c>
      <c r="X588" s="182"/>
      <c r="Y588" s="182"/>
      <c r="Z588" s="182"/>
      <c r="AA588" s="182"/>
    </row>
    <row r="589" spans="1:27">
      <c r="A589" s="245">
        <v>44068</v>
      </c>
      <c r="B589" s="169" t="s">
        <v>7</v>
      </c>
      <c r="C589" s="192" t="s">
        <v>2299</v>
      </c>
      <c r="D589" s="208">
        <v>3</v>
      </c>
      <c r="E589" s="208"/>
      <c r="F589" s="213" t="s">
        <v>162</v>
      </c>
      <c r="G589" s="192" t="s">
        <v>1568</v>
      </c>
      <c r="H589" s="192" t="s">
        <v>2296</v>
      </c>
      <c r="I589" s="192" t="s">
        <v>2297</v>
      </c>
      <c r="J589" s="169" t="s">
        <v>10</v>
      </c>
      <c r="K589" s="192"/>
      <c r="L589" s="193" t="s">
        <v>1974</v>
      </c>
      <c r="M589" s="172" t="str">
        <f>IF(C589="","",(IF(IFERROR(INDEX(HandoverLog!A:A,MATCH(ShipmentRegister!C589,HandoverLog!A:A,0),1),"Inside The Secure Store")=C589,"Collected And Gone","Inside The Secure Store")))</f>
        <v>Collected And Gone</v>
      </c>
      <c r="N589" s="28">
        <f t="shared" ca="1" si="44"/>
        <v>33</v>
      </c>
      <c r="O589" s="192" t="s">
        <v>2298</v>
      </c>
      <c r="P589" s="192"/>
      <c r="Q589" s="192"/>
      <c r="R589" s="192"/>
      <c r="S589" s="192"/>
      <c r="T589" s="208"/>
      <c r="U589" s="192"/>
      <c r="V589" s="174" t="str">
        <f t="shared" si="45"/>
        <v/>
      </c>
      <c r="W589" s="175" t="str">
        <f t="shared" ca="1" si="46"/>
        <v/>
      </c>
      <c r="X589" s="182"/>
      <c r="Y589" s="182"/>
      <c r="Z589" s="182"/>
      <c r="AA589" s="182"/>
    </row>
    <row r="590" spans="1:27">
      <c r="A590" s="245">
        <v>44068</v>
      </c>
      <c r="B590" s="169" t="s">
        <v>7</v>
      </c>
      <c r="C590" s="192" t="s">
        <v>2300</v>
      </c>
      <c r="D590" s="208">
        <v>3</v>
      </c>
      <c r="E590" s="208"/>
      <c r="F590" s="213" t="s">
        <v>162</v>
      </c>
      <c r="G590" s="192" t="s">
        <v>1568</v>
      </c>
      <c r="H590" s="192" t="s">
        <v>2296</v>
      </c>
      <c r="I590" s="192" t="s">
        <v>2297</v>
      </c>
      <c r="J590" s="169" t="s">
        <v>10</v>
      </c>
      <c r="K590" s="192"/>
      <c r="L590" s="193" t="s">
        <v>1974</v>
      </c>
      <c r="M590" s="172" t="str">
        <f>IF(C590="","",(IF(IFERROR(INDEX(HandoverLog!A:A,MATCH(ShipmentRegister!C590,HandoverLog!A:A,0),1),"Inside The Secure Store")=C590,"Collected And Gone","Inside The Secure Store")))</f>
        <v>Collected And Gone</v>
      </c>
      <c r="N590" s="28">
        <f t="shared" ca="1" si="44"/>
        <v>33</v>
      </c>
      <c r="O590" s="192" t="s">
        <v>2298</v>
      </c>
      <c r="P590" s="192"/>
      <c r="Q590" s="192"/>
      <c r="R590" s="192"/>
      <c r="S590" s="192"/>
      <c r="T590" s="208"/>
      <c r="U590" s="192"/>
      <c r="V590" s="174" t="str">
        <f t="shared" si="45"/>
        <v/>
      </c>
      <c r="W590" s="175" t="str">
        <f t="shared" ca="1" si="46"/>
        <v/>
      </c>
      <c r="X590" s="182"/>
      <c r="Y590" s="182"/>
      <c r="Z590" s="182"/>
      <c r="AA590" s="182"/>
    </row>
    <row r="591" spans="1:27">
      <c r="A591" s="246">
        <v>44068</v>
      </c>
      <c r="B591" s="169" t="s">
        <v>7</v>
      </c>
      <c r="C591" s="192" t="s">
        <v>2305</v>
      </c>
      <c r="D591" s="208">
        <v>2</v>
      </c>
      <c r="E591" s="171" t="s">
        <v>39</v>
      </c>
      <c r="F591" s="213" t="s">
        <v>162</v>
      </c>
      <c r="G591" s="192" t="s">
        <v>370</v>
      </c>
      <c r="H591" s="192" t="s">
        <v>2307</v>
      </c>
      <c r="I591" s="192" t="s">
        <v>2308</v>
      </c>
      <c r="J591" s="169" t="s">
        <v>10</v>
      </c>
      <c r="K591" s="192"/>
      <c r="L591" s="193" t="s">
        <v>1054</v>
      </c>
      <c r="M591" s="172" t="str">
        <f>IF(C591="","",(IF(IFERROR(INDEX(HandoverLog!A:A,MATCH(ShipmentRegister!C591,HandoverLog!A:A,0),1),"Inside The Secure Store")=C591,"Collected And Gone","Inside The Secure Store")))</f>
        <v>Collected And Gone</v>
      </c>
      <c r="N591" s="28">
        <f t="shared" ca="1" si="44"/>
        <v>33</v>
      </c>
      <c r="O591" s="192" t="s">
        <v>2309</v>
      </c>
      <c r="P591" s="192"/>
      <c r="Q591" s="192"/>
      <c r="R591" s="192"/>
      <c r="S591" s="193"/>
      <c r="T591" s="208"/>
      <c r="U591" s="192"/>
      <c r="V591" s="174" t="str">
        <f t="shared" si="45"/>
        <v/>
      </c>
      <c r="W591" s="175" t="str">
        <f t="shared" ca="1" si="46"/>
        <v/>
      </c>
      <c r="X591" s="182"/>
      <c r="Y591" s="182"/>
      <c r="Z591" s="182"/>
      <c r="AA591" s="182"/>
    </row>
    <row r="592" spans="1:27">
      <c r="A592" s="246">
        <v>44068</v>
      </c>
      <c r="B592" s="169" t="s">
        <v>7</v>
      </c>
      <c r="C592" s="192" t="s">
        <v>2306</v>
      </c>
      <c r="D592" s="208">
        <v>2</v>
      </c>
      <c r="E592" s="208"/>
      <c r="F592" s="213" t="s">
        <v>162</v>
      </c>
      <c r="G592" s="192" t="s">
        <v>370</v>
      </c>
      <c r="H592" s="192" t="s">
        <v>2307</v>
      </c>
      <c r="I592" s="192" t="s">
        <v>2308</v>
      </c>
      <c r="J592" s="169" t="s">
        <v>10</v>
      </c>
      <c r="K592" s="192"/>
      <c r="L592" s="193" t="s">
        <v>1054</v>
      </c>
      <c r="M592" s="172" t="str">
        <f>IF(C592="","",(IF(IFERROR(INDEX(HandoverLog!A:A,MATCH(ShipmentRegister!C592,HandoverLog!A:A,0),1),"Inside The Secure Store")=C592,"Collected And Gone","Inside The Secure Store")))</f>
        <v>Collected And Gone</v>
      </c>
      <c r="N592" s="28">
        <f t="shared" ca="1" si="44"/>
        <v>33</v>
      </c>
      <c r="O592" s="192" t="s">
        <v>2309</v>
      </c>
      <c r="P592" s="192"/>
      <c r="Q592" s="192"/>
      <c r="R592" s="192"/>
      <c r="S592" s="193"/>
      <c r="T592" s="208"/>
      <c r="U592" s="192"/>
      <c r="V592" s="174" t="str">
        <f t="shared" si="45"/>
        <v/>
      </c>
      <c r="W592" s="175" t="str">
        <f t="shared" ca="1" si="46"/>
        <v/>
      </c>
      <c r="X592" s="182"/>
      <c r="Y592" s="182"/>
      <c r="Z592" s="182"/>
      <c r="AA592" s="182"/>
    </row>
    <row r="593" spans="1:27">
      <c r="A593" s="246">
        <v>44068</v>
      </c>
      <c r="B593" s="169" t="s">
        <v>7</v>
      </c>
      <c r="C593" s="192" t="s">
        <v>2310</v>
      </c>
      <c r="D593" s="208">
        <v>2</v>
      </c>
      <c r="E593" s="171" t="s">
        <v>39</v>
      </c>
      <c r="F593" s="116" t="s">
        <v>104</v>
      </c>
      <c r="G593" s="192" t="s">
        <v>184</v>
      </c>
      <c r="H593" s="192" t="s">
        <v>2312</v>
      </c>
      <c r="I593" s="192" t="s">
        <v>2313</v>
      </c>
      <c r="J593" s="169" t="s">
        <v>10</v>
      </c>
      <c r="K593" s="192"/>
      <c r="L593" s="193" t="s">
        <v>1054</v>
      </c>
      <c r="M593" s="172" t="str">
        <f>IF(C593="","",(IF(IFERROR(INDEX(HandoverLog!A:A,MATCH(ShipmentRegister!C593,HandoverLog!A:A,0),1),"Inside The Secure Store")=C593,"Collected And Gone","Inside The Secure Store")))</f>
        <v>Inside The Secure Store</v>
      </c>
      <c r="N593" s="28">
        <f t="shared" ca="1" si="44"/>
        <v>33</v>
      </c>
      <c r="O593" s="192" t="s">
        <v>2519</v>
      </c>
      <c r="P593" s="192"/>
      <c r="Q593" s="192"/>
      <c r="R593" s="192"/>
      <c r="S593" s="193"/>
      <c r="T593" s="208"/>
      <c r="U593" s="192"/>
      <c r="V593" s="174" t="str">
        <f t="shared" si="45"/>
        <v/>
      </c>
      <c r="W593" s="175" t="str">
        <f t="shared" ca="1" si="46"/>
        <v/>
      </c>
      <c r="X593" s="182"/>
      <c r="Y593" s="182"/>
      <c r="Z593" s="182"/>
      <c r="AA593" s="182"/>
    </row>
    <row r="594" spans="1:27">
      <c r="A594" s="246">
        <v>44068</v>
      </c>
      <c r="B594" s="169" t="s">
        <v>7</v>
      </c>
      <c r="C594" s="192" t="s">
        <v>2311</v>
      </c>
      <c r="D594" s="208">
        <v>2</v>
      </c>
      <c r="E594" s="208"/>
      <c r="F594" s="116" t="s">
        <v>104</v>
      </c>
      <c r="G594" s="192" t="s">
        <v>184</v>
      </c>
      <c r="H594" s="192" t="s">
        <v>2312</v>
      </c>
      <c r="I594" s="192" t="s">
        <v>2313</v>
      </c>
      <c r="J594" s="169" t="s">
        <v>10</v>
      </c>
      <c r="K594" s="192"/>
      <c r="L594" s="193" t="s">
        <v>1054</v>
      </c>
      <c r="M594" s="172" t="str">
        <f>IF(C594="","",(IF(IFERROR(INDEX(HandoverLog!A:A,MATCH(ShipmentRegister!C594,HandoverLog!A:A,0),1),"Inside The Secure Store")=C594,"Collected And Gone","Inside The Secure Store")))</f>
        <v>Inside The Secure Store</v>
      </c>
      <c r="N594" s="28">
        <f t="shared" ca="1" si="44"/>
        <v>33</v>
      </c>
      <c r="O594" s="192" t="s">
        <v>2519</v>
      </c>
      <c r="P594" s="192"/>
      <c r="Q594" s="192"/>
      <c r="R594" s="192"/>
      <c r="S594" s="193"/>
      <c r="T594" s="208"/>
      <c r="U594" s="192"/>
      <c r="V594" s="174" t="str">
        <f t="shared" si="45"/>
        <v/>
      </c>
      <c r="W594" s="175" t="str">
        <f t="shared" ca="1" si="46"/>
        <v/>
      </c>
      <c r="X594" s="182"/>
      <c r="Y594" s="182"/>
      <c r="Z594" s="182"/>
      <c r="AA594" s="182"/>
    </row>
    <row r="595" spans="1:27">
      <c r="A595" s="246">
        <v>44068</v>
      </c>
      <c r="B595" s="169" t="s">
        <v>7</v>
      </c>
      <c r="C595" s="192" t="s">
        <v>2316</v>
      </c>
      <c r="D595" s="208">
        <v>2</v>
      </c>
      <c r="E595" s="171" t="s">
        <v>39</v>
      </c>
      <c r="F595" s="213" t="s">
        <v>1891</v>
      </c>
      <c r="G595" s="192" t="s">
        <v>352</v>
      </c>
      <c r="H595" s="192" t="s">
        <v>2320</v>
      </c>
      <c r="I595" s="192" t="s">
        <v>74</v>
      </c>
      <c r="J595" s="169" t="s">
        <v>10</v>
      </c>
      <c r="K595" s="192"/>
      <c r="L595" s="193" t="s">
        <v>427</v>
      </c>
      <c r="M595" s="172" t="str">
        <f>IF(C595="","",(IF(IFERROR(INDEX(HandoverLog!A:A,MATCH(ShipmentRegister!C595,HandoverLog!A:A,0),1),"Inside The Secure Store")=C595,"Collected And Gone","Inside The Secure Store")))</f>
        <v>Inside The Secure Store</v>
      </c>
      <c r="N595" s="28">
        <f t="shared" ca="1" si="44"/>
        <v>33</v>
      </c>
      <c r="O595" s="192" t="s">
        <v>2546</v>
      </c>
      <c r="P595" s="192"/>
      <c r="Q595" s="192"/>
      <c r="R595" s="192"/>
      <c r="S595" s="193"/>
      <c r="T595" s="208"/>
      <c r="U595" s="192"/>
      <c r="V595" s="174" t="str">
        <f t="shared" si="45"/>
        <v/>
      </c>
      <c r="W595" s="175" t="str">
        <f t="shared" ca="1" si="46"/>
        <v/>
      </c>
      <c r="X595" s="182"/>
      <c r="Y595" s="182"/>
      <c r="Z595" s="182"/>
      <c r="AA595" s="182"/>
    </row>
    <row r="596" spans="1:27">
      <c r="A596" s="246">
        <v>44068</v>
      </c>
      <c r="B596" s="169" t="s">
        <v>7</v>
      </c>
      <c r="C596" s="192" t="s">
        <v>2317</v>
      </c>
      <c r="D596" s="208">
        <v>2</v>
      </c>
      <c r="E596" s="208"/>
      <c r="F596" s="213" t="s">
        <v>1891</v>
      </c>
      <c r="G596" s="192" t="s">
        <v>352</v>
      </c>
      <c r="H596" s="192" t="s">
        <v>2320</v>
      </c>
      <c r="I596" s="192" t="s">
        <v>74</v>
      </c>
      <c r="J596" s="169" t="s">
        <v>10</v>
      </c>
      <c r="K596" s="192"/>
      <c r="L596" s="193" t="s">
        <v>427</v>
      </c>
      <c r="M596" s="172" t="str">
        <f>IF(C596="","",(IF(IFERROR(INDEX(HandoverLog!A:A,MATCH(ShipmentRegister!C596,HandoverLog!A:A,0),1),"Inside The Secure Store")=C596,"Collected And Gone","Inside The Secure Store")))</f>
        <v>Inside The Secure Store</v>
      </c>
      <c r="N596" s="28">
        <f t="shared" ca="1" si="44"/>
        <v>33</v>
      </c>
      <c r="O596" s="192" t="s">
        <v>2321</v>
      </c>
      <c r="P596" s="192"/>
      <c r="Q596" s="192"/>
      <c r="R596" s="192"/>
      <c r="S596" s="193"/>
      <c r="T596" s="208"/>
      <c r="U596" s="192"/>
      <c r="V596" s="174" t="str">
        <f t="shared" si="45"/>
        <v/>
      </c>
      <c r="W596" s="175" t="str">
        <f t="shared" ca="1" si="46"/>
        <v/>
      </c>
      <c r="X596" s="182"/>
      <c r="Y596" s="182"/>
      <c r="Z596" s="182"/>
      <c r="AA596" s="182"/>
    </row>
    <row r="597" spans="1:27">
      <c r="A597" s="245">
        <v>44068</v>
      </c>
      <c r="B597" s="169" t="s">
        <v>7</v>
      </c>
      <c r="C597" s="192" t="s">
        <v>2327</v>
      </c>
      <c r="D597" s="208">
        <v>1</v>
      </c>
      <c r="E597" s="171" t="s">
        <v>39</v>
      </c>
      <c r="F597" s="213" t="s">
        <v>97</v>
      </c>
      <c r="G597" s="192" t="s">
        <v>671</v>
      </c>
      <c r="H597" s="192" t="s">
        <v>2328</v>
      </c>
      <c r="I597" s="192" t="s">
        <v>74</v>
      </c>
      <c r="J597" s="169" t="s">
        <v>10</v>
      </c>
      <c r="K597" s="192"/>
      <c r="L597" s="193" t="s">
        <v>140</v>
      </c>
      <c r="M597" s="172" t="str">
        <f>IF(C597="","",(IF(IFERROR(INDEX(HandoverLog!A:A,MATCH(ShipmentRegister!C597,HandoverLog!A:A,0),1),"Inside The Secure Store")=C597,"Collected And Gone","Inside The Secure Store")))</f>
        <v>Collected And Gone</v>
      </c>
      <c r="N597" s="28">
        <f t="shared" ca="1" si="44"/>
        <v>33</v>
      </c>
      <c r="O597" s="192"/>
      <c r="P597" s="192"/>
      <c r="Q597" s="192"/>
      <c r="R597" s="192"/>
      <c r="S597" s="192"/>
      <c r="T597" s="208"/>
      <c r="U597" s="192"/>
      <c r="V597" s="174" t="str">
        <f t="shared" si="45"/>
        <v/>
      </c>
      <c r="W597" s="175" t="str">
        <f t="shared" ca="1" si="46"/>
        <v/>
      </c>
      <c r="X597" s="182"/>
      <c r="Y597" s="182"/>
      <c r="Z597" s="182"/>
      <c r="AA597" s="182"/>
    </row>
    <row r="598" spans="1:27">
      <c r="A598" s="245">
        <v>44069</v>
      </c>
      <c r="B598" s="169" t="s">
        <v>7</v>
      </c>
      <c r="C598" s="192" t="s">
        <v>2333</v>
      </c>
      <c r="D598" s="208">
        <v>2</v>
      </c>
      <c r="E598" s="171" t="s">
        <v>39</v>
      </c>
      <c r="F598" s="213" t="s">
        <v>160</v>
      </c>
      <c r="G598" s="192" t="s">
        <v>352</v>
      </c>
      <c r="H598" s="192" t="s">
        <v>2334</v>
      </c>
      <c r="I598" s="192" t="s">
        <v>2335</v>
      </c>
      <c r="J598" s="169" t="s">
        <v>10</v>
      </c>
      <c r="K598" s="192"/>
      <c r="L598" s="193" t="s">
        <v>1376</v>
      </c>
      <c r="M598" s="172" t="str">
        <f>IF(C598="","",(IF(IFERROR(INDEX(HandoverLog!A:A,MATCH(ShipmentRegister!C598,HandoverLog!A:A,0),1),"Inside The Secure Store")=C598,"Collected And Gone","Inside The Secure Store")))</f>
        <v>Collected And Gone</v>
      </c>
      <c r="N598" s="28">
        <f t="shared" ca="1" si="44"/>
        <v>32</v>
      </c>
      <c r="O598" s="192"/>
      <c r="P598" s="192"/>
      <c r="Q598" s="192"/>
      <c r="R598" s="192"/>
      <c r="S598" s="192"/>
      <c r="T598" s="208"/>
      <c r="U598" s="192"/>
      <c r="V598" s="174" t="str">
        <f t="shared" si="45"/>
        <v/>
      </c>
      <c r="W598" s="175" t="str">
        <f t="shared" ca="1" si="46"/>
        <v/>
      </c>
      <c r="X598" s="182"/>
      <c r="Y598" s="182"/>
      <c r="Z598" s="182"/>
      <c r="AA598" s="182"/>
    </row>
    <row r="599" spans="1:27">
      <c r="A599" s="245">
        <v>44069</v>
      </c>
      <c r="B599" s="169" t="s">
        <v>7</v>
      </c>
      <c r="C599" s="192" t="s">
        <v>2336</v>
      </c>
      <c r="D599" s="208">
        <v>2</v>
      </c>
      <c r="E599" s="208"/>
      <c r="F599" s="213" t="s">
        <v>160</v>
      </c>
      <c r="G599" s="192" t="s">
        <v>352</v>
      </c>
      <c r="H599" s="192" t="s">
        <v>2334</v>
      </c>
      <c r="I599" s="192" t="s">
        <v>2335</v>
      </c>
      <c r="J599" s="169" t="s">
        <v>10</v>
      </c>
      <c r="K599" s="192"/>
      <c r="L599" s="193" t="s">
        <v>1376</v>
      </c>
      <c r="M599" s="172" t="str">
        <f>IF(C599="","",(IF(IFERROR(INDEX(HandoverLog!A:A,MATCH(ShipmentRegister!C599,HandoverLog!A:A,0),1),"Inside The Secure Store")=C599,"Collected And Gone","Inside The Secure Store")))</f>
        <v>Collected And Gone</v>
      </c>
      <c r="N599" s="28">
        <f t="shared" ca="1" si="44"/>
        <v>32</v>
      </c>
      <c r="O599" s="192"/>
      <c r="P599" s="192"/>
      <c r="Q599" s="192"/>
      <c r="R599" s="192"/>
      <c r="S599" s="192"/>
      <c r="T599" s="208"/>
      <c r="U599" s="192"/>
      <c r="V599" s="174" t="str">
        <f t="shared" si="45"/>
        <v/>
      </c>
      <c r="W599" s="175" t="str">
        <f t="shared" ca="1" si="46"/>
        <v/>
      </c>
      <c r="X599" s="182"/>
      <c r="Y599" s="182"/>
      <c r="Z599" s="182"/>
      <c r="AA599" s="182"/>
    </row>
    <row r="600" spans="1:27">
      <c r="A600" s="246">
        <v>44069</v>
      </c>
      <c r="B600" s="169" t="s">
        <v>7</v>
      </c>
      <c r="C600" s="192" t="s">
        <v>2337</v>
      </c>
      <c r="D600" s="208">
        <v>1</v>
      </c>
      <c r="E600" s="171" t="s">
        <v>39</v>
      </c>
      <c r="F600" s="213" t="s">
        <v>162</v>
      </c>
      <c r="G600" s="192" t="s">
        <v>1511</v>
      </c>
      <c r="H600" s="192" t="s">
        <v>2339</v>
      </c>
      <c r="I600" s="192" t="s">
        <v>2338</v>
      </c>
      <c r="J600" s="169" t="s">
        <v>10</v>
      </c>
      <c r="K600" s="192"/>
      <c r="L600" s="193" t="s">
        <v>1915</v>
      </c>
      <c r="M600" s="172" t="str">
        <f>IF(C600="","",(IF(IFERROR(INDEX(HandoverLog!A:A,MATCH(ShipmentRegister!C600,HandoverLog!A:A,0),1),"Inside The Secure Store")=C600,"Collected And Gone","Inside The Secure Store")))</f>
        <v>Inside The Secure Store</v>
      </c>
      <c r="N600" s="28">
        <f t="shared" ca="1" si="44"/>
        <v>32</v>
      </c>
      <c r="O600" s="192"/>
      <c r="P600" s="192"/>
      <c r="Q600" s="192"/>
      <c r="R600" s="192"/>
      <c r="S600" s="193"/>
      <c r="T600" s="208"/>
      <c r="U600" s="192"/>
      <c r="V600" s="174" t="str">
        <f t="shared" si="45"/>
        <v/>
      </c>
      <c r="W600" s="175" t="str">
        <f t="shared" ca="1" si="46"/>
        <v/>
      </c>
      <c r="X600" s="182"/>
      <c r="Y600" s="182"/>
      <c r="Z600" s="182"/>
      <c r="AA600" s="182"/>
    </row>
    <row r="601" spans="1:27">
      <c r="A601" s="245">
        <v>44069</v>
      </c>
      <c r="B601" s="169" t="s">
        <v>7</v>
      </c>
      <c r="C601" s="192" t="s">
        <v>2342</v>
      </c>
      <c r="D601" s="208">
        <v>2</v>
      </c>
      <c r="E601" s="171" t="s">
        <v>39</v>
      </c>
      <c r="F601" s="116" t="s">
        <v>37</v>
      </c>
      <c r="G601" s="192" t="s">
        <v>509</v>
      </c>
      <c r="H601" s="192" t="s">
        <v>2343</v>
      </c>
      <c r="I601" s="192" t="s">
        <v>2344</v>
      </c>
      <c r="J601" s="169" t="s">
        <v>10</v>
      </c>
      <c r="K601" s="192"/>
      <c r="L601" s="193" t="s">
        <v>1376</v>
      </c>
      <c r="M601" s="172" t="str">
        <f>IF(C601="","",(IF(IFERROR(INDEX(HandoverLog!A:A,MATCH(ShipmentRegister!C601,HandoverLog!A:A,0),1),"Inside The Secure Store")=C601,"Collected And Gone","Inside The Secure Store")))</f>
        <v>Collected And Gone</v>
      </c>
      <c r="N601" s="28">
        <f t="shared" ca="1" si="44"/>
        <v>32</v>
      </c>
      <c r="O601" s="192"/>
      <c r="P601" s="192"/>
      <c r="Q601" s="192"/>
      <c r="R601" s="192"/>
      <c r="S601" s="192"/>
      <c r="T601" s="208"/>
      <c r="U601" s="192"/>
      <c r="V601" s="174" t="str">
        <f t="shared" si="45"/>
        <v/>
      </c>
      <c r="W601" s="175" t="str">
        <f t="shared" ca="1" si="46"/>
        <v/>
      </c>
      <c r="X601" s="182"/>
      <c r="Y601" s="182"/>
      <c r="Z601" s="182"/>
      <c r="AA601" s="182"/>
    </row>
    <row r="602" spans="1:27">
      <c r="A602" s="245">
        <v>44069</v>
      </c>
      <c r="B602" s="169" t="s">
        <v>7</v>
      </c>
      <c r="C602" s="192" t="s">
        <v>2345</v>
      </c>
      <c r="D602" s="208">
        <v>2</v>
      </c>
      <c r="E602" s="171" t="s">
        <v>39</v>
      </c>
      <c r="F602" s="116" t="s">
        <v>37</v>
      </c>
      <c r="G602" s="192" t="s">
        <v>509</v>
      </c>
      <c r="H602" s="192" t="s">
        <v>2343</v>
      </c>
      <c r="I602" s="192" t="s">
        <v>2344</v>
      </c>
      <c r="J602" s="169" t="s">
        <v>10</v>
      </c>
      <c r="K602" s="192"/>
      <c r="L602" s="193" t="s">
        <v>1376</v>
      </c>
      <c r="M602" s="172" t="str">
        <f>IF(C602="","",(IF(IFERROR(INDEX(HandoverLog!A:A,MATCH(ShipmentRegister!C602,HandoverLog!A:A,0),1),"Inside The Secure Store")=C602,"Collected And Gone","Inside The Secure Store")))</f>
        <v>Collected And Gone</v>
      </c>
      <c r="N602" s="28">
        <f t="shared" ca="1" si="44"/>
        <v>32</v>
      </c>
      <c r="O602" s="192"/>
      <c r="P602" s="192"/>
      <c r="Q602" s="192"/>
      <c r="R602" s="192"/>
      <c r="S602" s="192"/>
      <c r="T602" s="208"/>
      <c r="U602" s="192"/>
      <c r="V602" s="174" t="str">
        <f t="shared" si="45"/>
        <v/>
      </c>
      <c r="W602" s="175" t="str">
        <f t="shared" ca="1" si="46"/>
        <v/>
      </c>
      <c r="X602" s="182"/>
      <c r="Y602" s="182"/>
      <c r="Z602" s="182"/>
      <c r="AA602" s="182"/>
    </row>
    <row r="603" spans="1:27">
      <c r="A603" s="245">
        <v>44069</v>
      </c>
      <c r="B603" s="169" t="s">
        <v>7</v>
      </c>
      <c r="C603" s="192" t="s">
        <v>2347</v>
      </c>
      <c r="D603" s="208">
        <v>1</v>
      </c>
      <c r="E603" s="171" t="s">
        <v>39</v>
      </c>
      <c r="F603" s="213" t="s">
        <v>13</v>
      </c>
      <c r="G603" s="192" t="s">
        <v>639</v>
      </c>
      <c r="H603" s="192" t="s">
        <v>2348</v>
      </c>
      <c r="I603" s="192" t="s">
        <v>2349</v>
      </c>
      <c r="J603" s="169" t="s">
        <v>10</v>
      </c>
      <c r="K603" s="192"/>
      <c r="L603" s="193" t="s">
        <v>1915</v>
      </c>
      <c r="M603" s="172" t="str">
        <f>IF(C603="","",(IF(IFERROR(INDEX(HandoverLog!A:A,MATCH(ShipmentRegister!C603,HandoverLog!A:A,0),1),"Inside The Secure Store")=C603,"Collected And Gone","Inside The Secure Store")))</f>
        <v>Collected And Gone</v>
      </c>
      <c r="N603" s="28">
        <f t="shared" ca="1" si="44"/>
        <v>32</v>
      </c>
      <c r="O603" s="192"/>
      <c r="P603" s="192"/>
      <c r="Q603" s="192"/>
      <c r="R603" s="192"/>
      <c r="S603" s="192"/>
      <c r="T603" s="208"/>
      <c r="U603" s="192"/>
      <c r="V603" s="174" t="str">
        <f t="shared" si="45"/>
        <v/>
      </c>
      <c r="W603" s="175" t="str">
        <f t="shared" ca="1" si="46"/>
        <v/>
      </c>
      <c r="X603" s="182"/>
      <c r="Y603" s="182"/>
      <c r="Z603" s="182"/>
      <c r="AA603" s="182"/>
    </row>
    <row r="604" spans="1:27">
      <c r="A604" s="245">
        <v>44069</v>
      </c>
      <c r="B604" s="169" t="s">
        <v>7</v>
      </c>
      <c r="C604" s="192" t="s">
        <v>2353</v>
      </c>
      <c r="D604" s="208">
        <v>1</v>
      </c>
      <c r="E604" s="171" t="s">
        <v>39</v>
      </c>
      <c r="F604" s="213" t="s">
        <v>13</v>
      </c>
      <c r="G604" s="192" t="s">
        <v>1928</v>
      </c>
      <c r="H604" s="192" t="s">
        <v>2354</v>
      </c>
      <c r="I604" s="192" t="s">
        <v>2355</v>
      </c>
      <c r="J604" s="146" t="s">
        <v>9</v>
      </c>
      <c r="K604" s="192"/>
      <c r="L604" s="193" t="s">
        <v>1915</v>
      </c>
      <c r="M604" s="172" t="str">
        <f>IF(C604="","",(IF(IFERROR(INDEX(HandoverLog!A:A,MATCH(ShipmentRegister!C604,HandoverLog!A:A,0),1),"Inside The Secure Store")=C604,"Collected And Gone","Inside The Secure Store")))</f>
        <v>Collected And Gone</v>
      </c>
      <c r="N604" s="28">
        <f t="shared" ca="1" si="44"/>
        <v>32</v>
      </c>
      <c r="O604" s="192"/>
      <c r="P604" s="192"/>
      <c r="Q604" s="192"/>
      <c r="R604" s="192"/>
      <c r="S604" s="192"/>
      <c r="T604" s="208"/>
      <c r="U604" s="192"/>
      <c r="V604" s="174" t="str">
        <f t="shared" si="45"/>
        <v/>
      </c>
      <c r="W604" s="175" t="str">
        <f t="shared" ca="1" si="46"/>
        <v/>
      </c>
      <c r="X604" s="182"/>
      <c r="Y604" s="182"/>
      <c r="Z604" s="182"/>
      <c r="AA604" s="182"/>
    </row>
    <row r="605" spans="1:27">
      <c r="A605" s="246">
        <v>44069</v>
      </c>
      <c r="B605" s="169" t="s">
        <v>7</v>
      </c>
      <c r="C605" s="192" t="s">
        <v>2357</v>
      </c>
      <c r="D605" s="208">
        <v>1</v>
      </c>
      <c r="E605" s="171" t="s">
        <v>39</v>
      </c>
      <c r="F605" s="116" t="s">
        <v>37</v>
      </c>
      <c r="G605" s="192" t="s">
        <v>509</v>
      </c>
      <c r="H605" s="192" t="s">
        <v>2358</v>
      </c>
      <c r="I605" s="192" t="s">
        <v>2359</v>
      </c>
      <c r="J605" s="169" t="s">
        <v>10</v>
      </c>
      <c r="K605" s="192"/>
      <c r="L605" s="193" t="s">
        <v>1915</v>
      </c>
      <c r="M605" s="172" t="str">
        <f>IF(C605="","",(IF(IFERROR(INDEX(HandoverLog!A:A,MATCH(ShipmentRegister!C605,HandoverLog!A:A,0),1),"Inside The Secure Store")=C605,"Collected And Gone","Inside The Secure Store")))</f>
        <v>Inside The Secure Store</v>
      </c>
      <c r="N605" s="28">
        <f t="shared" ca="1" si="44"/>
        <v>32</v>
      </c>
      <c r="O605" s="192"/>
      <c r="P605" s="192"/>
      <c r="Q605" s="192"/>
      <c r="R605" s="192"/>
      <c r="S605" s="193"/>
      <c r="T605" s="208"/>
      <c r="U605" s="192"/>
      <c r="V605" s="174" t="str">
        <f t="shared" si="45"/>
        <v/>
      </c>
      <c r="W605" s="175" t="str">
        <f t="shared" ca="1" si="46"/>
        <v/>
      </c>
      <c r="X605" s="182"/>
      <c r="Y605" s="182"/>
      <c r="Z605" s="182"/>
      <c r="AA605" s="182"/>
    </row>
    <row r="606" spans="1:27">
      <c r="A606" s="245">
        <v>44069</v>
      </c>
      <c r="B606" s="169" t="s">
        <v>7</v>
      </c>
      <c r="C606" s="192" t="s">
        <v>2362</v>
      </c>
      <c r="D606" s="208">
        <v>2</v>
      </c>
      <c r="E606" s="171" t="s">
        <v>39</v>
      </c>
      <c r="F606" s="213" t="s">
        <v>14</v>
      </c>
      <c r="G606" s="192" t="s">
        <v>2363</v>
      </c>
      <c r="H606" s="192" t="s">
        <v>2364</v>
      </c>
      <c r="I606" s="192" t="s">
        <v>2365</v>
      </c>
      <c r="J606" s="169" t="s">
        <v>10</v>
      </c>
      <c r="K606" s="192"/>
      <c r="L606" s="193" t="s">
        <v>427</v>
      </c>
      <c r="M606" s="172" t="str">
        <f>IF(C606="","",(IF(IFERROR(INDEX(HandoverLog!A:A,MATCH(ShipmentRegister!C606,HandoverLog!A:A,0),1),"Inside The Secure Store")=C606,"Collected And Gone","Inside The Secure Store")))</f>
        <v>Collected And Gone</v>
      </c>
      <c r="N606" s="28">
        <f t="shared" ca="1" si="44"/>
        <v>32</v>
      </c>
      <c r="O606" s="192"/>
      <c r="P606" s="192"/>
      <c r="Q606" s="192"/>
      <c r="R606" s="192"/>
      <c r="S606" s="192"/>
      <c r="T606" s="208"/>
      <c r="U606" s="192"/>
      <c r="V606" s="174" t="str">
        <f t="shared" si="45"/>
        <v/>
      </c>
      <c r="W606" s="175" t="str">
        <f t="shared" ca="1" si="46"/>
        <v/>
      </c>
      <c r="X606" s="182"/>
      <c r="Y606" s="182"/>
      <c r="Z606" s="182"/>
      <c r="AA606" s="182"/>
    </row>
    <row r="607" spans="1:27">
      <c r="A607" s="245">
        <v>44069</v>
      </c>
      <c r="B607" s="169" t="s">
        <v>8</v>
      </c>
      <c r="C607" s="192" t="s">
        <v>2366</v>
      </c>
      <c r="D607" s="208">
        <v>1</v>
      </c>
      <c r="E607" s="171" t="s">
        <v>39</v>
      </c>
      <c r="F607" s="213" t="s">
        <v>1871</v>
      </c>
      <c r="G607" s="192" t="s">
        <v>671</v>
      </c>
      <c r="H607" s="192" t="s">
        <v>2487</v>
      </c>
      <c r="I607" s="192" t="s">
        <v>2367</v>
      </c>
      <c r="J607" s="169" t="s">
        <v>10</v>
      </c>
      <c r="K607" s="192"/>
      <c r="L607" s="193" t="s">
        <v>140</v>
      </c>
      <c r="M607" s="172" t="str">
        <f>IF(C607="","",(IF(IFERROR(INDEX(HandoverLog!A:A,MATCH(ShipmentRegister!C607,HandoverLog!A:A,0),1),"Inside The Secure Store")=C607,"Collected And Gone","Inside The Secure Store")))</f>
        <v>Collected And Gone</v>
      </c>
      <c r="N607" s="28">
        <f t="shared" ca="1" si="44"/>
        <v>32</v>
      </c>
      <c r="O607" s="192" t="s">
        <v>2488</v>
      </c>
      <c r="P607" s="192"/>
      <c r="Q607" s="192"/>
      <c r="R607" s="192"/>
      <c r="S607" s="192"/>
      <c r="T607" s="208"/>
      <c r="U607" s="192"/>
      <c r="V607" s="174" t="str">
        <f t="shared" si="45"/>
        <v/>
      </c>
      <c r="W607" s="175" t="str">
        <f t="shared" ca="1" si="46"/>
        <v/>
      </c>
      <c r="X607" s="182"/>
      <c r="Y607" s="182"/>
      <c r="Z607" s="182"/>
      <c r="AA607" s="182"/>
    </row>
    <row r="608" spans="1:27">
      <c r="A608" s="246">
        <v>44069</v>
      </c>
      <c r="B608" s="169" t="s">
        <v>8</v>
      </c>
      <c r="C608" s="192" t="s">
        <v>3175</v>
      </c>
      <c r="D608" s="208">
        <v>1</v>
      </c>
      <c r="E608" s="171" t="s">
        <v>39</v>
      </c>
      <c r="F608" s="213" t="s">
        <v>1870</v>
      </c>
      <c r="G608" s="169" t="s">
        <v>301</v>
      </c>
      <c r="H608" s="192" t="s">
        <v>2368</v>
      </c>
      <c r="I608" s="192"/>
      <c r="J608" s="169" t="s">
        <v>10</v>
      </c>
      <c r="K608" s="192"/>
      <c r="L608" s="193" t="s">
        <v>1054</v>
      </c>
      <c r="M608" s="172" t="str">
        <f>IF(C608="","",(IF(IFERROR(INDEX(HandoverLog!A:A,MATCH(ShipmentRegister!C608,HandoverLog!A:A,0),1),"Inside The Secure Store")=C608,"Collected And Gone","Inside The Secure Store")))</f>
        <v>Collected And Gone</v>
      </c>
      <c r="N608" s="28">
        <f t="shared" ca="1" si="44"/>
        <v>32</v>
      </c>
      <c r="O608" s="192" t="s">
        <v>3174</v>
      </c>
      <c r="P608" s="192"/>
      <c r="Q608" s="192"/>
      <c r="R608" s="192"/>
      <c r="S608" s="193"/>
      <c r="T608" s="208"/>
      <c r="U608" s="192"/>
      <c r="V608" s="174" t="str">
        <f t="shared" si="45"/>
        <v/>
      </c>
      <c r="W608" s="175" t="str">
        <f t="shared" ca="1" si="46"/>
        <v/>
      </c>
      <c r="X608" s="182"/>
      <c r="Y608" s="182"/>
      <c r="Z608" s="182"/>
      <c r="AA608" s="182"/>
    </row>
    <row r="609" spans="1:27">
      <c r="A609" s="245">
        <v>44069</v>
      </c>
      <c r="B609" s="169" t="s">
        <v>8</v>
      </c>
      <c r="C609" s="192" t="s">
        <v>2489</v>
      </c>
      <c r="D609" s="208">
        <v>1</v>
      </c>
      <c r="E609" s="171" t="s">
        <v>39</v>
      </c>
      <c r="F609" s="213" t="s">
        <v>1871</v>
      </c>
      <c r="G609" s="192" t="s">
        <v>1928</v>
      </c>
      <c r="H609" s="192" t="s">
        <v>2485</v>
      </c>
      <c r="I609" s="192" t="s">
        <v>2490</v>
      </c>
      <c r="J609" s="169" t="s">
        <v>10</v>
      </c>
      <c r="K609" s="192"/>
      <c r="L609" s="193" t="s">
        <v>1054</v>
      </c>
      <c r="M609" s="172" t="str">
        <f>IF(C609="","",(IF(IFERROR(INDEX(HandoverLog!A:A,MATCH(ShipmentRegister!C609,HandoverLog!A:A,0),1),"Inside The Secure Store")=C609,"Collected And Gone","Inside The Secure Store")))</f>
        <v>Collected And Gone</v>
      </c>
      <c r="N609" s="28">
        <f t="shared" ca="1" si="44"/>
        <v>32</v>
      </c>
      <c r="O609" s="192" t="s">
        <v>2486</v>
      </c>
      <c r="P609" s="192"/>
      <c r="Q609" s="192"/>
      <c r="R609" s="192"/>
      <c r="S609" s="192"/>
      <c r="T609" s="208"/>
      <c r="U609" s="192"/>
      <c r="V609" s="174" t="str">
        <f t="shared" si="45"/>
        <v/>
      </c>
      <c r="W609" s="175" t="str">
        <f t="shared" ca="1" si="46"/>
        <v/>
      </c>
      <c r="X609" s="182"/>
      <c r="Y609" s="182"/>
      <c r="Z609" s="182"/>
      <c r="AA609" s="182"/>
    </row>
    <row r="610" spans="1:27">
      <c r="A610" s="246">
        <v>44070</v>
      </c>
      <c r="B610" s="169" t="s">
        <v>8</v>
      </c>
      <c r="C610" s="192" t="s">
        <v>2371</v>
      </c>
      <c r="D610" s="208">
        <v>1</v>
      </c>
      <c r="E610" s="171" t="s">
        <v>39</v>
      </c>
      <c r="F610" s="213" t="s">
        <v>1870</v>
      </c>
      <c r="G610" s="192" t="s">
        <v>351</v>
      </c>
      <c r="H610" s="192" t="s">
        <v>2372</v>
      </c>
      <c r="I610" s="192"/>
      <c r="J610" s="169" t="s">
        <v>10</v>
      </c>
      <c r="K610" s="192"/>
      <c r="L610" s="193" t="s">
        <v>265</v>
      </c>
      <c r="M610" s="172" t="str">
        <f>IF(C610="","",(IF(IFERROR(INDEX(HandoverLog!A:A,MATCH(ShipmentRegister!C610,HandoverLog!A:A,0),1),"Inside The Secure Store")=C610,"Collected And Gone","Inside The Secure Store")))</f>
        <v>Inside The Secure Store</v>
      </c>
      <c r="N610" s="28">
        <f t="shared" ca="1" si="44"/>
        <v>31</v>
      </c>
      <c r="O610" s="192"/>
      <c r="P610" s="192"/>
      <c r="Q610" s="192"/>
      <c r="R610" s="192"/>
      <c r="S610" s="193"/>
      <c r="T610" s="208"/>
      <c r="U610" s="192"/>
      <c r="V610" s="174" t="str">
        <f t="shared" si="45"/>
        <v/>
      </c>
      <c r="W610" s="175" t="str">
        <f t="shared" ca="1" si="46"/>
        <v/>
      </c>
      <c r="X610" s="182"/>
      <c r="Y610" s="182"/>
      <c r="Z610" s="182"/>
      <c r="AA610" s="182"/>
    </row>
    <row r="611" spans="1:27">
      <c r="A611" s="245">
        <v>44070</v>
      </c>
      <c r="B611" s="169" t="s">
        <v>7</v>
      </c>
      <c r="C611" s="192" t="s">
        <v>2373</v>
      </c>
      <c r="D611" s="208">
        <v>1</v>
      </c>
      <c r="E611" s="171" t="s">
        <v>39</v>
      </c>
      <c r="F611" s="213" t="s">
        <v>19</v>
      </c>
      <c r="G611" s="192" t="s">
        <v>108</v>
      </c>
      <c r="H611" s="192" t="s">
        <v>2374</v>
      </c>
      <c r="I611" s="192" t="s">
        <v>2375</v>
      </c>
      <c r="J611" s="169" t="s">
        <v>10</v>
      </c>
      <c r="K611" s="192"/>
      <c r="L611" s="193" t="s">
        <v>417</v>
      </c>
      <c r="M611" s="172" t="str">
        <f>IF(C611="","",(IF(IFERROR(INDEX(HandoverLog!A:A,MATCH(ShipmentRegister!C611,HandoverLog!A:A,0),1),"Inside The Secure Store")=C611,"Collected And Gone","Inside The Secure Store")))</f>
        <v>Collected And Gone</v>
      </c>
      <c r="N611" s="28">
        <f t="shared" ca="1" si="44"/>
        <v>31</v>
      </c>
      <c r="O611" s="192"/>
      <c r="P611" s="192"/>
      <c r="Q611" s="192"/>
      <c r="R611" s="192"/>
      <c r="S611" s="192"/>
      <c r="T611" s="208"/>
      <c r="U611" s="192"/>
      <c r="V611" s="174" t="str">
        <f t="shared" si="45"/>
        <v/>
      </c>
      <c r="W611" s="175" t="str">
        <f t="shared" ca="1" si="46"/>
        <v/>
      </c>
      <c r="X611" s="182"/>
      <c r="Y611" s="182"/>
      <c r="Z611" s="182"/>
      <c r="AA611" s="182"/>
    </row>
    <row r="612" spans="1:27">
      <c r="A612" s="245">
        <v>44070</v>
      </c>
      <c r="B612" s="169" t="s">
        <v>7</v>
      </c>
      <c r="C612" s="192" t="s">
        <v>2376</v>
      </c>
      <c r="D612" s="208">
        <v>2</v>
      </c>
      <c r="E612" s="208"/>
      <c r="F612" s="213" t="s">
        <v>14</v>
      </c>
      <c r="G612" s="192" t="s">
        <v>184</v>
      </c>
      <c r="H612" s="192" t="s">
        <v>2380</v>
      </c>
      <c r="I612" s="192" t="s">
        <v>2377</v>
      </c>
      <c r="J612" s="169" t="s">
        <v>10</v>
      </c>
      <c r="K612" s="192"/>
      <c r="L612" s="193" t="s">
        <v>1915</v>
      </c>
      <c r="M612" s="172" t="str">
        <f>IF(C612="","",(IF(IFERROR(INDEX(HandoverLog!A:A,MATCH(ShipmentRegister!C612,HandoverLog!A:A,0),1),"Inside The Secure Store")=C612,"Collected And Gone","Inside The Secure Store")))</f>
        <v>Collected And Gone</v>
      </c>
      <c r="N612" s="28">
        <f t="shared" ca="1" si="44"/>
        <v>31</v>
      </c>
      <c r="O612" s="192" t="s">
        <v>2388</v>
      </c>
      <c r="P612" s="192"/>
      <c r="Q612" s="192"/>
      <c r="R612" s="192"/>
      <c r="S612" s="192"/>
      <c r="T612" s="208"/>
      <c r="U612" s="192"/>
      <c r="V612" s="174" t="str">
        <f t="shared" si="45"/>
        <v/>
      </c>
      <c r="W612" s="175" t="str">
        <f t="shared" ca="1" si="46"/>
        <v/>
      </c>
      <c r="X612" s="182"/>
      <c r="Y612" s="182"/>
      <c r="Z612" s="182"/>
      <c r="AA612" s="182"/>
    </row>
    <row r="613" spans="1:27">
      <c r="A613" s="245">
        <v>44070</v>
      </c>
      <c r="B613" s="169" t="s">
        <v>7</v>
      </c>
      <c r="C613" s="192" t="s">
        <v>2378</v>
      </c>
      <c r="D613" s="208">
        <v>1</v>
      </c>
      <c r="E613" s="171" t="s">
        <v>39</v>
      </c>
      <c r="F613" s="213" t="s">
        <v>97</v>
      </c>
      <c r="G613" s="192" t="s">
        <v>184</v>
      </c>
      <c r="H613" s="192" t="s">
        <v>2381</v>
      </c>
      <c r="I613" s="192" t="s">
        <v>2379</v>
      </c>
      <c r="J613" s="169" t="s">
        <v>10</v>
      </c>
      <c r="K613" s="192"/>
      <c r="L613" s="193" t="s">
        <v>1915</v>
      </c>
      <c r="M613" s="172" t="str">
        <f>IF(C613="","",(IF(IFERROR(INDEX(HandoverLog!A:A,MATCH(ShipmentRegister!C613,HandoverLog!A:A,0),1),"Inside The Secure Store")=C613,"Collected And Gone","Inside The Secure Store")))</f>
        <v>Collected And Gone</v>
      </c>
      <c r="N613" s="28">
        <f t="shared" ca="1" si="44"/>
        <v>31</v>
      </c>
      <c r="O613" s="192" t="s">
        <v>2388</v>
      </c>
      <c r="P613" s="192"/>
      <c r="Q613" s="192"/>
      <c r="R613" s="192"/>
      <c r="S613" s="192"/>
      <c r="T613" s="208"/>
      <c r="U613" s="192"/>
      <c r="V613" s="174" t="str">
        <f t="shared" si="45"/>
        <v/>
      </c>
      <c r="W613" s="175" t="str">
        <f t="shared" ca="1" si="46"/>
        <v/>
      </c>
      <c r="X613" s="182"/>
      <c r="Y613" s="182"/>
      <c r="Z613" s="182"/>
      <c r="AA613" s="182"/>
    </row>
    <row r="614" spans="1:27">
      <c r="A614" s="245">
        <v>44070</v>
      </c>
      <c r="B614" s="169" t="s">
        <v>7</v>
      </c>
      <c r="C614" s="192" t="s">
        <v>2382</v>
      </c>
      <c r="D614" s="208">
        <v>2</v>
      </c>
      <c r="E614" s="208"/>
      <c r="F614" s="213" t="s">
        <v>160</v>
      </c>
      <c r="G614" s="192" t="s">
        <v>2036</v>
      </c>
      <c r="H614" s="192" t="s">
        <v>2383</v>
      </c>
      <c r="I614" s="192" t="s">
        <v>2384</v>
      </c>
      <c r="J614" s="146" t="s">
        <v>9</v>
      </c>
      <c r="K614" s="192"/>
      <c r="L614" s="193" t="s">
        <v>1915</v>
      </c>
      <c r="M614" s="172" t="str">
        <f>IF(C614="","",(IF(IFERROR(INDEX(HandoverLog!A:A,MATCH(ShipmentRegister!C614,HandoverLog!A:A,0),1),"Inside The Secure Store")=C614,"Collected And Gone","Inside The Secure Store")))</f>
        <v>Collected And Gone</v>
      </c>
      <c r="N614" s="28">
        <f t="shared" ca="1" si="44"/>
        <v>31</v>
      </c>
      <c r="O614" s="192" t="s">
        <v>2388</v>
      </c>
      <c r="P614" s="192"/>
      <c r="Q614" s="192"/>
      <c r="R614" s="192"/>
      <c r="S614" s="192"/>
      <c r="T614" s="208"/>
      <c r="U614" s="192"/>
      <c r="V614" s="174" t="str">
        <f t="shared" si="45"/>
        <v/>
      </c>
      <c r="W614" s="175" t="str">
        <f t="shared" ca="1" si="46"/>
        <v/>
      </c>
      <c r="X614" s="182"/>
      <c r="Y614" s="182"/>
      <c r="Z614" s="182"/>
      <c r="AA614" s="182"/>
    </row>
    <row r="615" spans="1:27">
      <c r="A615" s="246">
        <v>44070</v>
      </c>
      <c r="B615" s="169" t="s">
        <v>7</v>
      </c>
      <c r="C615" s="192" t="s">
        <v>2385</v>
      </c>
      <c r="D615" s="208">
        <v>1</v>
      </c>
      <c r="E615" s="171" t="s">
        <v>39</v>
      </c>
      <c r="F615" s="213" t="s">
        <v>14</v>
      </c>
      <c r="G615" s="192" t="s">
        <v>671</v>
      </c>
      <c r="H615" s="192" t="s">
        <v>2386</v>
      </c>
      <c r="I615" s="192" t="s">
        <v>2387</v>
      </c>
      <c r="J615" s="169" t="s">
        <v>10</v>
      </c>
      <c r="K615" s="192"/>
      <c r="L615" s="193" t="s">
        <v>1915</v>
      </c>
      <c r="M615" s="172" t="str">
        <f>IF(C615="","",(IF(IFERROR(INDEX(HandoverLog!A:A,MATCH(ShipmentRegister!C615,HandoverLog!A:A,0),1),"Inside The Secure Store")=C615,"Collected And Gone","Inside The Secure Store")))</f>
        <v>Inside The Secure Store</v>
      </c>
      <c r="N615" s="28">
        <f t="shared" ca="1" si="44"/>
        <v>31</v>
      </c>
      <c r="O615" s="192" t="s">
        <v>2388</v>
      </c>
      <c r="P615" s="192"/>
      <c r="Q615" s="192"/>
      <c r="R615" s="192"/>
      <c r="S615" s="193"/>
      <c r="T615" s="208"/>
      <c r="U615" s="192"/>
      <c r="V615" s="174" t="str">
        <f t="shared" si="45"/>
        <v/>
      </c>
      <c r="W615" s="175" t="str">
        <f t="shared" ca="1" si="46"/>
        <v/>
      </c>
      <c r="X615" s="182"/>
      <c r="Y615" s="182"/>
      <c r="Z615" s="182"/>
      <c r="AA615" s="182"/>
    </row>
    <row r="616" spans="1:27">
      <c r="A616" s="245">
        <v>44070</v>
      </c>
      <c r="B616" s="169" t="s">
        <v>7</v>
      </c>
      <c r="C616" s="192" t="s">
        <v>2390</v>
      </c>
      <c r="D616" s="208">
        <v>1</v>
      </c>
      <c r="E616" s="171" t="s">
        <v>39</v>
      </c>
      <c r="F616" s="116" t="s">
        <v>37</v>
      </c>
      <c r="G616" s="192" t="s">
        <v>509</v>
      </c>
      <c r="H616" s="192" t="s">
        <v>2389</v>
      </c>
      <c r="I616" s="192" t="s">
        <v>2391</v>
      </c>
      <c r="J616" s="169" t="s">
        <v>10</v>
      </c>
      <c r="K616" s="192"/>
      <c r="L616" s="193" t="s">
        <v>1915</v>
      </c>
      <c r="M616" s="172" t="str">
        <f>IF(C616="","",(IF(IFERROR(INDEX(HandoverLog!A:A,MATCH(ShipmentRegister!C616,HandoverLog!A:A,0),1),"Inside The Secure Store")=C616,"Collected And Gone","Inside The Secure Store")))</f>
        <v>Collected And Gone</v>
      </c>
      <c r="N616" s="28">
        <f t="shared" ca="1" si="44"/>
        <v>31</v>
      </c>
      <c r="O616" s="192" t="s">
        <v>2388</v>
      </c>
      <c r="P616" s="192"/>
      <c r="Q616" s="192"/>
      <c r="R616" s="192"/>
      <c r="S616" s="192"/>
      <c r="T616" s="208"/>
      <c r="U616" s="192"/>
      <c r="V616" s="174" t="str">
        <f t="shared" si="45"/>
        <v/>
      </c>
      <c r="W616" s="175" t="str">
        <f t="shared" ca="1" si="46"/>
        <v/>
      </c>
      <c r="X616" s="182"/>
      <c r="Y616" s="182"/>
      <c r="Z616" s="182"/>
      <c r="AA616" s="182"/>
    </row>
    <row r="617" spans="1:27">
      <c r="A617" s="245">
        <v>44070</v>
      </c>
      <c r="B617" s="169" t="s">
        <v>8</v>
      </c>
      <c r="C617" s="192" t="s">
        <v>2393</v>
      </c>
      <c r="D617" s="208">
        <v>1</v>
      </c>
      <c r="E617" s="171" t="s">
        <v>39</v>
      </c>
      <c r="F617" s="116" t="s">
        <v>104</v>
      </c>
      <c r="G617" s="192" t="s">
        <v>2394</v>
      </c>
      <c r="H617" s="192" t="s">
        <v>2395</v>
      </c>
      <c r="I617" s="192" t="s">
        <v>74</v>
      </c>
      <c r="J617" s="169" t="s">
        <v>10</v>
      </c>
      <c r="K617" s="192"/>
      <c r="L617" s="193" t="s">
        <v>1054</v>
      </c>
      <c r="M617" s="172" t="str">
        <f>IF(C617="","",(IF(IFERROR(INDEX(HandoverLog!A:A,MATCH(ShipmentRegister!C617,HandoverLog!A:A,0),1),"Inside The Secure Store")=C617,"Collected And Gone","Inside The Secure Store")))</f>
        <v>Collected And Gone</v>
      </c>
      <c r="N617" s="28">
        <f t="shared" ca="1" si="44"/>
        <v>31</v>
      </c>
      <c r="O617" s="192"/>
      <c r="P617" s="192"/>
      <c r="Q617" s="192"/>
      <c r="R617" s="192"/>
      <c r="S617" s="192"/>
      <c r="T617" s="208"/>
      <c r="U617" s="192"/>
      <c r="V617" s="174" t="str">
        <f t="shared" si="45"/>
        <v/>
      </c>
      <c r="W617" s="175" t="str">
        <f t="shared" ca="1" si="46"/>
        <v/>
      </c>
      <c r="X617" s="182"/>
      <c r="Y617" s="182"/>
      <c r="Z617" s="182"/>
      <c r="AA617" s="182"/>
    </row>
    <row r="618" spans="1:27">
      <c r="A618" s="245">
        <v>44070</v>
      </c>
      <c r="B618" s="169" t="s">
        <v>8</v>
      </c>
      <c r="C618" s="192" t="s">
        <v>2396</v>
      </c>
      <c r="D618" s="208">
        <v>1</v>
      </c>
      <c r="E618" s="171" t="s">
        <v>39</v>
      </c>
      <c r="F618" s="213" t="s">
        <v>1871</v>
      </c>
      <c r="G618" s="192" t="s">
        <v>108</v>
      </c>
      <c r="H618" s="192" t="s">
        <v>2397</v>
      </c>
      <c r="I618" s="192" t="s">
        <v>2398</v>
      </c>
      <c r="J618" s="169" t="s">
        <v>10</v>
      </c>
      <c r="K618" s="192"/>
      <c r="L618" s="193" t="s">
        <v>1054</v>
      </c>
      <c r="M618" s="172" t="str">
        <f>IF(C618="","",(IF(IFERROR(INDEX(HandoverLog!A:A,MATCH(ShipmentRegister!C618,HandoverLog!A:A,0),1),"Inside The Secure Store")=C618,"Collected And Gone","Inside The Secure Store")))</f>
        <v>Collected And Gone</v>
      </c>
      <c r="N618" s="28">
        <f t="shared" ca="1" si="44"/>
        <v>31</v>
      </c>
      <c r="O618" s="192" t="s">
        <v>2399</v>
      </c>
      <c r="P618" s="192"/>
      <c r="Q618" s="192"/>
      <c r="R618" s="192"/>
      <c r="S618" s="192"/>
      <c r="T618" s="208"/>
      <c r="U618" s="192"/>
      <c r="V618" s="174" t="str">
        <f t="shared" si="45"/>
        <v/>
      </c>
      <c r="W618" s="175" t="str">
        <f t="shared" ca="1" si="46"/>
        <v/>
      </c>
      <c r="X618" s="182"/>
      <c r="Y618" s="182"/>
      <c r="Z618" s="182"/>
      <c r="AA618" s="182"/>
    </row>
    <row r="619" spans="1:27">
      <c r="A619" s="245">
        <v>44070</v>
      </c>
      <c r="B619" s="169" t="s">
        <v>8</v>
      </c>
      <c r="C619" s="192" t="s">
        <v>2401</v>
      </c>
      <c r="D619" s="208">
        <v>1</v>
      </c>
      <c r="E619" s="171" t="s">
        <v>39</v>
      </c>
      <c r="F619" s="116" t="s">
        <v>104</v>
      </c>
      <c r="G619" s="192" t="s">
        <v>513</v>
      </c>
      <c r="H619" s="192" t="s">
        <v>2403</v>
      </c>
      <c r="I619" s="192" t="s">
        <v>2402</v>
      </c>
      <c r="J619" s="169" t="s">
        <v>10</v>
      </c>
      <c r="K619" s="192"/>
      <c r="L619" s="193" t="s">
        <v>1054</v>
      </c>
      <c r="M619" s="172" t="str">
        <f>IF(C619="","",(IF(IFERROR(INDEX(HandoverLog!A:A,MATCH(ShipmentRegister!C619,HandoverLog!A:A,0),1),"Inside The Secure Store")=C619,"Collected And Gone","Inside The Secure Store")))</f>
        <v>Collected And Gone</v>
      </c>
      <c r="N619" s="28">
        <f t="shared" ca="1" si="44"/>
        <v>31</v>
      </c>
      <c r="O619" s="192"/>
      <c r="P619" s="192"/>
      <c r="Q619" s="192"/>
      <c r="R619" s="192"/>
      <c r="S619" s="192"/>
      <c r="T619" s="208"/>
      <c r="U619" s="192"/>
      <c r="V619" s="174" t="str">
        <f t="shared" si="45"/>
        <v/>
      </c>
      <c r="W619" s="175" t="str">
        <f t="shared" ca="1" si="46"/>
        <v/>
      </c>
      <c r="X619" s="182"/>
      <c r="Y619" s="182"/>
      <c r="Z619" s="182"/>
      <c r="AA619" s="182"/>
    </row>
    <row r="620" spans="1:27">
      <c r="A620" s="245">
        <v>44070</v>
      </c>
      <c r="B620" s="169" t="s">
        <v>7</v>
      </c>
      <c r="C620" s="192" t="s">
        <v>2404</v>
      </c>
      <c r="D620" s="208">
        <v>2</v>
      </c>
      <c r="E620" s="171" t="s">
        <v>39</v>
      </c>
      <c r="F620" s="213" t="s">
        <v>162</v>
      </c>
      <c r="G620" s="192" t="s">
        <v>184</v>
      </c>
      <c r="H620" s="192" t="s">
        <v>2408</v>
      </c>
      <c r="I620" s="192" t="s">
        <v>2409</v>
      </c>
      <c r="J620" s="146" t="s">
        <v>9</v>
      </c>
      <c r="K620" s="192"/>
      <c r="L620" s="193" t="s">
        <v>1054</v>
      </c>
      <c r="M620" s="172" t="str">
        <f>IF(C620="","",(IF(IFERROR(INDEX(HandoverLog!A:A,MATCH(ShipmentRegister!C620,HandoverLog!A:A,0),1),"Inside The Secure Store")=C620,"Collected And Gone","Inside The Secure Store")))</f>
        <v>Collected And Gone</v>
      </c>
      <c r="N620" s="28">
        <f t="shared" ca="1" si="44"/>
        <v>31</v>
      </c>
      <c r="O620" s="192" t="s">
        <v>2410</v>
      </c>
      <c r="P620" s="192"/>
      <c r="Q620" s="192"/>
      <c r="R620" s="192"/>
      <c r="S620" s="192"/>
      <c r="T620" s="208"/>
      <c r="U620" s="192"/>
      <c r="V620" s="174" t="str">
        <f t="shared" si="45"/>
        <v/>
      </c>
      <c r="W620" s="175" t="str">
        <f t="shared" ca="1" si="46"/>
        <v/>
      </c>
      <c r="X620" s="182"/>
      <c r="Y620" s="182"/>
      <c r="Z620" s="182"/>
      <c r="AA620" s="182"/>
    </row>
    <row r="621" spans="1:27">
      <c r="A621" s="245">
        <v>44070</v>
      </c>
      <c r="B621" s="169" t="s">
        <v>7</v>
      </c>
      <c r="C621" s="192" t="s">
        <v>2405</v>
      </c>
      <c r="D621" s="208">
        <v>2</v>
      </c>
      <c r="E621" s="208"/>
      <c r="F621" s="213" t="s">
        <v>162</v>
      </c>
      <c r="G621" s="192" t="s">
        <v>184</v>
      </c>
      <c r="H621" s="192" t="s">
        <v>2408</v>
      </c>
      <c r="I621" s="192" t="s">
        <v>2409</v>
      </c>
      <c r="J621" s="146" t="s">
        <v>9</v>
      </c>
      <c r="K621" s="192"/>
      <c r="L621" s="193" t="s">
        <v>1054</v>
      </c>
      <c r="M621" s="172" t="str">
        <f>IF(C621="","",(IF(IFERROR(INDEX(HandoverLog!A:A,MATCH(ShipmentRegister!C621,HandoverLog!A:A,0),1),"Inside The Secure Store")=C621,"Collected And Gone","Inside The Secure Store")))</f>
        <v>Collected And Gone</v>
      </c>
      <c r="N621" s="28">
        <f t="shared" ca="1" si="44"/>
        <v>31</v>
      </c>
      <c r="O621" s="192" t="s">
        <v>2410</v>
      </c>
      <c r="P621" s="192"/>
      <c r="Q621" s="192"/>
      <c r="R621" s="192"/>
      <c r="S621" s="192"/>
      <c r="T621" s="208"/>
      <c r="U621" s="192"/>
      <c r="V621" s="174" t="str">
        <f t="shared" si="45"/>
        <v/>
      </c>
      <c r="W621" s="175" t="str">
        <f t="shared" ca="1" si="46"/>
        <v/>
      </c>
      <c r="X621" s="182"/>
      <c r="Y621" s="182"/>
      <c r="Z621" s="182"/>
      <c r="AA621" s="182"/>
    </row>
    <row r="622" spans="1:27">
      <c r="A622" s="245">
        <v>44070</v>
      </c>
      <c r="B622" s="169" t="s">
        <v>7</v>
      </c>
      <c r="C622" s="192" t="s">
        <v>2406</v>
      </c>
      <c r="D622" s="208">
        <v>2</v>
      </c>
      <c r="E622" s="171" t="s">
        <v>39</v>
      </c>
      <c r="F622" s="213" t="s">
        <v>1862</v>
      </c>
      <c r="G622" s="192" t="s">
        <v>1159</v>
      </c>
      <c r="H622" s="192" t="s">
        <v>2411</v>
      </c>
      <c r="I622" s="192" t="s">
        <v>74</v>
      </c>
      <c r="J622" s="169" t="s">
        <v>10</v>
      </c>
      <c r="K622" s="192"/>
      <c r="L622" s="193" t="s">
        <v>1054</v>
      </c>
      <c r="M622" s="172" t="str">
        <f>IF(C622="","",(IF(IFERROR(INDEX(HandoverLog!A:A,MATCH(ShipmentRegister!C622,HandoverLog!A:A,0),1),"Inside The Secure Store")=C622,"Collected And Gone","Inside The Secure Store")))</f>
        <v>Collected And Gone</v>
      </c>
      <c r="N622" s="28">
        <f t="shared" ca="1" si="44"/>
        <v>31</v>
      </c>
      <c r="O622" s="192"/>
      <c r="P622" s="192"/>
      <c r="Q622" s="192"/>
      <c r="R622" s="192"/>
      <c r="S622" s="192"/>
      <c r="T622" s="208"/>
      <c r="U622" s="192"/>
      <c r="V622" s="174" t="str">
        <f t="shared" si="45"/>
        <v/>
      </c>
      <c r="W622" s="175" t="str">
        <f t="shared" ca="1" si="46"/>
        <v/>
      </c>
      <c r="X622" s="182"/>
      <c r="Y622" s="182"/>
      <c r="Z622" s="182"/>
      <c r="AA622" s="182"/>
    </row>
    <row r="623" spans="1:27">
      <c r="A623" s="245">
        <v>44070</v>
      </c>
      <c r="B623" s="169" t="s">
        <v>7</v>
      </c>
      <c r="C623" s="192" t="s">
        <v>2407</v>
      </c>
      <c r="D623" s="208">
        <v>2</v>
      </c>
      <c r="E623" s="208"/>
      <c r="F623" s="213" t="s">
        <v>1862</v>
      </c>
      <c r="G623" s="192" t="s">
        <v>1159</v>
      </c>
      <c r="H623" s="192" t="s">
        <v>2411</v>
      </c>
      <c r="I623" s="192" t="s">
        <v>74</v>
      </c>
      <c r="J623" s="169" t="s">
        <v>10</v>
      </c>
      <c r="K623" s="192"/>
      <c r="L623" s="193" t="s">
        <v>1054</v>
      </c>
      <c r="M623" s="172" t="str">
        <f>IF(C623="","",(IF(IFERROR(INDEX(HandoverLog!A:A,MATCH(ShipmentRegister!C623,HandoverLog!A:A,0),1),"Inside The Secure Store")=C623,"Collected And Gone","Inside The Secure Store")))</f>
        <v>Collected And Gone</v>
      </c>
      <c r="N623" s="28">
        <f t="shared" ca="1" si="44"/>
        <v>31</v>
      </c>
      <c r="O623" s="192"/>
      <c r="P623" s="192"/>
      <c r="Q623" s="192"/>
      <c r="R623" s="192"/>
      <c r="S623" s="192"/>
      <c r="T623" s="208"/>
      <c r="U623" s="192"/>
      <c r="V623" s="174" t="str">
        <f t="shared" si="45"/>
        <v/>
      </c>
      <c r="W623" s="175" t="str">
        <f t="shared" ca="1" si="46"/>
        <v/>
      </c>
      <c r="X623" s="182"/>
      <c r="Y623" s="182"/>
      <c r="Z623" s="182"/>
      <c r="AA623" s="182"/>
    </row>
    <row r="624" spans="1:27">
      <c r="A624" s="245">
        <v>44070</v>
      </c>
      <c r="B624" s="169" t="s">
        <v>8</v>
      </c>
      <c r="C624" s="192" t="s">
        <v>2412</v>
      </c>
      <c r="D624" s="208">
        <v>1</v>
      </c>
      <c r="E624" s="171" t="s">
        <v>39</v>
      </c>
      <c r="F624" s="116" t="s">
        <v>104</v>
      </c>
      <c r="G624" s="192" t="s">
        <v>509</v>
      </c>
      <c r="H624" s="192" t="s">
        <v>2413</v>
      </c>
      <c r="I624" s="192" t="s">
        <v>74</v>
      </c>
      <c r="J624" s="169" t="s">
        <v>10</v>
      </c>
      <c r="K624" s="192"/>
      <c r="L624" s="193" t="s">
        <v>1054</v>
      </c>
      <c r="M624" s="172" t="str">
        <f>IF(C624="","",(IF(IFERROR(INDEX(HandoverLog!A:A,MATCH(ShipmentRegister!C624,HandoverLog!A:A,0),1),"Inside The Secure Store")=C624,"Collected And Gone","Inside The Secure Store")))</f>
        <v>Collected And Gone</v>
      </c>
      <c r="N624" s="28">
        <f t="shared" ca="1" si="44"/>
        <v>31</v>
      </c>
      <c r="O624" s="192"/>
      <c r="P624" s="192"/>
      <c r="Q624" s="192"/>
      <c r="R624" s="192"/>
      <c r="S624" s="192"/>
      <c r="T624" s="208"/>
      <c r="U624" s="192"/>
      <c r="V624" s="174" t="str">
        <f t="shared" si="45"/>
        <v/>
      </c>
      <c r="W624" s="175" t="str">
        <f t="shared" ca="1" si="46"/>
        <v/>
      </c>
      <c r="X624" s="182"/>
      <c r="Y624" s="182"/>
      <c r="Z624" s="182"/>
      <c r="AA624" s="182"/>
    </row>
    <row r="625" spans="1:27" ht="72.75" customHeight="1">
      <c r="A625" s="246">
        <v>44070</v>
      </c>
      <c r="B625" s="169" t="s">
        <v>7</v>
      </c>
      <c r="C625" s="192" t="s">
        <v>3140</v>
      </c>
      <c r="D625" s="208">
        <v>1</v>
      </c>
      <c r="E625" s="171" t="s">
        <v>39</v>
      </c>
      <c r="F625" s="213" t="s">
        <v>13</v>
      </c>
      <c r="G625" s="192" t="s">
        <v>2416</v>
      </c>
      <c r="H625" s="215" t="s">
        <v>2417</v>
      </c>
      <c r="I625" s="192" t="s">
        <v>2418</v>
      </c>
      <c r="J625" s="169" t="s">
        <v>10</v>
      </c>
      <c r="K625" s="192"/>
      <c r="L625" s="193" t="s">
        <v>427</v>
      </c>
      <c r="M625" s="172" t="str">
        <f>IF(C625="","",(IF(IFERROR(INDEX(HandoverLog!A:A,MATCH(ShipmentRegister!C625,HandoverLog!A:A,0),1),"Inside The Secure Store")=C625,"Collected And Gone","Inside The Secure Store")))</f>
        <v>Collected And Gone</v>
      </c>
      <c r="N625" s="28">
        <f t="shared" ca="1" si="44"/>
        <v>31</v>
      </c>
      <c r="O625" s="192" t="s">
        <v>2415</v>
      </c>
      <c r="P625" s="192"/>
      <c r="Q625" s="192"/>
      <c r="R625" s="192"/>
      <c r="S625" s="193"/>
      <c r="T625" s="208"/>
      <c r="U625" s="192"/>
      <c r="V625" s="174" t="str">
        <f t="shared" si="45"/>
        <v/>
      </c>
      <c r="W625" s="175" t="str">
        <f t="shared" ca="1" si="46"/>
        <v/>
      </c>
      <c r="X625" s="182"/>
      <c r="Y625" s="182"/>
      <c r="Z625" s="182"/>
      <c r="AA625" s="182"/>
    </row>
    <row r="626" spans="1:27">
      <c r="A626" s="245">
        <v>44071</v>
      </c>
      <c r="B626" s="169" t="s">
        <v>7</v>
      </c>
      <c r="C626" s="192" t="s">
        <v>2421</v>
      </c>
      <c r="D626" s="208">
        <v>1</v>
      </c>
      <c r="E626" s="171" t="s">
        <v>39</v>
      </c>
      <c r="F626" s="116" t="s">
        <v>37</v>
      </c>
      <c r="G626" s="192" t="s">
        <v>509</v>
      </c>
      <c r="H626" s="192" t="s">
        <v>2422</v>
      </c>
      <c r="I626" s="192" t="s">
        <v>2424</v>
      </c>
      <c r="J626" s="169" t="s">
        <v>10</v>
      </c>
      <c r="K626" s="192"/>
      <c r="L626" s="193" t="s">
        <v>1054</v>
      </c>
      <c r="M626" s="172" t="str">
        <f>IF(C626="","",(IF(IFERROR(INDEX(HandoverLog!A:A,MATCH(ShipmentRegister!C626,HandoverLog!A:A,0),1),"Inside The Secure Store")=C626,"Collected And Gone","Inside The Secure Store")))</f>
        <v>Collected And Gone</v>
      </c>
      <c r="N626" s="28">
        <f t="shared" ca="1" si="44"/>
        <v>30</v>
      </c>
      <c r="O626" s="192"/>
      <c r="P626" s="192"/>
      <c r="Q626" s="192"/>
      <c r="R626" s="192"/>
      <c r="S626" s="192"/>
      <c r="T626" s="208"/>
      <c r="U626" s="192"/>
      <c r="V626" s="174" t="str">
        <f t="shared" si="45"/>
        <v/>
      </c>
      <c r="W626" s="175" t="str">
        <f t="shared" ca="1" si="46"/>
        <v/>
      </c>
      <c r="X626" s="182"/>
      <c r="Y626" s="182"/>
      <c r="Z626" s="182"/>
      <c r="AA626" s="182"/>
    </row>
    <row r="627" spans="1:27">
      <c r="A627" s="245">
        <v>44071</v>
      </c>
      <c r="B627" s="169" t="s">
        <v>7</v>
      </c>
      <c r="C627" s="192" t="s">
        <v>2427</v>
      </c>
      <c r="D627" s="208">
        <v>8</v>
      </c>
      <c r="E627" s="171" t="s">
        <v>39</v>
      </c>
      <c r="F627" s="213" t="s">
        <v>98</v>
      </c>
      <c r="G627" s="192" t="s">
        <v>108</v>
      </c>
      <c r="H627" s="192" t="s">
        <v>2435</v>
      </c>
      <c r="I627" s="192" t="s">
        <v>2437</v>
      </c>
      <c r="J627" s="169" t="s">
        <v>10</v>
      </c>
      <c r="K627" s="192"/>
      <c r="L627" s="193" t="s">
        <v>1054</v>
      </c>
      <c r="M627" s="172" t="str">
        <f>IF(C627="","",(IF(IFERROR(INDEX(HandoverLog!A:A,MATCH(ShipmentRegister!C627,HandoverLog!A:A,0),1),"Inside The Secure Store")=C627,"Collected And Gone","Inside The Secure Store")))</f>
        <v>Collected And Gone</v>
      </c>
      <c r="N627" s="28">
        <f t="shared" ca="1" si="44"/>
        <v>30</v>
      </c>
      <c r="O627" s="192" t="s">
        <v>2436</v>
      </c>
      <c r="P627" s="192"/>
      <c r="Q627" s="192"/>
      <c r="R627" s="192"/>
      <c r="S627" s="192"/>
      <c r="T627" s="208"/>
      <c r="U627" s="192"/>
      <c r="V627" s="174" t="str">
        <f t="shared" si="45"/>
        <v/>
      </c>
      <c r="W627" s="175" t="str">
        <f t="shared" ca="1" si="46"/>
        <v/>
      </c>
      <c r="X627" s="182"/>
      <c r="Y627" s="182"/>
      <c r="Z627" s="182"/>
      <c r="AA627" s="182"/>
    </row>
    <row r="628" spans="1:27">
      <c r="A628" s="245">
        <v>44071</v>
      </c>
      <c r="B628" s="169" t="s">
        <v>7</v>
      </c>
      <c r="C628" s="192" t="s">
        <v>2428</v>
      </c>
      <c r="D628" s="208">
        <v>8</v>
      </c>
      <c r="E628" s="208"/>
      <c r="F628" s="213" t="s">
        <v>98</v>
      </c>
      <c r="G628" s="192" t="s">
        <v>108</v>
      </c>
      <c r="H628" s="192" t="s">
        <v>2435</v>
      </c>
      <c r="I628" s="192" t="s">
        <v>2438</v>
      </c>
      <c r="J628" s="169" t="s">
        <v>10</v>
      </c>
      <c r="K628" s="192"/>
      <c r="L628" s="193" t="s">
        <v>1054</v>
      </c>
      <c r="M628" s="172" t="str">
        <f>IF(C628="","",(IF(IFERROR(INDEX(HandoverLog!A:A,MATCH(ShipmentRegister!C628,HandoverLog!A:A,0),1),"Inside The Secure Store")=C628,"Collected And Gone","Inside The Secure Store")))</f>
        <v>Collected And Gone</v>
      </c>
      <c r="N628" s="28">
        <f t="shared" ca="1" si="44"/>
        <v>30</v>
      </c>
      <c r="O628" s="192" t="s">
        <v>2436</v>
      </c>
      <c r="P628" s="192"/>
      <c r="Q628" s="192"/>
      <c r="R628" s="192"/>
      <c r="S628" s="192"/>
      <c r="T628" s="208"/>
      <c r="U628" s="192"/>
      <c r="V628" s="174" t="str">
        <f t="shared" si="45"/>
        <v/>
      </c>
      <c r="W628" s="175" t="str">
        <f t="shared" ca="1" si="46"/>
        <v/>
      </c>
      <c r="X628" s="182"/>
      <c r="Y628" s="182"/>
      <c r="Z628" s="182"/>
      <c r="AA628" s="182"/>
    </row>
    <row r="629" spans="1:27">
      <c r="A629" s="245">
        <v>44071</v>
      </c>
      <c r="B629" s="169" t="s">
        <v>7</v>
      </c>
      <c r="C629" s="192" t="s">
        <v>2429</v>
      </c>
      <c r="D629" s="208">
        <v>8</v>
      </c>
      <c r="E629" s="208"/>
      <c r="F629" s="213" t="s">
        <v>98</v>
      </c>
      <c r="G629" s="192" t="s">
        <v>108</v>
      </c>
      <c r="H629" s="192" t="s">
        <v>2435</v>
      </c>
      <c r="I629" s="192" t="s">
        <v>2439</v>
      </c>
      <c r="J629" s="169" t="s">
        <v>10</v>
      </c>
      <c r="K629" s="192"/>
      <c r="L629" s="193" t="s">
        <v>1054</v>
      </c>
      <c r="M629" s="172" t="str">
        <f>IF(C629="","",(IF(IFERROR(INDEX(HandoverLog!A:A,MATCH(ShipmentRegister!C629,HandoverLog!A:A,0),1),"Inside The Secure Store")=C629,"Collected And Gone","Inside The Secure Store")))</f>
        <v>Collected And Gone</v>
      </c>
      <c r="N629" s="28">
        <f t="shared" ca="1" si="44"/>
        <v>30</v>
      </c>
      <c r="O629" s="192" t="s">
        <v>2436</v>
      </c>
      <c r="P629" s="192"/>
      <c r="Q629" s="192"/>
      <c r="R629" s="192"/>
      <c r="S629" s="192"/>
      <c r="T629" s="208"/>
      <c r="U629" s="192"/>
      <c r="V629" s="174" t="str">
        <f t="shared" si="45"/>
        <v/>
      </c>
      <c r="W629" s="175" t="str">
        <f t="shared" ca="1" si="46"/>
        <v/>
      </c>
      <c r="X629" s="182"/>
      <c r="Y629" s="182"/>
      <c r="Z629" s="182"/>
      <c r="AA629" s="182"/>
    </row>
    <row r="630" spans="1:27">
      <c r="A630" s="245">
        <v>44071</v>
      </c>
      <c r="B630" s="169" t="s">
        <v>7</v>
      </c>
      <c r="C630" s="192" t="s">
        <v>2430</v>
      </c>
      <c r="D630" s="208">
        <v>8</v>
      </c>
      <c r="E630" s="208"/>
      <c r="F630" s="213" t="s">
        <v>98</v>
      </c>
      <c r="G630" s="192" t="s">
        <v>108</v>
      </c>
      <c r="H630" s="192" t="s">
        <v>2435</v>
      </c>
      <c r="I630" s="192" t="s">
        <v>2440</v>
      </c>
      <c r="J630" s="169" t="s">
        <v>10</v>
      </c>
      <c r="K630" s="192"/>
      <c r="L630" s="193" t="s">
        <v>1054</v>
      </c>
      <c r="M630" s="172" t="str">
        <f>IF(C630="","",(IF(IFERROR(INDEX(HandoverLog!A:A,MATCH(ShipmentRegister!C630,HandoverLog!A:A,0),1),"Inside The Secure Store")=C630,"Collected And Gone","Inside The Secure Store")))</f>
        <v>Collected And Gone</v>
      </c>
      <c r="N630" s="28">
        <f t="shared" ca="1" si="44"/>
        <v>30</v>
      </c>
      <c r="O630" s="192" t="s">
        <v>2436</v>
      </c>
      <c r="P630" s="192"/>
      <c r="Q630" s="192"/>
      <c r="R630" s="192"/>
      <c r="S630" s="192"/>
      <c r="T630" s="208"/>
      <c r="U630" s="192"/>
      <c r="V630" s="174" t="str">
        <f t="shared" si="45"/>
        <v/>
      </c>
      <c r="W630" s="175" t="str">
        <f t="shared" ca="1" si="46"/>
        <v/>
      </c>
      <c r="X630" s="182"/>
      <c r="Y630" s="182"/>
      <c r="Z630" s="182"/>
      <c r="AA630" s="182"/>
    </row>
    <row r="631" spans="1:27">
      <c r="A631" s="245">
        <v>44071</v>
      </c>
      <c r="B631" s="169" t="s">
        <v>7</v>
      </c>
      <c r="C631" s="192" t="s">
        <v>2431</v>
      </c>
      <c r="D631" s="208">
        <v>8</v>
      </c>
      <c r="E631" s="208"/>
      <c r="F631" s="213" t="s">
        <v>98</v>
      </c>
      <c r="G631" s="192" t="s">
        <v>108</v>
      </c>
      <c r="H631" s="192" t="s">
        <v>2435</v>
      </c>
      <c r="I631" s="192" t="s">
        <v>2441</v>
      </c>
      <c r="J631" s="169" t="s">
        <v>10</v>
      </c>
      <c r="K631" s="192"/>
      <c r="L631" s="193" t="s">
        <v>1054</v>
      </c>
      <c r="M631" s="172" t="str">
        <f>IF(C631="","",(IF(IFERROR(INDEX(HandoverLog!A:A,MATCH(ShipmentRegister!C631,HandoverLog!A:A,0),1),"Inside The Secure Store")=C631,"Collected And Gone","Inside The Secure Store")))</f>
        <v>Collected And Gone</v>
      </c>
      <c r="N631" s="28">
        <f t="shared" ca="1" si="44"/>
        <v>30</v>
      </c>
      <c r="O631" s="192" t="s">
        <v>2436</v>
      </c>
      <c r="P631" s="192"/>
      <c r="Q631" s="192"/>
      <c r="R631" s="192"/>
      <c r="S631" s="192"/>
      <c r="T631" s="208"/>
      <c r="U631" s="192"/>
      <c r="V631" s="174" t="str">
        <f t="shared" si="45"/>
        <v/>
      </c>
      <c r="W631" s="175" t="str">
        <f t="shared" ca="1" si="46"/>
        <v/>
      </c>
      <c r="X631" s="182"/>
      <c r="Y631" s="182"/>
      <c r="Z631" s="182"/>
      <c r="AA631" s="182"/>
    </row>
    <row r="632" spans="1:27">
      <c r="A632" s="245">
        <v>44071</v>
      </c>
      <c r="B632" s="169" t="s">
        <v>7</v>
      </c>
      <c r="C632" s="192" t="s">
        <v>2432</v>
      </c>
      <c r="D632" s="208">
        <v>8</v>
      </c>
      <c r="E632" s="208"/>
      <c r="F632" s="213" t="s">
        <v>98</v>
      </c>
      <c r="G632" s="192" t="s">
        <v>108</v>
      </c>
      <c r="H632" s="192" t="s">
        <v>2435</v>
      </c>
      <c r="I632" s="192" t="s">
        <v>2442</v>
      </c>
      <c r="J632" s="169" t="s">
        <v>10</v>
      </c>
      <c r="K632" s="192"/>
      <c r="L632" s="193" t="s">
        <v>1054</v>
      </c>
      <c r="M632" s="172" t="str">
        <f>IF(C632="","",(IF(IFERROR(INDEX(HandoverLog!A:A,MATCH(ShipmentRegister!C632,HandoverLog!A:A,0),1),"Inside The Secure Store")=C632,"Collected And Gone","Inside The Secure Store")))</f>
        <v>Collected And Gone</v>
      </c>
      <c r="N632" s="28">
        <f t="shared" ca="1" si="44"/>
        <v>30</v>
      </c>
      <c r="O632" s="192" t="s">
        <v>2436</v>
      </c>
      <c r="P632" s="192"/>
      <c r="Q632" s="192"/>
      <c r="R632" s="192"/>
      <c r="S632" s="192"/>
      <c r="T632" s="208"/>
      <c r="U632" s="192"/>
      <c r="V632" s="174" t="str">
        <f t="shared" si="45"/>
        <v/>
      </c>
      <c r="W632" s="175" t="str">
        <f t="shared" ca="1" si="46"/>
        <v/>
      </c>
      <c r="X632" s="182"/>
      <c r="Y632" s="182"/>
      <c r="Z632" s="182"/>
      <c r="AA632" s="182"/>
    </row>
    <row r="633" spans="1:27">
      <c r="A633" s="245">
        <v>44071</v>
      </c>
      <c r="B633" s="169" t="s">
        <v>7</v>
      </c>
      <c r="C633" s="192" t="s">
        <v>2433</v>
      </c>
      <c r="D633" s="208">
        <v>8</v>
      </c>
      <c r="E633" s="208"/>
      <c r="F633" s="213" t="s">
        <v>98</v>
      </c>
      <c r="G633" s="192" t="s">
        <v>108</v>
      </c>
      <c r="H633" s="192" t="s">
        <v>2435</v>
      </c>
      <c r="I633" s="192" t="s">
        <v>2443</v>
      </c>
      <c r="J633" s="169" t="s">
        <v>10</v>
      </c>
      <c r="K633" s="192"/>
      <c r="L633" s="193" t="s">
        <v>1054</v>
      </c>
      <c r="M633" s="172" t="str">
        <f>IF(C633="","",(IF(IFERROR(INDEX(HandoverLog!A:A,MATCH(ShipmentRegister!C633,HandoverLog!A:A,0),1),"Inside The Secure Store")=C633,"Collected And Gone","Inside The Secure Store")))</f>
        <v>Collected And Gone</v>
      </c>
      <c r="N633" s="28">
        <f t="shared" ca="1" si="44"/>
        <v>30</v>
      </c>
      <c r="O633" s="192" t="s">
        <v>2436</v>
      </c>
      <c r="P633" s="192"/>
      <c r="Q633" s="192"/>
      <c r="R633" s="192"/>
      <c r="S633" s="192"/>
      <c r="T633" s="208"/>
      <c r="U633" s="192"/>
      <c r="V633" s="174" t="str">
        <f t="shared" si="45"/>
        <v/>
      </c>
      <c r="W633" s="175" t="str">
        <f t="shared" ca="1" si="46"/>
        <v/>
      </c>
      <c r="X633" s="182"/>
      <c r="Y633" s="182"/>
      <c r="Z633" s="182"/>
      <c r="AA633" s="182"/>
    </row>
    <row r="634" spans="1:27">
      <c r="A634" s="245">
        <v>44071</v>
      </c>
      <c r="B634" s="169" t="s">
        <v>7</v>
      </c>
      <c r="C634" s="192" t="s">
        <v>2434</v>
      </c>
      <c r="D634" s="208">
        <v>8</v>
      </c>
      <c r="E634" s="208"/>
      <c r="F634" s="213" t="s">
        <v>98</v>
      </c>
      <c r="G634" s="192" t="s">
        <v>108</v>
      </c>
      <c r="H634" s="192" t="s">
        <v>2435</v>
      </c>
      <c r="I634" s="192" t="s">
        <v>2444</v>
      </c>
      <c r="J634" s="169" t="s">
        <v>10</v>
      </c>
      <c r="K634" s="192"/>
      <c r="L634" s="193" t="s">
        <v>1054</v>
      </c>
      <c r="M634" s="172" t="str">
        <f>IF(C634="","",(IF(IFERROR(INDEX(HandoverLog!A:A,MATCH(ShipmentRegister!C634,HandoverLog!A:A,0),1),"Inside The Secure Store")=C634,"Collected And Gone","Inside The Secure Store")))</f>
        <v>Collected And Gone</v>
      </c>
      <c r="N634" s="28">
        <f t="shared" ca="1" si="44"/>
        <v>30</v>
      </c>
      <c r="O634" s="192" t="s">
        <v>2436</v>
      </c>
      <c r="P634" s="192"/>
      <c r="Q634" s="192"/>
      <c r="R634" s="192"/>
      <c r="S634" s="192"/>
      <c r="T634" s="208"/>
      <c r="U634" s="192"/>
      <c r="V634" s="174" t="str">
        <f t="shared" si="45"/>
        <v/>
      </c>
      <c r="W634" s="175" t="str">
        <f t="shared" ca="1" si="46"/>
        <v/>
      </c>
      <c r="X634" s="182"/>
      <c r="Y634" s="182"/>
      <c r="Z634" s="182"/>
      <c r="AA634" s="182"/>
    </row>
    <row r="635" spans="1:27">
      <c r="A635" s="245">
        <v>44071</v>
      </c>
      <c r="B635" s="169" t="s">
        <v>7</v>
      </c>
      <c r="C635" s="192" t="s">
        <v>2482</v>
      </c>
      <c r="D635" s="208">
        <v>1</v>
      </c>
      <c r="E635" s="171" t="s">
        <v>39</v>
      </c>
      <c r="F635" s="213" t="s">
        <v>13</v>
      </c>
      <c r="G635" s="192" t="s">
        <v>106</v>
      </c>
      <c r="H635" s="192" t="s">
        <v>2445</v>
      </c>
      <c r="I635" s="215" t="s">
        <v>2446</v>
      </c>
      <c r="J635" s="146" t="s">
        <v>9</v>
      </c>
      <c r="K635" s="192"/>
      <c r="L635" s="193" t="s">
        <v>1915</v>
      </c>
      <c r="M635" s="172" t="str">
        <f>IF(C635="","",(IF(IFERROR(INDEX(HandoverLog!A:A,MATCH(ShipmentRegister!C635,HandoverLog!A:A,0),1),"Inside The Secure Store")=C635,"Collected And Gone","Inside The Secure Store")))</f>
        <v>Collected And Gone</v>
      </c>
      <c r="N635" s="28">
        <f t="shared" ca="1" si="44"/>
        <v>30</v>
      </c>
      <c r="O635" s="192" t="s">
        <v>2481</v>
      </c>
      <c r="P635" s="192"/>
      <c r="Q635" s="192"/>
      <c r="R635" s="192"/>
      <c r="S635" s="192"/>
      <c r="T635" s="208"/>
      <c r="U635" s="192"/>
      <c r="V635" s="174" t="str">
        <f t="shared" si="45"/>
        <v/>
      </c>
      <c r="W635" s="175" t="str">
        <f t="shared" ca="1" si="46"/>
        <v/>
      </c>
      <c r="X635" s="182"/>
      <c r="Y635" s="182"/>
      <c r="Z635" s="182"/>
      <c r="AA635" s="182"/>
    </row>
    <row r="636" spans="1:27" ht="15" customHeight="1">
      <c r="A636" s="245">
        <v>44071</v>
      </c>
      <c r="B636" s="169" t="s">
        <v>7</v>
      </c>
      <c r="C636" s="192" t="s">
        <v>2609</v>
      </c>
      <c r="D636" s="208">
        <v>6</v>
      </c>
      <c r="E636" s="171" t="s">
        <v>39</v>
      </c>
      <c r="F636" s="213" t="s">
        <v>14</v>
      </c>
      <c r="G636" s="192" t="s">
        <v>307</v>
      </c>
      <c r="H636" s="192" t="s">
        <v>2623</v>
      </c>
      <c r="I636" s="215" t="s">
        <v>2447</v>
      </c>
      <c r="J636" s="146" t="s">
        <v>9</v>
      </c>
      <c r="K636" s="192"/>
      <c r="L636" s="193" t="s">
        <v>1915</v>
      </c>
      <c r="M636" s="172" t="str">
        <f>IF(C636="","",(IF(IFERROR(INDEX(HandoverLog!A:A,MATCH(ShipmentRegister!C636,HandoverLog!A:A,0),1),"Inside The Secure Store")=C636,"Collected And Gone","Inside The Secure Store")))</f>
        <v>Collected And Gone</v>
      </c>
      <c r="N636" s="28">
        <f t="shared" ca="1" si="44"/>
        <v>30</v>
      </c>
      <c r="O636" s="192" t="s">
        <v>2610</v>
      </c>
      <c r="P636" s="192"/>
      <c r="Q636" s="192"/>
      <c r="R636" s="192"/>
      <c r="S636" s="192"/>
      <c r="T636" s="208"/>
      <c r="U636" s="192"/>
      <c r="V636" s="174" t="str">
        <f t="shared" si="45"/>
        <v/>
      </c>
      <c r="W636" s="175" t="str">
        <f t="shared" ca="1" si="46"/>
        <v/>
      </c>
      <c r="X636" s="182"/>
      <c r="Y636" s="182"/>
      <c r="Z636" s="182"/>
      <c r="AA636" s="182"/>
    </row>
    <row r="637" spans="1:27" ht="15" customHeight="1">
      <c r="A637" s="245">
        <v>44071</v>
      </c>
      <c r="B637" s="169" t="s">
        <v>7</v>
      </c>
      <c r="C637" s="192" t="s">
        <v>2616</v>
      </c>
      <c r="D637" s="208">
        <v>6</v>
      </c>
      <c r="E637" s="208"/>
      <c r="F637" s="213" t="s">
        <v>14</v>
      </c>
      <c r="G637" s="192" t="s">
        <v>307</v>
      </c>
      <c r="H637" s="192" t="s">
        <v>2623</v>
      </c>
      <c r="I637" s="215" t="s">
        <v>2447</v>
      </c>
      <c r="J637" s="146" t="s">
        <v>9</v>
      </c>
      <c r="K637" s="192"/>
      <c r="L637" s="193" t="s">
        <v>1915</v>
      </c>
      <c r="M637" s="172" t="str">
        <f>IF(C637="","",(IF(IFERROR(INDEX(HandoverLog!A:A,MATCH(ShipmentRegister!C637,HandoverLog!A:A,0),1),"Inside The Secure Store")=C637,"Collected And Gone","Inside The Secure Store")))</f>
        <v>Collected And Gone</v>
      </c>
      <c r="N637" s="28">
        <f t="shared" ca="1" si="44"/>
        <v>30</v>
      </c>
      <c r="O637" s="192" t="s">
        <v>2611</v>
      </c>
      <c r="P637" s="192"/>
      <c r="Q637" s="192"/>
      <c r="R637" s="192"/>
      <c r="S637" s="192"/>
      <c r="T637" s="208"/>
      <c r="U637" s="192"/>
      <c r="V637" s="174" t="str">
        <f t="shared" si="45"/>
        <v/>
      </c>
      <c r="W637" s="175" t="str">
        <f t="shared" ca="1" si="46"/>
        <v/>
      </c>
      <c r="X637" s="182"/>
      <c r="Y637" s="182"/>
      <c r="Z637" s="182"/>
      <c r="AA637" s="182"/>
    </row>
    <row r="638" spans="1:27" ht="15" customHeight="1">
      <c r="A638" s="245">
        <v>44071</v>
      </c>
      <c r="B638" s="169" t="s">
        <v>7</v>
      </c>
      <c r="C638" s="192" t="s">
        <v>2617</v>
      </c>
      <c r="D638" s="208">
        <v>6</v>
      </c>
      <c r="E638" s="208"/>
      <c r="F638" s="213" t="s">
        <v>14</v>
      </c>
      <c r="G638" s="192" t="s">
        <v>307</v>
      </c>
      <c r="H638" s="192" t="s">
        <v>2623</v>
      </c>
      <c r="I638" s="215" t="s">
        <v>2447</v>
      </c>
      <c r="J638" s="146" t="s">
        <v>9</v>
      </c>
      <c r="K638" s="192"/>
      <c r="L638" s="193" t="s">
        <v>1915</v>
      </c>
      <c r="M638" s="172" t="str">
        <f>IF(C638="","",(IF(IFERROR(INDEX(HandoverLog!A:A,MATCH(ShipmentRegister!C638,HandoverLog!A:A,0),1),"Inside The Secure Store")=C638,"Collected And Gone","Inside The Secure Store")))</f>
        <v>Collected And Gone</v>
      </c>
      <c r="N638" s="28">
        <f t="shared" ca="1" si="44"/>
        <v>30</v>
      </c>
      <c r="O638" s="192" t="s">
        <v>2612</v>
      </c>
      <c r="P638" s="192"/>
      <c r="Q638" s="192"/>
      <c r="R638" s="192"/>
      <c r="S638" s="192"/>
      <c r="T638" s="208"/>
      <c r="U638" s="192"/>
      <c r="V638" s="174" t="str">
        <f t="shared" si="45"/>
        <v/>
      </c>
      <c r="W638" s="175" t="str">
        <f t="shared" ca="1" si="46"/>
        <v/>
      </c>
      <c r="X638" s="182"/>
      <c r="Y638" s="182"/>
      <c r="Z638" s="182"/>
      <c r="AA638" s="182"/>
    </row>
    <row r="639" spans="1:27" ht="15" customHeight="1">
      <c r="A639" s="245">
        <v>44071</v>
      </c>
      <c r="B639" s="169" t="s">
        <v>7</v>
      </c>
      <c r="C639" s="192" t="s">
        <v>2618</v>
      </c>
      <c r="D639" s="208">
        <v>6</v>
      </c>
      <c r="E639" s="208"/>
      <c r="F639" s="213" t="s">
        <v>14</v>
      </c>
      <c r="G639" s="192" t="s">
        <v>307</v>
      </c>
      <c r="H639" s="192" t="s">
        <v>2623</v>
      </c>
      <c r="I639" s="215" t="s">
        <v>2447</v>
      </c>
      <c r="J639" s="146" t="s">
        <v>9</v>
      </c>
      <c r="K639" s="192"/>
      <c r="L639" s="193" t="s">
        <v>1915</v>
      </c>
      <c r="M639" s="172" t="str">
        <f>IF(C639="","",(IF(IFERROR(INDEX(HandoverLog!A:A,MATCH(ShipmentRegister!C639,HandoverLog!A:A,0),1),"Inside The Secure Store")=C639,"Collected And Gone","Inside The Secure Store")))</f>
        <v>Collected And Gone</v>
      </c>
      <c r="N639" s="28">
        <f t="shared" ca="1" si="44"/>
        <v>30</v>
      </c>
      <c r="O639" s="192" t="s">
        <v>2613</v>
      </c>
      <c r="P639" s="192"/>
      <c r="Q639" s="192"/>
      <c r="R639" s="192"/>
      <c r="S639" s="192"/>
      <c r="T639" s="208"/>
      <c r="U639" s="192"/>
      <c r="V639" s="174" t="str">
        <f t="shared" si="45"/>
        <v/>
      </c>
      <c r="W639" s="175" t="str">
        <f t="shared" ca="1" si="46"/>
        <v/>
      </c>
      <c r="X639" s="182"/>
      <c r="Y639" s="182"/>
      <c r="Z639" s="182"/>
      <c r="AA639" s="182"/>
    </row>
    <row r="640" spans="1:27" ht="15" customHeight="1">
      <c r="A640" s="245">
        <v>44071</v>
      </c>
      <c r="B640" s="169" t="s">
        <v>7</v>
      </c>
      <c r="C640" s="192" t="s">
        <v>2619</v>
      </c>
      <c r="D640" s="208">
        <v>6</v>
      </c>
      <c r="E640" s="208"/>
      <c r="F640" s="213" t="s">
        <v>14</v>
      </c>
      <c r="G640" s="192" t="s">
        <v>307</v>
      </c>
      <c r="H640" s="192" t="s">
        <v>2623</v>
      </c>
      <c r="I640" s="215" t="s">
        <v>2447</v>
      </c>
      <c r="J640" s="146" t="s">
        <v>9</v>
      </c>
      <c r="K640" s="192"/>
      <c r="L640" s="193" t="s">
        <v>1915</v>
      </c>
      <c r="M640" s="172" t="str">
        <f>IF(C640="","",(IF(IFERROR(INDEX(HandoverLog!A:A,MATCH(ShipmentRegister!C640,HandoverLog!A:A,0),1),"Inside The Secure Store")=C640,"Collected And Gone","Inside The Secure Store")))</f>
        <v>Collected And Gone</v>
      </c>
      <c r="N640" s="28">
        <f t="shared" ca="1" si="44"/>
        <v>30</v>
      </c>
      <c r="O640" s="192" t="s">
        <v>2614</v>
      </c>
      <c r="P640" s="192"/>
      <c r="Q640" s="192"/>
      <c r="R640" s="192"/>
      <c r="S640" s="192"/>
      <c r="T640" s="208"/>
      <c r="U640" s="192"/>
      <c r="V640" s="174" t="str">
        <f t="shared" si="45"/>
        <v/>
      </c>
      <c r="W640" s="175" t="str">
        <f t="shared" ca="1" si="46"/>
        <v/>
      </c>
      <c r="X640" s="182"/>
      <c r="Y640" s="182"/>
      <c r="Z640" s="182"/>
      <c r="AA640" s="182"/>
    </row>
    <row r="641" spans="1:27" ht="15" customHeight="1">
      <c r="A641" s="245">
        <v>44071</v>
      </c>
      <c r="B641" s="169" t="s">
        <v>7</v>
      </c>
      <c r="C641" s="192" t="s">
        <v>2620</v>
      </c>
      <c r="D641" s="208">
        <v>6</v>
      </c>
      <c r="E641" s="208"/>
      <c r="F641" s="213" t="s">
        <v>14</v>
      </c>
      <c r="G641" s="192" t="s">
        <v>307</v>
      </c>
      <c r="H641" s="192" t="s">
        <v>2623</v>
      </c>
      <c r="I641" s="215" t="s">
        <v>2447</v>
      </c>
      <c r="J641" s="146" t="s">
        <v>9</v>
      </c>
      <c r="K641" s="192"/>
      <c r="L641" s="193" t="s">
        <v>1915</v>
      </c>
      <c r="M641" s="172" t="str">
        <f>IF(C641="","",(IF(IFERROR(INDEX(HandoverLog!A:A,MATCH(ShipmentRegister!C641,HandoverLog!A:A,0),1),"Inside The Secure Store")=C641,"Collected And Gone","Inside The Secure Store")))</f>
        <v>Collected And Gone</v>
      </c>
      <c r="N641" s="28">
        <f t="shared" ca="1" si="44"/>
        <v>30</v>
      </c>
      <c r="O641" s="192" t="s">
        <v>2615</v>
      </c>
      <c r="P641" s="192"/>
      <c r="Q641" s="192"/>
      <c r="R641" s="192"/>
      <c r="S641" s="192"/>
      <c r="T641" s="208"/>
      <c r="U641" s="192"/>
      <c r="V641" s="174" t="str">
        <f t="shared" si="45"/>
        <v/>
      </c>
      <c r="W641" s="175" t="str">
        <f t="shared" ca="1" si="46"/>
        <v/>
      </c>
      <c r="X641" s="182"/>
      <c r="Y641" s="182"/>
      <c r="Z641" s="182"/>
      <c r="AA641" s="182"/>
    </row>
    <row r="642" spans="1:27">
      <c r="A642" s="245">
        <v>44071</v>
      </c>
      <c r="B642" s="169" t="s">
        <v>7</v>
      </c>
      <c r="C642" s="192" t="s">
        <v>2448</v>
      </c>
      <c r="D642" s="208">
        <v>1</v>
      </c>
      <c r="E642" s="171" t="s">
        <v>39</v>
      </c>
      <c r="F642" s="213" t="s">
        <v>13</v>
      </c>
      <c r="G642" s="192" t="s">
        <v>671</v>
      </c>
      <c r="H642" s="192" t="s">
        <v>2449</v>
      </c>
      <c r="I642" s="192" t="s">
        <v>2450</v>
      </c>
      <c r="J642" s="169" t="s">
        <v>10</v>
      </c>
      <c r="K642" s="192"/>
      <c r="L642" s="193" t="s">
        <v>2263</v>
      </c>
      <c r="M642" s="172" t="str">
        <f>IF(C642="","",(IF(IFERROR(INDEX(HandoverLog!A:A,MATCH(ShipmentRegister!C642,HandoverLog!A:A,0),1),"Inside The Secure Store")=C642,"Collected And Gone","Inside The Secure Store")))</f>
        <v>Collected And Gone</v>
      </c>
      <c r="N642" s="28">
        <f t="shared" ca="1" si="44"/>
        <v>30</v>
      </c>
      <c r="O642" s="192"/>
      <c r="P642" s="192"/>
      <c r="Q642" s="192"/>
      <c r="R642" s="192"/>
      <c r="S642" s="192"/>
      <c r="T642" s="208"/>
      <c r="U642" s="192"/>
      <c r="V642" s="174" t="str">
        <f t="shared" si="45"/>
        <v/>
      </c>
      <c r="W642" s="175" t="str">
        <f t="shared" ca="1" si="46"/>
        <v/>
      </c>
      <c r="X642" s="182"/>
      <c r="Y642" s="182"/>
      <c r="Z642" s="182"/>
      <c r="AA642" s="182"/>
    </row>
    <row r="643" spans="1:27">
      <c r="A643" s="245">
        <v>44071</v>
      </c>
      <c r="B643" s="169" t="s">
        <v>7</v>
      </c>
      <c r="C643" s="192" t="s">
        <v>2453</v>
      </c>
      <c r="D643" s="208">
        <v>1</v>
      </c>
      <c r="E643" s="171" t="s">
        <v>39</v>
      </c>
      <c r="F643" s="116" t="s">
        <v>37</v>
      </c>
      <c r="G643" s="192" t="s">
        <v>509</v>
      </c>
      <c r="H643" s="192" t="s">
        <v>2454</v>
      </c>
      <c r="I643" s="192" t="s">
        <v>2452</v>
      </c>
      <c r="J643" s="169" t="s">
        <v>10</v>
      </c>
      <c r="K643" s="192"/>
      <c r="L643" s="193" t="s">
        <v>1974</v>
      </c>
      <c r="M643" s="172" t="str">
        <f>IF(C643="","",(IF(IFERROR(INDEX(HandoverLog!A:A,MATCH(ShipmentRegister!C643,HandoverLog!A:A,0),1),"Inside The Secure Store")=C643,"Collected And Gone","Inside The Secure Store")))</f>
        <v>Collected And Gone</v>
      </c>
      <c r="N643" s="28">
        <f t="shared" ca="1" si="44"/>
        <v>30</v>
      </c>
      <c r="O643" s="192"/>
      <c r="P643" s="192"/>
      <c r="Q643" s="192"/>
      <c r="R643" s="192"/>
      <c r="S643" s="192"/>
      <c r="T643" s="208"/>
      <c r="U643" s="192"/>
      <c r="V643" s="174" t="str">
        <f t="shared" si="45"/>
        <v/>
      </c>
      <c r="W643" s="175" t="str">
        <f t="shared" ca="1" si="46"/>
        <v/>
      </c>
      <c r="X643" s="182"/>
      <c r="Y643" s="182"/>
      <c r="Z643" s="182"/>
      <c r="AA643" s="182"/>
    </row>
    <row r="644" spans="1:27">
      <c r="A644" s="245">
        <v>44071</v>
      </c>
      <c r="B644" s="169" t="s">
        <v>7</v>
      </c>
      <c r="C644" s="192" t="s">
        <v>2455</v>
      </c>
      <c r="D644" s="208">
        <v>1</v>
      </c>
      <c r="E644" s="171" t="s">
        <v>39</v>
      </c>
      <c r="F644" s="116" t="s">
        <v>37</v>
      </c>
      <c r="G644" s="192" t="s">
        <v>509</v>
      </c>
      <c r="H644" s="192" t="s">
        <v>2457</v>
      </c>
      <c r="I644" s="192" t="s">
        <v>138</v>
      </c>
      <c r="J644" s="169" t="s">
        <v>10</v>
      </c>
      <c r="K644" s="192"/>
      <c r="L644" s="193" t="s">
        <v>1974</v>
      </c>
      <c r="M644" s="172" t="str">
        <f>IF(C644="","",(IF(IFERROR(INDEX(HandoverLog!A:A,MATCH(ShipmentRegister!C644,HandoverLog!A:A,0),1),"Inside The Secure Store")=C644,"Collected And Gone","Inside The Secure Store")))</f>
        <v>Collected And Gone</v>
      </c>
      <c r="N644" s="28">
        <f t="shared" ca="1" si="44"/>
        <v>30</v>
      </c>
      <c r="O644" s="192" t="s">
        <v>2456</v>
      </c>
      <c r="P644" s="192"/>
      <c r="Q644" s="192"/>
      <c r="R644" s="192"/>
      <c r="S644" s="192"/>
      <c r="T644" s="208"/>
      <c r="U644" s="192"/>
      <c r="V644" s="174" t="str">
        <f t="shared" si="45"/>
        <v/>
      </c>
      <c r="W644" s="175" t="str">
        <f t="shared" ca="1" si="46"/>
        <v/>
      </c>
      <c r="X644" s="182"/>
      <c r="Y644" s="182"/>
      <c r="Z644" s="182"/>
      <c r="AA644" s="182"/>
    </row>
    <row r="645" spans="1:27">
      <c r="A645" s="245">
        <v>44071</v>
      </c>
      <c r="B645" s="169" t="s">
        <v>7</v>
      </c>
      <c r="C645" s="192" t="s">
        <v>2460</v>
      </c>
      <c r="D645" s="208">
        <v>1</v>
      </c>
      <c r="E645" s="171" t="s">
        <v>39</v>
      </c>
      <c r="F645" s="213" t="s">
        <v>13</v>
      </c>
      <c r="G645" s="169" t="s">
        <v>1691</v>
      </c>
      <c r="H645" s="192" t="s">
        <v>2461</v>
      </c>
      <c r="I645" s="192" t="s">
        <v>2462</v>
      </c>
      <c r="J645" s="169" t="s">
        <v>10</v>
      </c>
      <c r="K645" s="192"/>
      <c r="L645" s="193" t="s">
        <v>1054</v>
      </c>
      <c r="M645" s="172" t="str">
        <f>IF(C645="","",(IF(IFERROR(INDEX(HandoverLog!A:A,MATCH(ShipmentRegister!C645,HandoverLog!A:A,0),1),"Inside The Secure Store")=C645,"Collected And Gone","Inside The Secure Store")))</f>
        <v>Collected And Gone</v>
      </c>
      <c r="N645" s="28">
        <f t="shared" ref="N645:N708" ca="1" si="47">IF(A645="","",(TODAY()-A645))</f>
        <v>30</v>
      </c>
      <c r="O645" s="192"/>
      <c r="P645" s="192"/>
      <c r="Q645" s="192"/>
      <c r="R645" s="192"/>
      <c r="S645" s="192"/>
      <c r="T645" s="208"/>
      <c r="U645" s="192"/>
      <c r="V645" s="174" t="str">
        <f t="shared" ref="V645:V708" si="48">IF(U645="","",U645+45)</f>
        <v/>
      </c>
      <c r="W645" s="175" t="str">
        <f t="shared" ref="W645:W708" ca="1" si="49">IF(U645="","",TODAY()-U645)</f>
        <v/>
      </c>
      <c r="X645" s="182"/>
      <c r="Y645" s="182"/>
      <c r="Z645" s="182"/>
      <c r="AA645" s="182"/>
    </row>
    <row r="646" spans="1:27">
      <c r="A646" s="246">
        <v>44071</v>
      </c>
      <c r="B646" s="169" t="s">
        <v>7</v>
      </c>
      <c r="C646" s="192" t="s">
        <v>2466</v>
      </c>
      <c r="D646" s="208">
        <v>2</v>
      </c>
      <c r="E646" s="171" t="s">
        <v>39</v>
      </c>
      <c r="F646" s="116" t="s">
        <v>104</v>
      </c>
      <c r="G646" s="192" t="s">
        <v>184</v>
      </c>
      <c r="H646" s="192" t="s">
        <v>2468</v>
      </c>
      <c r="I646" s="192" t="s">
        <v>3142</v>
      </c>
      <c r="J646" s="169" t="s">
        <v>10</v>
      </c>
      <c r="K646" s="192"/>
      <c r="L646" s="193" t="s">
        <v>1054</v>
      </c>
      <c r="M646" s="172" t="str">
        <f>IF(C646="","",(IF(IFERROR(INDEX(HandoverLog!A:A,MATCH(ShipmentRegister!C646,HandoverLog!A:A,0),1),"Inside The Secure Store")=C646,"Collected And Gone","Inside The Secure Store")))</f>
        <v>Inside The Secure Store</v>
      </c>
      <c r="N646" s="28">
        <f t="shared" ca="1" si="47"/>
        <v>30</v>
      </c>
      <c r="O646" s="192" t="s">
        <v>2484</v>
      </c>
      <c r="P646" s="192"/>
      <c r="Q646" s="192"/>
      <c r="R646" s="192"/>
      <c r="S646" s="193"/>
      <c r="T646" s="208"/>
      <c r="U646" s="192"/>
      <c r="V646" s="174" t="str">
        <f t="shared" si="48"/>
        <v/>
      </c>
      <c r="W646" s="175" t="str">
        <f t="shared" ca="1" si="49"/>
        <v/>
      </c>
      <c r="X646" s="182"/>
      <c r="Y646" s="182"/>
      <c r="Z646" s="182"/>
      <c r="AA646" s="182"/>
    </row>
    <row r="647" spans="1:27">
      <c r="A647" s="246">
        <v>44071</v>
      </c>
      <c r="B647" s="169" t="s">
        <v>7</v>
      </c>
      <c r="C647" s="192" t="s">
        <v>2467</v>
      </c>
      <c r="D647" s="208">
        <v>2</v>
      </c>
      <c r="E647" s="208"/>
      <c r="F647" s="116" t="s">
        <v>104</v>
      </c>
      <c r="G647" s="192" t="s">
        <v>184</v>
      </c>
      <c r="H647" s="192" t="s">
        <v>2468</v>
      </c>
      <c r="I647" s="192" t="s">
        <v>2469</v>
      </c>
      <c r="J647" s="169" t="s">
        <v>10</v>
      </c>
      <c r="K647" s="192"/>
      <c r="L647" s="193" t="s">
        <v>1054</v>
      </c>
      <c r="M647" s="172" t="str">
        <f>IF(C647="","",(IF(IFERROR(INDEX(HandoverLog!A:A,MATCH(ShipmentRegister!C647,HandoverLog!A:A,0),1),"Inside The Secure Store")=C647,"Collected And Gone","Inside The Secure Store")))</f>
        <v>Inside The Secure Store</v>
      </c>
      <c r="N647" s="28">
        <f t="shared" ca="1" si="47"/>
        <v>30</v>
      </c>
      <c r="O647" s="192" t="s">
        <v>2484</v>
      </c>
      <c r="P647" s="192"/>
      <c r="Q647" s="192"/>
      <c r="R647" s="192"/>
      <c r="S647" s="193"/>
      <c r="T647" s="208"/>
      <c r="U647" s="192"/>
      <c r="V647" s="174" t="str">
        <f t="shared" si="48"/>
        <v/>
      </c>
      <c r="W647" s="175" t="str">
        <f t="shared" ca="1" si="49"/>
        <v/>
      </c>
      <c r="X647" s="182"/>
      <c r="Y647" s="182"/>
      <c r="Z647" s="182"/>
      <c r="AA647" s="182"/>
    </row>
    <row r="648" spans="1:27">
      <c r="A648" s="245">
        <v>44071</v>
      </c>
      <c r="B648" s="169" t="s">
        <v>7</v>
      </c>
      <c r="C648" s="192" t="s">
        <v>2470</v>
      </c>
      <c r="D648" s="208">
        <v>3</v>
      </c>
      <c r="E648" s="171" t="s">
        <v>39</v>
      </c>
      <c r="F648" s="213" t="s">
        <v>19</v>
      </c>
      <c r="G648" s="192" t="s">
        <v>184</v>
      </c>
      <c r="H648" s="192" t="s">
        <v>2474</v>
      </c>
      <c r="I648" s="192" t="s">
        <v>2471</v>
      </c>
      <c r="J648" s="169" t="s">
        <v>10</v>
      </c>
      <c r="K648" s="192"/>
      <c r="L648" s="193" t="s">
        <v>1915</v>
      </c>
      <c r="M648" s="172" t="str">
        <f>IF(C648="","",(IF(IFERROR(INDEX(HandoverLog!A:A,MATCH(ShipmentRegister!C648,HandoverLog!A:A,0),1),"Inside The Secure Store")=C648,"Collected And Gone","Inside The Secure Store")))</f>
        <v>Collected And Gone</v>
      </c>
      <c r="N648" s="28">
        <f t="shared" ca="1" si="47"/>
        <v>30</v>
      </c>
      <c r="O648" s="192"/>
      <c r="P648" s="192"/>
      <c r="Q648" s="192"/>
      <c r="R648" s="192"/>
      <c r="S648" s="192"/>
      <c r="T648" s="208"/>
      <c r="U648" s="192"/>
      <c r="V648" s="174" t="str">
        <f t="shared" si="48"/>
        <v/>
      </c>
      <c r="W648" s="175" t="str">
        <f t="shared" ca="1" si="49"/>
        <v/>
      </c>
      <c r="X648" s="182"/>
      <c r="Y648" s="182"/>
      <c r="Z648" s="182"/>
      <c r="AA648" s="182"/>
    </row>
    <row r="649" spans="1:27">
      <c r="A649" s="245">
        <v>44071</v>
      </c>
      <c r="B649" s="169" t="s">
        <v>7</v>
      </c>
      <c r="C649" s="192" t="s">
        <v>2472</v>
      </c>
      <c r="D649" s="208">
        <v>3</v>
      </c>
      <c r="E649" s="208"/>
      <c r="F649" s="213" t="s">
        <v>19</v>
      </c>
      <c r="G649" s="192" t="s">
        <v>184</v>
      </c>
      <c r="H649" s="192" t="s">
        <v>2474</v>
      </c>
      <c r="I649" s="192" t="s">
        <v>2471</v>
      </c>
      <c r="J649" s="169" t="s">
        <v>10</v>
      </c>
      <c r="K649" s="192"/>
      <c r="L649" s="193" t="s">
        <v>1915</v>
      </c>
      <c r="M649" s="172" t="str">
        <f>IF(C649="","",(IF(IFERROR(INDEX(HandoverLog!A:A,MATCH(ShipmentRegister!C649,HandoverLog!A:A,0),1),"Inside The Secure Store")=C649,"Collected And Gone","Inside The Secure Store")))</f>
        <v>Collected And Gone</v>
      </c>
      <c r="N649" s="28">
        <f t="shared" ca="1" si="47"/>
        <v>30</v>
      </c>
      <c r="O649" s="192"/>
      <c r="P649" s="192"/>
      <c r="Q649" s="192"/>
      <c r="R649" s="192"/>
      <c r="S649" s="192"/>
      <c r="T649" s="208"/>
      <c r="U649" s="192"/>
      <c r="V649" s="174" t="str">
        <f t="shared" si="48"/>
        <v/>
      </c>
      <c r="W649" s="175" t="str">
        <f t="shared" ca="1" si="49"/>
        <v/>
      </c>
      <c r="X649" s="182"/>
      <c r="Y649" s="182"/>
      <c r="Z649" s="182"/>
      <c r="AA649" s="182"/>
    </row>
    <row r="650" spans="1:27">
      <c r="A650" s="245">
        <v>44071</v>
      </c>
      <c r="B650" s="169" t="s">
        <v>7</v>
      </c>
      <c r="C650" s="192" t="s">
        <v>2473</v>
      </c>
      <c r="D650" s="208">
        <v>3</v>
      </c>
      <c r="E650" s="208"/>
      <c r="F650" s="213" t="s">
        <v>19</v>
      </c>
      <c r="G650" s="192" t="s">
        <v>184</v>
      </c>
      <c r="H650" s="192" t="s">
        <v>2474</v>
      </c>
      <c r="I650" s="192" t="s">
        <v>2471</v>
      </c>
      <c r="J650" s="169" t="s">
        <v>10</v>
      </c>
      <c r="K650" s="192"/>
      <c r="L650" s="193" t="s">
        <v>1915</v>
      </c>
      <c r="M650" s="172" t="str">
        <f>IF(C650="","",(IF(IFERROR(INDEX(HandoverLog!A:A,MATCH(ShipmentRegister!C650,HandoverLog!A:A,0),1),"Inside The Secure Store")=C650,"Collected And Gone","Inside The Secure Store")))</f>
        <v>Collected And Gone</v>
      </c>
      <c r="N650" s="28">
        <f t="shared" ca="1" si="47"/>
        <v>30</v>
      </c>
      <c r="O650" s="192"/>
      <c r="P650" s="192"/>
      <c r="Q650" s="192"/>
      <c r="R650" s="192"/>
      <c r="S650" s="192"/>
      <c r="T650" s="208"/>
      <c r="U650" s="192"/>
      <c r="V650" s="174" t="str">
        <f t="shared" si="48"/>
        <v/>
      </c>
      <c r="W650" s="175" t="str">
        <f t="shared" ca="1" si="49"/>
        <v/>
      </c>
      <c r="X650" s="182"/>
      <c r="Y650" s="182"/>
      <c r="Z650" s="182"/>
      <c r="AA650" s="182"/>
    </row>
    <row r="651" spans="1:27">
      <c r="A651" s="245">
        <v>44071</v>
      </c>
      <c r="B651" s="169" t="s">
        <v>7</v>
      </c>
      <c r="C651" s="192" t="s">
        <v>2476</v>
      </c>
      <c r="D651" s="208">
        <v>1</v>
      </c>
      <c r="E651" s="171" t="s">
        <v>39</v>
      </c>
      <c r="F651" s="213" t="s">
        <v>13</v>
      </c>
      <c r="G651" s="192" t="s">
        <v>2475</v>
      </c>
      <c r="H651" s="192" t="s">
        <v>2477</v>
      </c>
      <c r="I651" s="192" t="s">
        <v>138</v>
      </c>
      <c r="J651" s="146" t="s">
        <v>9</v>
      </c>
      <c r="K651" s="192"/>
      <c r="L651" s="193" t="s">
        <v>1915</v>
      </c>
      <c r="M651" s="172" t="str">
        <f>IF(C651="","",(IF(IFERROR(INDEX(HandoverLog!A:A,MATCH(ShipmentRegister!C651,HandoverLog!A:A,0),1),"Inside The Secure Store")=C651,"Collected And Gone","Inside The Secure Store")))</f>
        <v>Collected And Gone</v>
      </c>
      <c r="N651" s="28">
        <f t="shared" ca="1" si="47"/>
        <v>30</v>
      </c>
      <c r="O651" s="192"/>
      <c r="P651" s="192"/>
      <c r="Q651" s="192"/>
      <c r="R651" s="192"/>
      <c r="S651" s="192"/>
      <c r="T651" s="208"/>
      <c r="U651" s="192"/>
      <c r="V651" s="174" t="str">
        <f t="shared" si="48"/>
        <v/>
      </c>
      <c r="W651" s="175" t="str">
        <f t="shared" ca="1" si="49"/>
        <v/>
      </c>
      <c r="X651" s="182"/>
      <c r="Y651" s="182"/>
      <c r="Z651" s="182"/>
      <c r="AA651" s="182"/>
    </row>
    <row r="652" spans="1:27">
      <c r="A652" s="246">
        <v>44071</v>
      </c>
      <c r="B652" s="169" t="s">
        <v>7</v>
      </c>
      <c r="C652" s="192" t="s">
        <v>2478</v>
      </c>
      <c r="D652" s="208">
        <v>1</v>
      </c>
      <c r="E652" s="171" t="s">
        <v>39</v>
      </c>
      <c r="F652" s="116" t="s">
        <v>104</v>
      </c>
      <c r="G652" s="192" t="s">
        <v>2098</v>
      </c>
      <c r="H652" s="192" t="s">
        <v>2479</v>
      </c>
      <c r="I652" s="192" t="s">
        <v>2480</v>
      </c>
      <c r="J652" s="169" t="s">
        <v>10</v>
      </c>
      <c r="K652" s="192"/>
      <c r="L652" s="193" t="s">
        <v>1915</v>
      </c>
      <c r="M652" s="172" t="str">
        <f>IF(C652="","",(IF(IFERROR(INDEX(HandoverLog!A:A,MATCH(ShipmentRegister!C652,HandoverLog!A:A,0),1),"Inside The Secure Store")=C652,"Collected And Gone","Inside The Secure Store")))</f>
        <v>Inside The Secure Store</v>
      </c>
      <c r="N652" s="28">
        <f t="shared" ca="1" si="47"/>
        <v>30</v>
      </c>
      <c r="O652" s="192"/>
      <c r="P652" s="192"/>
      <c r="Q652" s="192"/>
      <c r="R652" s="192"/>
      <c r="S652" s="193"/>
      <c r="T652" s="208"/>
      <c r="U652" s="192"/>
      <c r="V652" s="174" t="str">
        <f t="shared" si="48"/>
        <v/>
      </c>
      <c r="W652" s="175" t="str">
        <f t="shared" ca="1" si="49"/>
        <v/>
      </c>
      <c r="X652" s="182"/>
      <c r="Y652" s="182"/>
      <c r="Z652" s="182"/>
      <c r="AA652" s="182"/>
    </row>
    <row r="653" spans="1:27">
      <c r="A653" s="245">
        <v>44074</v>
      </c>
      <c r="B653" s="169" t="s">
        <v>7</v>
      </c>
      <c r="C653" s="192" t="s">
        <v>2499</v>
      </c>
      <c r="D653" s="208">
        <v>1</v>
      </c>
      <c r="E653" s="171" t="s">
        <v>39</v>
      </c>
      <c r="F653" s="213" t="s">
        <v>13</v>
      </c>
      <c r="G653" s="192" t="s">
        <v>320</v>
      </c>
      <c r="H653" s="192" t="s">
        <v>2503</v>
      </c>
      <c r="I653" s="192" t="s">
        <v>2500</v>
      </c>
      <c r="J653" s="169" t="s">
        <v>10</v>
      </c>
      <c r="K653" s="192"/>
      <c r="L653" s="193" t="s">
        <v>1915</v>
      </c>
      <c r="M653" s="172" t="str">
        <f>IF(C653="","",(IF(IFERROR(INDEX(HandoverLog!A:A,MATCH(ShipmentRegister!C653,HandoverLog!A:A,0),1),"Inside The Secure Store")=C653,"Collected And Gone","Inside The Secure Store")))</f>
        <v>Collected And Gone</v>
      </c>
      <c r="N653" s="28">
        <f t="shared" ca="1" si="47"/>
        <v>27</v>
      </c>
      <c r="O653" s="192"/>
      <c r="P653" s="192"/>
      <c r="Q653" s="192"/>
      <c r="R653" s="192"/>
      <c r="S653" s="192"/>
      <c r="T653" s="208"/>
      <c r="U653" s="192"/>
      <c r="V653" s="174" t="str">
        <f t="shared" si="48"/>
        <v/>
      </c>
      <c r="W653" s="175" t="str">
        <f t="shared" ca="1" si="49"/>
        <v/>
      </c>
      <c r="X653" s="182"/>
      <c r="Y653" s="182"/>
      <c r="Z653" s="182"/>
      <c r="AA653" s="182"/>
    </row>
    <row r="654" spans="1:27">
      <c r="A654" s="246">
        <v>44074</v>
      </c>
      <c r="B654" s="169" t="s">
        <v>7</v>
      </c>
      <c r="C654" s="192" t="s">
        <v>2501</v>
      </c>
      <c r="D654" s="208">
        <v>1</v>
      </c>
      <c r="E654" s="171" t="s">
        <v>39</v>
      </c>
      <c r="F654" s="213" t="s">
        <v>160</v>
      </c>
      <c r="G654" s="192" t="s">
        <v>371</v>
      </c>
      <c r="H654" s="192" t="s">
        <v>2502</v>
      </c>
      <c r="I654" s="192" t="s">
        <v>2506</v>
      </c>
      <c r="J654" s="146" t="s">
        <v>9</v>
      </c>
      <c r="K654" s="192"/>
      <c r="L654" s="193" t="s">
        <v>1915</v>
      </c>
      <c r="M654" s="172" t="str">
        <f>IF(C654="","",(IF(IFERROR(INDEX(HandoverLog!A:A,MATCH(ShipmentRegister!C654,HandoverLog!A:A,0),1),"Inside The Secure Store")=C654,"Collected And Gone","Inside The Secure Store")))</f>
        <v>Inside The Secure Store</v>
      </c>
      <c r="N654" s="28">
        <f t="shared" ca="1" si="47"/>
        <v>27</v>
      </c>
      <c r="O654" s="192"/>
      <c r="P654" s="192"/>
      <c r="Q654" s="192"/>
      <c r="R654" s="192"/>
      <c r="S654" s="193"/>
      <c r="T654" s="208"/>
      <c r="U654" s="192"/>
      <c r="V654" s="174" t="str">
        <f t="shared" si="48"/>
        <v/>
      </c>
      <c r="W654" s="175" t="str">
        <f t="shared" ca="1" si="49"/>
        <v/>
      </c>
      <c r="X654" s="182"/>
      <c r="Y654" s="182"/>
      <c r="Z654" s="182"/>
      <c r="AA654" s="182"/>
    </row>
    <row r="655" spans="1:27">
      <c r="A655" s="246">
        <v>44074</v>
      </c>
      <c r="B655" s="169" t="s">
        <v>7</v>
      </c>
      <c r="C655" s="192" t="s">
        <v>2504</v>
      </c>
      <c r="D655" s="208">
        <v>1</v>
      </c>
      <c r="E655" s="171" t="s">
        <v>39</v>
      </c>
      <c r="F655" s="213" t="s">
        <v>160</v>
      </c>
      <c r="G655" s="192" t="s">
        <v>2036</v>
      </c>
      <c r="H655" s="192" t="s">
        <v>2505</v>
      </c>
      <c r="I655" s="192" t="s">
        <v>2507</v>
      </c>
      <c r="J655" s="146" t="s">
        <v>9</v>
      </c>
      <c r="K655" s="192"/>
      <c r="L655" s="193" t="s">
        <v>2263</v>
      </c>
      <c r="M655" s="172" t="str">
        <f>IF(C655="","",(IF(IFERROR(INDEX(HandoverLog!A:A,MATCH(ShipmentRegister!C655,HandoverLog!A:A,0),1),"Inside The Secure Store")=C655,"Collected And Gone","Inside The Secure Store")))</f>
        <v>Inside The Secure Store</v>
      </c>
      <c r="N655" s="28">
        <f t="shared" ca="1" si="47"/>
        <v>27</v>
      </c>
      <c r="O655" s="192"/>
      <c r="P655" s="192"/>
      <c r="Q655" s="192"/>
      <c r="R655" s="192"/>
      <c r="S655" s="193"/>
      <c r="T655" s="208"/>
      <c r="U655" s="192"/>
      <c r="V655" s="174" t="str">
        <f t="shared" si="48"/>
        <v/>
      </c>
      <c r="W655" s="175" t="str">
        <f t="shared" ca="1" si="49"/>
        <v/>
      </c>
      <c r="X655" s="182"/>
      <c r="Y655" s="182"/>
      <c r="Z655" s="182"/>
      <c r="AA655" s="182"/>
    </row>
    <row r="656" spans="1:27">
      <c r="A656" s="245">
        <v>44074</v>
      </c>
      <c r="B656" s="169" t="s">
        <v>7</v>
      </c>
      <c r="C656" s="192" t="s">
        <v>2508</v>
      </c>
      <c r="D656" s="208">
        <v>1</v>
      </c>
      <c r="E656" s="171" t="s">
        <v>39</v>
      </c>
      <c r="F656" s="213" t="s">
        <v>160</v>
      </c>
      <c r="G656" s="192" t="s">
        <v>307</v>
      </c>
      <c r="H656" s="192" t="s">
        <v>2509</v>
      </c>
      <c r="I656" s="192" t="s">
        <v>2510</v>
      </c>
      <c r="J656" s="146" t="s">
        <v>9</v>
      </c>
      <c r="K656" s="192"/>
      <c r="L656" s="193" t="s">
        <v>2263</v>
      </c>
      <c r="M656" s="172" t="str">
        <f>IF(C656="","",(IF(IFERROR(INDEX(HandoverLog!A:A,MATCH(ShipmentRegister!C656,HandoverLog!A:A,0),1),"Inside The Secure Store")=C656,"Collected And Gone","Inside The Secure Store")))</f>
        <v>Collected And Gone</v>
      </c>
      <c r="N656" s="28">
        <f t="shared" ca="1" si="47"/>
        <v>27</v>
      </c>
      <c r="O656" s="192"/>
      <c r="P656" s="192"/>
      <c r="Q656" s="192"/>
      <c r="R656" s="192"/>
      <c r="S656" s="192"/>
      <c r="T656" s="208"/>
      <c r="U656" s="192"/>
      <c r="V656" s="174" t="str">
        <f t="shared" si="48"/>
        <v/>
      </c>
      <c r="W656" s="175" t="str">
        <f t="shared" ca="1" si="49"/>
        <v/>
      </c>
      <c r="X656" s="182"/>
      <c r="Y656" s="182"/>
      <c r="Z656" s="182"/>
      <c r="AA656" s="182"/>
    </row>
    <row r="657" spans="1:27">
      <c r="A657" s="245">
        <v>44074</v>
      </c>
      <c r="B657" s="169" t="s">
        <v>7</v>
      </c>
      <c r="C657" s="192" t="s">
        <v>2512</v>
      </c>
      <c r="D657" s="208">
        <v>1</v>
      </c>
      <c r="E657" s="171" t="s">
        <v>39</v>
      </c>
      <c r="F657" s="116" t="s">
        <v>37</v>
      </c>
      <c r="G657" s="192" t="s">
        <v>509</v>
      </c>
      <c r="H657" s="192" t="s">
        <v>2511</v>
      </c>
      <c r="I657" s="192" t="s">
        <v>2513</v>
      </c>
      <c r="J657" s="169" t="s">
        <v>10</v>
      </c>
      <c r="K657" s="192"/>
      <c r="L657" s="193" t="s">
        <v>2263</v>
      </c>
      <c r="M657" s="172" t="str">
        <f>IF(C657="","",(IF(IFERROR(INDEX(HandoverLog!A:A,MATCH(ShipmentRegister!C657,HandoverLog!A:A,0),1),"Inside The Secure Store")=C657,"Collected And Gone","Inside The Secure Store")))</f>
        <v>Collected And Gone</v>
      </c>
      <c r="N657" s="28">
        <f t="shared" ca="1" si="47"/>
        <v>27</v>
      </c>
      <c r="O657" s="192"/>
      <c r="P657" s="192"/>
      <c r="Q657" s="192"/>
      <c r="R657" s="192"/>
      <c r="S657" s="192"/>
      <c r="T657" s="208"/>
      <c r="U657" s="192"/>
      <c r="V657" s="174" t="str">
        <f t="shared" si="48"/>
        <v/>
      </c>
      <c r="W657" s="175" t="str">
        <f t="shared" ca="1" si="49"/>
        <v/>
      </c>
      <c r="X657" s="182"/>
      <c r="Y657" s="182"/>
      <c r="Z657" s="182"/>
      <c r="AA657" s="182"/>
    </row>
    <row r="658" spans="1:27">
      <c r="A658" s="245">
        <v>44074</v>
      </c>
      <c r="B658" s="169" t="s">
        <v>7</v>
      </c>
      <c r="C658" s="192" t="s">
        <v>2520</v>
      </c>
      <c r="D658" s="208">
        <v>1</v>
      </c>
      <c r="E658" s="171" t="s">
        <v>39</v>
      </c>
      <c r="F658" s="213" t="s">
        <v>13</v>
      </c>
      <c r="G658" s="192" t="s">
        <v>639</v>
      </c>
      <c r="H658" s="192" t="s">
        <v>2521</v>
      </c>
      <c r="I658" s="192" t="s">
        <v>2522</v>
      </c>
      <c r="J658" s="169" t="s">
        <v>10</v>
      </c>
      <c r="K658" s="192"/>
      <c r="L658" s="193" t="s">
        <v>2263</v>
      </c>
      <c r="M658" s="172" t="str">
        <f>IF(C658="","",(IF(IFERROR(INDEX(HandoverLog!A:A,MATCH(ShipmentRegister!C658,HandoverLog!A:A,0),1),"Inside The Secure Store")=C658,"Collected And Gone","Inside The Secure Store")))</f>
        <v>Collected And Gone</v>
      </c>
      <c r="N658" s="28">
        <f t="shared" ca="1" si="47"/>
        <v>27</v>
      </c>
      <c r="O658" s="192"/>
      <c r="P658" s="192"/>
      <c r="Q658" s="192"/>
      <c r="R658" s="192"/>
      <c r="S658" s="192"/>
      <c r="T658" s="208"/>
      <c r="U658" s="192"/>
      <c r="V658" s="174" t="str">
        <f t="shared" si="48"/>
        <v/>
      </c>
      <c r="W658" s="175" t="str">
        <f t="shared" ca="1" si="49"/>
        <v/>
      </c>
      <c r="X658" s="182"/>
      <c r="Y658" s="182"/>
      <c r="Z658" s="182"/>
      <c r="AA658" s="182"/>
    </row>
    <row r="659" spans="1:27">
      <c r="A659" s="246">
        <v>44074</v>
      </c>
      <c r="B659" s="169" t="s">
        <v>7</v>
      </c>
      <c r="C659" s="192" t="s">
        <v>2527</v>
      </c>
      <c r="D659" s="208">
        <v>2</v>
      </c>
      <c r="E659" s="171" t="s">
        <v>39</v>
      </c>
      <c r="F659" s="213" t="s">
        <v>163</v>
      </c>
      <c r="G659" s="192" t="s">
        <v>184</v>
      </c>
      <c r="H659" s="192" t="s">
        <v>2528</v>
      </c>
      <c r="I659" s="192" t="s">
        <v>2529</v>
      </c>
      <c r="J659" s="146" t="s">
        <v>9</v>
      </c>
      <c r="K659" s="192"/>
      <c r="L659" s="193" t="s">
        <v>1376</v>
      </c>
      <c r="M659" s="172" t="str">
        <f>IF(C659="","",(IF(IFERROR(INDEX(HandoverLog!A:A,MATCH(ShipmentRegister!C659,HandoverLog!A:A,0),1),"Inside The Secure Store")=C659,"Collected And Gone","Inside The Secure Store")))</f>
        <v>Collected And Gone</v>
      </c>
      <c r="N659" s="28">
        <f t="shared" ca="1" si="47"/>
        <v>27</v>
      </c>
      <c r="O659" s="192"/>
      <c r="P659" s="192"/>
      <c r="Q659" s="192"/>
      <c r="R659" s="192"/>
      <c r="S659" s="193"/>
      <c r="T659" s="208"/>
      <c r="U659" s="192"/>
      <c r="V659" s="174" t="str">
        <f t="shared" si="48"/>
        <v/>
      </c>
      <c r="W659" s="175" t="str">
        <f t="shared" ca="1" si="49"/>
        <v/>
      </c>
      <c r="X659" s="182"/>
      <c r="Y659" s="182"/>
      <c r="Z659" s="182"/>
      <c r="AA659" s="182"/>
    </row>
    <row r="660" spans="1:27">
      <c r="A660" s="246">
        <v>44074</v>
      </c>
      <c r="B660" s="169" t="s">
        <v>7</v>
      </c>
      <c r="C660" s="192" t="s">
        <v>2530</v>
      </c>
      <c r="D660" s="208">
        <v>2</v>
      </c>
      <c r="E660" s="208"/>
      <c r="F660" s="213" t="s">
        <v>163</v>
      </c>
      <c r="G660" s="192" t="s">
        <v>184</v>
      </c>
      <c r="H660" s="192" t="s">
        <v>2528</v>
      </c>
      <c r="I660" s="192" t="s">
        <v>2529</v>
      </c>
      <c r="J660" s="146" t="s">
        <v>9</v>
      </c>
      <c r="K660" s="192"/>
      <c r="L660" s="193" t="s">
        <v>1376</v>
      </c>
      <c r="M660" s="172" t="str">
        <f>IF(C660="","",(IF(IFERROR(INDEX(HandoverLog!A:A,MATCH(ShipmentRegister!C660,HandoverLog!A:A,0),1),"Inside The Secure Store")=C660,"Collected And Gone","Inside The Secure Store")))</f>
        <v>Collected And Gone</v>
      </c>
      <c r="N660" s="28">
        <f t="shared" ca="1" si="47"/>
        <v>27</v>
      </c>
      <c r="O660" s="192"/>
      <c r="P660" s="192"/>
      <c r="Q660" s="192"/>
      <c r="R660" s="192"/>
      <c r="S660" s="193"/>
      <c r="T660" s="208"/>
      <c r="U660" s="192"/>
      <c r="V660" s="174" t="str">
        <f t="shared" si="48"/>
        <v/>
      </c>
      <c r="W660" s="175" t="str">
        <f t="shared" ca="1" si="49"/>
        <v/>
      </c>
      <c r="X660" s="182"/>
      <c r="Y660" s="182"/>
      <c r="Z660" s="182"/>
      <c r="AA660" s="182"/>
    </row>
    <row r="661" spans="1:27">
      <c r="A661" s="245">
        <v>44074</v>
      </c>
      <c r="B661" s="169" t="s">
        <v>7</v>
      </c>
      <c r="C661" s="192" t="s">
        <v>2531</v>
      </c>
      <c r="D661" s="208">
        <v>3</v>
      </c>
      <c r="E661" s="171" t="s">
        <v>39</v>
      </c>
      <c r="F661" s="213" t="s">
        <v>162</v>
      </c>
      <c r="G661" s="192" t="s">
        <v>184</v>
      </c>
      <c r="H661" s="192" t="s">
        <v>2532</v>
      </c>
      <c r="I661" s="192" t="s">
        <v>2533</v>
      </c>
      <c r="J661" s="169" t="s">
        <v>10</v>
      </c>
      <c r="K661" s="192"/>
      <c r="L661" s="193" t="s">
        <v>1376</v>
      </c>
      <c r="M661" s="172" t="str">
        <f>IF(C661="","",(IF(IFERROR(INDEX(HandoverLog!A:A,MATCH(ShipmentRegister!C661,HandoverLog!A:A,0),1),"Inside The Secure Store")=C661,"Collected And Gone","Inside The Secure Store")))</f>
        <v>Collected And Gone</v>
      </c>
      <c r="N661" s="28">
        <f t="shared" ca="1" si="47"/>
        <v>27</v>
      </c>
      <c r="O661" s="192"/>
      <c r="P661" s="192"/>
      <c r="Q661" s="192"/>
      <c r="R661" s="192"/>
      <c r="S661" s="192"/>
      <c r="T661" s="208"/>
      <c r="U661" s="192"/>
      <c r="V661" s="174" t="str">
        <f t="shared" si="48"/>
        <v/>
      </c>
      <c r="W661" s="175" t="str">
        <f t="shared" ca="1" si="49"/>
        <v/>
      </c>
      <c r="X661" s="182"/>
      <c r="Y661" s="182"/>
      <c r="Z661" s="182"/>
      <c r="AA661" s="182"/>
    </row>
    <row r="662" spans="1:27">
      <c r="A662" s="245">
        <v>44074</v>
      </c>
      <c r="B662" s="169" t="s">
        <v>7</v>
      </c>
      <c r="C662" s="192" t="s">
        <v>2534</v>
      </c>
      <c r="D662" s="208">
        <v>3</v>
      </c>
      <c r="E662" s="208"/>
      <c r="F662" s="213" t="s">
        <v>162</v>
      </c>
      <c r="G662" s="192" t="s">
        <v>184</v>
      </c>
      <c r="H662" s="192" t="s">
        <v>2532</v>
      </c>
      <c r="I662" s="192" t="s">
        <v>2533</v>
      </c>
      <c r="J662" s="169" t="s">
        <v>10</v>
      </c>
      <c r="K662" s="192"/>
      <c r="L662" s="193" t="s">
        <v>1376</v>
      </c>
      <c r="M662" s="172" t="str">
        <f>IF(C662="","",(IF(IFERROR(INDEX(HandoverLog!A:A,MATCH(ShipmentRegister!C662,HandoverLog!A:A,0),1),"Inside The Secure Store")=C662,"Collected And Gone","Inside The Secure Store")))</f>
        <v>Collected And Gone</v>
      </c>
      <c r="N662" s="28">
        <f t="shared" ca="1" si="47"/>
        <v>27</v>
      </c>
      <c r="O662" s="192"/>
      <c r="P662" s="192"/>
      <c r="Q662" s="192"/>
      <c r="R662" s="192"/>
      <c r="S662" s="192"/>
      <c r="T662" s="208"/>
      <c r="U662" s="192"/>
      <c r="V662" s="174" t="str">
        <f t="shared" si="48"/>
        <v/>
      </c>
      <c r="W662" s="175" t="str">
        <f t="shared" ca="1" si="49"/>
        <v/>
      </c>
      <c r="X662" s="182"/>
      <c r="Y662" s="182"/>
      <c r="Z662" s="182"/>
      <c r="AA662" s="182"/>
    </row>
    <row r="663" spans="1:27">
      <c r="A663" s="245">
        <v>44074</v>
      </c>
      <c r="B663" s="169" t="s">
        <v>7</v>
      </c>
      <c r="C663" s="192" t="s">
        <v>2535</v>
      </c>
      <c r="D663" s="208">
        <v>3</v>
      </c>
      <c r="E663" s="208"/>
      <c r="F663" s="213" t="s">
        <v>162</v>
      </c>
      <c r="G663" s="192" t="s">
        <v>184</v>
      </c>
      <c r="H663" s="192" t="s">
        <v>2532</v>
      </c>
      <c r="I663" s="192" t="s">
        <v>2533</v>
      </c>
      <c r="J663" s="169" t="s">
        <v>10</v>
      </c>
      <c r="K663" s="192"/>
      <c r="L663" s="193" t="s">
        <v>1376</v>
      </c>
      <c r="M663" s="172" t="str">
        <f>IF(C663="","",(IF(IFERROR(INDEX(HandoverLog!A:A,MATCH(ShipmentRegister!C663,HandoverLog!A:A,0),1),"Inside The Secure Store")=C663,"Collected And Gone","Inside The Secure Store")))</f>
        <v>Collected And Gone</v>
      </c>
      <c r="N663" s="28">
        <f t="shared" ca="1" si="47"/>
        <v>27</v>
      </c>
      <c r="O663" s="192"/>
      <c r="P663" s="192"/>
      <c r="Q663" s="192"/>
      <c r="R663" s="192"/>
      <c r="S663" s="192"/>
      <c r="T663" s="208"/>
      <c r="U663" s="192"/>
      <c r="V663" s="174" t="str">
        <f t="shared" si="48"/>
        <v/>
      </c>
      <c r="W663" s="175" t="str">
        <f t="shared" ca="1" si="49"/>
        <v/>
      </c>
      <c r="X663" s="182"/>
      <c r="Y663" s="182"/>
      <c r="Z663" s="182"/>
      <c r="AA663" s="182"/>
    </row>
    <row r="664" spans="1:27">
      <c r="A664" s="246">
        <v>44074</v>
      </c>
      <c r="B664" s="169" t="s">
        <v>7</v>
      </c>
      <c r="C664" s="192" t="s">
        <v>2646</v>
      </c>
      <c r="D664" s="208">
        <v>1</v>
      </c>
      <c r="E664" s="171" t="s">
        <v>39</v>
      </c>
      <c r="F664" s="116" t="s">
        <v>104</v>
      </c>
      <c r="G664" s="192" t="s">
        <v>1515</v>
      </c>
      <c r="H664" s="192" t="s">
        <v>2536</v>
      </c>
      <c r="I664" s="192" t="s">
        <v>2537</v>
      </c>
      <c r="J664" s="169" t="s">
        <v>10</v>
      </c>
      <c r="K664" s="192"/>
      <c r="L664" s="193" t="s">
        <v>1376</v>
      </c>
      <c r="M664" s="172" t="str">
        <f>IF(C664="","",(IF(IFERROR(INDEX(HandoverLog!A:A,MATCH(ShipmentRegister!C664,HandoverLog!A:A,0),1),"Inside The Secure Store")=C664,"Collected And Gone","Inside The Secure Store")))</f>
        <v>Collected And Gone</v>
      </c>
      <c r="N664" s="28">
        <f t="shared" ca="1" si="47"/>
        <v>27</v>
      </c>
      <c r="O664" s="192" t="s">
        <v>2647</v>
      </c>
      <c r="P664" s="192"/>
      <c r="Q664" s="192"/>
      <c r="R664" s="192"/>
      <c r="S664" s="193"/>
      <c r="T664" s="208"/>
      <c r="U664" s="192"/>
      <c r="V664" s="174" t="str">
        <f t="shared" si="48"/>
        <v/>
      </c>
      <c r="W664" s="175" t="str">
        <f t="shared" ca="1" si="49"/>
        <v/>
      </c>
      <c r="X664" s="182"/>
      <c r="Y664" s="182"/>
      <c r="Z664" s="182"/>
      <c r="AA664" s="182"/>
    </row>
    <row r="665" spans="1:27">
      <c r="A665" s="245">
        <v>44074</v>
      </c>
      <c r="B665" s="169" t="s">
        <v>7</v>
      </c>
      <c r="C665" s="192" t="s">
        <v>2540</v>
      </c>
      <c r="D665" s="208">
        <v>2</v>
      </c>
      <c r="E665" s="171" t="s">
        <v>39</v>
      </c>
      <c r="F665" s="213" t="s">
        <v>1863</v>
      </c>
      <c r="G665" s="192" t="s">
        <v>2541</v>
      </c>
      <c r="H665" s="192" t="s">
        <v>2542</v>
      </c>
      <c r="I665" s="192" t="s">
        <v>2543</v>
      </c>
      <c r="J665" s="169" t="s">
        <v>10</v>
      </c>
      <c r="K665" s="192"/>
      <c r="L665" s="193" t="s">
        <v>1376</v>
      </c>
      <c r="M665" s="172" t="str">
        <f>IF(C665="","",(IF(IFERROR(INDEX(HandoverLog!A:A,MATCH(ShipmentRegister!C665,HandoverLog!A:A,0),1),"Inside The Secure Store")=C665,"Collected And Gone","Inside The Secure Store")))</f>
        <v>Collected And Gone</v>
      </c>
      <c r="N665" s="28">
        <f t="shared" ca="1" si="47"/>
        <v>27</v>
      </c>
      <c r="O665" s="192" t="s">
        <v>2545</v>
      </c>
      <c r="P665" s="192"/>
      <c r="Q665" s="192"/>
      <c r="R665" s="192"/>
      <c r="S665" s="192"/>
      <c r="T665" s="208"/>
      <c r="U665" s="192"/>
      <c r="V665" s="174" t="str">
        <f t="shared" si="48"/>
        <v/>
      </c>
      <c r="W665" s="175" t="str">
        <f t="shared" ca="1" si="49"/>
        <v/>
      </c>
      <c r="X665" s="182"/>
      <c r="Y665" s="182"/>
      <c r="Z665" s="182"/>
      <c r="AA665" s="182"/>
    </row>
    <row r="666" spans="1:27">
      <c r="A666" s="245">
        <v>44074</v>
      </c>
      <c r="B666" s="169" t="s">
        <v>7</v>
      </c>
      <c r="C666" s="192" t="s">
        <v>2544</v>
      </c>
      <c r="D666" s="208">
        <v>2</v>
      </c>
      <c r="E666" s="171" t="s">
        <v>39</v>
      </c>
      <c r="F666" s="213" t="s">
        <v>1863</v>
      </c>
      <c r="G666" s="192" t="s">
        <v>2541</v>
      </c>
      <c r="H666" s="192" t="s">
        <v>2542</v>
      </c>
      <c r="I666" s="192" t="s">
        <v>2543</v>
      </c>
      <c r="J666" s="169" t="s">
        <v>10</v>
      </c>
      <c r="K666" s="192"/>
      <c r="L666" s="193" t="s">
        <v>1376</v>
      </c>
      <c r="M666" s="172" t="str">
        <f>IF(C666="","",(IF(IFERROR(INDEX(HandoverLog!A:A,MATCH(ShipmentRegister!C666,HandoverLog!A:A,0),1),"Inside The Secure Store")=C666,"Collected And Gone","Inside The Secure Store")))</f>
        <v>Collected And Gone</v>
      </c>
      <c r="N666" s="28">
        <f t="shared" ca="1" si="47"/>
        <v>27</v>
      </c>
      <c r="O666" s="192" t="s">
        <v>2545</v>
      </c>
      <c r="P666" s="192"/>
      <c r="Q666" s="192"/>
      <c r="R666" s="192"/>
      <c r="S666" s="192"/>
      <c r="T666" s="208"/>
      <c r="U666" s="192"/>
      <c r="V666" s="174" t="str">
        <f t="shared" si="48"/>
        <v/>
      </c>
      <c r="W666" s="175" t="str">
        <f t="shared" ca="1" si="49"/>
        <v/>
      </c>
      <c r="X666" s="182"/>
      <c r="Y666" s="182"/>
      <c r="Z666" s="182"/>
      <c r="AA666" s="182"/>
    </row>
    <row r="667" spans="1:27">
      <c r="A667" s="246">
        <v>44074</v>
      </c>
      <c r="B667" s="169" t="s">
        <v>8</v>
      </c>
      <c r="C667" s="141" t="s">
        <v>2549</v>
      </c>
      <c r="D667" s="208">
        <v>1</v>
      </c>
      <c r="E667" s="171" t="s">
        <v>39</v>
      </c>
      <c r="F667" s="213" t="s">
        <v>1862</v>
      </c>
      <c r="G667" s="192" t="s">
        <v>694</v>
      </c>
      <c r="H667" s="192" t="s">
        <v>2550</v>
      </c>
      <c r="I667" s="192" t="s">
        <v>2547</v>
      </c>
      <c r="J667" s="169" t="s">
        <v>10</v>
      </c>
      <c r="K667" s="192"/>
      <c r="L667" s="193" t="s">
        <v>169</v>
      </c>
      <c r="M667" s="172" t="str">
        <f>IF(C667="","",(IF(IFERROR(INDEX(HandoverLog!A:A,MATCH(ShipmentRegister!C667,HandoverLog!A:A,0),1),"Inside The Secure Store")=C667,"Collected And Gone","Inside The Secure Store")))</f>
        <v>Inside The Secure Store</v>
      </c>
      <c r="N667" s="28">
        <f t="shared" ca="1" si="47"/>
        <v>27</v>
      </c>
      <c r="O667" s="192" t="s">
        <v>2548</v>
      </c>
      <c r="P667" s="192"/>
      <c r="Q667" s="192"/>
      <c r="R667" s="192"/>
      <c r="S667" s="193"/>
      <c r="T667" s="208"/>
      <c r="U667" s="192"/>
      <c r="V667" s="174" t="str">
        <f t="shared" si="48"/>
        <v/>
      </c>
      <c r="W667" s="175" t="str">
        <f t="shared" ca="1" si="49"/>
        <v/>
      </c>
      <c r="X667" s="182"/>
      <c r="Y667" s="182"/>
      <c r="Z667" s="182"/>
      <c r="AA667" s="182"/>
    </row>
    <row r="668" spans="1:27">
      <c r="A668" s="246">
        <v>44075</v>
      </c>
      <c r="B668" s="169" t="s">
        <v>8</v>
      </c>
      <c r="C668" s="192" t="s">
        <v>2555</v>
      </c>
      <c r="D668" s="208">
        <v>1</v>
      </c>
      <c r="E668" s="171" t="s">
        <v>39</v>
      </c>
      <c r="F668" s="213" t="s">
        <v>1866</v>
      </c>
      <c r="G668" s="192" t="s">
        <v>694</v>
      </c>
      <c r="H668" s="192" t="s">
        <v>2556</v>
      </c>
      <c r="I668" s="192" t="s">
        <v>2557</v>
      </c>
      <c r="J668" s="169" t="s">
        <v>10</v>
      </c>
      <c r="K668" s="192"/>
      <c r="L668" s="193" t="s">
        <v>167</v>
      </c>
      <c r="M668" s="172" t="str">
        <f>IF(C668="","",(IF(IFERROR(INDEX(HandoverLog!A:A,MATCH(ShipmentRegister!C668,HandoverLog!A:A,0),1),"Inside The Secure Store")=C668,"Collected And Gone","Inside The Secure Store")))</f>
        <v>Collected And Gone</v>
      </c>
      <c r="N668" s="28">
        <f t="shared" ca="1" si="47"/>
        <v>26</v>
      </c>
      <c r="O668" s="192" t="s">
        <v>2563</v>
      </c>
      <c r="P668" s="192"/>
      <c r="Q668" s="192"/>
      <c r="R668" s="192"/>
      <c r="S668" s="193"/>
      <c r="T668" s="208"/>
      <c r="U668" s="192"/>
      <c r="V668" s="174" t="str">
        <f t="shared" si="48"/>
        <v/>
      </c>
      <c r="W668" s="175" t="str">
        <f t="shared" ca="1" si="49"/>
        <v/>
      </c>
      <c r="X668" s="182"/>
      <c r="Y668" s="182"/>
      <c r="Z668" s="182"/>
      <c r="AA668" s="182"/>
    </row>
    <row r="669" spans="1:27">
      <c r="A669" s="245">
        <v>44075</v>
      </c>
      <c r="B669" s="169" t="s">
        <v>7</v>
      </c>
      <c r="C669" s="192" t="s">
        <v>2560</v>
      </c>
      <c r="D669" s="208">
        <v>1</v>
      </c>
      <c r="E669" s="171" t="s">
        <v>39</v>
      </c>
      <c r="F669" s="213" t="s">
        <v>97</v>
      </c>
      <c r="G669" s="192" t="s">
        <v>184</v>
      </c>
      <c r="H669" s="192" t="s">
        <v>2561</v>
      </c>
      <c r="I669" s="192" t="s">
        <v>2562</v>
      </c>
      <c r="J669" s="169" t="s">
        <v>10</v>
      </c>
      <c r="K669" s="192"/>
      <c r="L669" s="193" t="s">
        <v>2263</v>
      </c>
      <c r="M669" s="172" t="str">
        <f>IF(C669="","",(IF(IFERROR(INDEX(HandoverLog!A:A,MATCH(ShipmentRegister!C669,HandoverLog!A:A,0),1),"Inside The Secure Store")=C669,"Collected And Gone","Inside The Secure Store")))</f>
        <v>Collected And Gone</v>
      </c>
      <c r="N669" s="28">
        <f t="shared" ca="1" si="47"/>
        <v>26</v>
      </c>
      <c r="O669" s="192"/>
      <c r="P669" s="192"/>
      <c r="Q669" s="192"/>
      <c r="R669" s="192"/>
      <c r="S669" s="192"/>
      <c r="T669" s="208"/>
      <c r="U669" s="192"/>
      <c r="V669" s="174" t="str">
        <f t="shared" si="48"/>
        <v/>
      </c>
      <c r="W669" s="175" t="str">
        <f t="shared" ca="1" si="49"/>
        <v/>
      </c>
      <c r="X669" s="182"/>
      <c r="Y669" s="182"/>
      <c r="Z669" s="182"/>
      <c r="AA669" s="182"/>
    </row>
    <row r="670" spans="1:27">
      <c r="A670" s="245">
        <v>44075</v>
      </c>
      <c r="B670" s="169" t="s">
        <v>7</v>
      </c>
      <c r="C670" s="192" t="s">
        <v>2568</v>
      </c>
      <c r="D670" s="208">
        <v>4</v>
      </c>
      <c r="E670" s="208"/>
      <c r="F670" s="116" t="s">
        <v>37</v>
      </c>
      <c r="G670" s="192" t="s">
        <v>509</v>
      </c>
      <c r="H670" s="192" t="s">
        <v>2566</v>
      </c>
      <c r="I670" s="192" t="s">
        <v>2567</v>
      </c>
      <c r="J670" s="169" t="s">
        <v>10</v>
      </c>
      <c r="K670" s="192"/>
      <c r="L670" s="193" t="s">
        <v>2263</v>
      </c>
      <c r="M670" s="172" t="str">
        <f>IF(C670="","",(IF(IFERROR(INDEX(HandoverLog!A:A,MATCH(ShipmentRegister!C670,HandoverLog!A:A,0),1),"Inside The Secure Store")=C670,"Collected And Gone","Inside The Secure Store")))</f>
        <v>Collected And Gone</v>
      </c>
      <c r="N670" s="28">
        <f t="shared" ca="1" si="47"/>
        <v>26</v>
      </c>
      <c r="O670" s="192"/>
      <c r="P670" s="192"/>
      <c r="Q670" s="192"/>
      <c r="R670" s="192"/>
      <c r="S670" s="192"/>
      <c r="T670" s="208"/>
      <c r="U670" s="192"/>
      <c r="V670" s="174" t="str">
        <f t="shared" si="48"/>
        <v/>
      </c>
      <c r="W670" s="175" t="str">
        <f t="shared" ca="1" si="49"/>
        <v/>
      </c>
      <c r="X670" s="182"/>
      <c r="Y670" s="182"/>
      <c r="Z670" s="182"/>
      <c r="AA670" s="182"/>
    </row>
    <row r="671" spans="1:27">
      <c r="A671" s="246">
        <v>44075</v>
      </c>
      <c r="B671" s="169" t="s">
        <v>7</v>
      </c>
      <c r="C671" s="192" t="s">
        <v>2573</v>
      </c>
      <c r="D671" s="208">
        <v>9</v>
      </c>
      <c r="E671" s="171" t="s">
        <v>39</v>
      </c>
      <c r="F671" s="116" t="s">
        <v>104</v>
      </c>
      <c r="G671" s="192" t="s">
        <v>2574</v>
      </c>
      <c r="H671" s="192" t="s">
        <v>2575</v>
      </c>
      <c r="I671" s="192" t="s">
        <v>138</v>
      </c>
      <c r="J671" s="169" t="s">
        <v>10</v>
      </c>
      <c r="K671" s="192"/>
      <c r="L671" s="193" t="s">
        <v>2263</v>
      </c>
      <c r="M671" s="172" t="str">
        <f>IF(C671="","",(IF(IFERROR(INDEX(HandoverLog!A:A,MATCH(ShipmentRegister!C671,HandoverLog!A:A,0),1),"Inside The Secure Store")=C671,"Collected And Gone","Inside The Secure Store")))</f>
        <v>Inside The Secure Store</v>
      </c>
      <c r="N671" s="28">
        <f t="shared" ca="1" si="47"/>
        <v>26</v>
      </c>
      <c r="O671" s="192" t="s">
        <v>2576</v>
      </c>
      <c r="P671" s="192"/>
      <c r="Q671" s="192"/>
      <c r="R671" s="192"/>
      <c r="S671" s="193"/>
      <c r="T671" s="208"/>
      <c r="U671" s="192"/>
      <c r="V671" s="174" t="str">
        <f t="shared" si="48"/>
        <v/>
      </c>
      <c r="W671" s="175" t="str">
        <f t="shared" ca="1" si="49"/>
        <v/>
      </c>
      <c r="X671" s="182"/>
      <c r="Y671" s="182"/>
      <c r="Z671" s="182"/>
      <c r="AA671" s="182"/>
    </row>
    <row r="672" spans="1:27">
      <c r="A672" s="246">
        <v>44075</v>
      </c>
      <c r="B672" s="169" t="s">
        <v>7</v>
      </c>
      <c r="C672" s="192" t="s">
        <v>2577</v>
      </c>
      <c r="D672" s="208">
        <v>9</v>
      </c>
      <c r="E672" s="208"/>
      <c r="F672" s="116" t="s">
        <v>104</v>
      </c>
      <c r="G672" s="192" t="s">
        <v>2574</v>
      </c>
      <c r="H672" s="192" t="s">
        <v>2575</v>
      </c>
      <c r="I672" s="192" t="s">
        <v>138</v>
      </c>
      <c r="J672" s="169" t="s">
        <v>10</v>
      </c>
      <c r="K672" s="192"/>
      <c r="L672" s="193" t="s">
        <v>2263</v>
      </c>
      <c r="M672" s="172" t="str">
        <f>IF(C672="","",(IF(IFERROR(INDEX(HandoverLog!A:A,MATCH(ShipmentRegister!C672,HandoverLog!A:A,0),1),"Inside The Secure Store")=C672,"Collected And Gone","Inside The Secure Store")))</f>
        <v>Inside The Secure Store</v>
      </c>
      <c r="N672" s="28">
        <f t="shared" ca="1" si="47"/>
        <v>26</v>
      </c>
      <c r="O672" s="192" t="s">
        <v>2576</v>
      </c>
      <c r="P672" s="192"/>
      <c r="Q672" s="192"/>
      <c r="R672" s="192"/>
      <c r="S672" s="193"/>
      <c r="T672" s="208"/>
      <c r="U672" s="192"/>
      <c r="V672" s="174" t="str">
        <f t="shared" si="48"/>
        <v/>
      </c>
      <c r="W672" s="175" t="str">
        <f t="shared" ca="1" si="49"/>
        <v/>
      </c>
      <c r="X672" s="182"/>
      <c r="Y672" s="182"/>
      <c r="Z672" s="182"/>
      <c r="AA672" s="182"/>
    </row>
    <row r="673" spans="1:27">
      <c r="A673" s="246">
        <v>44075</v>
      </c>
      <c r="B673" s="169" t="s">
        <v>7</v>
      </c>
      <c r="C673" s="192" t="s">
        <v>2578</v>
      </c>
      <c r="D673" s="208">
        <v>9</v>
      </c>
      <c r="E673" s="208"/>
      <c r="F673" s="116" t="s">
        <v>104</v>
      </c>
      <c r="G673" s="192" t="s">
        <v>2574</v>
      </c>
      <c r="H673" s="192" t="s">
        <v>2575</v>
      </c>
      <c r="I673" s="192" t="s">
        <v>138</v>
      </c>
      <c r="J673" s="169" t="s">
        <v>10</v>
      </c>
      <c r="K673" s="192"/>
      <c r="L673" s="193" t="s">
        <v>2263</v>
      </c>
      <c r="M673" s="172" t="str">
        <f>IF(C673="","",(IF(IFERROR(INDEX(HandoverLog!A:A,MATCH(ShipmentRegister!C673,HandoverLog!A:A,0),1),"Inside The Secure Store")=C673,"Collected And Gone","Inside The Secure Store")))</f>
        <v>Inside The Secure Store</v>
      </c>
      <c r="N673" s="28">
        <f t="shared" ca="1" si="47"/>
        <v>26</v>
      </c>
      <c r="O673" s="192" t="s">
        <v>2576</v>
      </c>
      <c r="P673" s="192"/>
      <c r="Q673" s="192"/>
      <c r="R673" s="192"/>
      <c r="S673" s="193"/>
      <c r="T673" s="208"/>
      <c r="U673" s="192"/>
      <c r="V673" s="174" t="str">
        <f t="shared" si="48"/>
        <v/>
      </c>
      <c r="W673" s="175" t="str">
        <f t="shared" ca="1" si="49"/>
        <v/>
      </c>
      <c r="X673" s="182"/>
      <c r="Y673" s="182"/>
      <c r="Z673" s="182"/>
      <c r="AA673" s="182"/>
    </row>
    <row r="674" spans="1:27">
      <c r="A674" s="246">
        <v>44075</v>
      </c>
      <c r="B674" s="169" t="s">
        <v>7</v>
      </c>
      <c r="C674" s="192" t="s">
        <v>2579</v>
      </c>
      <c r="D674" s="208">
        <v>9</v>
      </c>
      <c r="E674" s="208"/>
      <c r="F674" s="116" t="s">
        <v>104</v>
      </c>
      <c r="G674" s="192" t="s">
        <v>2574</v>
      </c>
      <c r="H674" s="192" t="s">
        <v>2575</v>
      </c>
      <c r="I674" s="192" t="s">
        <v>138</v>
      </c>
      <c r="J674" s="169" t="s">
        <v>10</v>
      </c>
      <c r="K674" s="192"/>
      <c r="L674" s="193" t="s">
        <v>2263</v>
      </c>
      <c r="M674" s="172" t="str">
        <f>IF(C674="","",(IF(IFERROR(INDEX(HandoverLog!A:A,MATCH(ShipmentRegister!C674,HandoverLog!A:A,0),1),"Inside The Secure Store")=C674,"Collected And Gone","Inside The Secure Store")))</f>
        <v>Inside The Secure Store</v>
      </c>
      <c r="N674" s="28">
        <f t="shared" ca="1" si="47"/>
        <v>26</v>
      </c>
      <c r="O674" s="192" t="s">
        <v>2576</v>
      </c>
      <c r="P674" s="192"/>
      <c r="Q674" s="192"/>
      <c r="R674" s="192"/>
      <c r="S674" s="193"/>
      <c r="T674" s="208"/>
      <c r="U674" s="192"/>
      <c r="V674" s="174" t="str">
        <f t="shared" si="48"/>
        <v/>
      </c>
      <c r="W674" s="175" t="str">
        <f t="shared" ca="1" si="49"/>
        <v/>
      </c>
      <c r="X674" s="182"/>
      <c r="Y674" s="182"/>
      <c r="Z674" s="182"/>
      <c r="AA674" s="182"/>
    </row>
    <row r="675" spans="1:27">
      <c r="A675" s="246">
        <v>44075</v>
      </c>
      <c r="B675" s="169" t="s">
        <v>7</v>
      </c>
      <c r="C675" s="192" t="s">
        <v>2580</v>
      </c>
      <c r="D675" s="208">
        <v>9</v>
      </c>
      <c r="E675" s="208"/>
      <c r="F675" s="116" t="s">
        <v>104</v>
      </c>
      <c r="G675" s="192" t="s">
        <v>2574</v>
      </c>
      <c r="H675" s="192" t="s">
        <v>2575</v>
      </c>
      <c r="I675" s="192" t="s">
        <v>138</v>
      </c>
      <c r="J675" s="169" t="s">
        <v>10</v>
      </c>
      <c r="K675" s="192"/>
      <c r="L675" s="193" t="s">
        <v>2263</v>
      </c>
      <c r="M675" s="172" t="str">
        <f>IF(C675="","",(IF(IFERROR(INDEX(HandoverLog!A:A,MATCH(ShipmentRegister!C675,HandoverLog!A:A,0),1),"Inside The Secure Store")=C675,"Collected And Gone","Inside The Secure Store")))</f>
        <v>Inside The Secure Store</v>
      </c>
      <c r="N675" s="28">
        <f t="shared" ca="1" si="47"/>
        <v>26</v>
      </c>
      <c r="O675" s="192" t="s">
        <v>2576</v>
      </c>
      <c r="P675" s="192"/>
      <c r="Q675" s="192"/>
      <c r="R675" s="192"/>
      <c r="S675" s="193"/>
      <c r="T675" s="208"/>
      <c r="U675" s="192"/>
      <c r="V675" s="174" t="str">
        <f t="shared" si="48"/>
        <v/>
      </c>
      <c r="W675" s="175" t="str">
        <f t="shared" ca="1" si="49"/>
        <v/>
      </c>
      <c r="X675" s="182"/>
      <c r="Y675" s="182"/>
      <c r="Z675" s="182"/>
      <c r="AA675" s="182"/>
    </row>
    <row r="676" spans="1:27">
      <c r="A676" s="246">
        <v>44075</v>
      </c>
      <c r="B676" s="169" t="s">
        <v>7</v>
      </c>
      <c r="C676" s="192" t="s">
        <v>2581</v>
      </c>
      <c r="D676" s="208">
        <v>9</v>
      </c>
      <c r="E676" s="208"/>
      <c r="F676" s="116" t="s">
        <v>104</v>
      </c>
      <c r="G676" s="192" t="s">
        <v>2574</v>
      </c>
      <c r="H676" s="192" t="s">
        <v>2575</v>
      </c>
      <c r="I676" s="192" t="s">
        <v>138</v>
      </c>
      <c r="J676" s="169" t="s">
        <v>10</v>
      </c>
      <c r="K676" s="192"/>
      <c r="L676" s="193" t="s">
        <v>2263</v>
      </c>
      <c r="M676" s="172" t="str">
        <f>IF(C676="","",(IF(IFERROR(INDEX(HandoverLog!A:A,MATCH(ShipmentRegister!C676,HandoverLog!A:A,0),1),"Inside The Secure Store")=C676,"Collected And Gone","Inside The Secure Store")))</f>
        <v>Inside The Secure Store</v>
      </c>
      <c r="N676" s="28">
        <f t="shared" ca="1" si="47"/>
        <v>26</v>
      </c>
      <c r="O676" s="192" t="s">
        <v>2576</v>
      </c>
      <c r="P676" s="192"/>
      <c r="Q676" s="192"/>
      <c r="R676" s="192"/>
      <c r="S676" s="193"/>
      <c r="T676" s="208"/>
      <c r="U676" s="192"/>
      <c r="V676" s="174" t="str">
        <f t="shared" si="48"/>
        <v/>
      </c>
      <c r="W676" s="175" t="str">
        <f t="shared" ca="1" si="49"/>
        <v/>
      </c>
      <c r="X676" s="182"/>
      <c r="Y676" s="182"/>
      <c r="Z676" s="182"/>
      <c r="AA676" s="182"/>
    </row>
    <row r="677" spans="1:27">
      <c r="A677" s="246">
        <v>44075</v>
      </c>
      <c r="B677" s="169" t="s">
        <v>7</v>
      </c>
      <c r="C677" s="192" t="s">
        <v>2582</v>
      </c>
      <c r="D677" s="208">
        <v>9</v>
      </c>
      <c r="E677" s="208"/>
      <c r="F677" s="116" t="s">
        <v>104</v>
      </c>
      <c r="G677" s="192" t="s">
        <v>2574</v>
      </c>
      <c r="H677" s="192" t="s">
        <v>2575</v>
      </c>
      <c r="I677" s="192" t="s">
        <v>138</v>
      </c>
      <c r="J677" s="169" t="s">
        <v>10</v>
      </c>
      <c r="K677" s="192"/>
      <c r="L677" s="193" t="s">
        <v>2263</v>
      </c>
      <c r="M677" s="172" t="str">
        <f>IF(C677="","",(IF(IFERROR(INDEX(HandoverLog!A:A,MATCH(ShipmentRegister!C677,HandoverLog!A:A,0),1),"Inside The Secure Store")=C677,"Collected And Gone","Inside The Secure Store")))</f>
        <v>Inside The Secure Store</v>
      </c>
      <c r="N677" s="28">
        <f t="shared" ca="1" si="47"/>
        <v>26</v>
      </c>
      <c r="O677" s="192" t="s">
        <v>2576</v>
      </c>
      <c r="P677" s="192"/>
      <c r="Q677" s="192"/>
      <c r="R677" s="192"/>
      <c r="S677" s="193"/>
      <c r="T677" s="208"/>
      <c r="U677" s="192"/>
      <c r="V677" s="174" t="str">
        <f t="shared" si="48"/>
        <v/>
      </c>
      <c r="W677" s="175" t="str">
        <f t="shared" ca="1" si="49"/>
        <v/>
      </c>
      <c r="X677" s="182"/>
      <c r="Y677" s="182"/>
      <c r="Z677" s="182"/>
      <c r="AA677" s="182"/>
    </row>
    <row r="678" spans="1:27">
      <c r="A678" s="246">
        <v>44075</v>
      </c>
      <c r="B678" s="169" t="s">
        <v>7</v>
      </c>
      <c r="C678" s="192" t="s">
        <v>2583</v>
      </c>
      <c r="D678" s="208">
        <v>9</v>
      </c>
      <c r="E678" s="208"/>
      <c r="F678" s="116" t="s">
        <v>104</v>
      </c>
      <c r="G678" s="192" t="s">
        <v>2574</v>
      </c>
      <c r="H678" s="192" t="s">
        <v>2575</v>
      </c>
      <c r="I678" s="192" t="s">
        <v>138</v>
      </c>
      <c r="J678" s="169" t="s">
        <v>10</v>
      </c>
      <c r="K678" s="192"/>
      <c r="L678" s="193" t="s">
        <v>2263</v>
      </c>
      <c r="M678" s="172" t="str">
        <f>IF(C678="","",(IF(IFERROR(INDEX(HandoverLog!A:A,MATCH(ShipmentRegister!C678,HandoverLog!A:A,0),1),"Inside The Secure Store")=C678,"Collected And Gone","Inside The Secure Store")))</f>
        <v>Inside The Secure Store</v>
      </c>
      <c r="N678" s="28">
        <f t="shared" ca="1" si="47"/>
        <v>26</v>
      </c>
      <c r="O678" s="192" t="s">
        <v>2576</v>
      </c>
      <c r="P678" s="192"/>
      <c r="Q678" s="192"/>
      <c r="R678" s="192"/>
      <c r="S678" s="193"/>
      <c r="T678" s="208"/>
      <c r="U678" s="192"/>
      <c r="V678" s="174" t="str">
        <f t="shared" si="48"/>
        <v/>
      </c>
      <c r="W678" s="175" t="str">
        <f t="shared" ca="1" si="49"/>
        <v/>
      </c>
      <c r="X678" s="182"/>
      <c r="Y678" s="182"/>
      <c r="Z678" s="182"/>
      <c r="AA678" s="182"/>
    </row>
    <row r="679" spans="1:27">
      <c r="A679" s="246">
        <v>44075</v>
      </c>
      <c r="B679" s="169" t="s">
        <v>7</v>
      </c>
      <c r="C679" s="192" t="s">
        <v>2584</v>
      </c>
      <c r="D679" s="208">
        <v>9</v>
      </c>
      <c r="E679" s="208"/>
      <c r="F679" s="116" t="s">
        <v>104</v>
      </c>
      <c r="G679" s="192" t="s">
        <v>2574</v>
      </c>
      <c r="H679" s="192" t="s">
        <v>2575</v>
      </c>
      <c r="I679" s="192" t="s">
        <v>138</v>
      </c>
      <c r="J679" s="169" t="s">
        <v>10</v>
      </c>
      <c r="K679" s="192"/>
      <c r="L679" s="193" t="s">
        <v>2263</v>
      </c>
      <c r="M679" s="172" t="str">
        <f>IF(C679="","",(IF(IFERROR(INDEX(HandoverLog!A:A,MATCH(ShipmentRegister!C679,HandoverLog!A:A,0),1),"Inside The Secure Store")=C679,"Collected And Gone","Inside The Secure Store")))</f>
        <v>Inside The Secure Store</v>
      </c>
      <c r="N679" s="28">
        <f t="shared" ca="1" si="47"/>
        <v>26</v>
      </c>
      <c r="O679" s="192" t="s">
        <v>2576</v>
      </c>
      <c r="P679" s="192"/>
      <c r="Q679" s="192"/>
      <c r="R679" s="192"/>
      <c r="S679" s="193"/>
      <c r="T679" s="208"/>
      <c r="U679" s="192"/>
      <c r="V679" s="174" t="str">
        <f t="shared" si="48"/>
        <v/>
      </c>
      <c r="W679" s="175" t="str">
        <f t="shared" ca="1" si="49"/>
        <v/>
      </c>
      <c r="X679" s="182"/>
      <c r="Y679" s="182"/>
      <c r="Z679" s="182"/>
      <c r="AA679" s="182"/>
    </row>
    <row r="680" spans="1:27">
      <c r="A680" s="245">
        <v>44075</v>
      </c>
      <c r="B680" s="169" t="s">
        <v>7</v>
      </c>
      <c r="C680" s="192" t="s">
        <v>2585</v>
      </c>
      <c r="D680" s="208">
        <v>1</v>
      </c>
      <c r="E680" s="171" t="s">
        <v>39</v>
      </c>
      <c r="F680" s="116" t="s">
        <v>37</v>
      </c>
      <c r="G680" s="192" t="s">
        <v>509</v>
      </c>
      <c r="H680" s="192" t="s">
        <v>2586</v>
      </c>
      <c r="I680" s="192" t="s">
        <v>2587</v>
      </c>
      <c r="J680" s="169" t="s">
        <v>10</v>
      </c>
      <c r="K680" s="192"/>
      <c r="L680" s="193" t="s">
        <v>2263</v>
      </c>
      <c r="M680" s="172" t="str">
        <f>IF(C680="","",(IF(IFERROR(INDEX(HandoverLog!A:A,MATCH(ShipmentRegister!C680,HandoverLog!A:A,0),1),"Inside The Secure Store")=C680,"Collected And Gone","Inside The Secure Store")))</f>
        <v>Collected And Gone</v>
      </c>
      <c r="N680" s="28">
        <f t="shared" ca="1" si="47"/>
        <v>26</v>
      </c>
      <c r="O680" s="192"/>
      <c r="P680" s="192"/>
      <c r="Q680" s="192"/>
      <c r="R680" s="192"/>
      <c r="S680" s="192"/>
      <c r="T680" s="208"/>
      <c r="U680" s="192"/>
      <c r="V680" s="174" t="str">
        <f t="shared" si="48"/>
        <v/>
      </c>
      <c r="W680" s="175" t="str">
        <f t="shared" ca="1" si="49"/>
        <v/>
      </c>
      <c r="X680" s="182"/>
      <c r="Y680" s="182"/>
      <c r="Z680" s="182"/>
      <c r="AA680" s="182"/>
    </row>
    <row r="681" spans="1:27">
      <c r="A681" s="246">
        <v>44075</v>
      </c>
      <c r="B681" s="169" t="s">
        <v>7</v>
      </c>
      <c r="C681" s="192" t="s">
        <v>2589</v>
      </c>
      <c r="D681" s="208">
        <v>1</v>
      </c>
      <c r="E681" s="171" t="s">
        <v>39</v>
      </c>
      <c r="F681" s="213" t="s">
        <v>13</v>
      </c>
      <c r="G681" s="192" t="s">
        <v>2475</v>
      </c>
      <c r="H681" s="192" t="s">
        <v>2590</v>
      </c>
      <c r="I681" s="192" t="s">
        <v>2591</v>
      </c>
      <c r="J681" s="146" t="s">
        <v>9</v>
      </c>
      <c r="K681" s="192"/>
      <c r="L681" s="193" t="s">
        <v>2033</v>
      </c>
      <c r="M681" s="172" t="str">
        <f>IF(C681="","",(IF(IFERROR(INDEX(HandoverLog!A:A,MATCH(ShipmentRegister!C681,HandoverLog!A:A,0),1),"Inside The Secure Store")=C681,"Collected And Gone","Inside The Secure Store")))</f>
        <v>Inside The Secure Store</v>
      </c>
      <c r="N681" s="28">
        <f t="shared" ca="1" si="47"/>
        <v>26</v>
      </c>
      <c r="O681" s="192"/>
      <c r="P681" s="192"/>
      <c r="Q681" s="192"/>
      <c r="R681" s="192"/>
      <c r="S681" s="193"/>
      <c r="T681" s="208"/>
      <c r="U681" s="192"/>
      <c r="V681" s="174" t="str">
        <f t="shared" si="48"/>
        <v/>
      </c>
      <c r="W681" s="175" t="str">
        <f t="shared" ca="1" si="49"/>
        <v/>
      </c>
      <c r="X681" s="182"/>
      <c r="Y681" s="182"/>
      <c r="Z681" s="182"/>
      <c r="AA681" s="182"/>
    </row>
    <row r="682" spans="1:27">
      <c r="A682" s="245">
        <v>44075</v>
      </c>
      <c r="B682" s="169" t="s">
        <v>8</v>
      </c>
      <c r="C682" s="192" t="s">
        <v>2593</v>
      </c>
      <c r="D682" s="208">
        <v>2</v>
      </c>
      <c r="E682" s="171" t="s">
        <v>39</v>
      </c>
      <c r="F682" s="213" t="s">
        <v>1870</v>
      </c>
      <c r="G682" s="192" t="s">
        <v>2541</v>
      </c>
      <c r="H682" s="192" t="s">
        <v>2594</v>
      </c>
      <c r="I682" s="192" t="s">
        <v>138</v>
      </c>
      <c r="J682" s="169" t="s">
        <v>10</v>
      </c>
      <c r="K682" s="192"/>
      <c r="L682" s="193" t="s">
        <v>2033</v>
      </c>
      <c r="M682" s="172" t="str">
        <f>IF(C682="","",(IF(IFERROR(INDEX(HandoverLog!A:A,MATCH(ShipmentRegister!C682,HandoverLog!A:A,0),1),"Inside The Secure Store")=C682,"Collected And Gone","Inside The Secure Store")))</f>
        <v>Collected And Gone</v>
      </c>
      <c r="N682" s="28">
        <f t="shared" ca="1" si="47"/>
        <v>26</v>
      </c>
      <c r="O682" s="192" t="s">
        <v>2595</v>
      </c>
      <c r="P682" s="192"/>
      <c r="Q682" s="192"/>
      <c r="R682" s="192"/>
      <c r="S682" s="192"/>
      <c r="T682" s="208"/>
      <c r="U682" s="192"/>
      <c r="V682" s="174" t="str">
        <f t="shared" si="48"/>
        <v/>
      </c>
      <c r="W682" s="175" t="str">
        <f t="shared" ca="1" si="49"/>
        <v/>
      </c>
      <c r="X682" s="182"/>
      <c r="Y682" s="182"/>
      <c r="Z682" s="182"/>
      <c r="AA682" s="182"/>
    </row>
    <row r="683" spans="1:27">
      <c r="A683" s="245">
        <v>44075</v>
      </c>
      <c r="B683" s="169" t="s">
        <v>8</v>
      </c>
      <c r="C683" s="192" t="s">
        <v>2596</v>
      </c>
      <c r="D683" s="208">
        <v>2</v>
      </c>
      <c r="E683" s="208"/>
      <c r="F683" s="213" t="s">
        <v>1870</v>
      </c>
      <c r="G683" s="192" t="s">
        <v>2541</v>
      </c>
      <c r="H683" s="192" t="s">
        <v>2594</v>
      </c>
      <c r="I683" s="192" t="s">
        <v>138</v>
      </c>
      <c r="J683" s="169" t="s">
        <v>10</v>
      </c>
      <c r="K683" s="192"/>
      <c r="L683" s="193" t="s">
        <v>2033</v>
      </c>
      <c r="M683" s="172" t="str">
        <f>IF(C683="","",(IF(IFERROR(INDEX(HandoverLog!A:A,MATCH(ShipmentRegister!C683,HandoverLog!A:A,0),1),"Inside The Secure Store")=C683,"Collected And Gone","Inside The Secure Store")))</f>
        <v>Collected And Gone</v>
      </c>
      <c r="N683" s="28">
        <f t="shared" ca="1" si="47"/>
        <v>26</v>
      </c>
      <c r="O683" s="192" t="s">
        <v>2595</v>
      </c>
      <c r="P683" s="192"/>
      <c r="Q683" s="192"/>
      <c r="R683" s="192"/>
      <c r="S683" s="192"/>
      <c r="T683" s="208"/>
      <c r="U683" s="192"/>
      <c r="V683" s="174" t="str">
        <f t="shared" si="48"/>
        <v/>
      </c>
      <c r="W683" s="175" t="str">
        <f t="shared" ca="1" si="49"/>
        <v/>
      </c>
      <c r="X683" s="182"/>
      <c r="Y683" s="182"/>
      <c r="Z683" s="182"/>
      <c r="AA683" s="182"/>
    </row>
    <row r="684" spans="1:27">
      <c r="A684" s="246">
        <v>44075</v>
      </c>
      <c r="B684" s="169" t="s">
        <v>7</v>
      </c>
      <c r="C684" s="192" t="s">
        <v>2597</v>
      </c>
      <c r="D684" s="208">
        <v>2</v>
      </c>
      <c r="E684" s="171" t="s">
        <v>39</v>
      </c>
      <c r="F684" s="213" t="s">
        <v>19</v>
      </c>
      <c r="G684" s="192" t="s">
        <v>1008</v>
      </c>
      <c r="H684" s="192" t="s">
        <v>2601</v>
      </c>
      <c r="I684" s="192" t="s">
        <v>2602</v>
      </c>
      <c r="J684" s="146" t="s">
        <v>9</v>
      </c>
      <c r="K684" s="192"/>
      <c r="L684" s="193" t="s">
        <v>2033</v>
      </c>
      <c r="M684" s="172" t="str">
        <f>IF(C684="","",(IF(IFERROR(INDEX(HandoverLog!A:A,MATCH(ShipmentRegister!C684,HandoverLog!A:A,0),1),"Inside The Secure Store")=C684,"Collected And Gone","Inside The Secure Store")))</f>
        <v>Collected And Gone</v>
      </c>
      <c r="N684" s="28">
        <f t="shared" ca="1" si="47"/>
        <v>26</v>
      </c>
      <c r="O684" s="192"/>
      <c r="P684" s="192"/>
      <c r="Q684" s="192"/>
      <c r="R684" s="192"/>
      <c r="S684" s="193"/>
      <c r="T684" s="208"/>
      <c r="U684" s="192"/>
      <c r="V684" s="174" t="str">
        <f t="shared" si="48"/>
        <v/>
      </c>
      <c r="W684" s="175" t="str">
        <f t="shared" ca="1" si="49"/>
        <v/>
      </c>
      <c r="X684" s="182"/>
      <c r="Y684" s="182"/>
      <c r="Z684" s="182"/>
      <c r="AA684" s="182"/>
    </row>
    <row r="685" spans="1:27">
      <c r="A685" s="246">
        <v>44075</v>
      </c>
      <c r="B685" s="169" t="s">
        <v>7</v>
      </c>
      <c r="C685" s="192" t="s">
        <v>2603</v>
      </c>
      <c r="D685" s="208">
        <v>2</v>
      </c>
      <c r="E685" s="208"/>
      <c r="F685" s="213" t="s">
        <v>19</v>
      </c>
      <c r="G685" s="192" t="s">
        <v>1008</v>
      </c>
      <c r="H685" s="192" t="s">
        <v>2601</v>
      </c>
      <c r="I685" s="192" t="s">
        <v>2602</v>
      </c>
      <c r="J685" s="146" t="s">
        <v>9</v>
      </c>
      <c r="K685" s="192"/>
      <c r="L685" s="193" t="s">
        <v>2033</v>
      </c>
      <c r="M685" s="172" t="str">
        <f>IF(C685="","",(IF(IFERROR(INDEX(HandoverLog!A:A,MATCH(ShipmentRegister!C685,HandoverLog!A:A,0),1),"Inside The Secure Store")=C685,"Collected And Gone","Inside The Secure Store")))</f>
        <v>Collected And Gone</v>
      </c>
      <c r="N685" s="28">
        <f t="shared" ca="1" si="47"/>
        <v>26</v>
      </c>
      <c r="O685" s="192"/>
      <c r="P685" s="192"/>
      <c r="Q685" s="192"/>
      <c r="R685" s="192"/>
      <c r="S685" s="193"/>
      <c r="T685" s="208"/>
      <c r="U685" s="192"/>
      <c r="V685" s="174" t="str">
        <f t="shared" si="48"/>
        <v/>
      </c>
      <c r="W685" s="175" t="str">
        <f t="shared" ca="1" si="49"/>
        <v/>
      </c>
      <c r="X685" s="182"/>
      <c r="Y685" s="182"/>
      <c r="Z685" s="182"/>
      <c r="AA685" s="182"/>
    </row>
    <row r="686" spans="1:27">
      <c r="A686" s="245">
        <v>44075</v>
      </c>
      <c r="B686" s="169" t="s">
        <v>7</v>
      </c>
      <c r="C686" s="192" t="s">
        <v>2604</v>
      </c>
      <c r="D686" s="208">
        <v>1</v>
      </c>
      <c r="E686" s="171" t="s">
        <v>39</v>
      </c>
      <c r="F686" s="213" t="s">
        <v>13</v>
      </c>
      <c r="G686" s="192" t="s">
        <v>184</v>
      </c>
      <c r="H686" s="192" t="s">
        <v>2605</v>
      </c>
      <c r="I686" s="192" t="s">
        <v>2606</v>
      </c>
      <c r="J686" s="169" t="s">
        <v>10</v>
      </c>
      <c r="K686" s="192"/>
      <c r="L686" s="193" t="s">
        <v>1054</v>
      </c>
      <c r="M686" s="172" t="str">
        <f>IF(C686="","",(IF(IFERROR(INDEX(HandoverLog!A:A,MATCH(ShipmentRegister!C686,HandoverLog!A:A,0),1),"Inside The Secure Store")=C686,"Collected And Gone","Inside The Secure Store")))</f>
        <v>Collected And Gone</v>
      </c>
      <c r="N686" s="28">
        <f t="shared" ca="1" si="47"/>
        <v>26</v>
      </c>
      <c r="O686" s="192" t="s">
        <v>2607</v>
      </c>
      <c r="P686" s="192"/>
      <c r="Q686" s="192"/>
      <c r="R686" s="192"/>
      <c r="S686" s="192"/>
      <c r="T686" s="208"/>
      <c r="U686" s="192"/>
      <c r="V686" s="174" t="str">
        <f t="shared" si="48"/>
        <v/>
      </c>
      <c r="W686" s="175" t="str">
        <f t="shared" ca="1" si="49"/>
        <v/>
      </c>
      <c r="X686" s="182"/>
      <c r="Y686" s="182"/>
      <c r="Z686" s="182"/>
      <c r="AA686" s="182"/>
    </row>
    <row r="687" spans="1:27">
      <c r="A687" s="245">
        <v>44075</v>
      </c>
      <c r="B687" s="169" t="s">
        <v>7</v>
      </c>
      <c r="C687" s="192" t="s">
        <v>2691</v>
      </c>
      <c r="D687" s="208">
        <v>1</v>
      </c>
      <c r="E687" s="171" t="s">
        <v>39</v>
      </c>
      <c r="F687" s="213" t="s">
        <v>13</v>
      </c>
      <c r="G687" s="192" t="s">
        <v>632</v>
      </c>
      <c r="H687" s="192" t="s">
        <v>2626</v>
      </c>
      <c r="I687" s="192" t="s">
        <v>2627</v>
      </c>
      <c r="J687" s="169" t="s">
        <v>10</v>
      </c>
      <c r="K687" s="192"/>
      <c r="L687" s="193" t="s">
        <v>2628</v>
      </c>
      <c r="M687" s="172" t="str">
        <f>IF(C687="","",(IF(IFERROR(INDEX(HandoverLog!A:A,MATCH(ShipmentRegister!C687,HandoverLog!A:A,0),1),"Inside The Secure Store")=C687,"Collected And Gone","Inside The Secure Store")))</f>
        <v>Collected And Gone</v>
      </c>
      <c r="N687" s="28">
        <f t="shared" ca="1" si="47"/>
        <v>26</v>
      </c>
      <c r="O687" s="192" t="s">
        <v>2690</v>
      </c>
      <c r="P687" s="192"/>
      <c r="Q687" s="192"/>
      <c r="R687" s="192"/>
      <c r="S687" s="192"/>
      <c r="T687" s="208"/>
      <c r="U687" s="192"/>
      <c r="V687" s="174" t="str">
        <f t="shared" si="48"/>
        <v/>
      </c>
      <c r="W687" s="175" t="str">
        <f t="shared" ca="1" si="49"/>
        <v/>
      </c>
      <c r="X687" s="182"/>
      <c r="Y687" s="182"/>
      <c r="Z687" s="182"/>
      <c r="AA687" s="182"/>
    </row>
    <row r="688" spans="1:27">
      <c r="A688" s="245">
        <v>44075</v>
      </c>
      <c r="B688" s="169" t="s">
        <v>7</v>
      </c>
      <c r="C688" s="192" t="s">
        <v>2629</v>
      </c>
      <c r="D688" s="208">
        <v>1</v>
      </c>
      <c r="E688" s="171" t="s">
        <v>39</v>
      </c>
      <c r="F688" s="116" t="s">
        <v>37</v>
      </c>
      <c r="G688" s="192" t="s">
        <v>509</v>
      </c>
      <c r="H688" s="192" t="s">
        <v>2630</v>
      </c>
      <c r="I688" s="192" t="s">
        <v>74</v>
      </c>
      <c r="J688" s="169" t="s">
        <v>10</v>
      </c>
      <c r="K688" s="192"/>
      <c r="L688" s="193" t="s">
        <v>1054</v>
      </c>
      <c r="M688" s="172" t="str">
        <f>IF(C688="","",(IF(IFERROR(INDEX(HandoverLog!A:A,MATCH(ShipmentRegister!C688,HandoverLog!A:A,0),1),"Inside The Secure Store")=C688,"Collected And Gone","Inside The Secure Store")))</f>
        <v>Collected And Gone</v>
      </c>
      <c r="N688" s="28">
        <f t="shared" ca="1" si="47"/>
        <v>26</v>
      </c>
      <c r="O688" s="192" t="s">
        <v>2631</v>
      </c>
      <c r="P688" s="192"/>
      <c r="Q688" s="192"/>
      <c r="R688" s="192"/>
      <c r="S688" s="192"/>
      <c r="T688" s="208"/>
      <c r="U688" s="192"/>
      <c r="V688" s="174" t="str">
        <f t="shared" si="48"/>
        <v/>
      </c>
      <c r="W688" s="175" t="str">
        <f t="shared" ca="1" si="49"/>
        <v/>
      </c>
      <c r="X688" s="182"/>
      <c r="Y688" s="182"/>
      <c r="Z688" s="182"/>
      <c r="AA688" s="182"/>
    </row>
    <row r="689" spans="1:27">
      <c r="A689" s="245">
        <v>44075</v>
      </c>
      <c r="B689" s="169" t="s">
        <v>7</v>
      </c>
      <c r="C689" s="192" t="s">
        <v>2635</v>
      </c>
      <c r="D689" s="208">
        <v>3</v>
      </c>
      <c r="E689" s="171" t="s">
        <v>39</v>
      </c>
      <c r="F689" s="116" t="s">
        <v>37</v>
      </c>
      <c r="G689" s="192" t="s">
        <v>509</v>
      </c>
      <c r="H689" s="192" t="s">
        <v>2632</v>
      </c>
      <c r="I689" s="192" t="s">
        <v>74</v>
      </c>
      <c r="J689" s="169" t="s">
        <v>10</v>
      </c>
      <c r="K689" s="192"/>
      <c r="L689" s="193" t="s">
        <v>1054</v>
      </c>
      <c r="M689" s="172" t="str">
        <f>IF(C689="","",(IF(IFERROR(INDEX(HandoverLog!A:A,MATCH(ShipmentRegister!C689,HandoverLog!A:A,0),1),"Inside The Secure Store")=C689,"Collected And Gone","Inside The Secure Store")))</f>
        <v>Collected And Gone</v>
      </c>
      <c r="N689" s="28">
        <f t="shared" ca="1" si="47"/>
        <v>26</v>
      </c>
      <c r="O689" s="192" t="s">
        <v>2631</v>
      </c>
      <c r="P689" s="192"/>
      <c r="Q689" s="192"/>
      <c r="R689" s="192"/>
      <c r="S689" s="192"/>
      <c r="T689" s="208"/>
      <c r="U689" s="192"/>
      <c r="V689" s="174" t="str">
        <f t="shared" si="48"/>
        <v/>
      </c>
      <c r="W689" s="175" t="str">
        <f t="shared" ca="1" si="49"/>
        <v/>
      </c>
      <c r="X689" s="182"/>
      <c r="Y689" s="182"/>
      <c r="Z689" s="182"/>
      <c r="AA689" s="182"/>
    </row>
    <row r="690" spans="1:27">
      <c r="A690" s="245">
        <v>44075</v>
      </c>
      <c r="B690" s="169" t="s">
        <v>7</v>
      </c>
      <c r="C690" s="192" t="s">
        <v>2633</v>
      </c>
      <c r="D690" s="208">
        <v>3</v>
      </c>
      <c r="E690" s="208"/>
      <c r="F690" s="116" t="s">
        <v>37</v>
      </c>
      <c r="G690" s="192" t="s">
        <v>509</v>
      </c>
      <c r="H690" s="192" t="s">
        <v>2632</v>
      </c>
      <c r="I690" s="192" t="s">
        <v>74</v>
      </c>
      <c r="J690" s="169" t="s">
        <v>10</v>
      </c>
      <c r="K690" s="192"/>
      <c r="L690" s="193" t="s">
        <v>1054</v>
      </c>
      <c r="M690" s="172" t="str">
        <f>IF(C690="","",(IF(IFERROR(INDEX(HandoverLog!A:A,MATCH(ShipmentRegister!C690,HandoverLog!A:A,0),1),"Inside The Secure Store")=C690,"Collected And Gone","Inside The Secure Store")))</f>
        <v>Collected And Gone</v>
      </c>
      <c r="N690" s="28">
        <f t="shared" ca="1" si="47"/>
        <v>26</v>
      </c>
      <c r="O690" s="192" t="s">
        <v>2631</v>
      </c>
      <c r="P690" s="192"/>
      <c r="Q690" s="192"/>
      <c r="R690" s="192"/>
      <c r="S690" s="192"/>
      <c r="T690" s="208"/>
      <c r="U690" s="192"/>
      <c r="V690" s="174" t="str">
        <f t="shared" si="48"/>
        <v/>
      </c>
      <c r="W690" s="175" t="str">
        <f t="shared" ca="1" si="49"/>
        <v/>
      </c>
      <c r="X690" s="182"/>
      <c r="Y690" s="182"/>
      <c r="Z690" s="182"/>
      <c r="AA690" s="182"/>
    </row>
    <row r="691" spans="1:27">
      <c r="A691" s="245">
        <v>44075</v>
      </c>
      <c r="B691" s="169" t="s">
        <v>7</v>
      </c>
      <c r="C691" s="192" t="s">
        <v>2634</v>
      </c>
      <c r="D691" s="208">
        <v>3</v>
      </c>
      <c r="E691" s="208"/>
      <c r="F691" s="116" t="s">
        <v>37</v>
      </c>
      <c r="G691" s="192" t="s">
        <v>509</v>
      </c>
      <c r="H691" s="192" t="s">
        <v>2632</v>
      </c>
      <c r="I691" s="192" t="s">
        <v>74</v>
      </c>
      <c r="J691" s="169" t="s">
        <v>10</v>
      </c>
      <c r="K691" s="192"/>
      <c r="L691" s="193" t="s">
        <v>1054</v>
      </c>
      <c r="M691" s="172" t="str">
        <f>IF(C691="","",(IF(IFERROR(INDEX(HandoverLog!A:A,MATCH(ShipmentRegister!C691,HandoverLog!A:A,0),1),"Inside The Secure Store")=C691,"Collected And Gone","Inside The Secure Store")))</f>
        <v>Collected And Gone</v>
      </c>
      <c r="N691" s="28">
        <f t="shared" ca="1" si="47"/>
        <v>26</v>
      </c>
      <c r="O691" s="192" t="s">
        <v>2631</v>
      </c>
      <c r="P691" s="192"/>
      <c r="Q691" s="192"/>
      <c r="R691" s="192"/>
      <c r="S691" s="192"/>
      <c r="T691" s="208"/>
      <c r="U691" s="192"/>
      <c r="V691" s="174" t="str">
        <f t="shared" si="48"/>
        <v/>
      </c>
      <c r="W691" s="175" t="str">
        <f t="shared" ca="1" si="49"/>
        <v/>
      </c>
      <c r="X691" s="182"/>
      <c r="Y691" s="182"/>
      <c r="Z691" s="182"/>
      <c r="AA691" s="182"/>
    </row>
    <row r="692" spans="1:27">
      <c r="A692" s="246">
        <v>44076</v>
      </c>
      <c r="B692" s="169" t="s">
        <v>7</v>
      </c>
      <c r="C692" s="192" t="s">
        <v>2638</v>
      </c>
      <c r="D692" s="208">
        <v>2</v>
      </c>
      <c r="E692" s="171" t="s">
        <v>39</v>
      </c>
      <c r="F692" s="116" t="s">
        <v>104</v>
      </c>
      <c r="G692" s="192" t="s">
        <v>1511</v>
      </c>
      <c r="H692" s="192" t="s">
        <v>2639</v>
      </c>
      <c r="I692" s="192" t="s">
        <v>2637</v>
      </c>
      <c r="J692" s="146" t="s">
        <v>9</v>
      </c>
      <c r="K692" s="192"/>
      <c r="L692" s="193" t="s">
        <v>2263</v>
      </c>
      <c r="M692" s="172" t="str">
        <f>IF(C692="","",(IF(IFERROR(INDEX(HandoverLog!A:A,MATCH(ShipmentRegister!C692,HandoverLog!A:A,0),1),"Inside The Secure Store")=C692,"Collected And Gone","Inside The Secure Store")))</f>
        <v>Inside The Secure Store</v>
      </c>
      <c r="N692" s="28">
        <f t="shared" ca="1" si="47"/>
        <v>25</v>
      </c>
      <c r="O692" s="192"/>
      <c r="P692" s="192"/>
      <c r="Q692" s="192"/>
      <c r="R692" s="192"/>
      <c r="S692" s="193"/>
      <c r="T692" s="208"/>
      <c r="U692" s="192"/>
      <c r="V692" s="174" t="str">
        <f t="shared" si="48"/>
        <v/>
      </c>
      <c r="W692" s="175" t="str">
        <f t="shared" ca="1" si="49"/>
        <v/>
      </c>
      <c r="X692" s="182"/>
      <c r="Y692" s="182"/>
      <c r="Z692" s="182"/>
      <c r="AA692" s="182"/>
    </row>
    <row r="693" spans="1:27">
      <c r="A693" s="245">
        <v>44076</v>
      </c>
      <c r="B693" s="169" t="s">
        <v>7</v>
      </c>
      <c r="C693" s="192" t="s">
        <v>2640</v>
      </c>
      <c r="D693" s="208">
        <v>2</v>
      </c>
      <c r="E693" s="208"/>
      <c r="F693" s="116" t="s">
        <v>104</v>
      </c>
      <c r="G693" s="192" t="s">
        <v>1511</v>
      </c>
      <c r="H693" s="192" t="s">
        <v>2639</v>
      </c>
      <c r="I693" s="192" t="s">
        <v>2637</v>
      </c>
      <c r="J693" s="146" t="s">
        <v>9</v>
      </c>
      <c r="K693" s="192"/>
      <c r="L693" s="193" t="s">
        <v>2263</v>
      </c>
      <c r="M693" s="172" t="str">
        <f>IF(C693="","",(IF(IFERROR(INDEX(HandoverLog!A:A,MATCH(ShipmentRegister!C693,HandoverLog!A:A,0),1),"Inside The Secure Store")=C693,"Collected And Gone","Inside The Secure Store")))</f>
        <v>Collected And Gone</v>
      </c>
      <c r="N693" s="28">
        <f t="shared" ca="1" si="47"/>
        <v>25</v>
      </c>
      <c r="O693" s="192"/>
      <c r="P693" s="192"/>
      <c r="Q693" s="192"/>
      <c r="R693" s="192"/>
      <c r="S693" s="192"/>
      <c r="T693" s="208"/>
      <c r="U693" s="192"/>
      <c r="V693" s="174" t="str">
        <f t="shared" si="48"/>
        <v/>
      </c>
      <c r="W693" s="175" t="str">
        <f t="shared" ca="1" si="49"/>
        <v/>
      </c>
      <c r="X693" s="182"/>
      <c r="Y693" s="182"/>
      <c r="Z693" s="182"/>
      <c r="AA693" s="182"/>
    </row>
    <row r="694" spans="1:27">
      <c r="A694" s="245">
        <v>44076</v>
      </c>
      <c r="B694" s="169" t="s">
        <v>7</v>
      </c>
      <c r="C694" s="192" t="s">
        <v>2641</v>
      </c>
      <c r="D694" s="208">
        <v>2</v>
      </c>
      <c r="E694" s="171" t="s">
        <v>39</v>
      </c>
      <c r="F694" s="213" t="s">
        <v>160</v>
      </c>
      <c r="G694" s="192" t="s">
        <v>2643</v>
      </c>
      <c r="H694" s="192" t="s">
        <v>2642</v>
      </c>
      <c r="I694" s="192" t="s">
        <v>2644</v>
      </c>
      <c r="J694" s="169" t="s">
        <v>10</v>
      </c>
      <c r="K694" s="192"/>
      <c r="L694" s="193" t="s">
        <v>2263</v>
      </c>
      <c r="M694" s="172" t="str">
        <f>IF(C694="","",(IF(IFERROR(INDEX(HandoverLog!A:A,MATCH(ShipmentRegister!C694,HandoverLog!A:A,0),1),"Inside The Secure Store")=C694,"Collected And Gone","Inside The Secure Store")))</f>
        <v>Collected And Gone</v>
      </c>
      <c r="N694" s="28">
        <f t="shared" ca="1" si="47"/>
        <v>25</v>
      </c>
      <c r="O694" s="192"/>
      <c r="P694" s="192"/>
      <c r="Q694" s="192"/>
      <c r="R694" s="192"/>
      <c r="S694" s="192"/>
      <c r="T694" s="208"/>
      <c r="U694" s="192"/>
      <c r="V694" s="174" t="str">
        <f t="shared" si="48"/>
        <v/>
      </c>
      <c r="W694" s="175" t="str">
        <f t="shared" ca="1" si="49"/>
        <v/>
      </c>
      <c r="X694" s="182"/>
      <c r="Y694" s="182"/>
      <c r="Z694" s="182"/>
      <c r="AA694" s="182"/>
    </row>
    <row r="695" spans="1:27">
      <c r="A695" s="245">
        <v>44076</v>
      </c>
      <c r="B695" s="169" t="s">
        <v>7</v>
      </c>
      <c r="C695" s="192" t="s">
        <v>2645</v>
      </c>
      <c r="D695" s="208">
        <v>2</v>
      </c>
      <c r="E695" s="208"/>
      <c r="F695" s="213" t="s">
        <v>160</v>
      </c>
      <c r="G695" s="192" t="s">
        <v>2643</v>
      </c>
      <c r="H695" s="192" t="s">
        <v>2642</v>
      </c>
      <c r="I695" s="192" t="s">
        <v>2644</v>
      </c>
      <c r="J695" s="169" t="s">
        <v>10</v>
      </c>
      <c r="K695" s="192"/>
      <c r="L695" s="193" t="s">
        <v>2263</v>
      </c>
      <c r="M695" s="172" t="str">
        <f>IF(C695="","",(IF(IFERROR(INDEX(HandoverLog!A:A,MATCH(ShipmentRegister!C695,HandoverLog!A:A,0),1),"Inside The Secure Store")=C695,"Collected And Gone","Inside The Secure Store")))</f>
        <v>Collected And Gone</v>
      </c>
      <c r="N695" s="28">
        <f t="shared" ca="1" si="47"/>
        <v>25</v>
      </c>
      <c r="O695" s="192"/>
      <c r="P695" s="192"/>
      <c r="Q695" s="192"/>
      <c r="R695" s="192"/>
      <c r="S695" s="192"/>
      <c r="T695" s="208"/>
      <c r="U695" s="192"/>
      <c r="V695" s="174" t="str">
        <f t="shared" si="48"/>
        <v/>
      </c>
      <c r="W695" s="175" t="str">
        <f t="shared" ca="1" si="49"/>
        <v/>
      </c>
      <c r="X695" s="182"/>
      <c r="Y695" s="182"/>
      <c r="Z695" s="182"/>
      <c r="AA695" s="182"/>
    </row>
    <row r="696" spans="1:27">
      <c r="A696" s="245">
        <v>44076</v>
      </c>
      <c r="B696" s="169" t="s">
        <v>7</v>
      </c>
      <c r="C696" s="192" t="s">
        <v>2833</v>
      </c>
      <c r="D696" s="208">
        <v>1</v>
      </c>
      <c r="E696" s="171" t="s">
        <v>39</v>
      </c>
      <c r="F696" s="213" t="s">
        <v>13</v>
      </c>
      <c r="G696" s="192" t="s">
        <v>2834</v>
      </c>
      <c r="H696" s="192" t="s">
        <v>2835</v>
      </c>
      <c r="I696" s="192" t="s">
        <v>2836</v>
      </c>
      <c r="J696" s="169" t="s">
        <v>10</v>
      </c>
      <c r="K696" s="192"/>
      <c r="L696" s="193" t="s">
        <v>1622</v>
      </c>
      <c r="M696" s="172" t="str">
        <f>IF(C696="","",(IF(IFERROR(INDEX(HandoverLog!A:A,MATCH(ShipmentRegister!C696,HandoverLog!A:A,0),1),"Inside The Secure Store")=C696,"Collected And Gone","Inside The Secure Store")))</f>
        <v>Collected And Gone</v>
      </c>
      <c r="N696" s="28">
        <f t="shared" ca="1" si="47"/>
        <v>25</v>
      </c>
      <c r="O696" s="192"/>
      <c r="P696" s="192"/>
      <c r="Q696" s="192"/>
      <c r="R696" s="192"/>
      <c r="S696" s="193"/>
      <c r="T696" s="208"/>
      <c r="U696" s="192"/>
      <c r="V696" s="174" t="str">
        <f t="shared" si="48"/>
        <v/>
      </c>
      <c r="W696" s="175" t="str">
        <f t="shared" ca="1" si="49"/>
        <v/>
      </c>
      <c r="X696" s="182"/>
      <c r="Y696" s="182"/>
      <c r="Z696" s="182"/>
      <c r="AA696" s="182"/>
    </row>
    <row r="697" spans="1:27">
      <c r="A697" s="246">
        <v>44076</v>
      </c>
      <c r="B697" s="169" t="s">
        <v>7</v>
      </c>
      <c r="C697" s="192" t="s">
        <v>2650</v>
      </c>
      <c r="D697" s="208">
        <v>1</v>
      </c>
      <c r="E697" s="171" t="s">
        <v>39</v>
      </c>
      <c r="F697" s="116" t="s">
        <v>104</v>
      </c>
      <c r="G697" s="192" t="s">
        <v>434</v>
      </c>
      <c r="H697" s="192" t="s">
        <v>2651</v>
      </c>
      <c r="I697" s="192" t="s">
        <v>2652</v>
      </c>
      <c r="J697" s="169" t="s">
        <v>10</v>
      </c>
      <c r="K697" s="192"/>
      <c r="L697" s="193" t="s">
        <v>167</v>
      </c>
      <c r="M697" s="172" t="str">
        <f>IF(C697="","",(IF(IFERROR(INDEX(HandoverLog!A:A,MATCH(ShipmentRegister!C697,HandoverLog!A:A,0),1),"Inside The Secure Store")=C697,"Collected And Gone","Inside The Secure Store")))</f>
        <v>Inside The Secure Store</v>
      </c>
      <c r="N697" s="28">
        <f t="shared" ca="1" si="47"/>
        <v>25</v>
      </c>
      <c r="O697" s="192"/>
      <c r="P697" s="192"/>
      <c r="Q697" s="192"/>
      <c r="R697" s="192"/>
      <c r="S697" s="193"/>
      <c r="T697" s="208"/>
      <c r="U697" s="192"/>
      <c r="V697" s="174" t="str">
        <f t="shared" si="48"/>
        <v/>
      </c>
      <c r="W697" s="175" t="str">
        <f t="shared" ca="1" si="49"/>
        <v/>
      </c>
      <c r="X697" s="182"/>
      <c r="Y697" s="182"/>
      <c r="Z697" s="182"/>
      <c r="AA697" s="182"/>
    </row>
    <row r="698" spans="1:27">
      <c r="A698" s="245">
        <v>44076</v>
      </c>
      <c r="B698" s="169" t="s">
        <v>7</v>
      </c>
      <c r="C698" s="192" t="s">
        <v>2665</v>
      </c>
      <c r="D698" s="208">
        <v>1</v>
      </c>
      <c r="E698" s="171" t="s">
        <v>39</v>
      </c>
      <c r="F698" s="213" t="s">
        <v>1892</v>
      </c>
      <c r="G698" s="192" t="s">
        <v>2000</v>
      </c>
      <c r="H698" s="192" t="s">
        <v>2653</v>
      </c>
      <c r="I698" s="192" t="s">
        <v>2654</v>
      </c>
      <c r="J698" s="169" t="s">
        <v>10</v>
      </c>
      <c r="K698" s="192"/>
      <c r="L698" s="193" t="s">
        <v>167</v>
      </c>
      <c r="M698" s="172" t="str">
        <f>IF(C698="","",(IF(IFERROR(INDEX(HandoverLog!A:A,MATCH(ShipmentRegister!C698,HandoverLog!A:A,0),1),"Inside The Secure Store")=C698,"Collected And Gone","Inside The Secure Store")))</f>
        <v>Collected And Gone</v>
      </c>
      <c r="N698" s="28">
        <f t="shared" ca="1" si="47"/>
        <v>25</v>
      </c>
      <c r="O698" s="192" t="s">
        <v>2693</v>
      </c>
      <c r="P698" s="192"/>
      <c r="Q698" s="192"/>
      <c r="R698" s="192"/>
      <c r="S698" s="192"/>
      <c r="T698" s="208"/>
      <c r="U698" s="192"/>
      <c r="V698" s="174" t="str">
        <f t="shared" si="48"/>
        <v/>
      </c>
      <c r="W698" s="175" t="str">
        <f t="shared" ca="1" si="49"/>
        <v/>
      </c>
      <c r="X698" s="182"/>
      <c r="Y698" s="182"/>
      <c r="Z698" s="182"/>
      <c r="AA698" s="182"/>
    </row>
    <row r="699" spans="1:27">
      <c r="A699" s="245">
        <v>44076</v>
      </c>
      <c r="B699" s="169" t="s">
        <v>7</v>
      </c>
      <c r="C699" s="192" t="s">
        <v>2655</v>
      </c>
      <c r="D699" s="208">
        <v>2</v>
      </c>
      <c r="E699" s="171" t="s">
        <v>39</v>
      </c>
      <c r="F699" s="213" t="s">
        <v>14</v>
      </c>
      <c r="G699" s="192" t="s">
        <v>194</v>
      </c>
      <c r="H699" s="192" t="s">
        <v>2659</v>
      </c>
      <c r="I699" s="192" t="s">
        <v>2656</v>
      </c>
      <c r="J699" s="146" t="s">
        <v>9</v>
      </c>
      <c r="K699" s="192"/>
      <c r="L699" s="193" t="s">
        <v>167</v>
      </c>
      <c r="M699" s="172" t="str">
        <f>IF(C699="","",(IF(IFERROR(INDEX(HandoverLog!A:A,MATCH(ShipmentRegister!C699,HandoverLog!A:A,0),1),"Inside The Secure Store")=C699,"Collected And Gone","Inside The Secure Store")))</f>
        <v>Collected And Gone</v>
      </c>
      <c r="N699" s="28">
        <f t="shared" ca="1" si="47"/>
        <v>25</v>
      </c>
      <c r="O699" s="192"/>
      <c r="P699" s="192"/>
      <c r="Q699" s="192"/>
      <c r="R699" s="192"/>
      <c r="S699" s="192"/>
      <c r="T699" s="208"/>
      <c r="U699" s="192"/>
      <c r="V699" s="174" t="str">
        <f t="shared" si="48"/>
        <v/>
      </c>
      <c r="W699" s="175" t="str">
        <f t="shared" ca="1" si="49"/>
        <v/>
      </c>
      <c r="X699" s="182"/>
      <c r="Y699" s="182"/>
      <c r="Z699" s="182"/>
      <c r="AA699" s="182"/>
    </row>
    <row r="700" spans="1:27">
      <c r="A700" s="245">
        <v>44076</v>
      </c>
      <c r="B700" s="169" t="s">
        <v>7</v>
      </c>
      <c r="C700" s="192" t="s">
        <v>2658</v>
      </c>
      <c r="D700" s="208"/>
      <c r="E700" s="171" t="s">
        <v>39</v>
      </c>
      <c r="F700" s="213" t="s">
        <v>14</v>
      </c>
      <c r="G700" s="192" t="s">
        <v>194</v>
      </c>
      <c r="H700" s="192" t="s">
        <v>2659</v>
      </c>
      <c r="I700" s="192" t="s">
        <v>2656</v>
      </c>
      <c r="J700" s="146" t="s">
        <v>9</v>
      </c>
      <c r="K700" s="192"/>
      <c r="L700" s="193" t="s">
        <v>167</v>
      </c>
      <c r="M700" s="172" t="str">
        <f>IF(C700="","",(IF(IFERROR(INDEX(HandoverLog!A:A,MATCH(ShipmentRegister!C700,HandoverLog!A:A,0),1),"Inside The Secure Store")=C700,"Collected And Gone","Inside The Secure Store")))</f>
        <v>Collected And Gone</v>
      </c>
      <c r="N700" s="28">
        <f t="shared" ca="1" si="47"/>
        <v>25</v>
      </c>
      <c r="O700" s="192"/>
      <c r="P700" s="192"/>
      <c r="Q700" s="192"/>
      <c r="R700" s="192"/>
      <c r="S700" s="192"/>
      <c r="T700" s="208"/>
      <c r="U700" s="192"/>
      <c r="V700" s="174" t="str">
        <f t="shared" si="48"/>
        <v/>
      </c>
      <c r="W700" s="175" t="str">
        <f t="shared" ca="1" si="49"/>
        <v/>
      </c>
      <c r="X700" s="182"/>
      <c r="Y700" s="182"/>
      <c r="Z700" s="182"/>
      <c r="AA700" s="182"/>
    </row>
    <row r="701" spans="1:27">
      <c r="A701" s="246">
        <v>44076</v>
      </c>
      <c r="B701" s="169" t="s">
        <v>7</v>
      </c>
      <c r="C701" s="192" t="s">
        <v>2657</v>
      </c>
      <c r="D701" s="208">
        <v>1</v>
      </c>
      <c r="E701" s="171" t="s">
        <v>39</v>
      </c>
      <c r="F701" s="213" t="s">
        <v>1892</v>
      </c>
      <c r="G701" s="192" t="s">
        <v>1511</v>
      </c>
      <c r="H701" s="192" t="s">
        <v>2660</v>
      </c>
      <c r="I701" s="192" t="s">
        <v>2661</v>
      </c>
      <c r="J701" s="169" t="s">
        <v>10</v>
      </c>
      <c r="K701" s="192"/>
      <c r="L701" s="193" t="s">
        <v>167</v>
      </c>
      <c r="M701" s="172" t="str">
        <f>IF(C701="","",(IF(IFERROR(INDEX(HandoverLog!A:A,MATCH(ShipmentRegister!C701,HandoverLog!A:A,0),1),"Inside The Secure Store")=C701,"Collected And Gone","Inside The Secure Store")))</f>
        <v>Collected And Gone</v>
      </c>
      <c r="N701" s="28">
        <f t="shared" ca="1" si="47"/>
        <v>25</v>
      </c>
      <c r="O701" s="192"/>
      <c r="P701" s="192"/>
      <c r="Q701" s="192"/>
      <c r="R701" s="192"/>
      <c r="S701" s="193"/>
      <c r="T701" s="208"/>
      <c r="U701" s="192"/>
      <c r="V701" s="174" t="str">
        <f t="shared" si="48"/>
        <v/>
      </c>
      <c r="W701" s="175" t="str">
        <f t="shared" ca="1" si="49"/>
        <v/>
      </c>
      <c r="X701" s="182"/>
      <c r="Y701" s="182"/>
      <c r="Z701" s="182"/>
      <c r="AA701" s="182"/>
    </row>
    <row r="702" spans="1:27">
      <c r="A702" s="246">
        <v>44076</v>
      </c>
      <c r="B702" s="169" t="s">
        <v>7</v>
      </c>
      <c r="C702" s="192" t="s">
        <v>2662</v>
      </c>
      <c r="D702" s="208">
        <v>1</v>
      </c>
      <c r="E702" s="171" t="s">
        <v>39</v>
      </c>
      <c r="F702" s="116" t="s">
        <v>104</v>
      </c>
      <c r="G702" s="192" t="s">
        <v>1511</v>
      </c>
      <c r="H702" s="192" t="s">
        <v>2663</v>
      </c>
      <c r="I702" s="192" t="s">
        <v>2664</v>
      </c>
      <c r="J702" s="169" t="s">
        <v>10</v>
      </c>
      <c r="K702" s="192"/>
      <c r="L702" s="193" t="s">
        <v>167</v>
      </c>
      <c r="M702" s="172" t="str">
        <f>IF(C702="","",(IF(IFERROR(INDEX(HandoverLog!A:A,MATCH(ShipmentRegister!C702,HandoverLog!A:A,0),1),"Inside The Secure Store")=C702,"Collected And Gone","Inside The Secure Store")))</f>
        <v>Inside The Secure Store</v>
      </c>
      <c r="N702" s="28">
        <f t="shared" ca="1" si="47"/>
        <v>25</v>
      </c>
      <c r="O702" s="192"/>
      <c r="P702" s="192"/>
      <c r="Q702" s="192"/>
      <c r="R702" s="192"/>
      <c r="S702" s="193"/>
      <c r="T702" s="208"/>
      <c r="U702" s="192"/>
      <c r="V702" s="174" t="str">
        <f t="shared" si="48"/>
        <v/>
      </c>
      <c r="W702" s="175" t="str">
        <f t="shared" ca="1" si="49"/>
        <v/>
      </c>
      <c r="X702" s="182"/>
      <c r="Y702" s="182"/>
      <c r="Z702" s="182"/>
      <c r="AA702" s="182"/>
    </row>
    <row r="703" spans="1:27">
      <c r="A703" s="245">
        <v>44076</v>
      </c>
      <c r="B703" s="169" t="s">
        <v>8</v>
      </c>
      <c r="C703" s="192" t="s">
        <v>2666</v>
      </c>
      <c r="D703" s="208">
        <v>1</v>
      </c>
      <c r="E703" s="171" t="s">
        <v>39</v>
      </c>
      <c r="F703" s="116" t="s">
        <v>37</v>
      </c>
      <c r="G703" s="192" t="s">
        <v>509</v>
      </c>
      <c r="H703" s="192" t="s">
        <v>2670</v>
      </c>
      <c r="I703" s="192" t="s">
        <v>2667</v>
      </c>
      <c r="J703" s="169" t="s">
        <v>10</v>
      </c>
      <c r="K703" s="192"/>
      <c r="L703" s="193" t="s">
        <v>1376</v>
      </c>
      <c r="M703" s="172" t="str">
        <f>IF(C703="","",(IF(IFERROR(INDEX(HandoverLog!A:A,MATCH(ShipmentRegister!C703,HandoverLog!A:A,0),1),"Inside The Secure Store")=C703,"Collected And Gone","Inside The Secure Store")))</f>
        <v>Collected And Gone</v>
      </c>
      <c r="N703" s="28">
        <f t="shared" ca="1" si="47"/>
        <v>25</v>
      </c>
      <c r="O703" s="192" t="s">
        <v>2668</v>
      </c>
      <c r="P703" s="192"/>
      <c r="Q703" s="192"/>
      <c r="R703" s="192"/>
      <c r="S703" s="192"/>
      <c r="T703" s="208"/>
      <c r="U703" s="192"/>
      <c r="V703" s="174" t="str">
        <f t="shared" si="48"/>
        <v/>
      </c>
      <c r="W703" s="175" t="str">
        <f t="shared" ca="1" si="49"/>
        <v/>
      </c>
      <c r="X703" s="182"/>
      <c r="Y703" s="182"/>
      <c r="Z703" s="182"/>
      <c r="AA703" s="182"/>
    </row>
    <row r="704" spans="1:27">
      <c r="A704" s="246">
        <v>44076</v>
      </c>
      <c r="B704" s="169" t="s">
        <v>7</v>
      </c>
      <c r="C704" s="192" t="s">
        <v>2676</v>
      </c>
      <c r="D704" s="208">
        <v>1</v>
      </c>
      <c r="E704" s="171" t="s">
        <v>39</v>
      </c>
      <c r="F704" s="213" t="s">
        <v>13</v>
      </c>
      <c r="G704" s="192" t="s">
        <v>2677</v>
      </c>
      <c r="H704" s="192" t="s">
        <v>2678</v>
      </c>
      <c r="I704" s="192" t="s">
        <v>1719</v>
      </c>
      <c r="J704" s="169" t="s">
        <v>10</v>
      </c>
      <c r="K704" s="192"/>
      <c r="L704" s="193" t="s">
        <v>1376</v>
      </c>
      <c r="M704" s="172" t="str">
        <f>IF(C704="","",(IF(IFERROR(INDEX(HandoverLog!A:A,MATCH(ShipmentRegister!C704,HandoverLog!A:A,0),1),"Inside The Secure Store")=C704,"Collected And Gone","Inside The Secure Store")))</f>
        <v>Collected And Gone</v>
      </c>
      <c r="N704" s="28">
        <f t="shared" ca="1" si="47"/>
        <v>25</v>
      </c>
      <c r="O704" s="192"/>
      <c r="P704" s="192"/>
      <c r="Q704" s="192"/>
      <c r="R704" s="192"/>
      <c r="S704" s="193"/>
      <c r="T704" s="208"/>
      <c r="U704" s="192"/>
      <c r="V704" s="174" t="str">
        <f t="shared" si="48"/>
        <v/>
      </c>
      <c r="W704" s="175" t="str">
        <f t="shared" ca="1" si="49"/>
        <v/>
      </c>
      <c r="X704" s="182"/>
      <c r="Y704" s="182"/>
      <c r="Z704" s="182"/>
      <c r="AA704" s="182"/>
    </row>
    <row r="705" spans="1:27">
      <c r="A705" s="246">
        <v>44076</v>
      </c>
      <c r="B705" s="169" t="s">
        <v>8</v>
      </c>
      <c r="C705" s="192" t="s">
        <v>2679</v>
      </c>
      <c r="D705" s="208">
        <v>1</v>
      </c>
      <c r="E705" s="171" t="s">
        <v>39</v>
      </c>
      <c r="F705" s="213" t="s">
        <v>1871</v>
      </c>
      <c r="G705" s="192" t="s">
        <v>2680</v>
      </c>
      <c r="H705" s="192" t="s">
        <v>2681</v>
      </c>
      <c r="I705" s="192" t="s">
        <v>74</v>
      </c>
      <c r="J705" s="169" t="s">
        <v>10</v>
      </c>
      <c r="K705" s="192"/>
      <c r="L705" s="193" t="s">
        <v>167</v>
      </c>
      <c r="M705" s="172" t="str">
        <f>IF(C705="","",(IF(IFERROR(INDEX(HandoverLog!A:A,MATCH(ShipmentRegister!C705,HandoverLog!A:A,0),1),"Inside The Secure Store")=C705,"Collected And Gone","Inside The Secure Store")))</f>
        <v>Collected And Gone</v>
      </c>
      <c r="N705" s="28">
        <f t="shared" ca="1" si="47"/>
        <v>25</v>
      </c>
      <c r="O705" s="192"/>
      <c r="P705" s="192"/>
      <c r="Q705" s="192"/>
      <c r="R705" s="192"/>
      <c r="S705" s="193"/>
      <c r="T705" s="208"/>
      <c r="U705" s="192"/>
      <c r="V705" s="174" t="str">
        <f t="shared" si="48"/>
        <v/>
      </c>
      <c r="W705" s="175" t="str">
        <f t="shared" ca="1" si="49"/>
        <v/>
      </c>
      <c r="X705" s="182"/>
      <c r="Y705" s="182"/>
      <c r="Z705" s="182"/>
      <c r="AA705" s="182"/>
    </row>
    <row r="706" spans="1:27">
      <c r="A706" s="245">
        <v>44077</v>
      </c>
      <c r="B706" s="169" t="s">
        <v>7</v>
      </c>
      <c r="C706" s="192" t="s">
        <v>2688</v>
      </c>
      <c r="D706" s="208">
        <v>1</v>
      </c>
      <c r="E706" s="171" t="s">
        <v>39</v>
      </c>
      <c r="F706" s="213" t="s">
        <v>19</v>
      </c>
      <c r="G706" s="192" t="s">
        <v>2686</v>
      </c>
      <c r="H706" s="192" t="s">
        <v>2687</v>
      </c>
      <c r="I706" s="192" t="s">
        <v>2689</v>
      </c>
      <c r="J706" s="169" t="s">
        <v>10</v>
      </c>
      <c r="K706" s="192"/>
      <c r="L706" s="193" t="s">
        <v>2033</v>
      </c>
      <c r="M706" s="172" t="str">
        <f>IF(C706="","",(IF(IFERROR(INDEX(HandoverLog!A:A,MATCH(ShipmentRegister!C706,HandoverLog!A:A,0),1),"Inside The Secure Store")=C706,"Collected And Gone","Inside The Secure Store")))</f>
        <v>Collected And Gone</v>
      </c>
      <c r="N706" s="28">
        <f t="shared" ca="1" si="47"/>
        <v>24</v>
      </c>
      <c r="O706" s="192" t="s">
        <v>2704</v>
      </c>
      <c r="P706" s="192"/>
      <c r="Q706" s="192"/>
      <c r="R706" s="192"/>
      <c r="S706" s="192"/>
      <c r="T706" s="208"/>
      <c r="U706" s="192"/>
      <c r="V706" s="174" t="str">
        <f t="shared" si="48"/>
        <v/>
      </c>
      <c r="W706" s="175" t="str">
        <f t="shared" ca="1" si="49"/>
        <v/>
      </c>
      <c r="X706" s="182"/>
      <c r="Y706" s="182"/>
      <c r="Z706" s="182"/>
      <c r="AA706" s="182"/>
    </row>
    <row r="707" spans="1:27">
      <c r="A707" s="246">
        <v>44077</v>
      </c>
      <c r="B707" s="169" t="s">
        <v>7</v>
      </c>
      <c r="C707" s="192" t="s">
        <v>2696</v>
      </c>
      <c r="D707" s="208">
        <v>3</v>
      </c>
      <c r="E707" s="171" t="s">
        <v>39</v>
      </c>
      <c r="F707" s="213" t="s">
        <v>2699</v>
      </c>
      <c r="G707" s="192" t="s">
        <v>475</v>
      </c>
      <c r="H707" s="192" t="s">
        <v>2700</v>
      </c>
      <c r="I707" s="192" t="s">
        <v>3025</v>
      </c>
      <c r="J707" s="169" t="s">
        <v>10</v>
      </c>
      <c r="K707" s="192"/>
      <c r="L707" s="193" t="s">
        <v>427</v>
      </c>
      <c r="M707" s="172" t="str">
        <f>IF(C707="","",(IF(IFERROR(INDEX(HandoverLog!A:A,MATCH(ShipmentRegister!C707,HandoverLog!A:A,0),1),"Inside The Secure Store")=C707,"Collected And Gone","Inside The Secure Store")))</f>
        <v>Collected And Gone</v>
      </c>
      <c r="N707" s="28">
        <f t="shared" ca="1" si="47"/>
        <v>24</v>
      </c>
      <c r="O707" s="192"/>
      <c r="P707" s="192"/>
      <c r="Q707" s="192"/>
      <c r="R707" s="192"/>
      <c r="S707" s="193"/>
      <c r="T707" s="208"/>
      <c r="U707" s="192"/>
      <c r="V707" s="174" t="str">
        <f t="shared" si="48"/>
        <v/>
      </c>
      <c r="W707" s="175" t="str">
        <f t="shared" ca="1" si="49"/>
        <v/>
      </c>
      <c r="X707" s="182"/>
      <c r="Y707" s="182"/>
      <c r="Z707" s="182"/>
      <c r="AA707" s="182"/>
    </row>
    <row r="708" spans="1:27">
      <c r="A708" s="246">
        <v>44077</v>
      </c>
      <c r="B708" s="169" t="s">
        <v>7</v>
      </c>
      <c r="C708" s="192" t="s">
        <v>2697</v>
      </c>
      <c r="D708" s="208">
        <v>3</v>
      </c>
      <c r="E708" s="208"/>
      <c r="F708" s="213" t="s">
        <v>2699</v>
      </c>
      <c r="G708" s="192" t="s">
        <v>475</v>
      </c>
      <c r="H708" s="192" t="s">
        <v>2700</v>
      </c>
      <c r="I708" s="192" t="s">
        <v>3025</v>
      </c>
      <c r="J708" s="169" t="s">
        <v>10</v>
      </c>
      <c r="K708" s="192"/>
      <c r="L708" s="193" t="s">
        <v>427</v>
      </c>
      <c r="M708" s="172" t="str">
        <f>IF(C708="","",(IF(IFERROR(INDEX(HandoverLog!A:A,MATCH(ShipmentRegister!C708,HandoverLog!A:A,0),1),"Inside The Secure Store")=C708,"Collected And Gone","Inside The Secure Store")))</f>
        <v>Collected And Gone</v>
      </c>
      <c r="N708" s="28">
        <f t="shared" ca="1" si="47"/>
        <v>24</v>
      </c>
      <c r="O708" s="192"/>
      <c r="P708" s="192"/>
      <c r="Q708" s="192"/>
      <c r="R708" s="192"/>
      <c r="S708" s="193"/>
      <c r="T708" s="208"/>
      <c r="U708" s="192"/>
      <c r="V708" s="174" t="str">
        <f t="shared" si="48"/>
        <v/>
      </c>
      <c r="W708" s="175" t="str">
        <f t="shared" ca="1" si="49"/>
        <v/>
      </c>
      <c r="X708" s="182"/>
      <c r="Y708" s="182"/>
      <c r="Z708" s="182"/>
      <c r="AA708" s="182"/>
    </row>
    <row r="709" spans="1:27">
      <c r="A709" s="246">
        <v>44077</v>
      </c>
      <c r="B709" s="169" t="s">
        <v>7</v>
      </c>
      <c r="C709" s="192" t="s">
        <v>2698</v>
      </c>
      <c r="D709" s="208">
        <v>3</v>
      </c>
      <c r="E709" s="208"/>
      <c r="F709" s="213" t="s">
        <v>2699</v>
      </c>
      <c r="G709" s="192" t="s">
        <v>475</v>
      </c>
      <c r="H709" s="192" t="s">
        <v>2700</v>
      </c>
      <c r="I709" s="192" t="s">
        <v>3025</v>
      </c>
      <c r="J709" s="169" t="s">
        <v>10</v>
      </c>
      <c r="K709" s="192"/>
      <c r="L709" s="193" t="s">
        <v>427</v>
      </c>
      <c r="M709" s="172" t="str">
        <f>IF(C709="","",(IF(IFERROR(INDEX(HandoverLog!A:A,MATCH(ShipmentRegister!C709,HandoverLog!A:A,0),1),"Inside The Secure Store")=C709,"Collected And Gone","Inside The Secure Store")))</f>
        <v>Collected And Gone</v>
      </c>
      <c r="N709" s="28">
        <f t="shared" ref="N709:N738" ca="1" si="50">IF(A709="","",(TODAY()-A709))</f>
        <v>24</v>
      </c>
      <c r="O709" s="192"/>
      <c r="P709" s="192"/>
      <c r="Q709" s="192"/>
      <c r="R709" s="192"/>
      <c r="S709" s="193"/>
      <c r="T709" s="208"/>
      <c r="U709" s="192"/>
      <c r="V709" s="174" t="str">
        <f t="shared" ref="V709:V772" si="51">IF(U709="","",U709+45)</f>
        <v/>
      </c>
      <c r="W709" s="175" t="str">
        <f t="shared" ref="W709:W772" ca="1" si="52">IF(U709="","",TODAY()-U709)</f>
        <v/>
      </c>
      <c r="X709" s="182"/>
      <c r="Y709" s="182"/>
      <c r="Z709" s="182"/>
      <c r="AA709" s="182"/>
    </row>
    <row r="710" spans="1:27">
      <c r="A710" s="245">
        <v>44077</v>
      </c>
      <c r="B710" s="169" t="s">
        <v>7</v>
      </c>
      <c r="C710" s="192" t="s">
        <v>2701</v>
      </c>
      <c r="D710" s="208">
        <v>1</v>
      </c>
      <c r="E710" s="171" t="s">
        <v>39</v>
      </c>
      <c r="F710" s="213" t="s">
        <v>2699</v>
      </c>
      <c r="G710" s="192" t="s">
        <v>2702</v>
      </c>
      <c r="H710" s="192" t="s">
        <v>587</v>
      </c>
      <c r="I710" s="192" t="s">
        <v>2703</v>
      </c>
      <c r="J710" s="146" t="s">
        <v>9</v>
      </c>
      <c r="K710" s="192"/>
      <c r="L710" s="193" t="s">
        <v>427</v>
      </c>
      <c r="M710" s="172" t="str">
        <f>IF(C710="","",(IF(IFERROR(INDEX(HandoverLog!A:A,MATCH(ShipmentRegister!C710,HandoverLog!A:A,0),1),"Inside The Secure Store")=C710,"Collected And Gone","Inside The Secure Store")))</f>
        <v>Collected And Gone</v>
      </c>
      <c r="N710" s="28">
        <f t="shared" ca="1" si="50"/>
        <v>24</v>
      </c>
      <c r="O710" s="192"/>
      <c r="P710" s="192"/>
      <c r="Q710" s="192"/>
      <c r="R710" s="192"/>
      <c r="S710" s="192"/>
      <c r="T710" s="208"/>
      <c r="U710" s="192"/>
      <c r="V710" s="174" t="str">
        <f t="shared" si="51"/>
        <v/>
      </c>
      <c r="W710" s="175" t="str">
        <f t="shared" ca="1" si="52"/>
        <v/>
      </c>
      <c r="X710" s="182"/>
      <c r="Y710" s="182"/>
      <c r="Z710" s="182"/>
      <c r="AA710" s="182"/>
    </row>
    <row r="711" spans="1:27">
      <c r="A711" s="245">
        <v>44077</v>
      </c>
      <c r="B711" s="169" t="s">
        <v>8</v>
      </c>
      <c r="C711" s="192" t="s">
        <v>2705</v>
      </c>
      <c r="D711" s="208">
        <v>1</v>
      </c>
      <c r="E711" s="171" t="s">
        <v>39</v>
      </c>
      <c r="F711" s="213" t="s">
        <v>1870</v>
      </c>
      <c r="G711" s="192" t="s">
        <v>108</v>
      </c>
      <c r="H711" s="192" t="s">
        <v>2706</v>
      </c>
      <c r="I711" s="192" t="s">
        <v>2707</v>
      </c>
      <c r="J711" s="169" t="s">
        <v>10</v>
      </c>
      <c r="K711" s="192"/>
      <c r="L711" s="193" t="s">
        <v>339</v>
      </c>
      <c r="M711" s="172" t="str">
        <f>IF(C711="","",(IF(IFERROR(INDEX(HandoverLog!A:A,MATCH(ShipmentRegister!C711,HandoverLog!A:A,0),1),"Inside The Secure Store")=C711,"Collected And Gone","Inside The Secure Store")))</f>
        <v>Collected And Gone</v>
      </c>
      <c r="N711" s="28">
        <f t="shared" ca="1" si="50"/>
        <v>24</v>
      </c>
      <c r="O711" s="192"/>
      <c r="P711" s="192"/>
      <c r="Q711" s="192"/>
      <c r="R711" s="192"/>
      <c r="S711" s="192"/>
      <c r="T711" s="208"/>
      <c r="U711" s="192"/>
      <c r="V711" s="174" t="str">
        <f t="shared" si="51"/>
        <v/>
      </c>
      <c r="W711" s="175" t="str">
        <f t="shared" ca="1" si="52"/>
        <v/>
      </c>
      <c r="X711" s="182"/>
      <c r="Y711" s="182"/>
      <c r="Z711" s="182"/>
      <c r="AA711" s="182"/>
    </row>
    <row r="712" spans="1:27">
      <c r="A712" s="245">
        <v>44078</v>
      </c>
      <c r="B712" s="169" t="s">
        <v>7</v>
      </c>
      <c r="C712" s="192" t="s">
        <v>2711</v>
      </c>
      <c r="D712" s="208">
        <v>1</v>
      </c>
      <c r="E712" s="171" t="s">
        <v>39</v>
      </c>
      <c r="F712" s="116" t="s">
        <v>104</v>
      </c>
      <c r="G712" s="192" t="s">
        <v>639</v>
      </c>
      <c r="H712" s="192" t="s">
        <v>2712</v>
      </c>
      <c r="I712" s="192"/>
      <c r="J712" s="169" t="s">
        <v>10</v>
      </c>
      <c r="K712" s="192"/>
      <c r="L712" s="193" t="s">
        <v>618</v>
      </c>
      <c r="M712" s="172" t="str">
        <f>IF(C712="","",(IF(IFERROR(INDEX(HandoverLog!A:A,MATCH(ShipmentRegister!C712,HandoverLog!A:A,0),1),"Inside The Secure Store")=C712,"Collected And Gone","Inside The Secure Store")))</f>
        <v>Collected And Gone</v>
      </c>
      <c r="N712" s="28">
        <f t="shared" ca="1" si="50"/>
        <v>23</v>
      </c>
      <c r="O712" s="192" t="s">
        <v>2753</v>
      </c>
      <c r="P712" s="192"/>
      <c r="Q712" s="192"/>
      <c r="R712" s="192"/>
      <c r="S712" s="192"/>
      <c r="T712" s="208"/>
      <c r="U712" s="192"/>
      <c r="V712" s="174" t="str">
        <f t="shared" si="51"/>
        <v/>
      </c>
      <c r="W712" s="175" t="str">
        <f t="shared" ca="1" si="52"/>
        <v/>
      </c>
      <c r="X712" s="182"/>
      <c r="Y712" s="182"/>
      <c r="Z712" s="182"/>
      <c r="AA712" s="182"/>
    </row>
    <row r="713" spans="1:27">
      <c r="A713" s="246">
        <v>44078</v>
      </c>
      <c r="B713" s="169" t="s">
        <v>7</v>
      </c>
      <c r="C713" s="192" t="s">
        <v>2713</v>
      </c>
      <c r="D713" s="208">
        <v>1</v>
      </c>
      <c r="E713" s="171" t="s">
        <v>39</v>
      </c>
      <c r="F713" s="213" t="s">
        <v>98</v>
      </c>
      <c r="G713" s="192" t="s">
        <v>185</v>
      </c>
      <c r="H713" s="192" t="s">
        <v>2714</v>
      </c>
      <c r="I713" s="192" t="s">
        <v>2715</v>
      </c>
      <c r="J713" s="192"/>
      <c r="K713" s="192"/>
      <c r="L713" s="193" t="s">
        <v>2263</v>
      </c>
      <c r="M713" s="172" t="str">
        <f>IF(C713="","",(IF(IFERROR(INDEX(HandoverLog!A:A,MATCH(ShipmentRegister!C713,HandoverLog!A:A,0),1),"Inside The Secure Store")=C713,"Collected And Gone","Inside The Secure Store")))</f>
        <v>Inside The Secure Store</v>
      </c>
      <c r="N713" s="28">
        <f t="shared" ca="1" si="50"/>
        <v>23</v>
      </c>
      <c r="O713" s="192" t="s">
        <v>2753</v>
      </c>
      <c r="P713" s="192"/>
      <c r="Q713" s="192"/>
      <c r="R713" s="192"/>
      <c r="S713" s="193"/>
      <c r="T713" s="208"/>
      <c r="U713" s="192"/>
      <c r="V713" s="174" t="str">
        <f t="shared" si="51"/>
        <v/>
      </c>
      <c r="W713" s="175" t="str">
        <f t="shared" ca="1" si="52"/>
        <v/>
      </c>
      <c r="X713" s="182"/>
      <c r="Y713" s="182"/>
      <c r="Z713" s="182"/>
      <c r="AA713" s="182"/>
    </row>
    <row r="714" spans="1:27">
      <c r="A714" s="245">
        <v>44078</v>
      </c>
      <c r="B714" s="169" t="s">
        <v>7</v>
      </c>
      <c r="C714" s="192" t="s">
        <v>2717</v>
      </c>
      <c r="D714" s="208">
        <v>1</v>
      </c>
      <c r="E714" s="171" t="s">
        <v>39</v>
      </c>
      <c r="F714" s="116" t="s">
        <v>37</v>
      </c>
      <c r="G714" s="192" t="s">
        <v>509</v>
      </c>
      <c r="H714" s="192" t="s">
        <v>2718</v>
      </c>
      <c r="I714" s="192" t="s">
        <v>138</v>
      </c>
      <c r="J714" s="169" t="s">
        <v>10</v>
      </c>
      <c r="K714" s="192"/>
      <c r="L714" s="193" t="s">
        <v>1915</v>
      </c>
      <c r="M714" s="172" t="str">
        <f>IF(C714="","",(IF(IFERROR(INDEX(HandoverLog!A:A,MATCH(ShipmentRegister!C714,HandoverLog!A:A,0),1),"Inside The Secure Store")=C714,"Collected And Gone","Inside The Secure Store")))</f>
        <v>Collected And Gone</v>
      </c>
      <c r="N714" s="28">
        <f t="shared" ca="1" si="50"/>
        <v>23</v>
      </c>
      <c r="O714" s="192" t="s">
        <v>2754</v>
      </c>
      <c r="P714" s="192"/>
      <c r="Q714" s="192"/>
      <c r="R714" s="192"/>
      <c r="S714" s="192"/>
      <c r="T714" s="208"/>
      <c r="U714" s="192"/>
      <c r="V714" s="174" t="str">
        <f t="shared" si="51"/>
        <v/>
      </c>
      <c r="W714" s="175" t="str">
        <f t="shared" ca="1" si="52"/>
        <v/>
      </c>
      <c r="X714" s="182"/>
      <c r="Y714" s="182"/>
      <c r="Z714" s="182"/>
      <c r="AA714" s="182"/>
    </row>
    <row r="715" spans="1:27">
      <c r="A715" s="245">
        <v>44078</v>
      </c>
      <c r="B715" s="169" t="s">
        <v>7</v>
      </c>
      <c r="C715" s="192" t="s">
        <v>2720</v>
      </c>
      <c r="D715" s="208">
        <v>5</v>
      </c>
      <c r="E715" s="171" t="s">
        <v>39</v>
      </c>
      <c r="F715" s="116" t="s">
        <v>104</v>
      </c>
      <c r="G715" s="192" t="s">
        <v>2725</v>
      </c>
      <c r="H715" s="192" t="s">
        <v>2726</v>
      </c>
      <c r="I715" s="192"/>
      <c r="J715" s="169" t="s">
        <v>10</v>
      </c>
      <c r="K715" s="192"/>
      <c r="L715" s="193" t="s">
        <v>1915</v>
      </c>
      <c r="M715" s="172" t="str">
        <f>IF(C715="","",(IF(IFERROR(INDEX(HandoverLog!A:A,MATCH(ShipmentRegister!C715,HandoverLog!A:A,0),1),"Inside The Secure Store")=C715,"Collected And Gone","Inside The Secure Store")))</f>
        <v>Collected And Gone</v>
      </c>
      <c r="N715" s="28">
        <f t="shared" ca="1" si="50"/>
        <v>23</v>
      </c>
      <c r="O715" s="192" t="s">
        <v>2754</v>
      </c>
      <c r="P715" s="192"/>
      <c r="Q715" s="192"/>
      <c r="R715" s="192"/>
      <c r="S715" s="192"/>
      <c r="T715" s="208"/>
      <c r="U715" s="192"/>
      <c r="V715" s="174" t="str">
        <f t="shared" si="51"/>
        <v/>
      </c>
      <c r="W715" s="175" t="str">
        <f t="shared" ca="1" si="52"/>
        <v/>
      </c>
      <c r="X715" s="182"/>
      <c r="Y715" s="182"/>
      <c r="Z715" s="182"/>
      <c r="AA715" s="182"/>
    </row>
    <row r="716" spans="1:27">
      <c r="A716" s="245">
        <v>44078</v>
      </c>
      <c r="B716" s="169" t="s">
        <v>7</v>
      </c>
      <c r="C716" s="192" t="s">
        <v>2721</v>
      </c>
      <c r="D716" s="208">
        <v>5</v>
      </c>
      <c r="E716" s="208"/>
      <c r="F716" s="116" t="s">
        <v>104</v>
      </c>
      <c r="G716" s="192" t="s">
        <v>2725</v>
      </c>
      <c r="H716" s="192" t="s">
        <v>2726</v>
      </c>
      <c r="I716" s="192"/>
      <c r="J716" s="169" t="s">
        <v>10</v>
      </c>
      <c r="K716" s="192"/>
      <c r="L716" s="193" t="s">
        <v>1915</v>
      </c>
      <c r="M716" s="172" t="str">
        <f>IF(C716="","",(IF(IFERROR(INDEX(HandoverLog!A:A,MATCH(ShipmentRegister!C716,HandoverLog!A:A,0),1),"Inside The Secure Store")=C716,"Collected And Gone","Inside The Secure Store")))</f>
        <v>Collected And Gone</v>
      </c>
      <c r="N716" s="28">
        <f t="shared" ca="1" si="50"/>
        <v>23</v>
      </c>
      <c r="O716" s="192" t="s">
        <v>2754</v>
      </c>
      <c r="P716" s="192"/>
      <c r="Q716" s="192"/>
      <c r="R716" s="192"/>
      <c r="S716" s="192"/>
      <c r="T716" s="208"/>
      <c r="U716" s="192"/>
      <c r="V716" s="174" t="str">
        <f t="shared" si="51"/>
        <v/>
      </c>
      <c r="W716" s="175" t="str">
        <f t="shared" ca="1" si="52"/>
        <v/>
      </c>
      <c r="X716" s="182"/>
      <c r="Y716" s="182"/>
      <c r="Z716" s="182"/>
      <c r="AA716" s="182"/>
    </row>
    <row r="717" spans="1:27">
      <c r="A717" s="245">
        <v>44078</v>
      </c>
      <c r="B717" s="169" t="s">
        <v>7</v>
      </c>
      <c r="C717" s="192" t="s">
        <v>2722</v>
      </c>
      <c r="D717" s="208">
        <v>5</v>
      </c>
      <c r="E717" s="208"/>
      <c r="F717" s="116" t="s">
        <v>104</v>
      </c>
      <c r="G717" s="192" t="s">
        <v>2725</v>
      </c>
      <c r="H717" s="192" t="s">
        <v>2726</v>
      </c>
      <c r="I717" s="192"/>
      <c r="J717" s="169" t="s">
        <v>10</v>
      </c>
      <c r="K717" s="192"/>
      <c r="L717" s="193" t="s">
        <v>1915</v>
      </c>
      <c r="M717" s="172" t="str">
        <f>IF(C717="","",(IF(IFERROR(INDEX(HandoverLog!A:A,MATCH(ShipmentRegister!C717,HandoverLog!A:A,0),1),"Inside The Secure Store")=C717,"Collected And Gone","Inside The Secure Store")))</f>
        <v>Collected And Gone</v>
      </c>
      <c r="N717" s="28">
        <f t="shared" ca="1" si="50"/>
        <v>23</v>
      </c>
      <c r="O717" s="192" t="s">
        <v>2754</v>
      </c>
      <c r="P717" s="192"/>
      <c r="Q717" s="192"/>
      <c r="R717" s="192"/>
      <c r="S717" s="192"/>
      <c r="T717" s="208"/>
      <c r="U717" s="192"/>
      <c r="V717" s="174" t="str">
        <f t="shared" si="51"/>
        <v/>
      </c>
      <c r="W717" s="175" t="str">
        <f t="shared" ca="1" si="52"/>
        <v/>
      </c>
      <c r="X717" s="182"/>
      <c r="Y717" s="182"/>
      <c r="Z717" s="182"/>
      <c r="AA717" s="182"/>
    </row>
    <row r="718" spans="1:27">
      <c r="A718" s="245">
        <v>44078</v>
      </c>
      <c r="B718" s="169" t="s">
        <v>7</v>
      </c>
      <c r="C718" s="192" t="s">
        <v>2723</v>
      </c>
      <c r="D718" s="208">
        <v>5</v>
      </c>
      <c r="E718" s="208"/>
      <c r="F718" s="116" t="s">
        <v>104</v>
      </c>
      <c r="G718" s="192" t="s">
        <v>2725</v>
      </c>
      <c r="H718" s="192" t="s">
        <v>2726</v>
      </c>
      <c r="I718" s="192"/>
      <c r="J718" s="169" t="s">
        <v>10</v>
      </c>
      <c r="K718" s="192"/>
      <c r="L718" s="193" t="s">
        <v>1915</v>
      </c>
      <c r="M718" s="172" t="str">
        <f>IF(C718="","",(IF(IFERROR(INDEX(HandoverLog!A:A,MATCH(ShipmentRegister!C718,HandoverLog!A:A,0),1),"Inside The Secure Store")=C718,"Collected And Gone","Inside The Secure Store")))</f>
        <v>Collected And Gone</v>
      </c>
      <c r="N718" s="28">
        <f t="shared" ca="1" si="50"/>
        <v>23</v>
      </c>
      <c r="O718" s="192" t="s">
        <v>2754</v>
      </c>
      <c r="P718" s="192"/>
      <c r="Q718" s="192"/>
      <c r="R718" s="192"/>
      <c r="S718" s="192"/>
      <c r="T718" s="208"/>
      <c r="U718" s="192"/>
      <c r="V718" s="174" t="str">
        <f t="shared" si="51"/>
        <v/>
      </c>
      <c r="W718" s="175" t="str">
        <f t="shared" ca="1" si="52"/>
        <v/>
      </c>
      <c r="X718" s="182"/>
      <c r="Y718" s="182"/>
      <c r="Z718" s="182"/>
      <c r="AA718" s="182"/>
    </row>
    <row r="719" spans="1:27">
      <c r="A719" s="245">
        <v>44078</v>
      </c>
      <c r="B719" s="169" t="s">
        <v>7</v>
      </c>
      <c r="C719" s="192" t="s">
        <v>2724</v>
      </c>
      <c r="D719" s="208">
        <v>5</v>
      </c>
      <c r="E719" s="208"/>
      <c r="F719" s="116" t="s">
        <v>104</v>
      </c>
      <c r="G719" s="192" t="s">
        <v>2725</v>
      </c>
      <c r="H719" s="192" t="s">
        <v>2726</v>
      </c>
      <c r="I719" s="192"/>
      <c r="J719" s="169" t="s">
        <v>10</v>
      </c>
      <c r="K719" s="192"/>
      <c r="L719" s="193" t="s">
        <v>1915</v>
      </c>
      <c r="M719" s="172" t="str">
        <f>IF(C719="","",(IF(IFERROR(INDEX(HandoverLog!A:A,MATCH(ShipmentRegister!C719,HandoverLog!A:A,0),1),"Inside The Secure Store")=C719,"Collected And Gone","Inside The Secure Store")))</f>
        <v>Collected And Gone</v>
      </c>
      <c r="N719" s="28">
        <f t="shared" ca="1" si="50"/>
        <v>23</v>
      </c>
      <c r="O719" s="192" t="s">
        <v>2754</v>
      </c>
      <c r="P719" s="192"/>
      <c r="Q719" s="192"/>
      <c r="R719" s="192"/>
      <c r="S719" s="192"/>
      <c r="T719" s="208"/>
      <c r="U719" s="192"/>
      <c r="V719" s="174" t="str">
        <f t="shared" si="51"/>
        <v/>
      </c>
      <c r="W719" s="175" t="str">
        <f t="shared" ca="1" si="52"/>
        <v/>
      </c>
      <c r="X719" s="182"/>
      <c r="Y719" s="182"/>
      <c r="Z719" s="182"/>
      <c r="AA719" s="182"/>
    </row>
    <row r="720" spans="1:27">
      <c r="A720" s="246">
        <v>44078</v>
      </c>
      <c r="B720" s="169" t="s">
        <v>7</v>
      </c>
      <c r="C720" s="192" t="s">
        <v>2728</v>
      </c>
      <c r="D720" s="208">
        <v>1</v>
      </c>
      <c r="E720" s="171" t="s">
        <v>39</v>
      </c>
      <c r="F720" s="116" t="s">
        <v>104</v>
      </c>
      <c r="G720" s="192" t="s">
        <v>423</v>
      </c>
      <c r="H720" s="192" t="s">
        <v>2729</v>
      </c>
      <c r="I720" s="192" t="s">
        <v>74</v>
      </c>
      <c r="J720" s="169" t="s">
        <v>10</v>
      </c>
      <c r="K720" s="192"/>
      <c r="L720" s="193" t="s">
        <v>618</v>
      </c>
      <c r="M720" s="172" t="str">
        <f>IF(C720="","",(IF(IFERROR(INDEX(HandoverLog!A:A,MATCH(ShipmentRegister!C720,HandoverLog!A:A,0),1),"Inside The Secure Store")=C720,"Collected And Gone","Inside The Secure Store")))</f>
        <v>Inside The Secure Store</v>
      </c>
      <c r="N720" s="28">
        <f t="shared" ca="1" si="50"/>
        <v>23</v>
      </c>
      <c r="O720" s="192" t="s">
        <v>2754</v>
      </c>
      <c r="P720" s="192"/>
      <c r="Q720" s="192"/>
      <c r="R720" s="192"/>
      <c r="S720" s="193"/>
      <c r="T720" s="208"/>
      <c r="U720" s="192"/>
      <c r="V720" s="174" t="str">
        <f t="shared" si="51"/>
        <v/>
      </c>
      <c r="W720" s="175" t="str">
        <f t="shared" ca="1" si="52"/>
        <v/>
      </c>
      <c r="X720" s="182"/>
      <c r="Y720" s="182"/>
      <c r="Z720" s="182"/>
      <c r="AA720" s="182"/>
    </row>
    <row r="721" spans="1:27">
      <c r="A721" s="246">
        <v>44078</v>
      </c>
      <c r="B721" s="169" t="s">
        <v>8</v>
      </c>
      <c r="C721" s="192" t="s">
        <v>2732</v>
      </c>
      <c r="D721" s="208">
        <v>1</v>
      </c>
      <c r="E721" s="171" t="s">
        <v>39</v>
      </c>
      <c r="F721" s="213" t="s">
        <v>1870</v>
      </c>
      <c r="G721" s="192" t="s">
        <v>513</v>
      </c>
      <c r="H721" s="192" t="s">
        <v>2733</v>
      </c>
      <c r="I721" s="192" t="s">
        <v>74</v>
      </c>
      <c r="J721" s="169" t="s">
        <v>10</v>
      </c>
      <c r="K721" s="192"/>
      <c r="L721" s="193" t="s">
        <v>618</v>
      </c>
      <c r="M721" s="172" t="str">
        <f>IF(C721="","",(IF(IFERROR(INDEX(HandoverLog!A:A,MATCH(ShipmentRegister!C721,HandoverLog!A:A,0),1),"Inside The Secure Store")=C721,"Collected And Gone","Inside The Secure Store")))</f>
        <v>Collected And Gone</v>
      </c>
      <c r="N721" s="28">
        <f t="shared" ca="1" si="50"/>
        <v>23</v>
      </c>
      <c r="O721" s="192" t="s">
        <v>2754</v>
      </c>
      <c r="P721" s="192"/>
      <c r="Q721" s="192"/>
      <c r="R721" s="192"/>
      <c r="S721" s="193"/>
      <c r="T721" s="208"/>
      <c r="U721" s="192"/>
      <c r="V721" s="174" t="str">
        <f t="shared" si="51"/>
        <v/>
      </c>
      <c r="W721" s="175" t="str">
        <f t="shared" ca="1" si="52"/>
        <v/>
      </c>
      <c r="X721" s="182"/>
      <c r="Y721" s="182"/>
      <c r="Z721" s="182"/>
      <c r="AA721" s="182"/>
    </row>
    <row r="722" spans="1:27">
      <c r="A722" s="246">
        <v>44078</v>
      </c>
      <c r="B722" s="169" t="s">
        <v>8</v>
      </c>
      <c r="C722" s="192" t="s">
        <v>2734</v>
      </c>
      <c r="D722" s="208">
        <v>1</v>
      </c>
      <c r="E722" s="171" t="s">
        <v>39</v>
      </c>
      <c r="F722" s="213" t="s">
        <v>1871</v>
      </c>
      <c r="G722" s="192" t="s">
        <v>108</v>
      </c>
      <c r="H722" s="192" t="s">
        <v>2735</v>
      </c>
      <c r="I722" s="192" t="s">
        <v>2736</v>
      </c>
      <c r="J722" s="169" t="s">
        <v>10</v>
      </c>
      <c r="K722" s="192"/>
      <c r="L722" s="193" t="s">
        <v>1054</v>
      </c>
      <c r="M722" s="172" t="str">
        <f>IF(C722="","",(IF(IFERROR(INDEX(HandoverLog!A:A,MATCH(ShipmentRegister!C722,HandoverLog!A:A,0),1),"Inside The Secure Store")=C722,"Collected And Gone","Inside The Secure Store")))</f>
        <v>Inside The Secure Store</v>
      </c>
      <c r="N722" s="28">
        <f t="shared" ca="1" si="50"/>
        <v>23</v>
      </c>
      <c r="O722" s="192" t="s">
        <v>2737</v>
      </c>
      <c r="P722" s="192"/>
      <c r="Q722" s="192"/>
      <c r="R722" s="192"/>
      <c r="S722" s="193"/>
      <c r="T722" s="208"/>
      <c r="U722" s="192"/>
      <c r="V722" s="174" t="str">
        <f t="shared" si="51"/>
        <v/>
      </c>
      <c r="W722" s="175" t="str">
        <f t="shared" ca="1" si="52"/>
        <v/>
      </c>
      <c r="X722" s="182"/>
      <c r="Y722" s="182"/>
      <c r="Z722" s="182"/>
      <c r="AA722" s="182"/>
    </row>
    <row r="723" spans="1:27">
      <c r="A723" s="246">
        <v>44078</v>
      </c>
      <c r="B723" s="169" t="s">
        <v>7</v>
      </c>
      <c r="C723" s="192" t="s">
        <v>2750</v>
      </c>
      <c r="D723" s="208">
        <v>1</v>
      </c>
      <c r="E723" s="171" t="s">
        <v>39</v>
      </c>
      <c r="F723" s="213" t="s">
        <v>13</v>
      </c>
      <c r="G723" s="192" t="s">
        <v>108</v>
      </c>
      <c r="H723" s="192" t="s">
        <v>2738</v>
      </c>
      <c r="I723" s="192" t="s">
        <v>2739</v>
      </c>
      <c r="J723" s="169" t="s">
        <v>10</v>
      </c>
      <c r="K723" s="192"/>
      <c r="L723" s="193" t="s">
        <v>1246</v>
      </c>
      <c r="M723" s="172" t="str">
        <f>IF(C723="","",(IF(IFERROR(INDEX(HandoverLog!A:A,MATCH(ShipmentRegister!C723,HandoverLog!A:A,0),1),"Inside The Secure Store")=C723,"Collected And Gone","Inside The Secure Store")))</f>
        <v>Inside The Secure Store</v>
      </c>
      <c r="N723" s="28">
        <f t="shared" ca="1" si="50"/>
        <v>23</v>
      </c>
      <c r="O723" s="192" t="s">
        <v>2751</v>
      </c>
      <c r="P723" s="192"/>
      <c r="Q723" s="192"/>
      <c r="R723" s="192"/>
      <c r="S723" s="193"/>
      <c r="T723" s="208"/>
      <c r="U723" s="192"/>
      <c r="V723" s="174" t="str">
        <f t="shared" si="51"/>
        <v/>
      </c>
      <c r="W723" s="175" t="str">
        <f t="shared" ca="1" si="52"/>
        <v/>
      </c>
      <c r="X723" s="182"/>
      <c r="Y723" s="182"/>
      <c r="Z723" s="182"/>
      <c r="AA723" s="182"/>
    </row>
    <row r="724" spans="1:27">
      <c r="A724" s="246">
        <v>44078</v>
      </c>
      <c r="B724" s="169" t="s">
        <v>7</v>
      </c>
      <c r="C724" s="192" t="s">
        <v>2752</v>
      </c>
      <c r="D724" s="208">
        <v>1</v>
      </c>
      <c r="E724" s="171" t="s">
        <v>39</v>
      </c>
      <c r="F724" s="213" t="s">
        <v>13</v>
      </c>
      <c r="G724" s="192" t="s">
        <v>2036</v>
      </c>
      <c r="H724" s="192" t="s">
        <v>2740</v>
      </c>
      <c r="I724" s="192" t="s">
        <v>2741</v>
      </c>
      <c r="J724" s="169" t="s">
        <v>10</v>
      </c>
      <c r="K724" s="192"/>
      <c r="L724" s="193" t="s">
        <v>1246</v>
      </c>
      <c r="M724" s="172" t="str">
        <f>IF(C724="","",(IF(IFERROR(INDEX(HandoverLog!A:A,MATCH(ShipmentRegister!C724,HandoverLog!A:A,0),1),"Inside The Secure Store")=C724,"Collected And Gone","Inside The Secure Store")))</f>
        <v>Inside The Secure Store</v>
      </c>
      <c r="N724" s="28">
        <f t="shared" ca="1" si="50"/>
        <v>23</v>
      </c>
      <c r="O724" s="192"/>
      <c r="P724" s="192"/>
      <c r="Q724" s="192"/>
      <c r="R724" s="192"/>
      <c r="S724" s="193"/>
      <c r="T724" s="208"/>
      <c r="U724" s="192"/>
      <c r="V724" s="174" t="str">
        <f t="shared" si="51"/>
        <v/>
      </c>
      <c r="W724" s="175" t="str">
        <f t="shared" ca="1" si="52"/>
        <v/>
      </c>
      <c r="X724" s="182"/>
      <c r="Y724" s="182"/>
      <c r="Z724" s="182"/>
      <c r="AA724" s="182"/>
    </row>
    <row r="725" spans="1:27">
      <c r="A725" s="246">
        <v>44078</v>
      </c>
      <c r="B725" s="169" t="s">
        <v>7</v>
      </c>
      <c r="C725" s="192" t="s">
        <v>2744</v>
      </c>
      <c r="D725" s="208">
        <v>4</v>
      </c>
      <c r="E725" s="171" t="s">
        <v>39</v>
      </c>
      <c r="F725" s="213" t="s">
        <v>162</v>
      </c>
      <c r="G725" s="192" t="s">
        <v>106</v>
      </c>
      <c r="H725" s="192" t="s">
        <v>2745</v>
      </c>
      <c r="I725" s="192" t="s">
        <v>2746</v>
      </c>
      <c r="J725" s="169" t="s">
        <v>10</v>
      </c>
      <c r="K725" s="192"/>
      <c r="L725" s="193" t="s">
        <v>1915</v>
      </c>
      <c r="M725" s="172" t="str">
        <f>IF(C725="","",(IF(IFERROR(INDEX(HandoverLog!A:A,MATCH(ShipmentRegister!C725,HandoverLog!A:A,0),1),"Inside The Secure Store")=C725,"Collected And Gone","Inside The Secure Store")))</f>
        <v>Inside The Secure Store</v>
      </c>
      <c r="N725" s="28">
        <f t="shared" ca="1" si="50"/>
        <v>23</v>
      </c>
      <c r="O725" s="192"/>
      <c r="P725" s="192"/>
      <c r="Q725" s="192"/>
      <c r="R725" s="192"/>
      <c r="S725" s="193"/>
      <c r="T725" s="208"/>
      <c r="U725" s="192"/>
      <c r="V725" s="174" t="str">
        <f t="shared" si="51"/>
        <v/>
      </c>
      <c r="W725" s="175" t="str">
        <f t="shared" ca="1" si="52"/>
        <v/>
      </c>
      <c r="X725" s="182"/>
      <c r="Y725" s="182"/>
      <c r="Z725" s="182"/>
      <c r="AA725" s="182"/>
    </row>
    <row r="726" spans="1:27">
      <c r="A726" s="246">
        <v>44078</v>
      </c>
      <c r="B726" s="169" t="s">
        <v>7</v>
      </c>
      <c r="C726" s="192" t="s">
        <v>2747</v>
      </c>
      <c r="D726" s="208">
        <v>4</v>
      </c>
      <c r="E726" s="208"/>
      <c r="F726" s="213" t="s">
        <v>162</v>
      </c>
      <c r="G726" s="192" t="s">
        <v>106</v>
      </c>
      <c r="H726" s="192" t="s">
        <v>2745</v>
      </c>
      <c r="I726" s="192" t="s">
        <v>2746</v>
      </c>
      <c r="J726" s="169" t="s">
        <v>10</v>
      </c>
      <c r="K726" s="192"/>
      <c r="L726" s="193" t="s">
        <v>1915</v>
      </c>
      <c r="M726" s="172" t="str">
        <f>IF(C726="","",(IF(IFERROR(INDEX(HandoverLog!A:A,MATCH(ShipmentRegister!C726,HandoverLog!A:A,0),1),"Inside The Secure Store")=C726,"Collected And Gone","Inside The Secure Store")))</f>
        <v>Inside The Secure Store</v>
      </c>
      <c r="N726" s="28">
        <f t="shared" ca="1" si="50"/>
        <v>23</v>
      </c>
      <c r="O726" s="192"/>
      <c r="P726" s="192"/>
      <c r="Q726" s="192"/>
      <c r="R726" s="192"/>
      <c r="S726" s="193"/>
      <c r="T726" s="208"/>
      <c r="U726" s="192"/>
      <c r="V726" s="174" t="str">
        <f t="shared" si="51"/>
        <v/>
      </c>
      <c r="W726" s="175" t="str">
        <f t="shared" ca="1" si="52"/>
        <v/>
      </c>
      <c r="X726" s="182"/>
      <c r="Y726" s="182"/>
      <c r="Z726" s="182"/>
      <c r="AA726" s="182"/>
    </row>
    <row r="727" spans="1:27">
      <c r="A727" s="246">
        <v>44078</v>
      </c>
      <c r="B727" s="169" t="s">
        <v>7</v>
      </c>
      <c r="C727" s="192" t="s">
        <v>2748</v>
      </c>
      <c r="D727" s="208">
        <v>4</v>
      </c>
      <c r="E727" s="208"/>
      <c r="F727" s="213" t="s">
        <v>162</v>
      </c>
      <c r="G727" s="192" t="s">
        <v>106</v>
      </c>
      <c r="H727" s="192" t="s">
        <v>2745</v>
      </c>
      <c r="I727" s="192" t="s">
        <v>2746</v>
      </c>
      <c r="J727" s="169" t="s">
        <v>10</v>
      </c>
      <c r="K727" s="192"/>
      <c r="L727" s="193" t="s">
        <v>1915</v>
      </c>
      <c r="M727" s="172" t="str">
        <f>IF(C727="","",(IF(IFERROR(INDEX(HandoverLog!A:A,MATCH(ShipmentRegister!C727,HandoverLog!A:A,0),1),"Inside The Secure Store")=C727,"Collected And Gone","Inside The Secure Store")))</f>
        <v>Inside The Secure Store</v>
      </c>
      <c r="N727" s="28">
        <f t="shared" ca="1" si="50"/>
        <v>23</v>
      </c>
      <c r="O727" s="192"/>
      <c r="P727" s="192"/>
      <c r="Q727" s="192"/>
      <c r="R727" s="192"/>
      <c r="S727" s="193"/>
      <c r="T727" s="208"/>
      <c r="U727" s="192"/>
      <c r="V727" s="174" t="str">
        <f t="shared" si="51"/>
        <v/>
      </c>
      <c r="W727" s="175" t="str">
        <f t="shared" ca="1" si="52"/>
        <v/>
      </c>
      <c r="X727" s="182"/>
      <c r="Y727" s="182"/>
      <c r="Z727" s="182"/>
      <c r="AA727" s="182"/>
    </row>
    <row r="728" spans="1:27">
      <c r="A728" s="246">
        <v>44078</v>
      </c>
      <c r="B728" s="169" t="s">
        <v>7</v>
      </c>
      <c r="C728" s="192" t="s">
        <v>2749</v>
      </c>
      <c r="D728" s="208">
        <v>4</v>
      </c>
      <c r="E728" s="208"/>
      <c r="F728" s="213" t="s">
        <v>162</v>
      </c>
      <c r="G728" s="192" t="s">
        <v>106</v>
      </c>
      <c r="H728" s="192" t="s">
        <v>2745</v>
      </c>
      <c r="I728" s="192" t="s">
        <v>2746</v>
      </c>
      <c r="J728" s="169" t="s">
        <v>10</v>
      </c>
      <c r="K728" s="192"/>
      <c r="L728" s="193" t="s">
        <v>1915</v>
      </c>
      <c r="M728" s="172" t="str">
        <f>IF(C728="","",(IF(IFERROR(INDEX(HandoverLog!A:A,MATCH(ShipmentRegister!C728,HandoverLog!A:A,0),1),"Inside The Secure Store")=C728,"Collected And Gone","Inside The Secure Store")))</f>
        <v>Inside The Secure Store</v>
      </c>
      <c r="N728" s="28">
        <f t="shared" ca="1" si="50"/>
        <v>23</v>
      </c>
      <c r="O728" s="192"/>
      <c r="P728" s="192"/>
      <c r="Q728" s="192"/>
      <c r="R728" s="192"/>
      <c r="S728" s="193"/>
      <c r="T728" s="208"/>
      <c r="U728" s="192"/>
      <c r="V728" s="174" t="str">
        <f t="shared" si="51"/>
        <v/>
      </c>
      <c r="W728" s="175" t="str">
        <f t="shared" ca="1" si="52"/>
        <v/>
      </c>
      <c r="X728" s="182"/>
      <c r="Y728" s="182"/>
      <c r="Z728" s="182"/>
      <c r="AA728" s="182"/>
    </row>
    <row r="729" spans="1:27">
      <c r="A729" s="246">
        <v>44078</v>
      </c>
      <c r="B729" s="169" t="s">
        <v>7</v>
      </c>
      <c r="C729" s="192" t="s">
        <v>3026</v>
      </c>
      <c r="D729" s="208">
        <v>1</v>
      </c>
      <c r="E729" s="171" t="s">
        <v>39</v>
      </c>
      <c r="F729" s="213" t="s">
        <v>14</v>
      </c>
      <c r="G729" s="192" t="s">
        <v>108</v>
      </c>
      <c r="H729" s="192" t="s">
        <v>3027</v>
      </c>
      <c r="I729" s="192" t="s">
        <v>3028</v>
      </c>
      <c r="J729" s="169" t="s">
        <v>10</v>
      </c>
      <c r="K729" s="192"/>
      <c r="L729" s="192" t="s">
        <v>1054</v>
      </c>
      <c r="M729" s="172" t="str">
        <f>IF(C729="","",(IF(IFERROR(INDEX(HandoverLog!A:A,MATCH(ShipmentRegister!C729,HandoverLog!A:A,0),1),"Inside The Secure Store")=C729,"Collected And Gone","Inside The Secure Store")))</f>
        <v>Collected And Gone</v>
      </c>
      <c r="N729" s="28">
        <f t="shared" ca="1" si="50"/>
        <v>23</v>
      </c>
      <c r="O729" s="148" t="s">
        <v>2750</v>
      </c>
      <c r="P729" s="192"/>
      <c r="Q729" s="192"/>
      <c r="R729" s="192"/>
      <c r="S729" s="193"/>
      <c r="T729" s="208"/>
      <c r="U729" s="192"/>
      <c r="V729" s="174" t="str">
        <f t="shared" si="51"/>
        <v/>
      </c>
      <c r="W729" s="175" t="str">
        <f t="shared" ca="1" si="52"/>
        <v/>
      </c>
      <c r="X729" s="182"/>
      <c r="Y729" s="182"/>
      <c r="Z729" s="182"/>
      <c r="AA729" s="182"/>
    </row>
    <row r="730" spans="1:27">
      <c r="A730" s="246">
        <v>44081</v>
      </c>
      <c r="B730" s="169" t="s">
        <v>7</v>
      </c>
      <c r="C730" s="192" t="s">
        <v>3029</v>
      </c>
      <c r="D730" s="208">
        <v>1</v>
      </c>
      <c r="E730" s="171" t="s">
        <v>39</v>
      </c>
      <c r="F730" s="213" t="s">
        <v>98</v>
      </c>
      <c r="G730" s="192" t="s">
        <v>108</v>
      </c>
      <c r="H730" s="192" t="s">
        <v>3030</v>
      </c>
      <c r="I730" s="192" t="s">
        <v>3031</v>
      </c>
      <c r="J730" s="169" t="s">
        <v>10</v>
      </c>
      <c r="K730" s="192"/>
      <c r="L730" s="192" t="s">
        <v>1974</v>
      </c>
      <c r="M730" s="172" t="str">
        <f>IF(C730="","",(IF(IFERROR(INDEX(HandoverLog!A:A,MATCH(ShipmentRegister!C730,HandoverLog!A:A,0),1),"Inside The Secure Store")=C730,"Collected And Gone","Inside The Secure Store")))</f>
        <v>Collected And Gone</v>
      </c>
      <c r="N730" s="28">
        <f t="shared" ca="1" si="50"/>
        <v>20</v>
      </c>
      <c r="O730" s="192"/>
      <c r="P730" s="192"/>
      <c r="Q730" s="192"/>
      <c r="R730" s="192"/>
      <c r="S730" s="193"/>
      <c r="T730" s="208"/>
      <c r="U730" s="192"/>
      <c r="V730" s="174" t="str">
        <f t="shared" si="51"/>
        <v/>
      </c>
      <c r="W730" s="175" t="str">
        <f t="shared" ca="1" si="52"/>
        <v/>
      </c>
      <c r="X730" s="182"/>
      <c r="Y730" s="182"/>
      <c r="Z730" s="182"/>
      <c r="AA730" s="182"/>
    </row>
    <row r="731" spans="1:27">
      <c r="A731" s="246">
        <v>44081</v>
      </c>
      <c r="B731" s="169" t="s">
        <v>7</v>
      </c>
      <c r="C731" s="192" t="s">
        <v>3032</v>
      </c>
      <c r="D731" s="208">
        <v>1</v>
      </c>
      <c r="E731" s="171" t="s">
        <v>39</v>
      </c>
      <c r="F731" s="213" t="s">
        <v>14</v>
      </c>
      <c r="G731" s="192" t="s">
        <v>184</v>
      </c>
      <c r="H731" s="192" t="s">
        <v>3033</v>
      </c>
      <c r="I731" s="192" t="s">
        <v>3034</v>
      </c>
      <c r="J731" s="146" t="s">
        <v>9</v>
      </c>
      <c r="K731" s="192"/>
      <c r="L731" s="192" t="s">
        <v>2518</v>
      </c>
      <c r="M731" s="172" t="str">
        <f>IF(C731="","",(IF(IFERROR(INDEX(HandoverLog!A:A,MATCH(ShipmentRegister!C731,HandoverLog!A:A,0),1),"Inside The Secure Store")=C731,"Collected And Gone","Inside The Secure Store")))</f>
        <v>Collected And Gone</v>
      </c>
      <c r="N731" s="28">
        <f t="shared" ca="1" si="50"/>
        <v>20</v>
      </c>
      <c r="O731" s="192"/>
      <c r="P731" s="192"/>
      <c r="Q731" s="192"/>
      <c r="R731" s="192"/>
      <c r="S731" s="193"/>
      <c r="T731" s="208"/>
      <c r="U731" s="192"/>
      <c r="V731" s="174" t="str">
        <f t="shared" si="51"/>
        <v/>
      </c>
      <c r="W731" s="175" t="str">
        <f t="shared" ca="1" si="52"/>
        <v/>
      </c>
      <c r="X731" s="182"/>
      <c r="Y731" s="182"/>
      <c r="Z731" s="182"/>
      <c r="AA731" s="182"/>
    </row>
    <row r="732" spans="1:27">
      <c r="A732" s="246">
        <v>44082</v>
      </c>
      <c r="B732" s="169" t="s">
        <v>7</v>
      </c>
      <c r="C732" s="192" t="s">
        <v>2837</v>
      </c>
      <c r="D732" s="208">
        <v>1</v>
      </c>
      <c r="E732" s="171" t="s">
        <v>39</v>
      </c>
      <c r="F732" s="213" t="s">
        <v>19</v>
      </c>
      <c r="G732" s="192" t="s">
        <v>108</v>
      </c>
      <c r="H732" s="192" t="s">
        <v>2838</v>
      </c>
      <c r="I732" s="192" t="s">
        <v>2839</v>
      </c>
      <c r="J732" s="169" t="s">
        <v>10</v>
      </c>
      <c r="K732" s="192"/>
      <c r="L732" s="192" t="s">
        <v>1974</v>
      </c>
      <c r="M732" s="172" t="str">
        <f>IF(C732="","",(IF(IFERROR(INDEX(HandoverLog!A:A,MATCH(ShipmentRegister!C732,HandoverLog!A:A,0),1),"Inside The Secure Store")=C732,"Collected And Gone","Inside The Secure Store")))</f>
        <v>Collected And Gone</v>
      </c>
      <c r="N732" s="28">
        <f t="shared" ca="1" si="50"/>
        <v>19</v>
      </c>
      <c r="O732" s="192"/>
      <c r="P732" s="192"/>
      <c r="Q732" s="192"/>
      <c r="R732" s="192"/>
      <c r="S732" s="193"/>
      <c r="T732" s="208"/>
      <c r="U732" s="192"/>
      <c r="V732" s="174" t="str">
        <f t="shared" si="51"/>
        <v/>
      </c>
      <c r="W732" s="175" t="str">
        <f t="shared" ca="1" si="52"/>
        <v/>
      </c>
      <c r="X732" s="182"/>
      <c r="Y732" s="182"/>
      <c r="Z732" s="182"/>
      <c r="AA732" s="182"/>
    </row>
    <row r="733" spans="1:27">
      <c r="A733" s="246">
        <v>44082</v>
      </c>
      <c r="B733" s="169" t="s">
        <v>8</v>
      </c>
      <c r="C733" s="192" t="s">
        <v>2840</v>
      </c>
      <c r="D733" s="208">
        <v>1</v>
      </c>
      <c r="E733" s="171" t="s">
        <v>39</v>
      </c>
      <c r="F733" s="213" t="s">
        <v>1871</v>
      </c>
      <c r="G733" s="192" t="s">
        <v>307</v>
      </c>
      <c r="H733" s="192" t="s">
        <v>2841</v>
      </c>
      <c r="I733" s="192" t="s">
        <v>2842</v>
      </c>
      <c r="J733" s="169" t="s">
        <v>10</v>
      </c>
      <c r="K733" s="192"/>
      <c r="L733" s="192" t="s">
        <v>1054</v>
      </c>
      <c r="M733" s="172" t="str">
        <f>IF(C733="","",(IF(IFERROR(INDEX(HandoverLog!A:A,MATCH(ShipmentRegister!C733,HandoverLog!A:A,0),1),"Inside The Secure Store")=C733,"Collected And Gone","Inside The Secure Store")))</f>
        <v>Collected And Gone</v>
      </c>
      <c r="N733" s="28">
        <f t="shared" ca="1" si="50"/>
        <v>19</v>
      </c>
      <c r="O733" s="192"/>
      <c r="P733" s="192"/>
      <c r="Q733" s="192"/>
      <c r="R733" s="192"/>
      <c r="S733" s="193"/>
      <c r="T733" s="208"/>
      <c r="U733" s="192"/>
      <c r="V733" s="174" t="str">
        <f t="shared" si="51"/>
        <v/>
      </c>
      <c r="W733" s="175" t="str">
        <f t="shared" ca="1" si="52"/>
        <v/>
      </c>
      <c r="X733" s="182"/>
      <c r="Y733" s="182"/>
      <c r="Z733" s="182"/>
      <c r="AA733" s="182"/>
    </row>
    <row r="734" spans="1:27">
      <c r="A734" s="246">
        <v>44082</v>
      </c>
      <c r="B734" s="169" t="s">
        <v>8</v>
      </c>
      <c r="C734" s="192" t="s">
        <v>2843</v>
      </c>
      <c r="D734" s="208">
        <v>1</v>
      </c>
      <c r="E734" s="171" t="s">
        <v>39</v>
      </c>
      <c r="F734" s="116" t="s">
        <v>104</v>
      </c>
      <c r="G734" s="192" t="s">
        <v>694</v>
      </c>
      <c r="H734" s="192" t="s">
        <v>2844</v>
      </c>
      <c r="I734" s="192" t="s">
        <v>74</v>
      </c>
      <c r="J734" s="169" t="s">
        <v>10</v>
      </c>
      <c r="K734" s="192"/>
      <c r="L734" s="193" t="s">
        <v>1246</v>
      </c>
      <c r="M734" s="172" t="str">
        <f>IF(C734="","",(IF(IFERROR(INDEX(HandoverLog!A:A,MATCH(ShipmentRegister!C734,HandoverLog!A:A,0),1),"Inside The Secure Store")=C734,"Collected And Gone","Inside The Secure Store")))</f>
        <v>Collected And Gone</v>
      </c>
      <c r="N734" s="28">
        <f t="shared" ca="1" si="50"/>
        <v>19</v>
      </c>
      <c r="O734" s="192"/>
      <c r="P734" s="192"/>
      <c r="Q734" s="192"/>
      <c r="R734" s="192"/>
      <c r="S734" s="193"/>
      <c r="T734" s="208"/>
      <c r="U734" s="192"/>
      <c r="V734" s="174" t="str">
        <f t="shared" si="51"/>
        <v/>
      </c>
      <c r="W734" s="175" t="str">
        <f t="shared" ca="1" si="52"/>
        <v/>
      </c>
      <c r="X734" s="182"/>
      <c r="Y734" s="182"/>
      <c r="Z734" s="182"/>
      <c r="AA734" s="182"/>
    </row>
    <row r="735" spans="1:27">
      <c r="A735" s="246">
        <v>44082</v>
      </c>
      <c r="B735" s="169" t="s">
        <v>8</v>
      </c>
      <c r="C735" s="192" t="s">
        <v>2845</v>
      </c>
      <c r="D735" s="208">
        <v>1</v>
      </c>
      <c r="E735" s="171" t="s">
        <v>39</v>
      </c>
      <c r="F735" s="213" t="s">
        <v>1871</v>
      </c>
      <c r="G735" s="169" t="s">
        <v>976</v>
      </c>
      <c r="H735" s="192" t="s">
        <v>2846</v>
      </c>
      <c r="I735" s="192" t="s">
        <v>3331</v>
      </c>
      <c r="J735" s="169" t="s">
        <v>10</v>
      </c>
      <c r="K735" s="192"/>
      <c r="L735" s="192" t="s">
        <v>2465</v>
      </c>
      <c r="M735" s="172" t="str">
        <f>IF(C735="","",(IF(IFERROR(INDEX(HandoverLog!A:A,MATCH(ShipmentRegister!C735,HandoverLog!A:A,0),1),"Inside The Secure Store")=C735,"Collected And Gone","Inside The Secure Store")))</f>
        <v>Inside The Secure Store</v>
      </c>
      <c r="N735" s="28">
        <f t="shared" ca="1" si="50"/>
        <v>19</v>
      </c>
      <c r="O735" s="192"/>
      <c r="P735" s="192"/>
      <c r="Q735" s="192"/>
      <c r="R735" s="192"/>
      <c r="S735" s="193"/>
      <c r="T735" s="208"/>
      <c r="U735" s="192"/>
      <c r="V735" s="174" t="str">
        <f t="shared" si="51"/>
        <v/>
      </c>
      <c r="W735" s="175" t="str">
        <f t="shared" ca="1" si="52"/>
        <v/>
      </c>
      <c r="X735" s="182"/>
      <c r="Y735" s="182"/>
      <c r="Z735" s="182"/>
      <c r="AA735" s="182"/>
    </row>
    <row r="736" spans="1:27">
      <c r="A736" s="246">
        <v>44082</v>
      </c>
      <c r="B736" s="169" t="s">
        <v>7</v>
      </c>
      <c r="C736" s="192" t="s">
        <v>2847</v>
      </c>
      <c r="D736" s="208">
        <v>3</v>
      </c>
      <c r="E736" s="171" t="s">
        <v>39</v>
      </c>
      <c r="F736" s="213" t="s">
        <v>13</v>
      </c>
      <c r="G736" s="192" t="s">
        <v>184</v>
      </c>
      <c r="H736" s="192" t="s">
        <v>2848</v>
      </c>
      <c r="I736" s="192" t="s">
        <v>2849</v>
      </c>
      <c r="J736" s="146" t="s">
        <v>9</v>
      </c>
      <c r="K736" s="192"/>
      <c r="L736" s="192" t="s">
        <v>1054</v>
      </c>
      <c r="M736" s="172" t="str">
        <f>IF(C736="","",(IF(IFERROR(INDEX(HandoverLog!A:A,MATCH(ShipmentRegister!C736,HandoverLog!A:A,0),1),"Inside The Secure Store")=C736,"Collected And Gone","Inside The Secure Store")))</f>
        <v>Collected And Gone</v>
      </c>
      <c r="N736" s="28">
        <f t="shared" ca="1" si="50"/>
        <v>19</v>
      </c>
      <c r="O736" s="192"/>
      <c r="P736" s="192"/>
      <c r="Q736" s="192"/>
      <c r="R736" s="192"/>
      <c r="S736" s="193"/>
      <c r="T736" s="208"/>
      <c r="U736" s="192"/>
      <c r="V736" s="174" t="str">
        <f t="shared" si="51"/>
        <v/>
      </c>
      <c r="W736" s="175" t="str">
        <f t="shared" ca="1" si="52"/>
        <v/>
      </c>
      <c r="X736" s="182"/>
      <c r="Y736" s="182"/>
      <c r="Z736" s="182"/>
      <c r="AA736" s="182"/>
    </row>
    <row r="737" spans="1:27">
      <c r="A737" s="246">
        <v>44082</v>
      </c>
      <c r="B737" s="169" t="s">
        <v>7</v>
      </c>
      <c r="C737" s="192" t="s">
        <v>2850</v>
      </c>
      <c r="D737" s="208">
        <v>3</v>
      </c>
      <c r="E737" s="208"/>
      <c r="F737" s="213" t="s">
        <v>13</v>
      </c>
      <c r="G737" s="192" t="s">
        <v>184</v>
      </c>
      <c r="H737" s="192" t="s">
        <v>2848</v>
      </c>
      <c r="I737" s="192" t="s">
        <v>2849</v>
      </c>
      <c r="J737" s="146" t="s">
        <v>9</v>
      </c>
      <c r="K737" s="192"/>
      <c r="L737" s="192" t="s">
        <v>1054</v>
      </c>
      <c r="M737" s="172" t="str">
        <f>IF(C737="","",(IF(IFERROR(INDEX(HandoverLog!A:A,MATCH(ShipmentRegister!C737,HandoverLog!A:A,0),1),"Inside The Secure Store")=C737,"Collected And Gone","Inside The Secure Store")))</f>
        <v>Collected And Gone</v>
      </c>
      <c r="N737" s="28">
        <f t="shared" ca="1" si="50"/>
        <v>19</v>
      </c>
      <c r="O737" s="192"/>
      <c r="P737" s="192"/>
      <c r="Q737" s="192"/>
      <c r="R737" s="192"/>
      <c r="S737" s="193"/>
      <c r="T737" s="208"/>
      <c r="U737" s="192"/>
      <c r="V737" s="174" t="str">
        <f t="shared" si="51"/>
        <v/>
      </c>
      <c r="W737" s="175" t="str">
        <f t="shared" ca="1" si="52"/>
        <v/>
      </c>
      <c r="X737" s="182"/>
      <c r="Y737" s="182"/>
      <c r="Z737" s="182"/>
      <c r="AA737" s="182"/>
    </row>
    <row r="738" spans="1:27">
      <c r="A738" s="246">
        <v>44082</v>
      </c>
      <c r="B738" s="169" t="s">
        <v>7</v>
      </c>
      <c r="C738" s="192" t="s">
        <v>2851</v>
      </c>
      <c r="D738" s="208">
        <v>3</v>
      </c>
      <c r="E738" s="208"/>
      <c r="F738" s="213" t="s">
        <v>13</v>
      </c>
      <c r="G738" s="192" t="s">
        <v>184</v>
      </c>
      <c r="H738" s="192" t="s">
        <v>2848</v>
      </c>
      <c r="I738" s="192" t="s">
        <v>2849</v>
      </c>
      <c r="J738" s="146" t="s">
        <v>9</v>
      </c>
      <c r="K738" s="192"/>
      <c r="L738" s="192" t="s">
        <v>1054</v>
      </c>
      <c r="M738" s="172" t="str">
        <f>IF(C738="","",(IF(IFERROR(INDEX(HandoverLog!A:A,MATCH(ShipmentRegister!C738,HandoverLog!A:A,0),1),"Inside The Secure Store")=C738,"Collected And Gone","Inside The Secure Store")))</f>
        <v>Collected And Gone</v>
      </c>
      <c r="N738" s="28">
        <f t="shared" ca="1" si="50"/>
        <v>19</v>
      </c>
      <c r="O738" s="192"/>
      <c r="P738" s="192"/>
      <c r="Q738" s="192"/>
      <c r="R738" s="192"/>
      <c r="S738" s="193"/>
      <c r="T738" s="208"/>
      <c r="U738" s="192"/>
      <c r="V738" s="174" t="str">
        <f t="shared" si="51"/>
        <v/>
      </c>
      <c r="W738" s="175" t="str">
        <f t="shared" ca="1" si="52"/>
        <v/>
      </c>
      <c r="X738" s="182"/>
      <c r="Y738" s="182"/>
      <c r="Z738" s="182"/>
      <c r="AA738" s="182"/>
    </row>
    <row r="739" spans="1:27">
      <c r="A739" s="246">
        <v>44082</v>
      </c>
      <c r="B739" s="169" t="s">
        <v>7</v>
      </c>
      <c r="C739" s="192" t="s">
        <v>2852</v>
      </c>
      <c r="D739" s="208">
        <v>1</v>
      </c>
      <c r="E739" s="171" t="s">
        <v>39</v>
      </c>
      <c r="F739" s="213" t="s">
        <v>98</v>
      </c>
      <c r="G739" s="192" t="s">
        <v>184</v>
      </c>
      <c r="H739" s="192" t="s">
        <v>2846</v>
      </c>
      <c r="I739" s="192" t="s">
        <v>2853</v>
      </c>
      <c r="J739" s="169" t="s">
        <v>10</v>
      </c>
      <c r="K739" s="192"/>
      <c r="L739" s="192" t="s">
        <v>1974</v>
      </c>
      <c r="M739" s="172" t="str">
        <f>IF(C739="","",(IF(IFERROR(INDEX(HandoverLog!A:A,MATCH(ShipmentRegister!C739,HandoverLog!A:A,0),1),"Inside The Secure Store")=C739,"Collected And Gone","Inside The Secure Store")))</f>
        <v>Inside The Secure Store</v>
      </c>
      <c r="N739" s="28">
        <f t="shared" ref="N739" ca="1" si="53">IF(A739="","",(TODAY()-A739))</f>
        <v>19</v>
      </c>
      <c r="O739" s="192"/>
      <c r="P739" s="192"/>
      <c r="Q739" s="192"/>
      <c r="R739" s="192"/>
      <c r="S739" s="193"/>
      <c r="T739" s="208"/>
      <c r="U739" s="192"/>
      <c r="V739" s="174" t="str">
        <f t="shared" si="51"/>
        <v/>
      </c>
      <c r="W739" s="175" t="str">
        <f t="shared" ca="1" si="52"/>
        <v/>
      </c>
      <c r="X739" s="182"/>
      <c r="Y739" s="182"/>
      <c r="Z739" s="182"/>
      <c r="AA739" s="182"/>
    </row>
    <row r="740" spans="1:27">
      <c r="A740" s="246">
        <v>44082</v>
      </c>
      <c r="B740" s="169" t="s">
        <v>7</v>
      </c>
      <c r="C740" s="50" t="s">
        <v>3089</v>
      </c>
      <c r="D740" s="208">
        <v>1</v>
      </c>
      <c r="E740" s="171" t="s">
        <v>39</v>
      </c>
      <c r="F740" s="213" t="s">
        <v>104</v>
      </c>
      <c r="G740" s="192" t="s">
        <v>2163</v>
      </c>
      <c r="H740" s="192" t="s">
        <v>3108</v>
      </c>
      <c r="I740" s="192" t="s">
        <v>3109</v>
      </c>
      <c r="J740" s="169" t="s">
        <v>10</v>
      </c>
      <c r="K740" s="192"/>
      <c r="L740" s="192" t="s">
        <v>1054</v>
      </c>
      <c r="M740" s="172" t="str">
        <f>IF(C740="","",(IF(IFERROR(INDEX(HandoverLog!A:A,MATCH(ShipmentRegister!C740,HandoverLog!A:A,0),1),"Inside The Secure Store")=C740,"Collected And Gone","Inside The Secure Store")))</f>
        <v>Collected And Gone</v>
      </c>
      <c r="N740" s="28">
        <f t="shared" ref="N740:N741" ca="1" si="54">IF(A740="","",(TODAY()-A740))</f>
        <v>19</v>
      </c>
      <c r="O740" s="192"/>
      <c r="P740" s="192"/>
      <c r="Q740" s="192"/>
      <c r="R740" s="192"/>
      <c r="S740" s="193"/>
      <c r="T740" s="208"/>
      <c r="U740" s="192"/>
      <c r="V740" s="174" t="str">
        <f t="shared" si="51"/>
        <v/>
      </c>
      <c r="W740" s="175" t="str">
        <f t="shared" ca="1" si="52"/>
        <v/>
      </c>
      <c r="X740" s="182"/>
      <c r="Y740" s="182"/>
      <c r="Z740" s="182"/>
      <c r="AA740" s="182"/>
    </row>
    <row r="741" spans="1:27">
      <c r="A741" s="246">
        <v>44082</v>
      </c>
      <c r="B741" s="169" t="s">
        <v>7</v>
      </c>
      <c r="C741" s="192" t="s">
        <v>2854</v>
      </c>
      <c r="D741" s="208">
        <v>1</v>
      </c>
      <c r="E741" s="171" t="s">
        <v>39</v>
      </c>
      <c r="F741" s="213" t="s">
        <v>160</v>
      </c>
      <c r="G741" s="192" t="s">
        <v>536</v>
      </c>
      <c r="H741" s="192" t="s">
        <v>2855</v>
      </c>
      <c r="I741" s="192" t="s">
        <v>2856</v>
      </c>
      <c r="J741" s="146" t="s">
        <v>9</v>
      </c>
      <c r="K741" s="192"/>
      <c r="L741" s="192" t="s">
        <v>1054</v>
      </c>
      <c r="M741" s="172" t="str">
        <f>IF(C741="","",(IF(IFERROR(INDEX(HandoverLog!A:A,MATCH(ShipmentRegister!C741,HandoverLog!A:A,0),1),"Inside The Secure Store")=C741,"Collected And Gone","Inside The Secure Store")))</f>
        <v>Collected And Gone</v>
      </c>
      <c r="N741" s="28">
        <f t="shared" ca="1" si="54"/>
        <v>19</v>
      </c>
      <c r="O741" s="192"/>
      <c r="P741" s="192"/>
      <c r="Q741" s="192"/>
      <c r="R741" s="192"/>
      <c r="S741" s="193"/>
      <c r="T741" s="208"/>
      <c r="U741" s="192"/>
      <c r="V741" s="174" t="str">
        <f t="shared" si="51"/>
        <v/>
      </c>
      <c r="W741" s="175" t="str">
        <f t="shared" ca="1" si="52"/>
        <v/>
      </c>
      <c r="X741" s="182"/>
      <c r="Y741" s="182"/>
      <c r="Z741" s="182"/>
      <c r="AA741" s="182"/>
    </row>
    <row r="742" spans="1:27">
      <c r="A742" s="246">
        <v>44083</v>
      </c>
      <c r="B742" s="169" t="s">
        <v>7</v>
      </c>
      <c r="C742" s="192" t="s">
        <v>2857</v>
      </c>
      <c r="D742" s="208">
        <v>1</v>
      </c>
      <c r="E742" s="171" t="s">
        <v>39</v>
      </c>
      <c r="F742" s="213" t="s">
        <v>97</v>
      </c>
      <c r="G742" s="192" t="s">
        <v>2793</v>
      </c>
      <c r="H742" s="192" t="s">
        <v>2858</v>
      </c>
      <c r="I742" s="192" t="s">
        <v>2859</v>
      </c>
      <c r="J742" s="169" t="s">
        <v>10</v>
      </c>
      <c r="K742" s="192"/>
      <c r="L742" s="192" t="s">
        <v>1054</v>
      </c>
      <c r="M742" s="172" t="str">
        <f>IF(C742="","",(IF(IFERROR(INDEX(HandoverLog!A:A,MATCH(ShipmentRegister!C742,HandoverLog!A:A,0),1),"Inside The Secure Store")=C742,"Collected And Gone","Inside The Secure Store")))</f>
        <v>Collected And Gone</v>
      </c>
      <c r="N742" s="28">
        <f t="shared" ref="N742:N802" ca="1" si="55">IF(A742="","",(TODAY()-A742))</f>
        <v>18</v>
      </c>
      <c r="O742" s="192" t="s">
        <v>3057</v>
      </c>
      <c r="P742" s="192"/>
      <c r="Q742" s="192"/>
      <c r="R742" s="192"/>
      <c r="S742" s="193"/>
      <c r="T742" s="208"/>
      <c r="U742" s="192"/>
      <c r="V742" s="174" t="str">
        <f t="shared" si="51"/>
        <v/>
      </c>
      <c r="W742" s="175" t="str">
        <f t="shared" ca="1" si="52"/>
        <v/>
      </c>
      <c r="X742" s="182"/>
      <c r="Y742" s="182"/>
      <c r="Z742" s="182"/>
      <c r="AA742" s="182"/>
    </row>
    <row r="743" spans="1:27">
      <c r="A743" s="246">
        <v>44083</v>
      </c>
      <c r="B743" s="169" t="s">
        <v>7</v>
      </c>
      <c r="C743" s="192" t="s">
        <v>2860</v>
      </c>
      <c r="D743" s="208">
        <v>1</v>
      </c>
      <c r="E743" s="171" t="s">
        <v>39</v>
      </c>
      <c r="F743" s="213" t="s">
        <v>14</v>
      </c>
      <c r="G743" s="192" t="s">
        <v>2861</v>
      </c>
      <c r="H743" s="192" t="s">
        <v>2862</v>
      </c>
      <c r="I743" s="192" t="s">
        <v>2863</v>
      </c>
      <c r="J743" s="169" t="s">
        <v>10</v>
      </c>
      <c r="K743" s="192"/>
      <c r="L743" s="192" t="s">
        <v>1054</v>
      </c>
      <c r="M743" s="172" t="str">
        <f>IF(C743="","",(IF(IFERROR(INDEX(HandoverLog!A:A,MATCH(ShipmentRegister!C743,HandoverLog!A:A,0),1),"Inside The Secure Store")=C743,"Collected And Gone","Inside The Secure Store")))</f>
        <v>Collected And Gone</v>
      </c>
      <c r="N743" s="28">
        <f t="shared" ca="1" si="55"/>
        <v>18</v>
      </c>
      <c r="O743" s="192" t="s">
        <v>3058</v>
      </c>
      <c r="P743" s="192"/>
      <c r="Q743" s="192"/>
      <c r="R743" s="192"/>
      <c r="S743" s="193"/>
      <c r="T743" s="208"/>
      <c r="U743" s="192"/>
      <c r="V743" s="174" t="str">
        <f t="shared" si="51"/>
        <v/>
      </c>
      <c r="W743" s="175" t="str">
        <f t="shared" ca="1" si="52"/>
        <v/>
      </c>
      <c r="X743" s="182"/>
      <c r="Y743" s="182"/>
      <c r="Z743" s="182"/>
      <c r="AA743" s="182"/>
    </row>
    <row r="744" spans="1:27">
      <c r="A744" s="246">
        <v>44083</v>
      </c>
      <c r="B744" s="169" t="s">
        <v>7</v>
      </c>
      <c r="C744" s="192" t="s">
        <v>2864</v>
      </c>
      <c r="D744" s="208">
        <v>1</v>
      </c>
      <c r="E744" s="171" t="s">
        <v>39</v>
      </c>
      <c r="F744" s="213" t="s">
        <v>14</v>
      </c>
      <c r="G744" s="192" t="s">
        <v>341</v>
      </c>
      <c r="H744" s="192" t="s">
        <v>2865</v>
      </c>
      <c r="I744" s="192" t="s">
        <v>2866</v>
      </c>
      <c r="J744" s="146" t="s">
        <v>9</v>
      </c>
      <c r="K744" s="192"/>
      <c r="L744" s="192" t="s">
        <v>1054</v>
      </c>
      <c r="M744" s="172" t="str">
        <f>IF(C744="","",(IF(IFERROR(INDEX(HandoverLog!A:A,MATCH(ShipmentRegister!C744,HandoverLog!A:A,0),1),"Inside The Secure Store")=C744,"Collected And Gone","Inside The Secure Store")))</f>
        <v>Inside The Secure Store</v>
      </c>
      <c r="N744" s="28">
        <f t="shared" ca="1" si="55"/>
        <v>18</v>
      </c>
      <c r="O744" s="192"/>
      <c r="P744" s="192"/>
      <c r="Q744" s="192"/>
      <c r="R744" s="192"/>
      <c r="S744" s="193"/>
      <c r="T744" s="208"/>
      <c r="U744" s="192"/>
      <c r="V744" s="174" t="str">
        <f t="shared" si="51"/>
        <v/>
      </c>
      <c r="W744" s="175" t="str">
        <f t="shared" ca="1" si="52"/>
        <v/>
      </c>
      <c r="X744" s="182"/>
      <c r="Y744" s="182"/>
      <c r="Z744" s="182"/>
      <c r="AA744" s="182"/>
    </row>
    <row r="745" spans="1:27">
      <c r="A745" s="246">
        <v>44083</v>
      </c>
      <c r="B745" s="169" t="s">
        <v>7</v>
      </c>
      <c r="C745" s="192" t="s">
        <v>2867</v>
      </c>
      <c r="D745" s="208">
        <v>4</v>
      </c>
      <c r="E745" s="171" t="s">
        <v>39</v>
      </c>
      <c r="F745" s="116" t="s">
        <v>104</v>
      </c>
      <c r="G745" s="192" t="s">
        <v>371</v>
      </c>
      <c r="H745" s="192" t="s">
        <v>2868</v>
      </c>
      <c r="I745" s="192" t="s">
        <v>2869</v>
      </c>
      <c r="J745" s="146" t="s">
        <v>9</v>
      </c>
      <c r="K745" s="192"/>
      <c r="L745" s="192" t="s">
        <v>1054</v>
      </c>
      <c r="M745" s="172" t="str">
        <f>IF(C745="","",(IF(IFERROR(INDEX(HandoverLog!A:A,MATCH(ShipmentRegister!C745,HandoverLog!A:A,0),1),"Inside The Secure Store")=C745,"Collected And Gone","Inside The Secure Store")))</f>
        <v>Inside The Secure Store</v>
      </c>
      <c r="N745" s="28">
        <f t="shared" ca="1" si="55"/>
        <v>18</v>
      </c>
      <c r="O745" s="192"/>
      <c r="P745" s="192"/>
      <c r="Q745" s="192"/>
      <c r="R745" s="192"/>
      <c r="S745" s="193"/>
      <c r="T745" s="208"/>
      <c r="U745" s="192"/>
      <c r="V745" s="174" t="str">
        <f t="shared" si="51"/>
        <v/>
      </c>
      <c r="W745" s="175" t="str">
        <f t="shared" ca="1" si="52"/>
        <v/>
      </c>
      <c r="X745" s="182"/>
      <c r="Y745" s="182"/>
      <c r="Z745" s="182"/>
      <c r="AA745" s="182"/>
    </row>
    <row r="746" spans="1:27">
      <c r="A746" s="246">
        <v>44083</v>
      </c>
      <c r="B746" s="169" t="s">
        <v>7</v>
      </c>
      <c r="C746" s="192" t="s">
        <v>2870</v>
      </c>
      <c r="D746" s="208">
        <v>4</v>
      </c>
      <c r="E746" s="208"/>
      <c r="F746" s="116" t="s">
        <v>104</v>
      </c>
      <c r="G746" s="192" t="s">
        <v>371</v>
      </c>
      <c r="H746" s="192" t="s">
        <v>2868</v>
      </c>
      <c r="I746" s="192" t="s">
        <v>2869</v>
      </c>
      <c r="J746" s="146" t="s">
        <v>9</v>
      </c>
      <c r="K746" s="192"/>
      <c r="L746" s="192" t="s">
        <v>1054</v>
      </c>
      <c r="M746" s="172" t="str">
        <f>IF(C746="","",(IF(IFERROR(INDEX(HandoverLog!A:A,MATCH(ShipmentRegister!C746,HandoverLog!A:A,0),1),"Inside The Secure Store")=C746,"Collected And Gone","Inside The Secure Store")))</f>
        <v>Inside The Secure Store</v>
      </c>
      <c r="N746" s="28">
        <f t="shared" ca="1" si="55"/>
        <v>18</v>
      </c>
      <c r="O746" s="192"/>
      <c r="P746" s="192"/>
      <c r="Q746" s="192"/>
      <c r="R746" s="192"/>
      <c r="S746" s="193"/>
      <c r="T746" s="208"/>
      <c r="U746" s="192"/>
      <c r="V746" s="174" t="str">
        <f t="shared" si="51"/>
        <v/>
      </c>
      <c r="W746" s="175" t="str">
        <f t="shared" ca="1" si="52"/>
        <v/>
      </c>
      <c r="X746" s="182"/>
      <c r="Y746" s="182"/>
      <c r="Z746" s="182"/>
      <c r="AA746" s="182"/>
    </row>
    <row r="747" spans="1:27">
      <c r="A747" s="246">
        <v>44083</v>
      </c>
      <c r="B747" s="169" t="s">
        <v>7</v>
      </c>
      <c r="C747" s="192" t="s">
        <v>2871</v>
      </c>
      <c r="D747" s="208">
        <v>4</v>
      </c>
      <c r="E747" s="208"/>
      <c r="F747" s="116" t="s">
        <v>104</v>
      </c>
      <c r="G747" s="192" t="s">
        <v>371</v>
      </c>
      <c r="H747" s="192" t="s">
        <v>2868</v>
      </c>
      <c r="I747" s="192" t="s">
        <v>2869</v>
      </c>
      <c r="J747" s="146" t="s">
        <v>9</v>
      </c>
      <c r="K747" s="192"/>
      <c r="L747" s="192" t="s">
        <v>1054</v>
      </c>
      <c r="M747" s="172" t="str">
        <f>IF(C747="","",(IF(IFERROR(INDEX(HandoverLog!A:A,MATCH(ShipmentRegister!C747,HandoverLog!A:A,0),1),"Inside The Secure Store")=C747,"Collected And Gone","Inside The Secure Store")))</f>
        <v>Inside The Secure Store</v>
      </c>
      <c r="N747" s="28">
        <f t="shared" ca="1" si="55"/>
        <v>18</v>
      </c>
      <c r="O747" s="192"/>
      <c r="P747" s="192"/>
      <c r="Q747" s="192"/>
      <c r="R747" s="192"/>
      <c r="S747" s="193"/>
      <c r="T747" s="208"/>
      <c r="U747" s="192"/>
      <c r="V747" s="174" t="str">
        <f t="shared" si="51"/>
        <v/>
      </c>
      <c r="W747" s="175" t="str">
        <f t="shared" ca="1" si="52"/>
        <v/>
      </c>
      <c r="X747" s="182"/>
      <c r="Y747" s="182"/>
      <c r="Z747" s="182"/>
      <c r="AA747" s="182"/>
    </row>
    <row r="748" spans="1:27">
      <c r="A748" s="246">
        <v>44083</v>
      </c>
      <c r="B748" s="169" t="s">
        <v>7</v>
      </c>
      <c r="C748" s="192" t="s">
        <v>2872</v>
      </c>
      <c r="D748" s="208">
        <v>4</v>
      </c>
      <c r="E748" s="208"/>
      <c r="F748" s="116" t="s">
        <v>104</v>
      </c>
      <c r="G748" s="192" t="s">
        <v>371</v>
      </c>
      <c r="H748" s="192" t="s">
        <v>2868</v>
      </c>
      <c r="I748" s="192" t="s">
        <v>2869</v>
      </c>
      <c r="J748" s="146" t="s">
        <v>9</v>
      </c>
      <c r="K748" s="192"/>
      <c r="L748" s="192" t="s">
        <v>1054</v>
      </c>
      <c r="M748" s="172" t="str">
        <f>IF(C748="","",(IF(IFERROR(INDEX(HandoverLog!A:A,MATCH(ShipmentRegister!C748,HandoverLog!A:A,0),1),"Inside The Secure Store")=C748,"Collected And Gone","Inside The Secure Store")))</f>
        <v>Inside The Secure Store</v>
      </c>
      <c r="N748" s="28">
        <f t="shared" ca="1" si="55"/>
        <v>18</v>
      </c>
      <c r="O748" s="192"/>
      <c r="P748" s="192"/>
      <c r="Q748" s="192"/>
      <c r="R748" s="192"/>
      <c r="S748" s="193"/>
      <c r="T748" s="208"/>
      <c r="U748" s="192"/>
      <c r="V748" s="174" t="str">
        <f t="shared" si="51"/>
        <v/>
      </c>
      <c r="W748" s="175" t="str">
        <f t="shared" ca="1" si="52"/>
        <v/>
      </c>
      <c r="X748" s="182"/>
      <c r="Y748" s="182"/>
      <c r="Z748" s="182"/>
      <c r="AA748" s="182"/>
    </row>
    <row r="749" spans="1:27">
      <c r="A749" s="246">
        <v>44083</v>
      </c>
      <c r="B749" s="169" t="s">
        <v>8</v>
      </c>
      <c r="C749" s="192" t="s">
        <v>2873</v>
      </c>
      <c r="D749" s="208">
        <v>1</v>
      </c>
      <c r="E749" s="171" t="s">
        <v>39</v>
      </c>
      <c r="F749" s="213" t="s">
        <v>1867</v>
      </c>
      <c r="G749" s="192" t="s">
        <v>2874</v>
      </c>
      <c r="H749" s="192" t="s">
        <v>2875</v>
      </c>
      <c r="I749" s="192" t="s">
        <v>74</v>
      </c>
      <c r="J749" s="169" t="s">
        <v>10</v>
      </c>
      <c r="K749" s="192"/>
      <c r="L749" s="193" t="s">
        <v>1246</v>
      </c>
      <c r="M749" s="172" t="str">
        <f>IF(C749="","",(IF(IFERROR(INDEX(HandoverLog!A:A,MATCH(ShipmentRegister!C749,HandoverLog!A:A,0),1),"Inside The Secure Store")=C749,"Collected And Gone","Inside The Secure Store")))</f>
        <v>Inside The Secure Store</v>
      </c>
      <c r="N749" s="28">
        <f t="shared" ca="1" si="55"/>
        <v>18</v>
      </c>
      <c r="O749" s="192"/>
      <c r="P749" s="192"/>
      <c r="Q749" s="192"/>
      <c r="R749" s="192"/>
      <c r="S749" s="193"/>
      <c r="T749" s="208"/>
      <c r="U749" s="192"/>
      <c r="V749" s="174" t="str">
        <f t="shared" si="51"/>
        <v/>
      </c>
      <c r="W749" s="175" t="str">
        <f t="shared" ca="1" si="52"/>
        <v/>
      </c>
      <c r="X749" s="182"/>
      <c r="Y749" s="182"/>
      <c r="Z749" s="182"/>
      <c r="AA749" s="182"/>
    </row>
    <row r="750" spans="1:27">
      <c r="A750" s="246">
        <v>44083</v>
      </c>
      <c r="B750" s="169" t="s">
        <v>7</v>
      </c>
      <c r="C750" s="192" t="s">
        <v>2876</v>
      </c>
      <c r="D750" s="208">
        <v>1</v>
      </c>
      <c r="E750" s="171" t="s">
        <v>39</v>
      </c>
      <c r="F750" s="213" t="s">
        <v>17</v>
      </c>
      <c r="G750" s="192" t="s">
        <v>509</v>
      </c>
      <c r="H750" s="192" t="s">
        <v>2877</v>
      </c>
      <c r="I750" s="192" t="s">
        <v>2878</v>
      </c>
      <c r="J750" s="169" t="s">
        <v>10</v>
      </c>
      <c r="K750" s="192"/>
      <c r="L750" s="192" t="s">
        <v>1054</v>
      </c>
      <c r="M750" s="172" t="str">
        <f>IF(C750="","",(IF(IFERROR(INDEX(HandoverLog!A:A,MATCH(ShipmentRegister!C750,HandoverLog!A:A,0),1),"Inside The Secure Store")=C750,"Collected And Gone","Inside The Secure Store")))</f>
        <v>Collected And Gone</v>
      </c>
      <c r="N750" s="28">
        <f t="shared" ca="1" si="55"/>
        <v>18</v>
      </c>
      <c r="O750" s="192"/>
      <c r="P750" s="192"/>
      <c r="Q750" s="192"/>
      <c r="R750" s="192"/>
      <c r="S750" s="193"/>
      <c r="T750" s="208"/>
      <c r="U750" s="192"/>
      <c r="V750" s="174" t="str">
        <f t="shared" si="51"/>
        <v/>
      </c>
      <c r="W750" s="175" t="str">
        <f t="shared" ca="1" si="52"/>
        <v/>
      </c>
      <c r="X750" s="182"/>
      <c r="Y750" s="182"/>
      <c r="Z750" s="182"/>
      <c r="AA750" s="182"/>
    </row>
    <row r="751" spans="1:27">
      <c r="A751" s="246">
        <v>44083</v>
      </c>
      <c r="B751" s="169" t="s">
        <v>7</v>
      </c>
      <c r="C751" s="192" t="s">
        <v>2879</v>
      </c>
      <c r="D751" s="208">
        <v>1</v>
      </c>
      <c r="E751" s="171" t="s">
        <v>39</v>
      </c>
      <c r="F751" s="213" t="s">
        <v>13</v>
      </c>
      <c r="G751" s="192" t="s">
        <v>2880</v>
      </c>
      <c r="H751" s="192" t="s">
        <v>2881</v>
      </c>
      <c r="I751" s="192" t="s">
        <v>2882</v>
      </c>
      <c r="J751" s="169" t="s">
        <v>10</v>
      </c>
      <c r="K751" s="192"/>
      <c r="L751" s="192" t="s">
        <v>618</v>
      </c>
      <c r="M751" s="172" t="str">
        <f>IF(C751="","",(IF(IFERROR(INDEX(HandoverLog!A:A,MATCH(ShipmentRegister!C751,HandoverLog!A:A,0),1),"Inside The Secure Store")=C751,"Collected And Gone","Inside The Secure Store")))</f>
        <v>Collected And Gone</v>
      </c>
      <c r="N751" s="28">
        <f t="shared" ca="1" si="55"/>
        <v>18</v>
      </c>
      <c r="O751" s="192"/>
      <c r="P751" s="192"/>
      <c r="Q751" s="192"/>
      <c r="R751" s="192"/>
      <c r="S751" s="193"/>
      <c r="T751" s="208"/>
      <c r="U751" s="192"/>
      <c r="V751" s="174" t="str">
        <f t="shared" si="51"/>
        <v/>
      </c>
      <c r="W751" s="175" t="str">
        <f t="shared" ca="1" si="52"/>
        <v/>
      </c>
      <c r="X751" s="182"/>
      <c r="Y751" s="182"/>
      <c r="Z751" s="182"/>
      <c r="AA751" s="182"/>
    </row>
    <row r="752" spans="1:27">
      <c r="A752" s="246">
        <v>44083</v>
      </c>
      <c r="B752" s="169" t="s">
        <v>7</v>
      </c>
      <c r="C752" s="192" t="s">
        <v>2883</v>
      </c>
      <c r="D752" s="208">
        <v>4</v>
      </c>
      <c r="E752" s="171" t="s">
        <v>39</v>
      </c>
      <c r="F752" s="213" t="s">
        <v>1891</v>
      </c>
      <c r="G752" s="192" t="s">
        <v>185</v>
      </c>
      <c r="H752" s="192" t="s">
        <v>2884</v>
      </c>
      <c r="I752" s="192" t="s">
        <v>2885</v>
      </c>
      <c r="J752" s="146" t="s">
        <v>9</v>
      </c>
      <c r="K752" s="192"/>
      <c r="L752" s="193" t="s">
        <v>1246</v>
      </c>
      <c r="M752" s="172" t="str">
        <f>IF(C752="","",(IF(IFERROR(INDEX(HandoverLog!A:A,MATCH(ShipmentRegister!C752,HandoverLog!A:A,0),1),"Inside The Secure Store")=C752,"Collected And Gone","Inside The Secure Store")))</f>
        <v>Collected And Gone</v>
      </c>
      <c r="N752" s="28">
        <f t="shared" ca="1" si="55"/>
        <v>18</v>
      </c>
      <c r="O752" s="192"/>
      <c r="P752" s="192"/>
      <c r="Q752" s="192"/>
      <c r="R752" s="192"/>
      <c r="S752" s="193"/>
      <c r="T752" s="208"/>
      <c r="U752" s="192"/>
      <c r="V752" s="174" t="str">
        <f t="shared" si="51"/>
        <v/>
      </c>
      <c r="W752" s="175" t="str">
        <f t="shared" ca="1" si="52"/>
        <v/>
      </c>
      <c r="X752" s="182"/>
      <c r="Y752" s="182"/>
      <c r="Z752" s="182"/>
      <c r="AA752" s="182"/>
    </row>
    <row r="753" spans="1:27">
      <c r="A753" s="246">
        <v>44083</v>
      </c>
      <c r="B753" s="169" t="s">
        <v>7</v>
      </c>
      <c r="C753" s="192" t="s">
        <v>2886</v>
      </c>
      <c r="D753" s="208">
        <v>4</v>
      </c>
      <c r="E753" s="208"/>
      <c r="F753" s="213" t="s">
        <v>1891</v>
      </c>
      <c r="G753" s="192" t="s">
        <v>185</v>
      </c>
      <c r="H753" s="192" t="s">
        <v>2884</v>
      </c>
      <c r="I753" s="192" t="s">
        <v>2885</v>
      </c>
      <c r="J753" s="146" t="s">
        <v>9</v>
      </c>
      <c r="K753" s="192"/>
      <c r="L753" s="193" t="s">
        <v>1246</v>
      </c>
      <c r="M753" s="172" t="str">
        <f>IF(C753="","",(IF(IFERROR(INDEX(HandoverLog!A:A,MATCH(ShipmentRegister!C753,HandoverLog!A:A,0),1),"Inside The Secure Store")=C753,"Collected And Gone","Inside The Secure Store")))</f>
        <v>Collected And Gone</v>
      </c>
      <c r="N753" s="28">
        <f t="shared" ca="1" si="55"/>
        <v>18</v>
      </c>
      <c r="O753" s="192"/>
      <c r="P753" s="192"/>
      <c r="Q753" s="192"/>
      <c r="R753" s="192"/>
      <c r="S753" s="193"/>
      <c r="T753" s="208"/>
      <c r="U753" s="192"/>
      <c r="V753" s="174" t="str">
        <f t="shared" si="51"/>
        <v/>
      </c>
      <c r="W753" s="175" t="str">
        <f t="shared" ca="1" si="52"/>
        <v/>
      </c>
      <c r="X753" s="182"/>
      <c r="Y753" s="182"/>
      <c r="Z753" s="182"/>
      <c r="AA753" s="182"/>
    </row>
    <row r="754" spans="1:27">
      <c r="A754" s="246">
        <v>44083</v>
      </c>
      <c r="B754" s="169" t="s">
        <v>7</v>
      </c>
      <c r="C754" s="192" t="s">
        <v>2887</v>
      </c>
      <c r="D754" s="208">
        <v>4</v>
      </c>
      <c r="E754" s="208"/>
      <c r="F754" s="213" t="s">
        <v>1891</v>
      </c>
      <c r="G754" s="192" t="s">
        <v>185</v>
      </c>
      <c r="H754" s="192" t="s">
        <v>2884</v>
      </c>
      <c r="I754" s="192" t="s">
        <v>2885</v>
      </c>
      <c r="J754" s="146" t="s">
        <v>9</v>
      </c>
      <c r="K754" s="192"/>
      <c r="L754" s="193" t="s">
        <v>1246</v>
      </c>
      <c r="M754" s="172" t="str">
        <f>IF(C754="","",(IF(IFERROR(INDEX(HandoverLog!A:A,MATCH(ShipmentRegister!C754,HandoverLog!A:A,0),1),"Inside The Secure Store")=C754,"Collected And Gone","Inside The Secure Store")))</f>
        <v>Collected And Gone</v>
      </c>
      <c r="N754" s="28">
        <f t="shared" ca="1" si="55"/>
        <v>18</v>
      </c>
      <c r="O754" s="192"/>
      <c r="P754" s="192"/>
      <c r="Q754" s="192"/>
      <c r="R754" s="192"/>
      <c r="S754" s="193"/>
      <c r="T754" s="208"/>
      <c r="U754" s="192"/>
      <c r="V754" s="174" t="str">
        <f t="shared" si="51"/>
        <v/>
      </c>
      <c r="W754" s="175" t="str">
        <f t="shared" ca="1" si="52"/>
        <v/>
      </c>
      <c r="X754" s="182"/>
      <c r="Y754" s="182"/>
      <c r="Z754" s="182"/>
      <c r="AA754" s="182"/>
    </row>
    <row r="755" spans="1:27">
      <c r="A755" s="246">
        <v>44083</v>
      </c>
      <c r="B755" s="169" t="s">
        <v>7</v>
      </c>
      <c r="C755" s="192" t="s">
        <v>2888</v>
      </c>
      <c r="D755" s="208">
        <v>4</v>
      </c>
      <c r="E755" s="208"/>
      <c r="F755" s="213" t="s">
        <v>1891</v>
      </c>
      <c r="G755" s="192" t="s">
        <v>185</v>
      </c>
      <c r="H755" s="192" t="s">
        <v>2884</v>
      </c>
      <c r="I755" s="192" t="s">
        <v>2885</v>
      </c>
      <c r="J755" s="146" t="s">
        <v>9</v>
      </c>
      <c r="K755" s="192"/>
      <c r="L755" s="193" t="s">
        <v>1246</v>
      </c>
      <c r="M755" s="172" t="str">
        <f>IF(C755="","",(IF(IFERROR(INDEX(HandoverLog!A:A,MATCH(ShipmentRegister!C755,HandoverLog!A:A,0),1),"Inside The Secure Store")=C755,"Collected And Gone","Inside The Secure Store")))</f>
        <v>Collected And Gone</v>
      </c>
      <c r="N755" s="28">
        <f t="shared" ca="1" si="55"/>
        <v>18</v>
      </c>
      <c r="O755" s="192"/>
      <c r="P755" s="192"/>
      <c r="Q755" s="192"/>
      <c r="R755" s="192"/>
      <c r="S755" s="193"/>
      <c r="T755" s="208"/>
      <c r="U755" s="192"/>
      <c r="V755" s="174" t="str">
        <f t="shared" si="51"/>
        <v/>
      </c>
      <c r="W755" s="175" t="str">
        <f t="shared" ca="1" si="52"/>
        <v/>
      </c>
      <c r="X755" s="182"/>
      <c r="Y755" s="182"/>
      <c r="Z755" s="182"/>
      <c r="AA755" s="182"/>
    </row>
    <row r="756" spans="1:27">
      <c r="A756" s="246">
        <v>44083</v>
      </c>
      <c r="B756" s="169" t="s">
        <v>7</v>
      </c>
      <c r="C756" s="192" t="s">
        <v>2889</v>
      </c>
      <c r="D756" s="208">
        <v>1</v>
      </c>
      <c r="E756" s="171" t="s">
        <v>39</v>
      </c>
      <c r="F756" s="213" t="s">
        <v>13</v>
      </c>
      <c r="G756" s="192" t="s">
        <v>2890</v>
      </c>
      <c r="H756" s="192" t="s">
        <v>2891</v>
      </c>
      <c r="I756" s="192" t="s">
        <v>2892</v>
      </c>
      <c r="J756" s="169" t="s">
        <v>10</v>
      </c>
      <c r="K756" s="192"/>
      <c r="L756" s="193" t="s">
        <v>1246</v>
      </c>
      <c r="M756" s="172" t="str">
        <f>IF(C756="","",(IF(IFERROR(INDEX(HandoverLog!A:A,MATCH(ShipmentRegister!C756,HandoverLog!A:A,0),1),"Inside The Secure Store")=C756,"Collected And Gone","Inside The Secure Store")))</f>
        <v>Collected And Gone</v>
      </c>
      <c r="N756" s="28">
        <f t="shared" ca="1" si="55"/>
        <v>18</v>
      </c>
      <c r="O756" s="192"/>
      <c r="P756" s="192"/>
      <c r="Q756" s="192"/>
      <c r="R756" s="192"/>
      <c r="S756" s="193"/>
      <c r="T756" s="208"/>
      <c r="U756" s="192"/>
      <c r="V756" s="174" t="str">
        <f t="shared" si="51"/>
        <v/>
      </c>
      <c r="W756" s="175" t="str">
        <f t="shared" ca="1" si="52"/>
        <v/>
      </c>
      <c r="X756" s="182"/>
      <c r="Y756" s="182"/>
      <c r="Z756" s="182"/>
      <c r="AA756" s="182"/>
    </row>
    <row r="757" spans="1:27">
      <c r="A757" s="246">
        <v>44084</v>
      </c>
      <c r="B757" s="169" t="s">
        <v>8</v>
      </c>
      <c r="C757" s="192" t="s">
        <v>3035</v>
      </c>
      <c r="D757" s="208">
        <v>1</v>
      </c>
      <c r="E757" s="171" t="s">
        <v>39</v>
      </c>
      <c r="F757" s="213" t="s">
        <v>1874</v>
      </c>
      <c r="G757" s="192" t="s">
        <v>3043</v>
      </c>
      <c r="H757" s="192" t="s">
        <v>3044</v>
      </c>
      <c r="I757" s="192"/>
      <c r="J757" s="169" t="s">
        <v>10</v>
      </c>
      <c r="K757" s="192"/>
      <c r="L757" s="192" t="s">
        <v>265</v>
      </c>
      <c r="M757" s="172" t="str">
        <f>IF(C757="","",(IF(IFERROR(INDEX(HandoverLog!A:A,MATCH(ShipmentRegister!C757,HandoverLog!A:A,0),1),"Inside The Secure Store")=C757,"Collected And Gone","Inside The Secure Store")))</f>
        <v>Inside The Secure Store</v>
      </c>
      <c r="N757" s="28">
        <f t="shared" ca="1" si="55"/>
        <v>17</v>
      </c>
      <c r="O757" s="192"/>
      <c r="P757" s="192"/>
      <c r="Q757" s="192"/>
      <c r="R757" s="192"/>
      <c r="S757" s="193"/>
      <c r="T757" s="208"/>
      <c r="U757" s="192"/>
      <c r="V757" s="174" t="str">
        <f t="shared" si="51"/>
        <v/>
      </c>
      <c r="W757" s="175" t="str">
        <f t="shared" ca="1" si="52"/>
        <v/>
      </c>
      <c r="X757" s="182"/>
      <c r="Y757" s="182"/>
      <c r="Z757" s="182"/>
      <c r="AA757" s="182"/>
    </row>
    <row r="758" spans="1:27">
      <c r="A758" s="246">
        <v>44084</v>
      </c>
      <c r="B758" s="169" t="s">
        <v>7</v>
      </c>
      <c r="C758" s="192" t="s">
        <v>3036</v>
      </c>
      <c r="D758" s="208">
        <v>3</v>
      </c>
      <c r="E758" s="171" t="s">
        <v>39</v>
      </c>
      <c r="F758" s="213" t="s">
        <v>160</v>
      </c>
      <c r="G758" s="192" t="s">
        <v>536</v>
      </c>
      <c r="H758" s="192" t="s">
        <v>3045</v>
      </c>
      <c r="I758" s="192" t="s">
        <v>3046</v>
      </c>
      <c r="J758" s="146" t="s">
        <v>9</v>
      </c>
      <c r="K758" s="192"/>
      <c r="L758" s="192" t="s">
        <v>1054</v>
      </c>
      <c r="M758" s="172" t="str">
        <f>IF(C758="","",(IF(IFERROR(INDEX(HandoverLog!A:A,MATCH(ShipmentRegister!C758,HandoverLog!A:A,0),1),"Inside The Secure Store")=C758,"Collected And Gone","Inside The Secure Store")))</f>
        <v>Collected And Gone</v>
      </c>
      <c r="N758" s="28">
        <f t="shared" ca="1" si="55"/>
        <v>17</v>
      </c>
      <c r="O758" s="192" t="s">
        <v>3054</v>
      </c>
      <c r="P758" s="192"/>
      <c r="Q758" s="192"/>
      <c r="R758" s="192"/>
      <c r="S758" s="193"/>
      <c r="T758" s="208"/>
      <c r="U758" s="192"/>
      <c r="V758" s="174" t="str">
        <f t="shared" si="51"/>
        <v/>
      </c>
      <c r="W758" s="175" t="str">
        <f t="shared" ca="1" si="52"/>
        <v/>
      </c>
      <c r="X758" s="182"/>
      <c r="Y758" s="182"/>
      <c r="Z758" s="182"/>
      <c r="AA758" s="182"/>
    </row>
    <row r="759" spans="1:27">
      <c r="A759" s="246">
        <v>44084</v>
      </c>
      <c r="B759" s="169" t="s">
        <v>7</v>
      </c>
      <c r="C759" s="192" t="s">
        <v>3037</v>
      </c>
      <c r="D759" s="208">
        <v>3</v>
      </c>
      <c r="E759" s="208"/>
      <c r="F759" s="213" t="s">
        <v>160</v>
      </c>
      <c r="G759" s="192" t="s">
        <v>536</v>
      </c>
      <c r="H759" s="192" t="s">
        <v>3045</v>
      </c>
      <c r="I759" s="192" t="s">
        <v>3047</v>
      </c>
      <c r="J759" s="146" t="s">
        <v>9</v>
      </c>
      <c r="K759" s="192"/>
      <c r="L759" s="192" t="s">
        <v>1054</v>
      </c>
      <c r="M759" s="172" t="str">
        <f>IF(C759="","",(IF(IFERROR(INDEX(HandoverLog!A:A,MATCH(ShipmentRegister!C759,HandoverLog!A:A,0),1),"Inside The Secure Store")=C759,"Collected And Gone","Inside The Secure Store")))</f>
        <v>Collected And Gone</v>
      </c>
      <c r="N759" s="28">
        <f t="shared" ca="1" si="55"/>
        <v>17</v>
      </c>
      <c r="O759" s="192" t="s">
        <v>3054</v>
      </c>
      <c r="P759" s="192"/>
      <c r="Q759" s="192"/>
      <c r="R759" s="192"/>
      <c r="S759" s="193"/>
      <c r="T759" s="208"/>
      <c r="U759" s="192"/>
      <c r="V759" s="174" t="str">
        <f t="shared" si="51"/>
        <v/>
      </c>
      <c r="W759" s="175" t="str">
        <f t="shared" ca="1" si="52"/>
        <v/>
      </c>
      <c r="X759" s="182"/>
      <c r="Y759" s="182"/>
      <c r="Z759" s="182"/>
      <c r="AA759" s="182"/>
    </row>
    <row r="760" spans="1:27">
      <c r="A760" s="246">
        <v>44084</v>
      </c>
      <c r="B760" s="169" t="s">
        <v>7</v>
      </c>
      <c r="C760" s="192" t="s">
        <v>3038</v>
      </c>
      <c r="D760" s="208">
        <v>3</v>
      </c>
      <c r="E760" s="208"/>
      <c r="F760" s="213" t="s">
        <v>162</v>
      </c>
      <c r="G760" s="192" t="s">
        <v>536</v>
      </c>
      <c r="H760" s="192" t="s">
        <v>3045</v>
      </c>
      <c r="I760" s="192" t="s">
        <v>3048</v>
      </c>
      <c r="J760" s="146" t="s">
        <v>9</v>
      </c>
      <c r="K760" s="192"/>
      <c r="L760" s="192" t="s">
        <v>1054</v>
      </c>
      <c r="M760" s="172" t="str">
        <f>IF(C760="","",(IF(IFERROR(INDEX(HandoverLog!A:A,MATCH(ShipmentRegister!C760,HandoverLog!A:A,0),1),"Inside The Secure Store")=C760,"Collected And Gone","Inside The Secure Store")))</f>
        <v>Collected And Gone</v>
      </c>
      <c r="N760" s="28">
        <f t="shared" ca="1" si="55"/>
        <v>17</v>
      </c>
      <c r="O760" s="192" t="s">
        <v>3054</v>
      </c>
      <c r="P760" s="192"/>
      <c r="Q760" s="192"/>
      <c r="R760" s="192"/>
      <c r="S760" s="193"/>
      <c r="T760" s="208"/>
      <c r="U760" s="192"/>
      <c r="V760" s="174" t="str">
        <f t="shared" si="51"/>
        <v/>
      </c>
      <c r="W760" s="175" t="str">
        <f t="shared" ca="1" si="52"/>
        <v/>
      </c>
      <c r="X760" s="182"/>
      <c r="Y760" s="182"/>
      <c r="Z760" s="182"/>
      <c r="AA760" s="182"/>
    </row>
    <row r="761" spans="1:27">
      <c r="A761" s="246">
        <v>44084</v>
      </c>
      <c r="B761" s="169" t="s">
        <v>7</v>
      </c>
      <c r="C761" s="192" t="s">
        <v>3039</v>
      </c>
      <c r="D761" s="208">
        <v>1</v>
      </c>
      <c r="E761" s="171" t="s">
        <v>39</v>
      </c>
      <c r="F761" s="213" t="s">
        <v>162</v>
      </c>
      <c r="G761" s="192" t="s">
        <v>423</v>
      </c>
      <c r="H761" s="192" t="s">
        <v>3049</v>
      </c>
      <c r="I761" s="192" t="s">
        <v>3050</v>
      </c>
      <c r="J761" s="169" t="s">
        <v>10</v>
      </c>
      <c r="K761" s="192"/>
      <c r="L761" s="192" t="s">
        <v>1054</v>
      </c>
      <c r="M761" s="172" t="str">
        <f>IF(C761="","",(IF(IFERROR(INDEX(HandoverLog!A:A,MATCH(ShipmentRegister!C761,HandoverLog!A:A,0),1),"Inside The Secure Store")=C761,"Collected And Gone","Inside The Secure Store")))</f>
        <v>Inside The Secure Store</v>
      </c>
      <c r="N761" s="28">
        <f t="shared" ca="1" si="55"/>
        <v>17</v>
      </c>
      <c r="O761" s="192"/>
      <c r="P761" s="192"/>
      <c r="Q761" s="192"/>
      <c r="R761" s="192"/>
      <c r="S761" s="193"/>
      <c r="T761" s="208"/>
      <c r="U761" s="192"/>
      <c r="V761" s="174" t="str">
        <f t="shared" si="51"/>
        <v/>
      </c>
      <c r="W761" s="175" t="str">
        <f t="shared" ca="1" si="52"/>
        <v/>
      </c>
      <c r="X761" s="182"/>
      <c r="Y761" s="182"/>
      <c r="Z761" s="182"/>
      <c r="AA761" s="182"/>
    </row>
    <row r="762" spans="1:27">
      <c r="A762" s="246">
        <v>44084</v>
      </c>
      <c r="B762" s="169" t="s">
        <v>8</v>
      </c>
      <c r="C762" s="192" t="s">
        <v>3040</v>
      </c>
      <c r="D762" s="208">
        <v>1</v>
      </c>
      <c r="E762" s="171" t="s">
        <v>39</v>
      </c>
      <c r="F762" s="213"/>
      <c r="G762" s="192" t="s">
        <v>509</v>
      </c>
      <c r="H762" s="192" t="s">
        <v>3051</v>
      </c>
      <c r="I762" s="192" t="s">
        <v>3052</v>
      </c>
      <c r="J762" s="169" t="s">
        <v>10</v>
      </c>
      <c r="K762" s="192"/>
      <c r="L762" s="192" t="s">
        <v>1054</v>
      </c>
      <c r="M762" s="172" t="str">
        <f>IF(C762="","",(IF(IFERROR(INDEX(HandoverLog!A:A,MATCH(ShipmentRegister!C762,HandoverLog!A:A,0),1),"Inside The Secure Store")=C762,"Collected And Gone","Inside The Secure Store")))</f>
        <v>Collected And Gone</v>
      </c>
      <c r="N762" s="28">
        <f t="shared" ca="1" si="55"/>
        <v>17</v>
      </c>
      <c r="O762" s="192"/>
      <c r="P762" s="192"/>
      <c r="Q762" s="192"/>
      <c r="R762" s="192"/>
      <c r="S762" s="193"/>
      <c r="T762" s="208"/>
      <c r="U762" s="192"/>
      <c r="V762" s="174" t="str">
        <f t="shared" si="51"/>
        <v/>
      </c>
      <c r="W762" s="175" t="str">
        <f t="shared" ca="1" si="52"/>
        <v/>
      </c>
      <c r="X762" s="182"/>
      <c r="Y762" s="182"/>
      <c r="Z762" s="182"/>
      <c r="AA762" s="182"/>
    </row>
    <row r="763" spans="1:27">
      <c r="A763" s="246">
        <v>44084</v>
      </c>
      <c r="B763" s="169" t="s">
        <v>8</v>
      </c>
      <c r="C763" s="192" t="s">
        <v>3041</v>
      </c>
      <c r="D763" s="208">
        <v>1</v>
      </c>
      <c r="E763" s="171" t="s">
        <v>39</v>
      </c>
      <c r="F763" s="213"/>
      <c r="G763" s="192" t="s">
        <v>509</v>
      </c>
      <c r="H763" s="192" t="s">
        <v>3051</v>
      </c>
      <c r="I763" s="192" t="s">
        <v>3053</v>
      </c>
      <c r="J763" s="169" t="s">
        <v>10</v>
      </c>
      <c r="K763" s="192"/>
      <c r="L763" s="192" t="s">
        <v>1054</v>
      </c>
      <c r="M763" s="172" t="str">
        <f>IF(C763="","",(IF(IFERROR(INDEX(HandoverLog!A:A,MATCH(ShipmentRegister!C763,HandoverLog!A:A,0),1),"Inside The Secure Store")=C763,"Collected And Gone","Inside The Secure Store")))</f>
        <v>Collected And Gone</v>
      </c>
      <c r="N763" s="28">
        <f t="shared" ca="1" si="55"/>
        <v>17</v>
      </c>
      <c r="O763" s="192"/>
      <c r="P763" s="192"/>
      <c r="Q763" s="192"/>
      <c r="R763" s="192"/>
      <c r="S763" s="193"/>
      <c r="T763" s="208"/>
      <c r="U763" s="192"/>
      <c r="V763" s="174" t="str">
        <f t="shared" si="51"/>
        <v/>
      </c>
      <c r="W763" s="175" t="str">
        <f t="shared" ca="1" si="52"/>
        <v/>
      </c>
      <c r="X763" s="182"/>
      <c r="Y763" s="182"/>
      <c r="Z763" s="182"/>
      <c r="AA763" s="182"/>
    </row>
    <row r="764" spans="1:27">
      <c r="A764" s="246">
        <v>44084</v>
      </c>
      <c r="B764" s="169" t="s">
        <v>7</v>
      </c>
      <c r="C764" s="192" t="s">
        <v>2777</v>
      </c>
      <c r="D764" s="208">
        <v>3</v>
      </c>
      <c r="E764" s="171" t="s">
        <v>39</v>
      </c>
      <c r="F764" s="213" t="s">
        <v>1863</v>
      </c>
      <c r="G764" s="192" t="s">
        <v>1511</v>
      </c>
      <c r="H764" s="192" t="s">
        <v>2778</v>
      </c>
      <c r="I764" s="192" t="s">
        <v>2779</v>
      </c>
      <c r="J764" s="169" t="s">
        <v>10</v>
      </c>
      <c r="K764" s="192"/>
      <c r="L764" s="193" t="s">
        <v>618</v>
      </c>
      <c r="M764" s="172" t="str">
        <f>IF(C764="","",(IF(IFERROR(INDEX(HandoverLog!A:A,MATCH(ShipmentRegister!C764,HandoverLog!A:A,0),1),"Inside The Secure Store")=C764,"Collected And Gone","Inside The Secure Store")))</f>
        <v>Collected And Gone</v>
      </c>
      <c r="N764" s="28">
        <f t="shared" ca="1" si="55"/>
        <v>17</v>
      </c>
      <c r="O764" s="192"/>
      <c r="P764" s="192"/>
      <c r="Q764" s="192"/>
      <c r="R764" s="192"/>
      <c r="S764" s="193"/>
      <c r="T764" s="208"/>
      <c r="U764" s="192"/>
      <c r="V764" s="174" t="str">
        <f t="shared" si="51"/>
        <v/>
      </c>
      <c r="W764" s="175" t="str">
        <f t="shared" ca="1" si="52"/>
        <v/>
      </c>
      <c r="X764" s="182"/>
      <c r="Y764" s="182"/>
      <c r="Z764" s="182"/>
      <c r="AA764" s="182"/>
    </row>
    <row r="765" spans="1:27">
      <c r="A765" s="246">
        <v>44084</v>
      </c>
      <c r="B765" s="169" t="s">
        <v>7</v>
      </c>
      <c r="C765" s="192" t="s">
        <v>2780</v>
      </c>
      <c r="D765" s="208">
        <v>3</v>
      </c>
      <c r="E765" s="208"/>
      <c r="F765" s="213" t="s">
        <v>1863</v>
      </c>
      <c r="G765" s="192" t="s">
        <v>1511</v>
      </c>
      <c r="H765" s="192" t="s">
        <v>2778</v>
      </c>
      <c r="I765" s="192" t="s">
        <v>2779</v>
      </c>
      <c r="J765" s="169" t="s">
        <v>10</v>
      </c>
      <c r="K765" s="192"/>
      <c r="L765" s="193" t="s">
        <v>618</v>
      </c>
      <c r="M765" s="172" t="str">
        <f>IF(C765="","",(IF(IFERROR(INDEX(HandoverLog!A:A,MATCH(ShipmentRegister!C765,HandoverLog!A:A,0),1),"Inside The Secure Store")=C765,"Collected And Gone","Inside The Secure Store")))</f>
        <v>Collected And Gone</v>
      </c>
      <c r="N765" s="28">
        <f t="shared" ca="1" si="55"/>
        <v>17</v>
      </c>
      <c r="O765" s="192"/>
      <c r="P765" s="192"/>
      <c r="Q765" s="192"/>
      <c r="R765" s="192"/>
      <c r="S765" s="193"/>
      <c r="T765" s="208"/>
      <c r="U765" s="192"/>
      <c r="V765" s="174" t="str">
        <f t="shared" si="51"/>
        <v/>
      </c>
      <c r="W765" s="175" t="str">
        <f t="shared" ca="1" si="52"/>
        <v/>
      </c>
      <c r="X765" s="182"/>
      <c r="Y765" s="182"/>
      <c r="Z765" s="182"/>
      <c r="AA765" s="182"/>
    </row>
    <row r="766" spans="1:27">
      <c r="A766" s="246">
        <v>44084</v>
      </c>
      <c r="B766" s="169" t="s">
        <v>7</v>
      </c>
      <c r="C766" s="192" t="s">
        <v>2781</v>
      </c>
      <c r="D766" s="208">
        <v>3</v>
      </c>
      <c r="E766" s="208"/>
      <c r="F766" s="213" t="s">
        <v>1863</v>
      </c>
      <c r="G766" s="192" t="s">
        <v>1511</v>
      </c>
      <c r="H766" s="192" t="s">
        <v>2778</v>
      </c>
      <c r="I766" s="192" t="s">
        <v>2779</v>
      </c>
      <c r="J766" s="169" t="s">
        <v>10</v>
      </c>
      <c r="K766" s="192"/>
      <c r="L766" s="193" t="s">
        <v>618</v>
      </c>
      <c r="M766" s="172" t="str">
        <f>IF(C766="","",(IF(IFERROR(INDEX(HandoverLog!A:A,MATCH(ShipmentRegister!C766,HandoverLog!A:A,0),1),"Inside The Secure Store")=C766,"Collected And Gone","Inside The Secure Store")))</f>
        <v>Collected And Gone</v>
      </c>
      <c r="N766" s="28">
        <f t="shared" ca="1" si="55"/>
        <v>17</v>
      </c>
      <c r="O766" s="192"/>
      <c r="P766" s="192"/>
      <c r="Q766" s="192"/>
      <c r="R766" s="192"/>
      <c r="S766" s="193"/>
      <c r="T766" s="208"/>
      <c r="U766" s="192"/>
      <c r="V766" s="174" t="str">
        <f t="shared" si="51"/>
        <v/>
      </c>
      <c r="W766" s="175" t="str">
        <f t="shared" ca="1" si="52"/>
        <v/>
      </c>
      <c r="X766" s="182"/>
      <c r="Y766" s="182"/>
      <c r="Z766" s="182"/>
      <c r="AA766" s="182"/>
    </row>
    <row r="767" spans="1:27">
      <c r="A767" s="246">
        <v>44084</v>
      </c>
      <c r="B767" s="169" t="s">
        <v>7</v>
      </c>
      <c r="C767" s="192" t="s">
        <v>3042</v>
      </c>
      <c r="D767" s="208">
        <v>1</v>
      </c>
      <c r="E767" s="171" t="s">
        <v>39</v>
      </c>
      <c r="F767" s="213" t="s">
        <v>13</v>
      </c>
      <c r="G767" s="192" t="s">
        <v>410</v>
      </c>
      <c r="H767" s="192" t="s">
        <v>3055</v>
      </c>
      <c r="I767" s="192" t="s">
        <v>3056</v>
      </c>
      <c r="J767" s="169" t="s">
        <v>10</v>
      </c>
      <c r="K767" s="192"/>
      <c r="L767" s="192" t="s">
        <v>1054</v>
      </c>
      <c r="M767" s="172" t="str">
        <f>IF(C767="","",(IF(IFERROR(INDEX(HandoverLog!A:A,MATCH(ShipmentRegister!C767,HandoverLog!A:A,0),1),"Inside The Secure Store")=C767,"Collected And Gone","Inside The Secure Store")))</f>
        <v>Collected And Gone</v>
      </c>
      <c r="N767" s="28">
        <f t="shared" ca="1" si="55"/>
        <v>17</v>
      </c>
      <c r="O767" s="192"/>
      <c r="P767" s="192"/>
      <c r="Q767" s="192"/>
      <c r="R767" s="192"/>
      <c r="S767" s="193"/>
      <c r="T767" s="208"/>
      <c r="U767" s="192"/>
      <c r="V767" s="174" t="str">
        <f t="shared" si="51"/>
        <v/>
      </c>
      <c r="W767" s="175" t="str">
        <f t="shared" ca="1" si="52"/>
        <v/>
      </c>
      <c r="X767" s="182"/>
      <c r="Y767" s="182"/>
      <c r="Z767" s="182"/>
      <c r="AA767" s="182"/>
    </row>
    <row r="768" spans="1:27">
      <c r="A768" s="246">
        <v>44085</v>
      </c>
      <c r="B768" s="169" t="s">
        <v>7</v>
      </c>
      <c r="C768" s="192" t="s">
        <v>2893</v>
      </c>
      <c r="D768" s="208">
        <v>1</v>
      </c>
      <c r="E768" s="171" t="s">
        <v>39</v>
      </c>
      <c r="F768" s="213" t="s">
        <v>14</v>
      </c>
      <c r="G768" s="192" t="s">
        <v>307</v>
      </c>
      <c r="H768" s="192" t="s">
        <v>2894</v>
      </c>
      <c r="I768" s="192" t="s">
        <v>2895</v>
      </c>
      <c r="J768" s="169" t="s">
        <v>10</v>
      </c>
      <c r="K768" s="192"/>
      <c r="L768" s="192" t="s">
        <v>1054</v>
      </c>
      <c r="M768" s="172" t="str">
        <f>IF(C768="","",(IF(IFERROR(INDEX(HandoverLog!A:A,MATCH(ShipmentRegister!C768,HandoverLog!A:A,0),1),"Inside The Secure Store")=C768,"Collected And Gone","Inside The Secure Store")))</f>
        <v>Collected And Gone</v>
      </c>
      <c r="N768" s="28">
        <f t="shared" ca="1" si="55"/>
        <v>16</v>
      </c>
      <c r="O768" s="229" t="s">
        <v>3024</v>
      </c>
      <c r="P768" s="192"/>
      <c r="Q768" s="192"/>
      <c r="R768" s="192"/>
      <c r="S768" s="193"/>
      <c r="T768" s="208"/>
      <c r="U768" s="192"/>
      <c r="V768" s="174" t="str">
        <f t="shared" si="51"/>
        <v/>
      </c>
      <c r="W768" s="175" t="str">
        <f t="shared" ca="1" si="52"/>
        <v/>
      </c>
      <c r="X768" s="182"/>
      <c r="Y768" s="182"/>
      <c r="Z768" s="182"/>
      <c r="AA768" s="182"/>
    </row>
    <row r="769" spans="1:27">
      <c r="A769" s="246">
        <v>44085</v>
      </c>
      <c r="B769" s="169" t="s">
        <v>7</v>
      </c>
      <c r="C769" s="192" t="s">
        <v>2896</v>
      </c>
      <c r="D769" s="208">
        <v>2</v>
      </c>
      <c r="E769" s="171" t="s">
        <v>39</v>
      </c>
      <c r="F769" s="213" t="s">
        <v>162</v>
      </c>
      <c r="G769" s="192" t="s">
        <v>536</v>
      </c>
      <c r="H769" s="192" t="s">
        <v>2897</v>
      </c>
      <c r="I769" s="192" t="s">
        <v>2898</v>
      </c>
      <c r="J769" s="146" t="s">
        <v>9</v>
      </c>
      <c r="K769" s="192"/>
      <c r="L769" s="192" t="s">
        <v>1054</v>
      </c>
      <c r="M769" s="172" t="str">
        <f>IF(C769="","",(IF(IFERROR(INDEX(HandoverLog!A:A,MATCH(ShipmentRegister!C769,HandoverLog!A:A,0),1),"Inside The Secure Store")=C769,"Collected And Gone","Inside The Secure Store")))</f>
        <v>Collected And Gone</v>
      </c>
      <c r="N769" s="28">
        <f t="shared" ca="1" si="55"/>
        <v>16</v>
      </c>
      <c r="O769" s="192"/>
      <c r="P769" s="192"/>
      <c r="Q769" s="192"/>
      <c r="R769" s="192"/>
      <c r="S769" s="193"/>
      <c r="T769" s="208"/>
      <c r="U769" s="192"/>
      <c r="V769" s="174" t="str">
        <f t="shared" si="51"/>
        <v/>
      </c>
      <c r="W769" s="175" t="str">
        <f t="shared" ca="1" si="52"/>
        <v/>
      </c>
      <c r="X769" s="182"/>
      <c r="Y769" s="182"/>
      <c r="Z769" s="182"/>
      <c r="AA769" s="182"/>
    </row>
    <row r="770" spans="1:27">
      <c r="A770" s="246">
        <v>44085</v>
      </c>
      <c r="B770" s="169" t="s">
        <v>7</v>
      </c>
      <c r="C770" s="192" t="s">
        <v>2899</v>
      </c>
      <c r="D770" s="208">
        <v>2</v>
      </c>
      <c r="E770" s="208"/>
      <c r="F770" s="213" t="s">
        <v>162</v>
      </c>
      <c r="G770" s="192" t="s">
        <v>536</v>
      </c>
      <c r="H770" s="192" t="s">
        <v>2897</v>
      </c>
      <c r="I770" s="192" t="s">
        <v>2900</v>
      </c>
      <c r="J770" s="146" t="s">
        <v>9</v>
      </c>
      <c r="K770" s="192"/>
      <c r="L770" s="192" t="s">
        <v>1054</v>
      </c>
      <c r="M770" s="172" t="str">
        <f>IF(C770="","",(IF(IFERROR(INDEX(HandoverLog!A:A,MATCH(ShipmentRegister!C770,HandoverLog!A:A,0),1),"Inside The Secure Store")=C770,"Collected And Gone","Inside The Secure Store")))</f>
        <v>Collected And Gone</v>
      </c>
      <c r="N770" s="28">
        <f t="shared" ca="1" si="55"/>
        <v>16</v>
      </c>
      <c r="O770" s="192"/>
      <c r="P770" s="192"/>
      <c r="Q770" s="192"/>
      <c r="R770" s="192"/>
      <c r="S770" s="193"/>
      <c r="T770" s="208"/>
      <c r="U770" s="192"/>
      <c r="V770" s="174" t="str">
        <f t="shared" si="51"/>
        <v/>
      </c>
      <c r="W770" s="175" t="str">
        <f t="shared" ca="1" si="52"/>
        <v/>
      </c>
      <c r="X770" s="182"/>
      <c r="Y770" s="182"/>
      <c r="Z770" s="182"/>
      <c r="AA770" s="182"/>
    </row>
    <row r="771" spans="1:27">
      <c r="A771" s="246">
        <v>44085</v>
      </c>
      <c r="B771" s="169" t="s">
        <v>8</v>
      </c>
      <c r="C771" s="192" t="s">
        <v>2901</v>
      </c>
      <c r="D771" s="208">
        <v>3</v>
      </c>
      <c r="E771" s="171" t="s">
        <v>39</v>
      </c>
      <c r="F771" s="213" t="s">
        <v>1870</v>
      </c>
      <c r="G771" s="192" t="s">
        <v>2541</v>
      </c>
      <c r="H771" s="192" t="s">
        <v>2902</v>
      </c>
      <c r="I771" s="192" t="s">
        <v>2903</v>
      </c>
      <c r="J771" s="169" t="s">
        <v>10</v>
      </c>
      <c r="K771" s="192"/>
      <c r="L771" s="192" t="s">
        <v>1054</v>
      </c>
      <c r="M771" s="172" t="str">
        <f>IF(C771="","",(IF(IFERROR(INDEX(HandoverLog!A:A,MATCH(ShipmentRegister!C771,HandoverLog!A:A,0),1),"Inside The Secure Store")=C771,"Collected And Gone","Inside The Secure Store")))</f>
        <v>Collected And Gone</v>
      </c>
      <c r="N771" s="28">
        <f t="shared" ca="1" si="55"/>
        <v>16</v>
      </c>
      <c r="O771" s="192"/>
      <c r="P771" s="192"/>
      <c r="Q771" s="192"/>
      <c r="R771" s="192"/>
      <c r="S771" s="193"/>
      <c r="T771" s="208"/>
      <c r="U771" s="192"/>
      <c r="V771" s="174" t="str">
        <f t="shared" si="51"/>
        <v/>
      </c>
      <c r="W771" s="175" t="str">
        <f t="shared" ca="1" si="52"/>
        <v/>
      </c>
      <c r="X771" s="182"/>
      <c r="Y771" s="182"/>
      <c r="Z771" s="182"/>
      <c r="AA771" s="182"/>
    </row>
    <row r="772" spans="1:27">
      <c r="A772" s="246">
        <v>44085</v>
      </c>
      <c r="B772" s="169" t="s">
        <v>8</v>
      </c>
      <c r="C772" s="192" t="s">
        <v>2904</v>
      </c>
      <c r="D772" s="208">
        <v>3</v>
      </c>
      <c r="E772" s="208"/>
      <c r="F772" s="213" t="s">
        <v>1870</v>
      </c>
      <c r="G772" s="192" t="s">
        <v>2541</v>
      </c>
      <c r="H772" s="192" t="s">
        <v>2902</v>
      </c>
      <c r="I772" s="192" t="s">
        <v>2903</v>
      </c>
      <c r="J772" s="169" t="s">
        <v>10</v>
      </c>
      <c r="K772" s="192"/>
      <c r="L772" s="192" t="s">
        <v>1054</v>
      </c>
      <c r="M772" s="172" t="str">
        <f>IF(C772="","",(IF(IFERROR(INDEX(HandoverLog!A:A,MATCH(ShipmentRegister!C772,HandoverLog!A:A,0),1),"Inside The Secure Store")=C772,"Collected And Gone","Inside The Secure Store")))</f>
        <v>Collected And Gone</v>
      </c>
      <c r="N772" s="28">
        <f t="shared" ca="1" si="55"/>
        <v>16</v>
      </c>
      <c r="O772" s="192"/>
      <c r="P772" s="192"/>
      <c r="Q772" s="192"/>
      <c r="R772" s="192"/>
      <c r="S772" s="193"/>
      <c r="T772" s="208"/>
      <c r="U772" s="192"/>
      <c r="V772" s="174" t="str">
        <f t="shared" si="51"/>
        <v/>
      </c>
      <c r="W772" s="175" t="str">
        <f t="shared" ca="1" si="52"/>
        <v/>
      </c>
      <c r="X772" s="182"/>
      <c r="Y772" s="182"/>
      <c r="Z772" s="182"/>
      <c r="AA772" s="182"/>
    </row>
    <row r="773" spans="1:27">
      <c r="A773" s="246">
        <v>44085</v>
      </c>
      <c r="B773" s="169" t="s">
        <v>8</v>
      </c>
      <c r="C773" s="192" t="s">
        <v>2905</v>
      </c>
      <c r="D773" s="208">
        <v>3</v>
      </c>
      <c r="E773" s="208"/>
      <c r="F773" s="213" t="s">
        <v>1870</v>
      </c>
      <c r="G773" s="192" t="s">
        <v>2541</v>
      </c>
      <c r="H773" s="192" t="s">
        <v>2902</v>
      </c>
      <c r="I773" s="192" t="s">
        <v>2903</v>
      </c>
      <c r="J773" s="169" t="s">
        <v>10</v>
      </c>
      <c r="K773" s="192"/>
      <c r="L773" s="192" t="s">
        <v>1054</v>
      </c>
      <c r="M773" s="172" t="str">
        <f>IF(C773="","",(IF(IFERROR(INDEX(HandoverLog!A:A,MATCH(ShipmentRegister!C773,HandoverLog!A:A,0),1),"Inside The Secure Store")=C773,"Collected And Gone","Inside The Secure Store")))</f>
        <v>Collected And Gone</v>
      </c>
      <c r="N773" s="28">
        <f t="shared" ca="1" si="55"/>
        <v>16</v>
      </c>
      <c r="O773" s="192"/>
      <c r="P773" s="192"/>
      <c r="Q773" s="192"/>
      <c r="R773" s="192"/>
      <c r="S773" s="193"/>
      <c r="T773" s="208"/>
      <c r="U773" s="192"/>
      <c r="V773" s="174" t="str">
        <f t="shared" ref="V773:V835" si="56">IF(U773="","",U773+45)</f>
        <v/>
      </c>
      <c r="W773" s="175" t="str">
        <f t="shared" ref="W773:W835" ca="1" si="57">IF(U773="","",TODAY()-U773)</f>
        <v/>
      </c>
      <c r="X773" s="182"/>
      <c r="Y773" s="182"/>
      <c r="Z773" s="182"/>
      <c r="AA773" s="182"/>
    </row>
    <row r="774" spans="1:27">
      <c r="A774" s="246">
        <v>44085</v>
      </c>
      <c r="B774" s="169" t="s">
        <v>7</v>
      </c>
      <c r="C774" s="192" t="s">
        <v>2906</v>
      </c>
      <c r="D774" s="208">
        <v>1</v>
      </c>
      <c r="E774" s="171" t="s">
        <v>39</v>
      </c>
      <c r="F774" s="213" t="s">
        <v>97</v>
      </c>
      <c r="G774" s="192" t="s">
        <v>410</v>
      </c>
      <c r="H774" s="192" t="s">
        <v>2907</v>
      </c>
      <c r="I774" s="192" t="s">
        <v>2908</v>
      </c>
      <c r="J774" s="169" t="s">
        <v>10</v>
      </c>
      <c r="K774" s="192"/>
      <c r="L774" s="192" t="s">
        <v>1054</v>
      </c>
      <c r="M774" s="172" t="str">
        <f>IF(C774="","",(IF(IFERROR(INDEX(HandoverLog!A:A,MATCH(ShipmentRegister!C774,HandoverLog!A:A,0),1),"Inside The Secure Store")=C774,"Collected And Gone","Inside The Secure Store")))</f>
        <v>Collected And Gone</v>
      </c>
      <c r="N774" s="28">
        <f t="shared" ca="1" si="55"/>
        <v>16</v>
      </c>
      <c r="O774" s="192"/>
      <c r="P774" s="192"/>
      <c r="Q774" s="192"/>
      <c r="R774" s="192"/>
      <c r="S774" s="193"/>
      <c r="T774" s="208"/>
      <c r="U774" s="192"/>
      <c r="V774" s="174" t="str">
        <f t="shared" si="56"/>
        <v/>
      </c>
      <c r="W774" s="175" t="str">
        <f t="shared" ca="1" si="57"/>
        <v/>
      </c>
      <c r="X774" s="182"/>
      <c r="Y774" s="182"/>
      <c r="Z774" s="182"/>
      <c r="AA774" s="182"/>
    </row>
    <row r="775" spans="1:27">
      <c r="A775" s="246">
        <v>44085</v>
      </c>
      <c r="B775" s="169" t="s">
        <v>8</v>
      </c>
      <c r="C775" s="192" t="s">
        <v>2909</v>
      </c>
      <c r="D775" s="208">
        <v>3</v>
      </c>
      <c r="E775" s="171" t="s">
        <v>39</v>
      </c>
      <c r="F775" s="116" t="s">
        <v>37</v>
      </c>
      <c r="G775" s="192" t="s">
        <v>509</v>
      </c>
      <c r="H775" s="192" t="s">
        <v>2910</v>
      </c>
      <c r="I775" s="192" t="s">
        <v>2911</v>
      </c>
      <c r="J775" s="169" t="s">
        <v>10</v>
      </c>
      <c r="K775" s="192"/>
      <c r="L775" s="192" t="s">
        <v>1054</v>
      </c>
      <c r="M775" s="172" t="str">
        <f>IF(C775="","",(IF(IFERROR(INDEX(HandoverLog!A:A,MATCH(ShipmentRegister!C775,HandoverLog!A:A,0),1),"Inside The Secure Store")=C775,"Collected And Gone","Inside The Secure Store")))</f>
        <v>Collected And Gone</v>
      </c>
      <c r="N775" s="28">
        <f t="shared" ca="1" si="55"/>
        <v>16</v>
      </c>
      <c r="O775" s="192"/>
      <c r="P775" s="192"/>
      <c r="Q775" s="192"/>
      <c r="R775" s="192"/>
      <c r="S775" s="193"/>
      <c r="T775" s="208"/>
      <c r="U775" s="192"/>
      <c r="V775" s="174" t="str">
        <f t="shared" si="56"/>
        <v/>
      </c>
      <c r="W775" s="175" t="str">
        <f t="shared" ca="1" si="57"/>
        <v/>
      </c>
      <c r="X775" s="182"/>
      <c r="Y775" s="182"/>
      <c r="Z775" s="182"/>
      <c r="AA775" s="182"/>
    </row>
    <row r="776" spans="1:27">
      <c r="A776" s="246">
        <v>44085</v>
      </c>
      <c r="B776" s="169" t="s">
        <v>8</v>
      </c>
      <c r="C776" s="192" t="s">
        <v>2912</v>
      </c>
      <c r="D776" s="208">
        <v>3</v>
      </c>
      <c r="E776" s="208"/>
      <c r="F776" s="116" t="s">
        <v>37</v>
      </c>
      <c r="G776" s="192" t="s">
        <v>509</v>
      </c>
      <c r="H776" s="192" t="s">
        <v>2910</v>
      </c>
      <c r="I776" s="192" t="s">
        <v>2911</v>
      </c>
      <c r="J776" s="169" t="s">
        <v>10</v>
      </c>
      <c r="K776" s="192"/>
      <c r="L776" s="192" t="s">
        <v>1054</v>
      </c>
      <c r="M776" s="172" t="str">
        <f>IF(C776="","",(IF(IFERROR(INDEX(HandoverLog!A:A,MATCH(ShipmentRegister!C776,HandoverLog!A:A,0),1),"Inside The Secure Store")=C776,"Collected And Gone","Inside The Secure Store")))</f>
        <v>Collected And Gone</v>
      </c>
      <c r="N776" s="28">
        <f t="shared" ca="1" si="55"/>
        <v>16</v>
      </c>
      <c r="O776" s="192"/>
      <c r="P776" s="192"/>
      <c r="Q776" s="192"/>
      <c r="R776" s="192"/>
      <c r="S776" s="193"/>
      <c r="T776" s="208"/>
      <c r="U776" s="192"/>
      <c r="V776" s="174" t="str">
        <f t="shared" si="56"/>
        <v/>
      </c>
      <c r="W776" s="175" t="str">
        <f t="shared" ca="1" si="57"/>
        <v/>
      </c>
      <c r="X776" s="182"/>
      <c r="Y776" s="182"/>
      <c r="Z776" s="182"/>
      <c r="AA776" s="182"/>
    </row>
    <row r="777" spans="1:27">
      <c r="A777" s="246">
        <v>44085</v>
      </c>
      <c r="B777" s="169" t="s">
        <v>8</v>
      </c>
      <c r="C777" s="192" t="s">
        <v>2913</v>
      </c>
      <c r="D777" s="208">
        <v>3</v>
      </c>
      <c r="E777" s="208"/>
      <c r="F777" s="116" t="s">
        <v>37</v>
      </c>
      <c r="G777" s="192" t="s">
        <v>509</v>
      </c>
      <c r="H777" s="192" t="s">
        <v>2910</v>
      </c>
      <c r="I777" s="192" t="s">
        <v>2911</v>
      </c>
      <c r="J777" s="169" t="s">
        <v>10</v>
      </c>
      <c r="K777" s="192"/>
      <c r="L777" s="192" t="s">
        <v>1054</v>
      </c>
      <c r="M777" s="172" t="str">
        <f>IF(C777="","",(IF(IFERROR(INDEX(HandoverLog!A:A,MATCH(ShipmentRegister!C777,HandoverLog!A:A,0),1),"Inside The Secure Store")=C777,"Collected And Gone","Inside The Secure Store")))</f>
        <v>Collected And Gone</v>
      </c>
      <c r="N777" s="28">
        <f t="shared" ca="1" si="55"/>
        <v>16</v>
      </c>
      <c r="O777" s="192"/>
      <c r="P777" s="192"/>
      <c r="Q777" s="192"/>
      <c r="R777" s="192"/>
      <c r="S777" s="193"/>
      <c r="T777" s="208"/>
      <c r="U777" s="192"/>
      <c r="V777" s="174" t="str">
        <f t="shared" si="56"/>
        <v/>
      </c>
      <c r="W777" s="175" t="str">
        <f t="shared" ca="1" si="57"/>
        <v/>
      </c>
      <c r="X777" s="182"/>
      <c r="Y777" s="182"/>
      <c r="Z777" s="182"/>
      <c r="AA777" s="182"/>
    </row>
    <row r="778" spans="1:27">
      <c r="A778" s="246">
        <v>44085</v>
      </c>
      <c r="B778" s="169" t="s">
        <v>7</v>
      </c>
      <c r="C778" s="192" t="s">
        <v>2914</v>
      </c>
      <c r="D778" s="208">
        <v>2</v>
      </c>
      <c r="E778" s="171" t="s">
        <v>39</v>
      </c>
      <c r="F778" s="213" t="s">
        <v>162</v>
      </c>
      <c r="G778" s="192" t="s">
        <v>639</v>
      </c>
      <c r="H778" s="192" t="s">
        <v>2915</v>
      </c>
      <c r="I778" s="192" t="s">
        <v>2916</v>
      </c>
      <c r="J778" s="169" t="s">
        <v>10</v>
      </c>
      <c r="K778" s="192"/>
      <c r="L778" s="192" t="s">
        <v>1054</v>
      </c>
      <c r="M778" s="172" t="str">
        <f>IF(C778="","",(IF(IFERROR(INDEX(HandoverLog!A:A,MATCH(ShipmentRegister!C778,HandoverLog!A:A,0),1),"Inside The Secure Store")=C778,"Collected And Gone","Inside The Secure Store")))</f>
        <v>Collected And Gone</v>
      </c>
      <c r="N778" s="28">
        <f t="shared" ca="1" si="55"/>
        <v>16</v>
      </c>
      <c r="O778" s="192"/>
      <c r="P778" s="192"/>
      <c r="Q778" s="192"/>
      <c r="R778" s="192"/>
      <c r="S778" s="193"/>
      <c r="T778" s="208"/>
      <c r="U778" s="192"/>
      <c r="V778" s="174" t="str">
        <f t="shared" si="56"/>
        <v/>
      </c>
      <c r="W778" s="175" t="str">
        <f t="shared" ca="1" si="57"/>
        <v/>
      </c>
      <c r="X778" s="182"/>
      <c r="Y778" s="182"/>
      <c r="Z778" s="182"/>
      <c r="AA778" s="182"/>
    </row>
    <row r="779" spans="1:27">
      <c r="A779" s="246">
        <v>44085</v>
      </c>
      <c r="B779" s="169" t="s">
        <v>7</v>
      </c>
      <c r="C779" s="192" t="s">
        <v>2917</v>
      </c>
      <c r="D779" s="208">
        <v>2</v>
      </c>
      <c r="E779" s="208"/>
      <c r="F779" s="213" t="s">
        <v>162</v>
      </c>
      <c r="G779" s="192" t="s">
        <v>639</v>
      </c>
      <c r="H779" s="192" t="s">
        <v>2915</v>
      </c>
      <c r="I779" s="192" t="s">
        <v>2916</v>
      </c>
      <c r="J779" s="169" t="s">
        <v>10</v>
      </c>
      <c r="K779" s="192"/>
      <c r="L779" s="192" t="s">
        <v>1054</v>
      </c>
      <c r="M779" s="172" t="str">
        <f>IF(C779="","",(IF(IFERROR(INDEX(HandoverLog!A:A,MATCH(ShipmentRegister!C779,HandoverLog!A:A,0),1),"Inside The Secure Store")=C779,"Collected And Gone","Inside The Secure Store")))</f>
        <v>Collected And Gone</v>
      </c>
      <c r="N779" s="28">
        <f t="shared" ca="1" si="55"/>
        <v>16</v>
      </c>
      <c r="O779" s="192"/>
      <c r="P779" s="192"/>
      <c r="Q779" s="192"/>
      <c r="R779" s="192"/>
      <c r="S779" s="193"/>
      <c r="T779" s="208"/>
      <c r="U779" s="192"/>
      <c r="V779" s="174" t="str">
        <f t="shared" si="56"/>
        <v/>
      </c>
      <c r="W779" s="175" t="str">
        <f t="shared" ca="1" si="57"/>
        <v/>
      </c>
      <c r="X779" s="182"/>
      <c r="Y779" s="182"/>
      <c r="Z779" s="182"/>
      <c r="AA779" s="182"/>
    </row>
    <row r="780" spans="1:27">
      <c r="A780" s="246">
        <v>44085</v>
      </c>
      <c r="B780" s="169" t="s">
        <v>7</v>
      </c>
      <c r="C780" s="192" t="s">
        <v>2918</v>
      </c>
      <c r="D780" s="208">
        <v>1</v>
      </c>
      <c r="E780" s="171" t="s">
        <v>39</v>
      </c>
      <c r="F780" s="116" t="s">
        <v>104</v>
      </c>
      <c r="G780" s="192" t="s">
        <v>321</v>
      </c>
      <c r="H780" s="192" t="s">
        <v>2919</v>
      </c>
      <c r="I780" s="192" t="s">
        <v>2920</v>
      </c>
      <c r="J780" s="146" t="s">
        <v>9</v>
      </c>
      <c r="K780" s="192"/>
      <c r="L780" s="192" t="s">
        <v>1054</v>
      </c>
      <c r="M780" s="172" t="str">
        <f>IF(C780="","",(IF(IFERROR(INDEX(HandoverLog!A:A,MATCH(ShipmentRegister!C780,HandoverLog!A:A,0),1),"Inside The Secure Store")=C780,"Collected And Gone","Inside The Secure Store")))</f>
        <v>Collected And Gone</v>
      </c>
      <c r="N780" s="28">
        <f t="shared" ca="1" si="55"/>
        <v>16</v>
      </c>
      <c r="O780" s="192"/>
      <c r="P780" s="192"/>
      <c r="Q780" s="192"/>
      <c r="R780" s="192"/>
      <c r="S780" s="193"/>
      <c r="T780" s="208"/>
      <c r="U780" s="192"/>
      <c r="V780" s="174" t="str">
        <f t="shared" si="56"/>
        <v/>
      </c>
      <c r="W780" s="175" t="str">
        <f t="shared" ca="1" si="57"/>
        <v/>
      </c>
      <c r="X780" s="182"/>
      <c r="Y780" s="182"/>
      <c r="Z780" s="182"/>
      <c r="AA780" s="182"/>
    </row>
    <row r="781" spans="1:27">
      <c r="A781" s="246">
        <v>44085</v>
      </c>
      <c r="B781" s="169" t="s">
        <v>8</v>
      </c>
      <c r="C781" s="192" t="s">
        <v>2923</v>
      </c>
      <c r="D781" s="208">
        <v>1</v>
      </c>
      <c r="E781" s="171" t="s">
        <v>39</v>
      </c>
      <c r="F781" s="213" t="s">
        <v>1871</v>
      </c>
      <c r="G781" s="192" t="s">
        <v>351</v>
      </c>
      <c r="H781" s="192" t="s">
        <v>2924</v>
      </c>
      <c r="I781" s="192" t="s">
        <v>74</v>
      </c>
      <c r="J781" s="169" t="s">
        <v>10</v>
      </c>
      <c r="K781" s="192"/>
      <c r="L781" s="192" t="s">
        <v>3061</v>
      </c>
      <c r="M781" s="172" t="str">
        <f>IF(C781="","",(IF(IFERROR(INDEX(HandoverLog!A:A,MATCH(ShipmentRegister!C781,HandoverLog!A:A,0),1),"Inside The Secure Store")=C781,"Collected And Gone","Inside The Secure Store")))</f>
        <v>Collected And Gone</v>
      </c>
      <c r="N781" s="28">
        <f t="shared" ca="1" si="55"/>
        <v>16</v>
      </c>
      <c r="O781" s="192"/>
      <c r="P781" s="192"/>
      <c r="Q781" s="192"/>
      <c r="R781" s="192"/>
      <c r="S781" s="193"/>
      <c r="T781" s="208"/>
      <c r="U781" s="192"/>
      <c r="V781" s="174" t="str">
        <f t="shared" si="56"/>
        <v/>
      </c>
      <c r="W781" s="175" t="str">
        <f t="shared" ca="1" si="57"/>
        <v/>
      </c>
      <c r="X781" s="182"/>
      <c r="Y781" s="182"/>
      <c r="Z781" s="182"/>
      <c r="AA781" s="182"/>
    </row>
    <row r="782" spans="1:27">
      <c r="A782" s="246">
        <v>44088</v>
      </c>
      <c r="B782" s="169" t="s">
        <v>8</v>
      </c>
      <c r="C782" s="192" t="s">
        <v>2925</v>
      </c>
      <c r="D782" s="208">
        <v>2</v>
      </c>
      <c r="E782" s="171" t="s">
        <v>39</v>
      </c>
      <c r="F782" s="213" t="s">
        <v>1866</v>
      </c>
      <c r="G782" s="192" t="s">
        <v>242</v>
      </c>
      <c r="H782" s="192" t="s">
        <v>2926</v>
      </c>
      <c r="I782" s="192" t="s">
        <v>2927</v>
      </c>
      <c r="J782" s="169" t="s">
        <v>10</v>
      </c>
      <c r="K782" s="192"/>
      <c r="L782" s="193" t="s">
        <v>618</v>
      </c>
      <c r="M782" s="172" t="str">
        <f>IF(C782="","",(IF(IFERROR(INDEX(HandoverLog!A:A,MATCH(ShipmentRegister!C782,HandoverLog!A:A,0),1),"Inside The Secure Store")=C782,"Collected And Gone","Inside The Secure Store")))</f>
        <v>Collected And Gone</v>
      </c>
      <c r="N782" s="28">
        <f t="shared" ca="1" si="55"/>
        <v>13</v>
      </c>
      <c r="O782" s="192"/>
      <c r="P782" s="192"/>
      <c r="Q782" s="192"/>
      <c r="R782" s="192"/>
      <c r="S782" s="193"/>
      <c r="T782" s="208"/>
      <c r="U782" s="192"/>
      <c r="V782" s="174" t="str">
        <f t="shared" si="56"/>
        <v/>
      </c>
      <c r="W782" s="175" t="str">
        <f t="shared" ca="1" si="57"/>
        <v/>
      </c>
      <c r="X782" s="182"/>
      <c r="Y782" s="182"/>
      <c r="Z782" s="182"/>
      <c r="AA782" s="182"/>
    </row>
    <row r="783" spans="1:27">
      <c r="A783" s="246">
        <v>44088</v>
      </c>
      <c r="B783" s="169" t="s">
        <v>8</v>
      </c>
      <c r="C783" s="192" t="s">
        <v>2928</v>
      </c>
      <c r="D783" s="208">
        <v>2</v>
      </c>
      <c r="E783" s="208"/>
      <c r="F783" s="213" t="s">
        <v>1866</v>
      </c>
      <c r="G783" s="192" t="s">
        <v>242</v>
      </c>
      <c r="H783" s="192" t="s">
        <v>2926</v>
      </c>
      <c r="I783" s="192" t="s">
        <v>2929</v>
      </c>
      <c r="J783" s="169" t="s">
        <v>10</v>
      </c>
      <c r="K783" s="192"/>
      <c r="L783" s="193" t="s">
        <v>618</v>
      </c>
      <c r="M783" s="172" t="str">
        <f>IF(C783="","",(IF(IFERROR(INDEX(HandoverLog!A:A,MATCH(ShipmentRegister!C783,HandoverLog!A:A,0),1),"Inside The Secure Store")=C783,"Collected And Gone","Inside The Secure Store")))</f>
        <v>Collected And Gone</v>
      </c>
      <c r="N783" s="28">
        <f t="shared" ca="1" si="55"/>
        <v>13</v>
      </c>
      <c r="O783" s="192"/>
      <c r="P783" s="192"/>
      <c r="Q783" s="192"/>
      <c r="R783" s="192"/>
      <c r="S783" s="193"/>
      <c r="T783" s="208"/>
      <c r="U783" s="192"/>
      <c r="V783" s="174" t="str">
        <f t="shared" si="56"/>
        <v/>
      </c>
      <c r="W783" s="175" t="str">
        <f t="shared" ca="1" si="57"/>
        <v/>
      </c>
      <c r="X783" s="182"/>
      <c r="Y783" s="182"/>
      <c r="Z783" s="182"/>
      <c r="AA783" s="182"/>
    </row>
    <row r="784" spans="1:27">
      <c r="A784" s="246">
        <v>44088</v>
      </c>
      <c r="B784" s="169" t="s">
        <v>7</v>
      </c>
      <c r="C784" s="192" t="s">
        <v>2930</v>
      </c>
      <c r="D784" s="208">
        <v>1</v>
      </c>
      <c r="E784" s="171" t="s">
        <v>39</v>
      </c>
      <c r="F784" s="116" t="s">
        <v>104</v>
      </c>
      <c r="G784" s="192" t="s">
        <v>415</v>
      </c>
      <c r="H784" s="192" t="s">
        <v>2931</v>
      </c>
      <c r="I784" s="192" t="s">
        <v>2932</v>
      </c>
      <c r="J784" s="169" t="s">
        <v>10</v>
      </c>
      <c r="K784" s="192"/>
      <c r="L784" s="193" t="s">
        <v>618</v>
      </c>
      <c r="M784" s="172" t="str">
        <f>IF(C784="","",(IF(IFERROR(INDEX(HandoverLog!A:A,MATCH(ShipmentRegister!C784,HandoverLog!A:A,0),1),"Inside The Secure Store")=C784,"Collected And Gone","Inside The Secure Store")))</f>
        <v>Collected And Gone</v>
      </c>
      <c r="N784" s="28">
        <f t="shared" ca="1" si="55"/>
        <v>13</v>
      </c>
      <c r="O784" s="192"/>
      <c r="P784" s="192"/>
      <c r="Q784" s="192"/>
      <c r="R784" s="192"/>
      <c r="S784" s="193"/>
      <c r="T784" s="208"/>
      <c r="U784" s="192"/>
      <c r="V784" s="174" t="str">
        <f t="shared" si="56"/>
        <v/>
      </c>
      <c r="W784" s="175" t="str">
        <f t="shared" ca="1" si="57"/>
        <v/>
      </c>
      <c r="X784" s="182"/>
      <c r="Y784" s="182"/>
      <c r="Z784" s="182"/>
      <c r="AA784" s="182"/>
    </row>
    <row r="785" spans="1:27">
      <c r="A785" s="246">
        <v>44088</v>
      </c>
      <c r="B785" s="169" t="s">
        <v>7</v>
      </c>
      <c r="C785" s="192" t="s">
        <v>2933</v>
      </c>
      <c r="D785" s="208">
        <v>1</v>
      </c>
      <c r="E785" s="171" t="s">
        <v>39</v>
      </c>
      <c r="F785" s="116" t="s">
        <v>104</v>
      </c>
      <c r="G785" s="192" t="s">
        <v>2934</v>
      </c>
      <c r="H785" s="192" t="s">
        <v>2935</v>
      </c>
      <c r="I785" s="192" t="s">
        <v>2936</v>
      </c>
      <c r="J785" s="146" t="s">
        <v>9</v>
      </c>
      <c r="K785" s="192"/>
      <c r="L785" s="193" t="s">
        <v>618</v>
      </c>
      <c r="M785" s="172" t="str">
        <f>IF(C785="","",(IF(IFERROR(INDEX(HandoverLog!A:A,MATCH(ShipmentRegister!C785,HandoverLog!A:A,0),1),"Inside The Secure Store")=C785,"Collected And Gone","Inside The Secure Store")))</f>
        <v>Collected And Gone</v>
      </c>
      <c r="N785" s="28">
        <f t="shared" ca="1" si="55"/>
        <v>13</v>
      </c>
      <c r="O785" s="192"/>
      <c r="P785" s="192"/>
      <c r="Q785" s="192"/>
      <c r="R785" s="192"/>
      <c r="S785" s="193"/>
      <c r="T785" s="208"/>
      <c r="U785" s="192"/>
      <c r="V785" s="174" t="str">
        <f t="shared" si="56"/>
        <v/>
      </c>
      <c r="W785" s="175" t="str">
        <f t="shared" ca="1" si="57"/>
        <v/>
      </c>
      <c r="X785" s="182"/>
      <c r="Y785" s="182"/>
      <c r="Z785" s="182"/>
      <c r="AA785" s="182"/>
    </row>
    <row r="786" spans="1:27">
      <c r="A786" s="246">
        <v>44088</v>
      </c>
      <c r="B786" s="169" t="s">
        <v>7</v>
      </c>
      <c r="C786" s="192" t="s">
        <v>2937</v>
      </c>
      <c r="D786" s="208">
        <v>1</v>
      </c>
      <c r="E786" s="171" t="s">
        <v>39</v>
      </c>
      <c r="F786" s="116" t="s">
        <v>104</v>
      </c>
      <c r="G786" s="192" t="s">
        <v>2938</v>
      </c>
      <c r="H786" s="192" t="s">
        <v>2939</v>
      </c>
      <c r="I786" s="192" t="s">
        <v>138</v>
      </c>
      <c r="J786" s="169" t="s">
        <v>10</v>
      </c>
      <c r="K786" s="192"/>
      <c r="L786" s="193" t="s">
        <v>1915</v>
      </c>
      <c r="M786" s="172" t="str">
        <f>IF(C786="","",(IF(IFERROR(INDEX(HandoverLog!A:A,MATCH(ShipmentRegister!C786,HandoverLog!A:A,0),1),"Inside The Secure Store")=C786,"Collected And Gone","Inside The Secure Store")))</f>
        <v>Collected And Gone</v>
      </c>
      <c r="N786" s="28">
        <f t="shared" ca="1" si="55"/>
        <v>13</v>
      </c>
      <c r="O786" s="192"/>
      <c r="P786" s="192"/>
      <c r="Q786" s="192"/>
      <c r="R786" s="192"/>
      <c r="S786" s="193"/>
      <c r="T786" s="208"/>
      <c r="U786" s="192"/>
      <c r="V786" s="174" t="str">
        <f t="shared" si="56"/>
        <v/>
      </c>
      <c r="W786" s="175" t="str">
        <f t="shared" ca="1" si="57"/>
        <v/>
      </c>
      <c r="X786" s="182"/>
      <c r="Y786" s="182"/>
      <c r="Z786" s="182"/>
      <c r="AA786" s="182"/>
    </row>
    <row r="787" spans="1:27">
      <c r="A787" s="246">
        <v>44088</v>
      </c>
      <c r="B787" s="169" t="s">
        <v>7</v>
      </c>
      <c r="C787" s="192" t="s">
        <v>2940</v>
      </c>
      <c r="D787" s="208">
        <v>1</v>
      </c>
      <c r="E787" s="171" t="s">
        <v>39</v>
      </c>
      <c r="F787" s="213" t="s">
        <v>14</v>
      </c>
      <c r="G787" s="192" t="s">
        <v>2941</v>
      </c>
      <c r="H787" s="192" t="s">
        <v>2942</v>
      </c>
      <c r="I787" s="192" t="s">
        <v>2943</v>
      </c>
      <c r="J787" s="146" t="s">
        <v>9</v>
      </c>
      <c r="K787" s="192"/>
      <c r="L787" s="193" t="s">
        <v>1915</v>
      </c>
      <c r="M787" s="172" t="str">
        <f>IF(C787="","",(IF(IFERROR(INDEX(HandoverLog!A:A,MATCH(ShipmentRegister!C787,HandoverLog!A:A,0),1),"Inside The Secure Store")=C787,"Collected And Gone","Inside The Secure Store")))</f>
        <v>Collected And Gone</v>
      </c>
      <c r="N787" s="28">
        <f t="shared" ca="1" si="55"/>
        <v>13</v>
      </c>
      <c r="O787" s="192"/>
      <c r="P787" s="192"/>
      <c r="Q787" s="192"/>
      <c r="R787" s="192"/>
      <c r="S787" s="193"/>
      <c r="T787" s="208"/>
      <c r="U787" s="192"/>
      <c r="V787" s="174" t="str">
        <f t="shared" si="56"/>
        <v/>
      </c>
      <c r="W787" s="175" t="str">
        <f t="shared" ca="1" si="57"/>
        <v/>
      </c>
      <c r="X787" s="182"/>
      <c r="Y787" s="182"/>
      <c r="Z787" s="182"/>
      <c r="AA787" s="182"/>
    </row>
    <row r="788" spans="1:27">
      <c r="A788" s="246">
        <v>44088</v>
      </c>
      <c r="B788" s="169" t="s">
        <v>7</v>
      </c>
      <c r="C788" s="192" t="s">
        <v>2944</v>
      </c>
      <c r="D788" s="208">
        <v>1</v>
      </c>
      <c r="E788" s="171" t="s">
        <v>39</v>
      </c>
      <c r="F788" s="213" t="s">
        <v>14</v>
      </c>
      <c r="G788" s="192" t="s">
        <v>184</v>
      </c>
      <c r="H788" s="192" t="s">
        <v>2945</v>
      </c>
      <c r="I788" s="192" t="s">
        <v>2946</v>
      </c>
      <c r="J788" s="169" t="s">
        <v>10</v>
      </c>
      <c r="K788" s="192"/>
      <c r="L788" s="193" t="s">
        <v>1974</v>
      </c>
      <c r="M788" s="172" t="str">
        <f>IF(C788="","",(IF(IFERROR(INDEX(HandoverLog!A:A,MATCH(ShipmentRegister!C788,HandoverLog!A:A,0),1),"Inside The Secure Store")=C788,"Collected And Gone","Inside The Secure Store")))</f>
        <v>Collected And Gone</v>
      </c>
      <c r="N788" s="28">
        <f t="shared" ca="1" si="55"/>
        <v>13</v>
      </c>
      <c r="O788" s="192"/>
      <c r="P788" s="192"/>
      <c r="Q788" s="192"/>
      <c r="R788" s="192"/>
      <c r="S788" s="193"/>
      <c r="T788" s="208"/>
      <c r="U788" s="192"/>
      <c r="V788" s="174" t="str">
        <f t="shared" si="56"/>
        <v/>
      </c>
      <c r="W788" s="175" t="str">
        <f t="shared" ca="1" si="57"/>
        <v/>
      </c>
      <c r="X788" s="182"/>
      <c r="Y788" s="182"/>
      <c r="Z788" s="182"/>
      <c r="AA788" s="182"/>
    </row>
    <row r="789" spans="1:27">
      <c r="A789" s="246">
        <v>44088</v>
      </c>
      <c r="B789" s="169" t="s">
        <v>7</v>
      </c>
      <c r="C789" s="192" t="s">
        <v>2947</v>
      </c>
      <c r="D789" s="208">
        <v>1</v>
      </c>
      <c r="E789" s="171" t="s">
        <v>39</v>
      </c>
      <c r="F789" s="213" t="s">
        <v>97</v>
      </c>
      <c r="G789" s="192" t="s">
        <v>307</v>
      </c>
      <c r="H789" s="192" t="s">
        <v>2948</v>
      </c>
      <c r="I789" s="192" t="s">
        <v>2949</v>
      </c>
      <c r="J789" s="169" t="s">
        <v>10</v>
      </c>
      <c r="K789" s="192"/>
      <c r="L789" s="193" t="s">
        <v>265</v>
      </c>
      <c r="M789" s="172" t="str">
        <f>IF(C789="","",(IF(IFERROR(INDEX(HandoverLog!A:A,MATCH(ShipmentRegister!C789,HandoverLog!A:A,0),1),"Inside The Secure Store")=C789,"Collected And Gone","Inside The Secure Store")))</f>
        <v>Collected And Gone</v>
      </c>
      <c r="N789" s="28">
        <f t="shared" ca="1" si="55"/>
        <v>13</v>
      </c>
      <c r="O789" s="192" t="s">
        <v>3021</v>
      </c>
      <c r="P789" s="192"/>
      <c r="Q789" s="192"/>
      <c r="R789" s="192"/>
      <c r="S789" s="193"/>
      <c r="T789" s="208"/>
      <c r="U789" s="192"/>
      <c r="V789" s="174" t="str">
        <f t="shared" si="56"/>
        <v/>
      </c>
      <c r="W789" s="175" t="str">
        <f t="shared" ca="1" si="57"/>
        <v/>
      </c>
      <c r="X789" s="182"/>
      <c r="Y789" s="182"/>
      <c r="Z789" s="182"/>
      <c r="AA789" s="182"/>
    </row>
    <row r="790" spans="1:27">
      <c r="A790" s="246">
        <v>44088</v>
      </c>
      <c r="B790" s="169" t="s">
        <v>7</v>
      </c>
      <c r="C790" s="192" t="s">
        <v>2950</v>
      </c>
      <c r="D790" s="208">
        <v>1</v>
      </c>
      <c r="E790" s="171" t="s">
        <v>39</v>
      </c>
      <c r="F790" s="213" t="s">
        <v>14</v>
      </c>
      <c r="G790" s="192" t="s">
        <v>320</v>
      </c>
      <c r="H790" s="192" t="s">
        <v>2951</v>
      </c>
      <c r="I790" s="231" t="s">
        <v>3023</v>
      </c>
      <c r="J790" s="169" t="s">
        <v>10</v>
      </c>
      <c r="K790" s="192"/>
      <c r="L790" s="193" t="s">
        <v>265</v>
      </c>
      <c r="M790" s="172" t="str">
        <f>IF(C790="","",(IF(IFERROR(INDEX(HandoverLog!A:A,MATCH(ShipmentRegister!C790,HandoverLog!A:A,0),1),"Inside The Secure Store")=C790,"Collected And Gone","Inside The Secure Store")))</f>
        <v>Inside The Secure Store</v>
      </c>
      <c r="N790" s="28">
        <f t="shared" ca="1" si="55"/>
        <v>13</v>
      </c>
      <c r="O790" s="192"/>
      <c r="P790" s="192"/>
      <c r="Q790" s="192"/>
      <c r="R790" s="192"/>
      <c r="S790" s="193"/>
      <c r="T790" s="208"/>
      <c r="U790" s="192"/>
      <c r="V790" s="174" t="str">
        <f t="shared" si="56"/>
        <v/>
      </c>
      <c r="W790" s="175" t="str">
        <f t="shared" ca="1" si="57"/>
        <v/>
      </c>
      <c r="X790" s="182"/>
      <c r="Y790" s="182"/>
      <c r="Z790" s="182"/>
      <c r="AA790" s="182"/>
    </row>
    <row r="791" spans="1:27">
      <c r="A791" s="246">
        <v>44088</v>
      </c>
      <c r="B791" s="169" t="s">
        <v>7</v>
      </c>
      <c r="C791" s="192" t="s">
        <v>2952</v>
      </c>
      <c r="D791" s="208">
        <v>1</v>
      </c>
      <c r="E791" s="171" t="s">
        <v>39</v>
      </c>
      <c r="F791" s="213" t="s">
        <v>14</v>
      </c>
      <c r="G791" s="192" t="s">
        <v>2953</v>
      </c>
      <c r="H791" s="192" t="s">
        <v>2954</v>
      </c>
      <c r="I791" s="192" t="s">
        <v>2955</v>
      </c>
      <c r="J791" s="146" t="s">
        <v>9</v>
      </c>
      <c r="K791" s="192"/>
      <c r="L791" s="193" t="s">
        <v>265</v>
      </c>
      <c r="M791" s="172" t="str">
        <f>IF(C791="","",(IF(IFERROR(INDEX(HandoverLog!A:A,MATCH(ShipmentRegister!C791,HandoverLog!A:A,0),1),"Inside The Secure Store")=C791,"Collected And Gone","Inside The Secure Store")))</f>
        <v>Collected And Gone</v>
      </c>
      <c r="N791" s="28">
        <f t="shared" ca="1" si="55"/>
        <v>13</v>
      </c>
      <c r="O791" s="192"/>
      <c r="P791" s="192"/>
      <c r="Q791" s="192"/>
      <c r="R791" s="192"/>
      <c r="S791" s="193"/>
      <c r="T791" s="208"/>
      <c r="U791" s="192"/>
      <c r="V791" s="174" t="str">
        <f t="shared" si="56"/>
        <v/>
      </c>
      <c r="W791" s="175" t="str">
        <f t="shared" ca="1" si="57"/>
        <v/>
      </c>
      <c r="X791" s="182"/>
      <c r="Y791" s="182"/>
      <c r="Z791" s="182"/>
      <c r="AA791" s="182"/>
    </row>
    <row r="792" spans="1:27">
      <c r="A792" s="246">
        <v>44088</v>
      </c>
      <c r="B792" s="169" t="s">
        <v>7</v>
      </c>
      <c r="C792" s="192" t="s">
        <v>2956</v>
      </c>
      <c r="D792" s="208">
        <v>1</v>
      </c>
      <c r="E792" s="171" t="s">
        <v>39</v>
      </c>
      <c r="F792" s="213" t="s">
        <v>160</v>
      </c>
      <c r="G792" s="192" t="s">
        <v>639</v>
      </c>
      <c r="H792" s="192" t="s">
        <v>906</v>
      </c>
      <c r="I792" s="230" t="s">
        <v>3022</v>
      </c>
      <c r="J792" s="169" t="s">
        <v>10</v>
      </c>
      <c r="K792" s="192"/>
      <c r="L792" s="193" t="s">
        <v>265</v>
      </c>
      <c r="M792" s="172" t="str">
        <f>IF(C792="","",(IF(IFERROR(INDEX(HandoverLog!A:A,MATCH(ShipmentRegister!C792,HandoverLog!A:A,0),1),"Inside The Secure Store")=C792,"Collected And Gone","Inside The Secure Store")))</f>
        <v>Collected And Gone</v>
      </c>
      <c r="N792" s="28">
        <f t="shared" ca="1" si="55"/>
        <v>13</v>
      </c>
      <c r="O792" s="192"/>
      <c r="P792" s="192"/>
      <c r="Q792" s="192"/>
      <c r="R792" s="192"/>
      <c r="S792" s="193"/>
      <c r="T792" s="208"/>
      <c r="U792" s="192"/>
      <c r="V792" s="174" t="str">
        <f t="shared" si="56"/>
        <v/>
      </c>
      <c r="W792" s="175" t="str">
        <f t="shared" ca="1" si="57"/>
        <v/>
      </c>
      <c r="X792" s="182"/>
      <c r="Y792" s="182"/>
      <c r="Z792" s="182"/>
      <c r="AA792" s="182"/>
    </row>
    <row r="793" spans="1:27">
      <c r="A793" s="246">
        <v>44088</v>
      </c>
      <c r="B793" s="169" t="s">
        <v>7</v>
      </c>
      <c r="C793" s="192" t="s">
        <v>2957</v>
      </c>
      <c r="D793" s="208">
        <v>1</v>
      </c>
      <c r="E793" s="171" t="s">
        <v>39</v>
      </c>
      <c r="F793" s="213" t="s">
        <v>98</v>
      </c>
      <c r="G793" s="192" t="s">
        <v>108</v>
      </c>
      <c r="H793" s="192" t="s">
        <v>2958</v>
      </c>
      <c r="I793" s="192" t="s">
        <v>2959</v>
      </c>
      <c r="J793" s="169" t="s">
        <v>10</v>
      </c>
      <c r="K793" s="192"/>
      <c r="L793" s="193" t="s">
        <v>265</v>
      </c>
      <c r="M793" s="172" t="str">
        <f>IF(C793="","",(IF(IFERROR(INDEX(HandoverLog!A:A,MATCH(ShipmentRegister!C793,HandoverLog!A:A,0),1),"Inside The Secure Store")=C793,"Collected And Gone","Inside The Secure Store")))</f>
        <v>Collected And Gone</v>
      </c>
      <c r="N793" s="28">
        <f t="shared" ca="1" si="55"/>
        <v>13</v>
      </c>
      <c r="O793" s="192"/>
      <c r="P793" s="192"/>
      <c r="Q793" s="192"/>
      <c r="R793" s="192"/>
      <c r="S793" s="193"/>
      <c r="T793" s="208"/>
      <c r="U793" s="192"/>
      <c r="V793" s="174" t="str">
        <f t="shared" si="56"/>
        <v/>
      </c>
      <c r="W793" s="175" t="str">
        <f t="shared" ca="1" si="57"/>
        <v/>
      </c>
      <c r="X793" s="182"/>
      <c r="Y793" s="182"/>
      <c r="Z793" s="182"/>
      <c r="AA793" s="182"/>
    </row>
    <row r="794" spans="1:27">
      <c r="A794" s="246">
        <v>44088</v>
      </c>
      <c r="B794" s="169" t="s">
        <v>7</v>
      </c>
      <c r="C794" s="192" t="s">
        <v>2960</v>
      </c>
      <c r="D794" s="208">
        <v>2</v>
      </c>
      <c r="E794" s="171" t="s">
        <v>39</v>
      </c>
      <c r="F794" s="213" t="s">
        <v>160</v>
      </c>
      <c r="G794" s="192" t="s">
        <v>2961</v>
      </c>
      <c r="H794" s="192" t="s">
        <v>586</v>
      </c>
      <c r="I794" s="192" t="s">
        <v>2962</v>
      </c>
      <c r="J794" s="169" t="s">
        <v>10</v>
      </c>
      <c r="K794" s="192"/>
      <c r="L794" s="193" t="s">
        <v>265</v>
      </c>
      <c r="M794" s="172" t="str">
        <f>IF(C794="","",(IF(IFERROR(INDEX(HandoverLog!A:A,MATCH(ShipmentRegister!C794,HandoverLog!A:A,0),1),"Inside The Secure Store")=C794,"Collected And Gone","Inside The Secure Store")))</f>
        <v>Inside The Secure Store</v>
      </c>
      <c r="N794" s="28">
        <f t="shared" ca="1" si="55"/>
        <v>13</v>
      </c>
      <c r="O794" s="192"/>
      <c r="P794" s="192"/>
      <c r="Q794" s="192"/>
      <c r="R794" s="192"/>
      <c r="S794" s="193"/>
      <c r="T794" s="208"/>
      <c r="U794" s="192"/>
      <c r="V794" s="174" t="str">
        <f t="shared" si="56"/>
        <v/>
      </c>
      <c r="W794" s="175" t="str">
        <f t="shared" ca="1" si="57"/>
        <v/>
      </c>
      <c r="X794" s="182"/>
      <c r="Y794" s="182"/>
      <c r="Z794" s="182"/>
      <c r="AA794" s="182"/>
    </row>
    <row r="795" spans="1:27">
      <c r="A795" s="246">
        <v>44088</v>
      </c>
      <c r="B795" s="169" t="s">
        <v>7</v>
      </c>
      <c r="C795" s="192" t="s">
        <v>2963</v>
      </c>
      <c r="D795" s="208">
        <v>2</v>
      </c>
      <c r="E795" s="208"/>
      <c r="F795" s="213" t="s">
        <v>160</v>
      </c>
      <c r="G795" s="192" t="s">
        <v>2961</v>
      </c>
      <c r="H795" s="192" t="s">
        <v>586</v>
      </c>
      <c r="I795" s="192" t="s">
        <v>2962</v>
      </c>
      <c r="J795" s="169" t="s">
        <v>10</v>
      </c>
      <c r="K795" s="192"/>
      <c r="L795" s="193" t="s">
        <v>265</v>
      </c>
      <c r="M795" s="172" t="str">
        <f>IF(C795="","",(IF(IFERROR(INDEX(HandoverLog!A:A,MATCH(ShipmentRegister!C795,HandoverLog!A:A,0),1),"Inside The Secure Store")=C795,"Collected And Gone","Inside The Secure Store")))</f>
        <v>Inside The Secure Store</v>
      </c>
      <c r="N795" s="28">
        <f t="shared" ca="1" si="55"/>
        <v>13</v>
      </c>
      <c r="O795" s="192"/>
      <c r="P795" s="192"/>
      <c r="Q795" s="192"/>
      <c r="R795" s="192"/>
      <c r="S795" s="193"/>
      <c r="T795" s="208"/>
      <c r="U795" s="192"/>
      <c r="V795" s="174" t="str">
        <f t="shared" si="56"/>
        <v/>
      </c>
      <c r="W795" s="175" t="str">
        <f t="shared" ca="1" si="57"/>
        <v/>
      </c>
      <c r="X795" s="182"/>
      <c r="Y795" s="182"/>
      <c r="Z795" s="182"/>
      <c r="AA795" s="182"/>
    </row>
    <row r="796" spans="1:27">
      <c r="A796" s="246">
        <v>44089</v>
      </c>
      <c r="B796" s="169" t="s">
        <v>7</v>
      </c>
      <c r="C796" s="192" t="s">
        <v>2964</v>
      </c>
      <c r="D796" s="208">
        <v>1</v>
      </c>
      <c r="E796" s="171" t="s">
        <v>39</v>
      </c>
      <c r="F796" s="213" t="s">
        <v>13</v>
      </c>
      <c r="G796" s="192" t="s">
        <v>768</v>
      </c>
      <c r="H796" s="192" t="s">
        <v>2965</v>
      </c>
      <c r="I796" s="192" t="s">
        <v>2966</v>
      </c>
      <c r="J796" s="169" t="s">
        <v>10</v>
      </c>
      <c r="K796" s="192"/>
      <c r="L796" s="193" t="s">
        <v>2263</v>
      </c>
      <c r="M796" s="172" t="str">
        <f>IF(C796="","",(IF(IFERROR(INDEX(HandoverLog!A:A,MATCH(ShipmentRegister!C796,HandoverLog!A:A,0),1),"Inside The Secure Store")=C796,"Collected And Gone","Inside The Secure Store")))</f>
        <v>Collected And Gone</v>
      </c>
      <c r="N796" s="28">
        <f t="shared" ca="1" si="55"/>
        <v>12</v>
      </c>
      <c r="O796" s="192"/>
      <c r="P796" s="192"/>
      <c r="Q796" s="192"/>
      <c r="R796" s="192"/>
      <c r="S796" s="193"/>
      <c r="T796" s="208"/>
      <c r="U796" s="192"/>
      <c r="V796" s="174" t="str">
        <f t="shared" si="56"/>
        <v/>
      </c>
      <c r="W796" s="175" t="str">
        <f t="shared" ca="1" si="57"/>
        <v/>
      </c>
      <c r="X796" s="182"/>
      <c r="Y796" s="182"/>
      <c r="Z796" s="182"/>
      <c r="AA796" s="182"/>
    </row>
    <row r="797" spans="1:27">
      <c r="A797" s="246">
        <v>44089</v>
      </c>
      <c r="B797" s="169" t="s">
        <v>7</v>
      </c>
      <c r="C797" s="192" t="s">
        <v>2967</v>
      </c>
      <c r="D797" s="208">
        <v>1</v>
      </c>
      <c r="E797" s="171" t="s">
        <v>39</v>
      </c>
      <c r="F797" s="213" t="s">
        <v>14</v>
      </c>
      <c r="G797" s="192" t="s">
        <v>1511</v>
      </c>
      <c r="H797" s="192" t="s">
        <v>2968</v>
      </c>
      <c r="I797" s="192" t="s">
        <v>2969</v>
      </c>
      <c r="J797" s="169" t="s">
        <v>10</v>
      </c>
      <c r="K797" s="192"/>
      <c r="L797" s="193" t="s">
        <v>2973</v>
      </c>
      <c r="M797" s="172" t="str">
        <f>IF(C797="","",(IF(IFERROR(INDEX(HandoverLog!A:A,MATCH(ShipmentRegister!C797,HandoverLog!A:A,0),1),"Inside The Secure Store")=C797,"Collected And Gone","Inside The Secure Store")))</f>
        <v>Collected And Gone</v>
      </c>
      <c r="N797" s="28">
        <f t="shared" ca="1" si="55"/>
        <v>12</v>
      </c>
      <c r="O797" s="192" t="s">
        <v>3014</v>
      </c>
      <c r="P797" s="192"/>
      <c r="Q797" s="192"/>
      <c r="R797" s="192"/>
      <c r="S797" s="193"/>
      <c r="T797" s="208"/>
      <c r="U797" s="192"/>
      <c r="V797" s="174" t="str">
        <f t="shared" si="56"/>
        <v/>
      </c>
      <c r="W797" s="175" t="str">
        <f t="shared" ca="1" si="57"/>
        <v/>
      </c>
      <c r="X797" s="182"/>
      <c r="Y797" s="182"/>
      <c r="Z797" s="182"/>
      <c r="AA797" s="182"/>
    </row>
    <row r="798" spans="1:27">
      <c r="A798" s="246">
        <v>44089</v>
      </c>
      <c r="B798" s="169" t="s">
        <v>7</v>
      </c>
      <c r="C798" s="192" t="s">
        <v>3190</v>
      </c>
      <c r="D798" s="208">
        <v>1</v>
      </c>
      <c r="E798" s="171" t="s">
        <v>39</v>
      </c>
      <c r="F798" s="213" t="s">
        <v>97</v>
      </c>
      <c r="G798" s="192" t="s">
        <v>1008</v>
      </c>
      <c r="H798" s="192" t="s">
        <v>2971</v>
      </c>
      <c r="I798" s="192" t="s">
        <v>2972</v>
      </c>
      <c r="J798" s="169" t="s">
        <v>10</v>
      </c>
      <c r="K798" s="192"/>
      <c r="L798" s="193" t="s">
        <v>2263</v>
      </c>
      <c r="M798" s="172" t="str">
        <f>IF(C798="","",(IF(IFERROR(INDEX(HandoverLog!A:A,MATCH(ShipmentRegister!C798,HandoverLog!A:A,0),1),"Inside The Secure Store")=C798,"Collected And Gone","Inside The Secure Store")))</f>
        <v>Collected And Gone</v>
      </c>
      <c r="N798" s="28">
        <f t="shared" ca="1" si="55"/>
        <v>12</v>
      </c>
      <c r="O798" s="192" t="s">
        <v>2970</v>
      </c>
      <c r="P798" s="192"/>
      <c r="Q798" s="192"/>
      <c r="R798" s="192"/>
      <c r="S798" s="193"/>
      <c r="T798" s="208"/>
      <c r="U798" s="192"/>
      <c r="V798" s="174" t="str">
        <f t="shared" si="56"/>
        <v/>
      </c>
      <c r="W798" s="175" t="str">
        <f t="shared" ca="1" si="57"/>
        <v/>
      </c>
      <c r="X798" s="182"/>
      <c r="Y798" s="182"/>
      <c r="Z798" s="182"/>
      <c r="AA798" s="182"/>
    </row>
    <row r="799" spans="1:27">
      <c r="A799" s="241">
        <v>44089</v>
      </c>
      <c r="B799" s="169" t="s">
        <v>7</v>
      </c>
      <c r="C799" s="116" t="s">
        <v>2792</v>
      </c>
      <c r="D799" s="171">
        <v>1</v>
      </c>
      <c r="E799" s="171" t="s">
        <v>39</v>
      </c>
      <c r="F799" s="116" t="s">
        <v>97</v>
      </c>
      <c r="G799" s="116" t="s">
        <v>2793</v>
      </c>
      <c r="H799" s="116" t="s">
        <v>2794</v>
      </c>
      <c r="I799" s="116" t="s">
        <v>2795</v>
      </c>
      <c r="J799" s="169" t="s">
        <v>10</v>
      </c>
      <c r="K799" s="116"/>
      <c r="L799" s="227" t="s">
        <v>2263</v>
      </c>
      <c r="M799" s="172" t="str">
        <f>IF(C799="","",(IF(IFERROR(INDEX(HandoverLog!A:A,MATCH(ShipmentRegister!C799,HandoverLog!A:A,0),1),"Inside The Secure Store")=C799,"Collected And Gone","Inside The Secure Store")))</f>
        <v>Collected And Gone</v>
      </c>
      <c r="N799" s="28">
        <f t="shared" ca="1" si="55"/>
        <v>12</v>
      </c>
      <c r="O799" s="116"/>
      <c r="P799" s="116"/>
      <c r="Q799" s="116"/>
      <c r="R799" s="116"/>
      <c r="S799" s="227"/>
      <c r="T799" s="116"/>
      <c r="U799" s="192"/>
      <c r="V799" s="174" t="str">
        <f t="shared" si="56"/>
        <v/>
      </c>
      <c r="W799" s="175" t="str">
        <f t="shared" ca="1" si="57"/>
        <v/>
      </c>
      <c r="X799" s="182"/>
      <c r="Y799" s="182"/>
      <c r="Z799" s="182"/>
      <c r="AA799" s="182"/>
    </row>
    <row r="800" spans="1:27">
      <c r="A800" s="155">
        <v>44089</v>
      </c>
      <c r="B800" s="169" t="s">
        <v>7</v>
      </c>
      <c r="C800" s="154" t="s">
        <v>3008</v>
      </c>
      <c r="D800" s="153">
        <v>4</v>
      </c>
      <c r="E800" s="171" t="s">
        <v>39</v>
      </c>
      <c r="F800" s="154" t="s">
        <v>162</v>
      </c>
      <c r="G800" s="154" t="s">
        <v>184</v>
      </c>
      <c r="H800" s="154" t="s">
        <v>3015</v>
      </c>
      <c r="I800" s="154" t="s">
        <v>3016</v>
      </c>
      <c r="J800" s="169" t="s">
        <v>10</v>
      </c>
      <c r="K800" s="154"/>
      <c r="L800" s="236" t="s">
        <v>1054</v>
      </c>
      <c r="M800" s="172" t="str">
        <f>IF(C800="","",(IF(IFERROR(INDEX(HandoverLog!A:A,MATCH(ShipmentRegister!C800,HandoverLog!A:A,0),1),"Inside The Secure Store")=C800,"Collected And Gone","Inside The Secure Store")))</f>
        <v>Collected And Gone</v>
      </c>
      <c r="N800" s="28">
        <f t="shared" ca="1" si="55"/>
        <v>12</v>
      </c>
      <c r="O800" s="116" t="s">
        <v>3020</v>
      </c>
      <c r="P800" s="116"/>
      <c r="Q800" s="116"/>
      <c r="R800" s="116"/>
      <c r="S800" s="227"/>
      <c r="T800" s="116"/>
      <c r="U800" s="192"/>
      <c r="V800" s="174" t="str">
        <f t="shared" si="56"/>
        <v/>
      </c>
      <c r="W800" s="175" t="str">
        <f t="shared" ca="1" si="57"/>
        <v/>
      </c>
      <c r="X800" s="182"/>
      <c r="Y800" s="182"/>
      <c r="Z800" s="182"/>
      <c r="AA800" s="182"/>
    </row>
    <row r="801" spans="1:27">
      <c r="A801" s="155">
        <v>44089</v>
      </c>
      <c r="B801" s="169" t="s">
        <v>7</v>
      </c>
      <c r="C801" s="154" t="s">
        <v>3009</v>
      </c>
      <c r="D801" s="153">
        <v>4</v>
      </c>
      <c r="E801" s="153"/>
      <c r="F801" s="154" t="s">
        <v>162</v>
      </c>
      <c r="G801" s="154" t="s">
        <v>184</v>
      </c>
      <c r="H801" s="154" t="s">
        <v>3015</v>
      </c>
      <c r="I801" s="154" t="s">
        <v>3016</v>
      </c>
      <c r="J801" s="169" t="s">
        <v>10</v>
      </c>
      <c r="K801" s="154"/>
      <c r="L801" s="236" t="s">
        <v>1054</v>
      </c>
      <c r="M801" s="172" t="str">
        <f>IF(C801="","",(IF(IFERROR(INDEX(HandoverLog!A:A,MATCH(ShipmentRegister!C801,HandoverLog!A:A,0),1),"Inside The Secure Store")=C801,"Collected And Gone","Inside The Secure Store")))</f>
        <v>Collected And Gone</v>
      </c>
      <c r="N801" s="28">
        <f t="shared" ca="1" si="55"/>
        <v>12</v>
      </c>
      <c r="O801" s="116" t="s">
        <v>3020</v>
      </c>
      <c r="P801" s="116"/>
      <c r="Q801" s="116"/>
      <c r="R801" s="116"/>
      <c r="S801" s="227"/>
      <c r="T801" s="116"/>
      <c r="U801" s="192"/>
      <c r="V801" s="174" t="str">
        <f t="shared" si="56"/>
        <v/>
      </c>
      <c r="W801" s="175" t="str">
        <f t="shared" ca="1" si="57"/>
        <v/>
      </c>
      <c r="X801" s="182"/>
      <c r="Y801" s="182"/>
      <c r="Z801" s="182"/>
      <c r="AA801" s="182"/>
    </row>
    <row r="802" spans="1:27">
      <c r="A802" s="155">
        <v>44089</v>
      </c>
      <c r="B802" s="169" t="s">
        <v>7</v>
      </c>
      <c r="C802" s="154" t="s">
        <v>3010</v>
      </c>
      <c r="D802" s="153">
        <v>4</v>
      </c>
      <c r="E802" s="153"/>
      <c r="F802" s="154" t="s">
        <v>162</v>
      </c>
      <c r="G802" s="154" t="s">
        <v>184</v>
      </c>
      <c r="H802" s="154" t="s">
        <v>3015</v>
      </c>
      <c r="I802" s="154" t="s">
        <v>3016</v>
      </c>
      <c r="J802" s="169" t="s">
        <v>10</v>
      </c>
      <c r="K802" s="154"/>
      <c r="L802" s="236" t="s">
        <v>1054</v>
      </c>
      <c r="M802" s="172" t="str">
        <f>IF(C802="","",(IF(IFERROR(INDEX(HandoverLog!A:A,MATCH(ShipmentRegister!C802,HandoverLog!A:A,0),1),"Inside The Secure Store")=C802,"Collected And Gone","Inside The Secure Store")))</f>
        <v>Collected And Gone</v>
      </c>
      <c r="N802" s="28">
        <f t="shared" ca="1" si="55"/>
        <v>12</v>
      </c>
      <c r="O802" s="116" t="s">
        <v>3020</v>
      </c>
      <c r="P802" s="116"/>
      <c r="Q802" s="116"/>
      <c r="R802" s="116"/>
      <c r="S802" s="227"/>
      <c r="T802" s="116"/>
      <c r="U802" s="192"/>
      <c r="V802" s="174" t="str">
        <f t="shared" si="56"/>
        <v/>
      </c>
      <c r="W802" s="175" t="str">
        <f t="shared" ca="1" si="57"/>
        <v/>
      </c>
      <c r="X802" s="182"/>
      <c r="Y802" s="182"/>
      <c r="Z802" s="182"/>
      <c r="AA802" s="182"/>
    </row>
    <row r="803" spans="1:27">
      <c r="A803" s="155">
        <v>44089</v>
      </c>
      <c r="B803" s="169" t="s">
        <v>7</v>
      </c>
      <c r="C803" s="154" t="s">
        <v>3011</v>
      </c>
      <c r="D803" s="153">
        <v>4</v>
      </c>
      <c r="E803" s="153"/>
      <c r="F803" s="154" t="s">
        <v>162</v>
      </c>
      <c r="G803" s="154" t="s">
        <v>184</v>
      </c>
      <c r="H803" s="154" t="s">
        <v>3015</v>
      </c>
      <c r="I803" s="154" t="s">
        <v>3016</v>
      </c>
      <c r="J803" s="169" t="s">
        <v>10</v>
      </c>
      <c r="K803" s="154"/>
      <c r="L803" s="236" t="s">
        <v>1054</v>
      </c>
      <c r="M803" s="172" t="str">
        <f>IF(C803="","",(IF(IFERROR(INDEX(HandoverLog!A:A,MATCH(ShipmentRegister!C803,HandoverLog!A:A,0),1),"Inside The Secure Store")=C803,"Collected And Gone","Inside The Secure Store")))</f>
        <v>Collected And Gone</v>
      </c>
      <c r="N803" s="28">
        <f t="shared" ref="N803:N866" ca="1" si="58">IF(A803="","",(TODAY()-A803))</f>
        <v>12</v>
      </c>
      <c r="O803" s="116" t="s">
        <v>3020</v>
      </c>
      <c r="P803" s="116"/>
      <c r="Q803" s="116"/>
      <c r="R803" s="116"/>
      <c r="S803" s="227"/>
      <c r="T803" s="116"/>
      <c r="U803" s="192"/>
      <c r="V803" s="174" t="str">
        <f t="shared" si="56"/>
        <v/>
      </c>
      <c r="W803" s="175" t="str">
        <f t="shared" ca="1" si="57"/>
        <v/>
      </c>
      <c r="X803" s="182"/>
      <c r="Y803" s="182"/>
      <c r="Z803" s="182"/>
      <c r="AA803" s="182"/>
    </row>
    <row r="804" spans="1:27">
      <c r="A804" s="155">
        <v>44089</v>
      </c>
      <c r="B804" s="169" t="s">
        <v>7</v>
      </c>
      <c r="C804" s="154" t="s">
        <v>3012</v>
      </c>
      <c r="D804" s="153">
        <v>2</v>
      </c>
      <c r="E804" s="171" t="s">
        <v>39</v>
      </c>
      <c r="F804" s="154" t="s">
        <v>14</v>
      </c>
      <c r="G804" s="154" t="s">
        <v>3017</v>
      </c>
      <c r="H804" s="154" t="s">
        <v>3018</v>
      </c>
      <c r="I804" s="154" t="s">
        <v>3019</v>
      </c>
      <c r="J804" s="169" t="s">
        <v>10</v>
      </c>
      <c r="K804" s="154"/>
      <c r="L804" s="236" t="s">
        <v>1054</v>
      </c>
      <c r="M804" s="172" t="str">
        <f>IF(C804="","",(IF(IFERROR(INDEX(HandoverLog!A:A,MATCH(ShipmentRegister!C804,HandoverLog!A:A,0),1),"Inside The Secure Store")=C804,"Collected And Gone","Inside The Secure Store")))</f>
        <v>Inside The Secure Store</v>
      </c>
      <c r="N804" s="28">
        <f t="shared" ca="1" si="58"/>
        <v>12</v>
      </c>
      <c r="O804" s="116" t="s">
        <v>3117</v>
      </c>
      <c r="P804" s="116"/>
      <c r="Q804" s="116"/>
      <c r="R804" s="116"/>
      <c r="S804" s="227"/>
      <c r="T804" s="116"/>
      <c r="U804" s="192"/>
      <c r="V804" s="174" t="str">
        <f t="shared" si="56"/>
        <v/>
      </c>
      <c r="W804" s="175" t="str">
        <f t="shared" ca="1" si="57"/>
        <v/>
      </c>
      <c r="X804" s="182"/>
      <c r="Y804" s="182"/>
      <c r="Z804" s="182"/>
      <c r="AA804" s="182"/>
    </row>
    <row r="805" spans="1:27">
      <c r="A805" s="155">
        <v>44089</v>
      </c>
      <c r="B805" s="169" t="s">
        <v>7</v>
      </c>
      <c r="C805" s="154" t="s">
        <v>3013</v>
      </c>
      <c r="D805" s="153">
        <v>2</v>
      </c>
      <c r="E805" s="153"/>
      <c r="F805" s="154" t="s">
        <v>14</v>
      </c>
      <c r="G805" s="154" t="s">
        <v>3017</v>
      </c>
      <c r="H805" s="154" t="s">
        <v>3018</v>
      </c>
      <c r="I805" s="154" t="s">
        <v>3019</v>
      </c>
      <c r="J805" s="169" t="s">
        <v>10</v>
      </c>
      <c r="K805" s="154"/>
      <c r="L805" s="236" t="s">
        <v>1054</v>
      </c>
      <c r="M805" s="172" t="str">
        <f>IF(C805="","",(IF(IFERROR(INDEX(HandoverLog!A:A,MATCH(ShipmentRegister!C805,HandoverLog!A:A,0),1),"Inside The Secure Store")=C805,"Collected And Gone","Inside The Secure Store")))</f>
        <v>Inside The Secure Store</v>
      </c>
      <c r="N805" s="28">
        <f t="shared" ca="1" si="58"/>
        <v>12</v>
      </c>
      <c r="O805" s="116" t="s">
        <v>3117</v>
      </c>
      <c r="P805" s="116"/>
      <c r="Q805" s="116"/>
      <c r="R805" s="116"/>
      <c r="S805" s="227"/>
      <c r="T805" s="116"/>
      <c r="U805" s="192"/>
      <c r="V805" s="174" t="str">
        <f t="shared" si="56"/>
        <v/>
      </c>
      <c r="W805" s="175" t="str">
        <f t="shared" ca="1" si="57"/>
        <v/>
      </c>
      <c r="X805" s="182"/>
      <c r="Y805" s="182"/>
      <c r="Z805" s="182"/>
      <c r="AA805" s="182"/>
    </row>
    <row r="806" spans="1:27">
      <c r="A806" s="241">
        <v>44090</v>
      </c>
      <c r="B806" s="116" t="s">
        <v>8</v>
      </c>
      <c r="C806" s="116" t="s">
        <v>2974</v>
      </c>
      <c r="D806" s="171">
        <v>1</v>
      </c>
      <c r="E806" s="171" t="s">
        <v>39</v>
      </c>
      <c r="F806" s="116" t="s">
        <v>1874</v>
      </c>
      <c r="G806" s="116" t="s">
        <v>2975</v>
      </c>
      <c r="H806" s="116" t="s">
        <v>2976</v>
      </c>
      <c r="I806" s="116"/>
      <c r="J806" s="169" t="s">
        <v>10</v>
      </c>
      <c r="K806" s="116"/>
      <c r="L806" s="227" t="s">
        <v>339</v>
      </c>
      <c r="M806" s="172" t="str">
        <f>IF(C806="","",(IF(IFERROR(INDEX(HandoverLog!A:A,MATCH(ShipmentRegister!C806,HandoverLog!A:A,0),1),"Inside The Secure Store")=C806,"Collected And Gone","Inside The Secure Store")))</f>
        <v>Inside The Secure Store</v>
      </c>
      <c r="N806" s="28">
        <f t="shared" ca="1" si="58"/>
        <v>11</v>
      </c>
      <c r="O806" s="116" t="s">
        <v>3003</v>
      </c>
      <c r="P806" s="116"/>
      <c r="Q806" s="116"/>
      <c r="R806" s="116"/>
      <c r="S806" s="227"/>
      <c r="T806" s="116"/>
      <c r="U806" s="192"/>
      <c r="V806" s="174" t="str">
        <f t="shared" si="56"/>
        <v/>
      </c>
      <c r="W806" s="175" t="str">
        <f t="shared" ca="1" si="57"/>
        <v/>
      </c>
      <c r="X806" s="182"/>
      <c r="Y806" s="182"/>
      <c r="Z806" s="182"/>
      <c r="AA806" s="182"/>
    </row>
    <row r="807" spans="1:27">
      <c r="A807" s="241">
        <v>44090</v>
      </c>
      <c r="B807" s="169" t="s">
        <v>7</v>
      </c>
      <c r="C807" s="116" t="s">
        <v>2977</v>
      </c>
      <c r="D807" s="171">
        <v>1</v>
      </c>
      <c r="E807" s="171" t="s">
        <v>39</v>
      </c>
      <c r="F807" s="116" t="s">
        <v>13</v>
      </c>
      <c r="G807" s="169" t="s">
        <v>976</v>
      </c>
      <c r="H807" s="116" t="s">
        <v>2978</v>
      </c>
      <c r="I807" s="116" t="s">
        <v>2979</v>
      </c>
      <c r="J807" s="169" t="s">
        <v>10</v>
      </c>
      <c r="K807" s="116"/>
      <c r="L807" s="227" t="s">
        <v>618</v>
      </c>
      <c r="M807" s="172" t="str">
        <f>IF(C807="","",(IF(IFERROR(INDEX(HandoverLog!A:A,MATCH(ShipmentRegister!C807,HandoverLog!A:A,0),1),"Inside The Secure Store")=C807,"Collected And Gone","Inside The Secure Store")))</f>
        <v>Collected And Gone</v>
      </c>
      <c r="N807" s="28">
        <f t="shared" ca="1" si="58"/>
        <v>11</v>
      </c>
      <c r="O807" s="116"/>
      <c r="P807" s="116"/>
      <c r="Q807" s="116"/>
      <c r="R807" s="116"/>
      <c r="S807" s="227"/>
      <c r="T807" s="116"/>
      <c r="U807" s="192"/>
      <c r="V807" s="174" t="str">
        <f t="shared" si="56"/>
        <v/>
      </c>
      <c r="W807" s="175" t="str">
        <f t="shared" ca="1" si="57"/>
        <v/>
      </c>
      <c r="X807" s="182"/>
      <c r="Y807" s="182"/>
      <c r="Z807" s="182"/>
      <c r="AA807" s="182"/>
    </row>
    <row r="808" spans="1:27">
      <c r="A808" s="241">
        <v>44090</v>
      </c>
      <c r="B808" s="169" t="s">
        <v>7</v>
      </c>
      <c r="C808" s="116" t="s">
        <v>2980</v>
      </c>
      <c r="D808" s="171">
        <v>1</v>
      </c>
      <c r="E808" s="171" t="s">
        <v>39</v>
      </c>
      <c r="F808" s="116" t="s">
        <v>104</v>
      </c>
      <c r="G808" s="116" t="s">
        <v>184</v>
      </c>
      <c r="H808" s="116" t="s">
        <v>2981</v>
      </c>
      <c r="I808" s="116" t="s">
        <v>2982</v>
      </c>
      <c r="J808" s="169" t="s">
        <v>10</v>
      </c>
      <c r="K808" s="116"/>
      <c r="L808" s="227" t="s">
        <v>618</v>
      </c>
      <c r="M808" s="172" t="str">
        <f>IF(C808="","",(IF(IFERROR(INDEX(HandoverLog!A:A,MATCH(ShipmentRegister!C808,HandoverLog!A:A,0),1),"Inside The Secure Store")=C808,"Collected And Gone","Inside The Secure Store")))</f>
        <v>Inside The Secure Store</v>
      </c>
      <c r="N808" s="28">
        <f t="shared" ca="1" si="58"/>
        <v>11</v>
      </c>
      <c r="O808" s="116"/>
      <c r="P808" s="116"/>
      <c r="Q808" s="116"/>
      <c r="R808" s="116"/>
      <c r="S808" s="227"/>
      <c r="T808" s="116"/>
      <c r="U808" s="192"/>
      <c r="V808" s="174" t="str">
        <f t="shared" si="56"/>
        <v/>
      </c>
      <c r="W808" s="175" t="str">
        <f t="shared" ca="1" si="57"/>
        <v/>
      </c>
      <c r="X808" s="182"/>
      <c r="Y808" s="182"/>
      <c r="Z808" s="182"/>
      <c r="AA808" s="182"/>
    </row>
    <row r="809" spans="1:27">
      <c r="A809" s="241">
        <v>44090</v>
      </c>
      <c r="B809" s="169" t="s">
        <v>7</v>
      </c>
      <c r="C809" s="116" t="s">
        <v>2983</v>
      </c>
      <c r="D809" s="171">
        <v>1</v>
      </c>
      <c r="E809" s="171" t="s">
        <v>39</v>
      </c>
      <c r="F809" s="116" t="s">
        <v>162</v>
      </c>
      <c r="G809" s="116" t="s">
        <v>1928</v>
      </c>
      <c r="H809" s="116" t="s">
        <v>188</v>
      </c>
      <c r="I809" s="116" t="s">
        <v>2984</v>
      </c>
      <c r="J809" s="169" t="s">
        <v>10</v>
      </c>
      <c r="K809" s="116"/>
      <c r="L809" s="227" t="s">
        <v>169</v>
      </c>
      <c r="M809" s="172" t="str">
        <f>IF(C809="","",(IF(IFERROR(INDEX(HandoverLog!A:A,MATCH(ShipmentRegister!C809,HandoverLog!A:A,0),1),"Inside The Secure Store")=C809,"Collected And Gone","Inside The Secure Store")))</f>
        <v>Inside The Secure Store</v>
      </c>
      <c r="N809" s="28">
        <f t="shared" ca="1" si="58"/>
        <v>11</v>
      </c>
      <c r="O809" s="116"/>
      <c r="P809" s="116"/>
      <c r="Q809" s="116"/>
      <c r="R809" s="116"/>
      <c r="S809" s="227"/>
      <c r="T809" s="116"/>
      <c r="U809" s="192"/>
      <c r="V809" s="174" t="str">
        <f t="shared" si="56"/>
        <v/>
      </c>
      <c r="W809" s="175" t="str">
        <f t="shared" ca="1" si="57"/>
        <v/>
      </c>
      <c r="X809" s="182"/>
      <c r="Y809" s="182"/>
      <c r="Z809" s="182"/>
      <c r="AA809" s="182"/>
    </row>
    <row r="810" spans="1:27">
      <c r="A810" s="246">
        <v>44090</v>
      </c>
      <c r="B810" s="169" t="s">
        <v>7</v>
      </c>
      <c r="C810" s="192" t="s">
        <v>2769</v>
      </c>
      <c r="D810" s="208">
        <v>1</v>
      </c>
      <c r="E810" s="171" t="s">
        <v>39</v>
      </c>
      <c r="F810" s="213" t="s">
        <v>14</v>
      </c>
      <c r="G810" s="192" t="s">
        <v>1511</v>
      </c>
      <c r="H810" s="192" t="s">
        <v>2770</v>
      </c>
      <c r="I810" s="192" t="s">
        <v>2771</v>
      </c>
      <c r="J810" s="146" t="s">
        <v>9</v>
      </c>
      <c r="K810" s="192"/>
      <c r="L810" s="193" t="s">
        <v>1054</v>
      </c>
      <c r="M810" s="172" t="str">
        <f>IF(C810="","",(IF(IFERROR(INDEX(HandoverLog!A:A,MATCH(ShipmentRegister!C810,HandoverLog!A:A,0),1),"Inside The Secure Store")=C810,"Collected And Gone","Inside The Secure Store")))</f>
        <v>Collected And Gone</v>
      </c>
      <c r="N810" s="28">
        <f t="shared" ca="1" si="58"/>
        <v>11</v>
      </c>
      <c r="O810" s="192"/>
      <c r="P810" s="192"/>
      <c r="Q810" s="192"/>
      <c r="R810" s="192"/>
      <c r="S810" s="193"/>
      <c r="T810" s="208"/>
      <c r="U810" s="192"/>
      <c r="V810" s="174" t="str">
        <f t="shared" si="56"/>
        <v/>
      </c>
      <c r="W810" s="175" t="str">
        <f t="shared" ca="1" si="57"/>
        <v/>
      </c>
      <c r="X810" s="182"/>
      <c r="Y810" s="182"/>
      <c r="Z810" s="182"/>
      <c r="AA810" s="182"/>
    </row>
    <row r="811" spans="1:27">
      <c r="A811" s="246">
        <v>44090</v>
      </c>
      <c r="B811" s="169" t="s">
        <v>7</v>
      </c>
      <c r="C811" s="192" t="s">
        <v>2985</v>
      </c>
      <c r="D811" s="208">
        <v>14</v>
      </c>
      <c r="E811" s="171" t="s">
        <v>39</v>
      </c>
      <c r="F811" s="116" t="s">
        <v>104</v>
      </c>
      <c r="G811" s="192" t="s">
        <v>2986</v>
      </c>
      <c r="H811" s="192" t="s">
        <v>2987</v>
      </c>
      <c r="I811" s="192" t="s">
        <v>2988</v>
      </c>
      <c r="J811" s="169" t="s">
        <v>10</v>
      </c>
      <c r="K811" s="192"/>
      <c r="L811" s="193" t="s">
        <v>1054</v>
      </c>
      <c r="M811" s="172" t="str">
        <f>IF(C811="","",(IF(IFERROR(INDEX(HandoverLog!A:A,MATCH(ShipmentRegister!C811,HandoverLog!A:A,0),1),"Inside The Secure Store")=C811,"Collected And Gone","Inside The Secure Store")))</f>
        <v>Collected And Gone</v>
      </c>
      <c r="N811" s="28">
        <f t="shared" ca="1" si="58"/>
        <v>11</v>
      </c>
      <c r="O811" s="192" t="s">
        <v>3004</v>
      </c>
      <c r="P811" s="192"/>
      <c r="Q811" s="192"/>
      <c r="R811" s="192"/>
      <c r="S811" s="193"/>
      <c r="T811" s="208"/>
      <c r="U811" s="192"/>
      <c r="V811" s="174" t="str">
        <f t="shared" si="56"/>
        <v/>
      </c>
      <c r="W811" s="175" t="str">
        <f t="shared" ca="1" si="57"/>
        <v/>
      </c>
      <c r="X811" s="182"/>
      <c r="Y811" s="182"/>
      <c r="Z811" s="182"/>
      <c r="AA811" s="182"/>
    </row>
    <row r="812" spans="1:27">
      <c r="A812" s="246">
        <v>44090</v>
      </c>
      <c r="B812" s="169" t="s">
        <v>7</v>
      </c>
      <c r="C812" s="192" t="s">
        <v>2989</v>
      </c>
      <c r="D812" s="208">
        <v>14</v>
      </c>
      <c r="E812" s="208"/>
      <c r="F812" s="116" t="s">
        <v>104</v>
      </c>
      <c r="G812" s="192" t="s">
        <v>2986</v>
      </c>
      <c r="H812" s="192" t="s">
        <v>2987</v>
      </c>
      <c r="I812" s="192" t="s">
        <v>2988</v>
      </c>
      <c r="J812" s="169" t="s">
        <v>10</v>
      </c>
      <c r="K812" s="192"/>
      <c r="L812" s="193" t="s">
        <v>1054</v>
      </c>
      <c r="M812" s="172" t="str">
        <f>IF(C812="","",(IF(IFERROR(INDEX(HandoverLog!A:A,MATCH(ShipmentRegister!C812,HandoverLog!A:A,0),1),"Inside The Secure Store")=C812,"Collected And Gone","Inside The Secure Store")))</f>
        <v>Inside The Secure Store</v>
      </c>
      <c r="N812" s="28">
        <f t="shared" ca="1" si="58"/>
        <v>11</v>
      </c>
      <c r="O812" s="192" t="s">
        <v>3004</v>
      </c>
      <c r="P812" s="192"/>
      <c r="Q812" s="192"/>
      <c r="R812" s="192"/>
      <c r="S812" s="193"/>
      <c r="T812" s="208"/>
      <c r="U812" s="192"/>
      <c r="V812" s="174" t="str">
        <f t="shared" si="56"/>
        <v/>
      </c>
      <c r="W812" s="175" t="str">
        <f t="shared" ca="1" si="57"/>
        <v/>
      </c>
      <c r="X812" s="182"/>
      <c r="Y812" s="182"/>
      <c r="Z812" s="182"/>
      <c r="AA812" s="182"/>
    </row>
    <row r="813" spans="1:27">
      <c r="A813" s="246">
        <v>44090</v>
      </c>
      <c r="B813" s="169" t="s">
        <v>7</v>
      </c>
      <c r="C813" s="192" t="s">
        <v>2990</v>
      </c>
      <c r="D813" s="208">
        <v>14</v>
      </c>
      <c r="E813" s="208"/>
      <c r="F813" s="116" t="s">
        <v>104</v>
      </c>
      <c r="G813" s="192" t="s">
        <v>2986</v>
      </c>
      <c r="H813" s="192" t="s">
        <v>2987</v>
      </c>
      <c r="I813" s="192" t="s">
        <v>2988</v>
      </c>
      <c r="J813" s="169" t="s">
        <v>10</v>
      </c>
      <c r="K813" s="192"/>
      <c r="L813" s="193" t="s">
        <v>1054</v>
      </c>
      <c r="M813" s="172" t="str">
        <f>IF(C813="","",(IF(IFERROR(INDEX(HandoverLog!A:A,MATCH(ShipmentRegister!C813,HandoverLog!A:A,0),1),"Inside The Secure Store")=C813,"Collected And Gone","Inside The Secure Store")))</f>
        <v>Inside The Secure Store</v>
      </c>
      <c r="N813" s="28">
        <f t="shared" ca="1" si="58"/>
        <v>11</v>
      </c>
      <c r="O813" s="192" t="s">
        <v>3004</v>
      </c>
      <c r="P813" s="192"/>
      <c r="Q813" s="192"/>
      <c r="R813" s="192"/>
      <c r="S813" s="193"/>
      <c r="T813" s="208"/>
      <c r="U813" s="192"/>
      <c r="V813" s="174" t="str">
        <f t="shared" si="56"/>
        <v/>
      </c>
      <c r="W813" s="175" t="str">
        <f t="shared" ca="1" si="57"/>
        <v/>
      </c>
      <c r="X813" s="182"/>
      <c r="Y813" s="182"/>
      <c r="Z813" s="182"/>
      <c r="AA813" s="182"/>
    </row>
    <row r="814" spans="1:27">
      <c r="A814" s="246">
        <v>44090</v>
      </c>
      <c r="B814" s="169" t="s">
        <v>7</v>
      </c>
      <c r="C814" s="192" t="s">
        <v>2991</v>
      </c>
      <c r="D814" s="208">
        <v>14</v>
      </c>
      <c r="E814" s="208"/>
      <c r="F814" s="116" t="s">
        <v>104</v>
      </c>
      <c r="G814" s="192" t="s">
        <v>2986</v>
      </c>
      <c r="H814" s="192" t="s">
        <v>2987</v>
      </c>
      <c r="I814" s="192" t="s">
        <v>2988</v>
      </c>
      <c r="J814" s="169" t="s">
        <v>10</v>
      </c>
      <c r="K814" s="192"/>
      <c r="L814" s="193" t="s">
        <v>1054</v>
      </c>
      <c r="M814" s="172" t="str">
        <f>IF(C814="","",(IF(IFERROR(INDEX(HandoverLog!A:A,MATCH(ShipmentRegister!C814,HandoverLog!A:A,0),1),"Inside The Secure Store")=C814,"Collected And Gone","Inside The Secure Store")))</f>
        <v>Inside The Secure Store</v>
      </c>
      <c r="N814" s="28">
        <f t="shared" ca="1" si="58"/>
        <v>11</v>
      </c>
      <c r="O814" s="192" t="s">
        <v>3004</v>
      </c>
      <c r="P814" s="192"/>
      <c r="Q814" s="192"/>
      <c r="R814" s="192"/>
      <c r="S814" s="193"/>
      <c r="T814" s="208"/>
      <c r="U814" s="192"/>
      <c r="V814" s="174" t="str">
        <f t="shared" si="56"/>
        <v/>
      </c>
      <c r="W814" s="175" t="str">
        <f t="shared" ca="1" si="57"/>
        <v/>
      </c>
      <c r="X814" s="182"/>
      <c r="Y814" s="182"/>
      <c r="Z814" s="182"/>
      <c r="AA814" s="182"/>
    </row>
    <row r="815" spans="1:27">
      <c r="A815" s="246">
        <v>44090</v>
      </c>
      <c r="B815" s="169" t="s">
        <v>7</v>
      </c>
      <c r="C815" s="192" t="s">
        <v>2992</v>
      </c>
      <c r="D815" s="208">
        <v>14</v>
      </c>
      <c r="E815" s="208"/>
      <c r="F815" s="116" t="s">
        <v>104</v>
      </c>
      <c r="G815" s="192" t="s">
        <v>2986</v>
      </c>
      <c r="H815" s="192" t="s">
        <v>2987</v>
      </c>
      <c r="I815" s="192" t="s">
        <v>2988</v>
      </c>
      <c r="J815" s="169" t="s">
        <v>10</v>
      </c>
      <c r="K815" s="192"/>
      <c r="L815" s="193" t="s">
        <v>1054</v>
      </c>
      <c r="M815" s="172" t="str">
        <f>IF(C815="","",(IF(IFERROR(INDEX(HandoverLog!A:A,MATCH(ShipmentRegister!C815,HandoverLog!A:A,0),1),"Inside The Secure Store")=C815,"Collected And Gone","Inside The Secure Store")))</f>
        <v>Inside The Secure Store</v>
      </c>
      <c r="N815" s="28">
        <f t="shared" ca="1" si="58"/>
        <v>11</v>
      </c>
      <c r="O815" s="192" t="s">
        <v>3004</v>
      </c>
      <c r="P815" s="192"/>
      <c r="Q815" s="192"/>
      <c r="R815" s="192"/>
      <c r="S815" s="193"/>
      <c r="T815" s="208"/>
      <c r="U815" s="192"/>
      <c r="V815" s="174" t="str">
        <f t="shared" si="56"/>
        <v/>
      </c>
      <c r="W815" s="175" t="str">
        <f t="shared" ca="1" si="57"/>
        <v/>
      </c>
      <c r="X815" s="182"/>
      <c r="Y815" s="182"/>
      <c r="Z815" s="182"/>
      <c r="AA815" s="182"/>
    </row>
    <row r="816" spans="1:27">
      <c r="A816" s="246">
        <v>44090</v>
      </c>
      <c r="B816" s="169" t="s">
        <v>7</v>
      </c>
      <c r="C816" s="192" t="s">
        <v>2993</v>
      </c>
      <c r="D816" s="208">
        <v>14</v>
      </c>
      <c r="E816" s="208"/>
      <c r="F816" s="116" t="s">
        <v>104</v>
      </c>
      <c r="G816" s="192" t="s">
        <v>2986</v>
      </c>
      <c r="H816" s="192" t="s">
        <v>2987</v>
      </c>
      <c r="I816" s="192" t="s">
        <v>2988</v>
      </c>
      <c r="J816" s="169" t="s">
        <v>10</v>
      </c>
      <c r="K816" s="192"/>
      <c r="L816" s="193" t="s">
        <v>1054</v>
      </c>
      <c r="M816" s="172" t="str">
        <f>IF(C816="","",(IF(IFERROR(INDEX(HandoverLog!A:A,MATCH(ShipmentRegister!C816,HandoverLog!A:A,0),1),"Inside The Secure Store")=C816,"Collected And Gone","Inside The Secure Store")))</f>
        <v>Inside The Secure Store</v>
      </c>
      <c r="N816" s="28">
        <f t="shared" ca="1" si="58"/>
        <v>11</v>
      </c>
      <c r="O816" s="192" t="s">
        <v>3004</v>
      </c>
      <c r="P816" s="192"/>
      <c r="Q816" s="192"/>
      <c r="R816" s="192"/>
      <c r="S816" s="193"/>
      <c r="T816" s="208"/>
      <c r="U816" s="192"/>
      <c r="V816" s="174" t="str">
        <f t="shared" si="56"/>
        <v/>
      </c>
      <c r="W816" s="175" t="str">
        <f t="shared" ca="1" si="57"/>
        <v/>
      </c>
      <c r="X816" s="182"/>
      <c r="Y816" s="182"/>
      <c r="Z816" s="182"/>
      <c r="AA816" s="182"/>
    </row>
    <row r="817" spans="1:27">
      <c r="A817" s="246">
        <v>44090</v>
      </c>
      <c r="B817" s="169" t="s">
        <v>7</v>
      </c>
      <c r="C817" s="192" t="s">
        <v>2994</v>
      </c>
      <c r="D817" s="208">
        <v>14</v>
      </c>
      <c r="E817" s="208"/>
      <c r="F817" s="116" t="s">
        <v>104</v>
      </c>
      <c r="G817" s="192" t="s">
        <v>2986</v>
      </c>
      <c r="H817" s="192" t="s">
        <v>2987</v>
      </c>
      <c r="I817" s="192" t="s">
        <v>2988</v>
      </c>
      <c r="J817" s="169" t="s">
        <v>10</v>
      </c>
      <c r="K817" s="192"/>
      <c r="L817" s="193" t="s">
        <v>1054</v>
      </c>
      <c r="M817" s="172" t="str">
        <f>IF(C817="","",(IF(IFERROR(INDEX(HandoverLog!A:A,MATCH(ShipmentRegister!C817,HandoverLog!A:A,0),1),"Inside The Secure Store")=C817,"Collected And Gone","Inside The Secure Store")))</f>
        <v>Inside The Secure Store</v>
      </c>
      <c r="N817" s="28">
        <f t="shared" ca="1" si="58"/>
        <v>11</v>
      </c>
      <c r="O817" s="192" t="s">
        <v>3004</v>
      </c>
      <c r="P817" s="192"/>
      <c r="Q817" s="192"/>
      <c r="R817" s="192"/>
      <c r="S817" s="193"/>
      <c r="T817" s="208"/>
      <c r="U817" s="192"/>
      <c r="V817" s="174" t="str">
        <f t="shared" si="56"/>
        <v/>
      </c>
      <c r="W817" s="175" t="str">
        <f t="shared" ca="1" si="57"/>
        <v/>
      </c>
      <c r="X817" s="182"/>
      <c r="Y817" s="182"/>
      <c r="Z817" s="182"/>
      <c r="AA817" s="182"/>
    </row>
    <row r="818" spans="1:27">
      <c r="A818" s="246">
        <v>44090</v>
      </c>
      <c r="B818" s="169" t="s">
        <v>7</v>
      </c>
      <c r="C818" s="192" t="s">
        <v>2995</v>
      </c>
      <c r="D818" s="208">
        <v>14</v>
      </c>
      <c r="E818" s="208"/>
      <c r="F818" s="116" t="s">
        <v>104</v>
      </c>
      <c r="G818" s="192" t="s">
        <v>2986</v>
      </c>
      <c r="H818" s="192" t="s">
        <v>2987</v>
      </c>
      <c r="I818" s="192" t="s">
        <v>2988</v>
      </c>
      <c r="J818" s="169" t="s">
        <v>10</v>
      </c>
      <c r="K818" s="192"/>
      <c r="L818" s="193" t="s">
        <v>1054</v>
      </c>
      <c r="M818" s="172" t="str">
        <f>IF(C818="","",(IF(IFERROR(INDEX(HandoverLog!A:A,MATCH(ShipmentRegister!C818,HandoverLog!A:A,0),1),"Inside The Secure Store")=C818,"Collected And Gone","Inside The Secure Store")))</f>
        <v>Inside The Secure Store</v>
      </c>
      <c r="N818" s="28">
        <f t="shared" ca="1" si="58"/>
        <v>11</v>
      </c>
      <c r="O818" s="192" t="s">
        <v>3004</v>
      </c>
      <c r="P818" s="192"/>
      <c r="Q818" s="192"/>
      <c r="R818" s="192"/>
      <c r="S818" s="193"/>
      <c r="T818" s="208"/>
      <c r="U818" s="192"/>
      <c r="V818" s="174" t="str">
        <f t="shared" si="56"/>
        <v/>
      </c>
      <c r="W818" s="175" t="str">
        <f t="shared" ca="1" si="57"/>
        <v/>
      </c>
      <c r="X818" s="182"/>
      <c r="Y818" s="182"/>
      <c r="Z818" s="182"/>
      <c r="AA818" s="182"/>
    </row>
    <row r="819" spans="1:27">
      <c r="A819" s="246">
        <v>44090</v>
      </c>
      <c r="B819" s="169" t="s">
        <v>7</v>
      </c>
      <c r="C819" s="192" t="s">
        <v>2996</v>
      </c>
      <c r="D819" s="208">
        <v>14</v>
      </c>
      <c r="E819" s="208"/>
      <c r="F819" s="116" t="s">
        <v>104</v>
      </c>
      <c r="G819" s="192" t="s">
        <v>2986</v>
      </c>
      <c r="H819" s="192" t="s">
        <v>2987</v>
      </c>
      <c r="I819" s="192" t="s">
        <v>2988</v>
      </c>
      <c r="J819" s="169" t="s">
        <v>10</v>
      </c>
      <c r="K819" s="192"/>
      <c r="L819" s="193" t="s">
        <v>1054</v>
      </c>
      <c r="M819" s="172" t="str">
        <f>IF(C819="","",(IF(IFERROR(INDEX(HandoverLog!A:A,MATCH(ShipmentRegister!C819,HandoverLog!A:A,0),1),"Inside The Secure Store")=C819,"Collected And Gone","Inside The Secure Store")))</f>
        <v>Inside The Secure Store</v>
      </c>
      <c r="N819" s="28">
        <f t="shared" ca="1" si="58"/>
        <v>11</v>
      </c>
      <c r="O819" s="192" t="s">
        <v>3004</v>
      </c>
      <c r="P819" s="192"/>
      <c r="Q819" s="192"/>
      <c r="R819" s="192"/>
      <c r="S819" s="193"/>
      <c r="T819" s="208"/>
      <c r="U819" s="192"/>
      <c r="V819" s="174" t="str">
        <f t="shared" si="56"/>
        <v/>
      </c>
      <c r="W819" s="175" t="str">
        <f t="shared" ca="1" si="57"/>
        <v/>
      </c>
      <c r="X819" s="182"/>
      <c r="Y819" s="182"/>
      <c r="Z819" s="182"/>
      <c r="AA819" s="182"/>
    </row>
    <row r="820" spans="1:27">
      <c r="A820" s="246">
        <v>44090</v>
      </c>
      <c r="B820" s="169" t="s">
        <v>7</v>
      </c>
      <c r="C820" s="192" t="s">
        <v>2997</v>
      </c>
      <c r="D820" s="208">
        <v>14</v>
      </c>
      <c r="E820" s="208"/>
      <c r="F820" s="116" t="s">
        <v>104</v>
      </c>
      <c r="G820" s="192" t="s">
        <v>2986</v>
      </c>
      <c r="H820" s="192" t="s">
        <v>2987</v>
      </c>
      <c r="I820" s="192" t="s">
        <v>2988</v>
      </c>
      <c r="J820" s="169" t="s">
        <v>10</v>
      </c>
      <c r="K820" s="192"/>
      <c r="L820" s="193" t="s">
        <v>1054</v>
      </c>
      <c r="M820" s="172" t="str">
        <f>IF(C820="","",(IF(IFERROR(INDEX(HandoverLog!A:A,MATCH(ShipmentRegister!C820,HandoverLog!A:A,0),1),"Inside The Secure Store")=C820,"Collected And Gone","Inside The Secure Store")))</f>
        <v>Inside The Secure Store</v>
      </c>
      <c r="N820" s="28">
        <f t="shared" ca="1" si="58"/>
        <v>11</v>
      </c>
      <c r="O820" s="192" t="s">
        <v>3004</v>
      </c>
      <c r="P820" s="192"/>
      <c r="Q820" s="192"/>
      <c r="R820" s="192"/>
      <c r="S820" s="193"/>
      <c r="T820" s="208"/>
      <c r="U820" s="192"/>
      <c r="V820" s="174" t="str">
        <f t="shared" si="56"/>
        <v/>
      </c>
      <c r="W820" s="175" t="str">
        <f t="shared" ca="1" si="57"/>
        <v/>
      </c>
      <c r="X820" s="182"/>
      <c r="Y820" s="182"/>
      <c r="Z820" s="182"/>
      <c r="AA820" s="182"/>
    </row>
    <row r="821" spans="1:27">
      <c r="A821" s="246">
        <v>44090</v>
      </c>
      <c r="B821" s="169" t="s">
        <v>7</v>
      </c>
      <c r="C821" s="192" t="s">
        <v>2998</v>
      </c>
      <c r="D821" s="208">
        <v>14</v>
      </c>
      <c r="E821" s="208"/>
      <c r="F821" s="116" t="s">
        <v>104</v>
      </c>
      <c r="G821" s="192" t="s">
        <v>2986</v>
      </c>
      <c r="H821" s="192" t="s">
        <v>2987</v>
      </c>
      <c r="I821" s="192" t="s">
        <v>2988</v>
      </c>
      <c r="J821" s="169" t="s">
        <v>10</v>
      </c>
      <c r="K821" s="192"/>
      <c r="L821" s="193" t="s">
        <v>1054</v>
      </c>
      <c r="M821" s="172" t="str">
        <f>IF(C821="","",(IF(IFERROR(INDEX(HandoverLog!A:A,MATCH(ShipmentRegister!C821,HandoverLog!A:A,0),1),"Inside The Secure Store")=C821,"Collected And Gone","Inside The Secure Store")))</f>
        <v>Inside The Secure Store</v>
      </c>
      <c r="N821" s="28">
        <f t="shared" ca="1" si="58"/>
        <v>11</v>
      </c>
      <c r="O821" s="192" t="s">
        <v>3004</v>
      </c>
      <c r="P821" s="192"/>
      <c r="Q821" s="192"/>
      <c r="R821" s="192"/>
      <c r="S821" s="193"/>
      <c r="T821" s="208"/>
      <c r="U821" s="192"/>
      <c r="V821" s="174" t="str">
        <f t="shared" si="56"/>
        <v/>
      </c>
      <c r="W821" s="175" t="str">
        <f t="shared" ca="1" si="57"/>
        <v/>
      </c>
      <c r="X821" s="182"/>
      <c r="Y821" s="182"/>
      <c r="Z821" s="182"/>
      <c r="AA821" s="182"/>
    </row>
    <row r="822" spans="1:27">
      <c r="A822" s="246">
        <v>44090</v>
      </c>
      <c r="B822" s="169" t="s">
        <v>7</v>
      </c>
      <c r="C822" s="192" t="s">
        <v>2999</v>
      </c>
      <c r="D822" s="208">
        <v>14</v>
      </c>
      <c r="E822" s="208"/>
      <c r="F822" s="116" t="s">
        <v>104</v>
      </c>
      <c r="G822" s="192" t="s">
        <v>2986</v>
      </c>
      <c r="H822" s="192" t="s">
        <v>2987</v>
      </c>
      <c r="I822" s="192" t="s">
        <v>2988</v>
      </c>
      <c r="J822" s="169" t="s">
        <v>10</v>
      </c>
      <c r="K822" s="192"/>
      <c r="L822" s="193" t="s">
        <v>1054</v>
      </c>
      <c r="M822" s="172" t="str">
        <f>IF(C822="","",(IF(IFERROR(INDEX(HandoverLog!A:A,MATCH(ShipmentRegister!C822,HandoverLog!A:A,0),1),"Inside The Secure Store")=C822,"Collected And Gone","Inside The Secure Store")))</f>
        <v>Inside The Secure Store</v>
      </c>
      <c r="N822" s="28">
        <f t="shared" ca="1" si="58"/>
        <v>11</v>
      </c>
      <c r="O822" s="192" t="s">
        <v>3004</v>
      </c>
      <c r="P822" s="192"/>
      <c r="Q822" s="192"/>
      <c r="R822" s="192"/>
      <c r="S822" s="193"/>
      <c r="T822" s="208"/>
      <c r="U822" s="192"/>
      <c r="V822" s="174" t="str">
        <f t="shared" si="56"/>
        <v/>
      </c>
      <c r="W822" s="175" t="str">
        <f t="shared" ca="1" si="57"/>
        <v/>
      </c>
      <c r="X822" s="182"/>
      <c r="Y822" s="182"/>
      <c r="Z822" s="182"/>
      <c r="AA822" s="182"/>
    </row>
    <row r="823" spans="1:27">
      <c r="A823" s="246">
        <v>44090</v>
      </c>
      <c r="B823" s="169" t="s">
        <v>7</v>
      </c>
      <c r="C823" s="192" t="s">
        <v>3000</v>
      </c>
      <c r="D823" s="208">
        <v>14</v>
      </c>
      <c r="E823" s="208"/>
      <c r="F823" s="116" t="s">
        <v>104</v>
      </c>
      <c r="G823" s="192" t="s">
        <v>2986</v>
      </c>
      <c r="H823" s="192" t="s">
        <v>2987</v>
      </c>
      <c r="I823" s="192" t="s">
        <v>2988</v>
      </c>
      <c r="J823" s="169" t="s">
        <v>10</v>
      </c>
      <c r="K823" s="192"/>
      <c r="L823" s="193" t="s">
        <v>1054</v>
      </c>
      <c r="M823" s="172" t="str">
        <f>IF(C823="","",(IF(IFERROR(INDEX(HandoverLog!A:A,MATCH(ShipmentRegister!C823,HandoverLog!A:A,0),1),"Inside The Secure Store")=C823,"Collected And Gone","Inside The Secure Store")))</f>
        <v>Inside The Secure Store</v>
      </c>
      <c r="N823" s="28">
        <f t="shared" ca="1" si="58"/>
        <v>11</v>
      </c>
      <c r="O823" s="192" t="s">
        <v>3004</v>
      </c>
      <c r="P823" s="192"/>
      <c r="Q823" s="192"/>
      <c r="R823" s="192"/>
      <c r="S823" s="193"/>
      <c r="T823" s="208"/>
      <c r="U823" s="192"/>
      <c r="V823" s="174" t="str">
        <f t="shared" si="56"/>
        <v/>
      </c>
      <c r="W823" s="175" t="str">
        <f t="shared" ca="1" si="57"/>
        <v/>
      </c>
      <c r="X823" s="182"/>
      <c r="Y823" s="182"/>
      <c r="Z823" s="182"/>
      <c r="AA823" s="182"/>
    </row>
    <row r="824" spans="1:27">
      <c r="A824" s="246">
        <v>44090</v>
      </c>
      <c r="B824" s="169" t="s">
        <v>7</v>
      </c>
      <c r="C824" s="192" t="s">
        <v>3001</v>
      </c>
      <c r="D824" s="208">
        <v>14</v>
      </c>
      <c r="E824" s="208"/>
      <c r="F824" s="116" t="s">
        <v>104</v>
      </c>
      <c r="G824" s="192" t="s">
        <v>2986</v>
      </c>
      <c r="H824" s="192" t="s">
        <v>2987</v>
      </c>
      <c r="I824" s="192" t="s">
        <v>2988</v>
      </c>
      <c r="J824" s="169" t="s">
        <v>10</v>
      </c>
      <c r="K824" s="192"/>
      <c r="L824" s="193" t="s">
        <v>1054</v>
      </c>
      <c r="M824" s="172" t="str">
        <f>IF(C824="","",(IF(IFERROR(INDEX(HandoverLog!A:A,MATCH(ShipmentRegister!C824,HandoverLog!A:A,0),1),"Inside The Secure Store")=C824,"Collected And Gone","Inside The Secure Store")))</f>
        <v>Inside The Secure Store</v>
      </c>
      <c r="N824" s="28">
        <f t="shared" ca="1" si="58"/>
        <v>11</v>
      </c>
      <c r="O824" s="192" t="s">
        <v>3004</v>
      </c>
      <c r="P824" s="192"/>
      <c r="Q824" s="192"/>
      <c r="R824" s="192"/>
      <c r="S824" s="193"/>
      <c r="T824" s="208"/>
      <c r="U824" s="192"/>
      <c r="V824" s="174" t="str">
        <f t="shared" si="56"/>
        <v/>
      </c>
      <c r="W824" s="175" t="str">
        <f t="shared" ca="1" si="57"/>
        <v/>
      </c>
      <c r="X824" s="182"/>
      <c r="Y824" s="182"/>
      <c r="Z824" s="182"/>
      <c r="AA824" s="182"/>
    </row>
    <row r="825" spans="1:27">
      <c r="A825" s="246">
        <v>44090</v>
      </c>
      <c r="B825" s="169" t="s">
        <v>8</v>
      </c>
      <c r="C825" s="192" t="s">
        <v>2817</v>
      </c>
      <c r="D825" s="208">
        <v>1</v>
      </c>
      <c r="E825" s="171" t="s">
        <v>39</v>
      </c>
      <c r="F825" s="213" t="s">
        <v>1871</v>
      </c>
      <c r="G825" s="192" t="s">
        <v>111</v>
      </c>
      <c r="H825" s="192" t="s">
        <v>587</v>
      </c>
      <c r="I825" s="192" t="s">
        <v>3002</v>
      </c>
      <c r="J825" s="169" t="s">
        <v>10</v>
      </c>
      <c r="K825" s="192"/>
      <c r="L825" s="193" t="s">
        <v>165</v>
      </c>
      <c r="M825" s="172" t="str">
        <f>IF(C825="","",(IF(IFERROR(INDEX(HandoverLog!A:A,MATCH(ShipmentRegister!C825,HandoverLog!A:A,0),1),"Inside The Secure Store")=C825,"Collected And Gone","Inside The Secure Store")))</f>
        <v>Collected And Gone</v>
      </c>
      <c r="N825" s="28">
        <f t="shared" ca="1" si="58"/>
        <v>11</v>
      </c>
      <c r="O825" s="192"/>
      <c r="P825" s="192"/>
      <c r="Q825" s="192"/>
      <c r="R825" s="192"/>
      <c r="S825" s="193"/>
      <c r="T825" s="208"/>
      <c r="U825" s="192"/>
      <c r="V825" s="174" t="str">
        <f t="shared" si="56"/>
        <v/>
      </c>
      <c r="W825" s="175" t="str">
        <f t="shared" ca="1" si="57"/>
        <v/>
      </c>
      <c r="X825" s="182"/>
      <c r="Y825" s="182"/>
      <c r="Z825" s="182"/>
      <c r="AA825" s="182"/>
    </row>
    <row r="826" spans="1:27">
      <c r="A826" s="138">
        <v>44090</v>
      </c>
      <c r="B826" s="169" t="s">
        <v>7</v>
      </c>
      <c r="C826" s="139" t="s">
        <v>2788</v>
      </c>
      <c r="D826" s="136">
        <v>1</v>
      </c>
      <c r="E826" s="171" t="s">
        <v>39</v>
      </c>
      <c r="F826" s="137" t="s">
        <v>98</v>
      </c>
      <c r="G826" s="135" t="s">
        <v>2541</v>
      </c>
      <c r="H826" s="135" t="s">
        <v>836</v>
      </c>
      <c r="I826" s="135" t="s">
        <v>2789</v>
      </c>
      <c r="J826" s="169" t="s">
        <v>10</v>
      </c>
      <c r="K826" s="135"/>
      <c r="L826" s="237" t="s">
        <v>165</v>
      </c>
      <c r="M826" s="172" t="str">
        <f>IF(C826="","",(IF(IFERROR(INDEX(HandoverLog!A:A,MATCH(ShipmentRegister!C826,HandoverLog!A:A,0),1),"Inside The Secure Store")=C826,"Collected And Gone","Inside The Secure Store")))</f>
        <v>Collected And Gone</v>
      </c>
      <c r="N826" s="28">
        <f t="shared" ca="1" si="58"/>
        <v>11</v>
      </c>
      <c r="O826" s="192"/>
      <c r="P826" s="192"/>
      <c r="Q826" s="192"/>
      <c r="R826" s="192"/>
      <c r="S826" s="193"/>
      <c r="T826" s="208"/>
      <c r="U826" s="192"/>
      <c r="V826" s="174" t="str">
        <f t="shared" si="56"/>
        <v/>
      </c>
      <c r="W826" s="175" t="str">
        <f t="shared" ca="1" si="57"/>
        <v/>
      </c>
      <c r="X826" s="182"/>
      <c r="Y826" s="182"/>
      <c r="Z826" s="182"/>
      <c r="AA826" s="182"/>
    </row>
    <row r="827" spans="1:27">
      <c r="A827" s="149">
        <v>44090</v>
      </c>
      <c r="B827" s="150" t="s">
        <v>8</v>
      </c>
      <c r="C827" s="151" t="s">
        <v>3005</v>
      </c>
      <c r="D827" s="152">
        <v>1</v>
      </c>
      <c r="E827" s="171" t="s">
        <v>39</v>
      </c>
      <c r="F827" s="116" t="s">
        <v>37</v>
      </c>
      <c r="G827" s="150" t="s">
        <v>509</v>
      </c>
      <c r="H827" s="256" t="s">
        <v>3006</v>
      </c>
      <c r="I827" s="150" t="s">
        <v>3007</v>
      </c>
      <c r="J827" s="169" t="s">
        <v>10</v>
      </c>
      <c r="K827" s="150"/>
      <c r="L827" s="150" t="s">
        <v>1054</v>
      </c>
      <c r="M827" s="172" t="str">
        <f>IF(C827="","",(IF(IFERROR(INDEX(HandoverLog!A:A,MATCH(ShipmentRegister!C827,HandoverLog!A:A,0),1),"Inside The Secure Store")=C827,"Collected And Gone","Inside The Secure Store")))</f>
        <v>Collected And Gone</v>
      </c>
      <c r="N827" s="28">
        <f t="shared" ca="1" si="58"/>
        <v>11</v>
      </c>
      <c r="O827" s="192"/>
      <c r="P827" s="192"/>
      <c r="Q827" s="192"/>
      <c r="R827" s="192"/>
      <c r="S827" s="193"/>
      <c r="T827" s="208"/>
      <c r="U827" s="192"/>
      <c r="V827" s="174" t="str">
        <f t="shared" si="56"/>
        <v/>
      </c>
      <c r="W827" s="175" t="str">
        <f t="shared" ca="1" si="57"/>
        <v/>
      </c>
      <c r="X827" s="182"/>
      <c r="Y827" s="182"/>
      <c r="Z827" s="182"/>
      <c r="AA827" s="182"/>
    </row>
    <row r="828" spans="1:27">
      <c r="A828" s="246">
        <v>44091</v>
      </c>
      <c r="B828" s="169" t="s">
        <v>7</v>
      </c>
      <c r="C828" s="169" t="s">
        <v>2758</v>
      </c>
      <c r="D828" s="171">
        <v>1</v>
      </c>
      <c r="E828" s="171" t="s">
        <v>39</v>
      </c>
      <c r="F828" s="116" t="s">
        <v>162</v>
      </c>
      <c r="G828" s="169" t="s">
        <v>185</v>
      </c>
      <c r="H828" s="169" t="s">
        <v>2757</v>
      </c>
      <c r="I828" s="169" t="s">
        <v>2759</v>
      </c>
      <c r="J828" s="146" t="s">
        <v>9</v>
      </c>
      <c r="K828" s="169"/>
      <c r="L828" s="206" t="s">
        <v>1915</v>
      </c>
      <c r="M828" s="172" t="str">
        <f>IF(C828="","",(IF(IFERROR(INDEX(HandoverLog!A:A,MATCH(ShipmentRegister!C828,HandoverLog!A:A,0),1),"Inside The Secure Store")=C828,"Collected And Gone","Inside The Secure Store")))</f>
        <v>Collected And Gone</v>
      </c>
      <c r="N828" s="28">
        <f t="shared" ca="1" si="58"/>
        <v>10</v>
      </c>
      <c r="O828" s="192"/>
      <c r="P828" s="192"/>
      <c r="Q828" s="192"/>
      <c r="R828" s="192"/>
      <c r="S828" s="192"/>
      <c r="T828" s="208"/>
      <c r="U828" s="192"/>
      <c r="V828" s="174" t="str">
        <f t="shared" si="56"/>
        <v/>
      </c>
      <c r="W828" s="175" t="str">
        <f t="shared" ca="1" si="57"/>
        <v/>
      </c>
      <c r="X828" s="182"/>
      <c r="Y828" s="182"/>
      <c r="Z828" s="182"/>
      <c r="AA828" s="182"/>
    </row>
    <row r="829" spans="1:27">
      <c r="A829" s="246">
        <v>44091</v>
      </c>
      <c r="B829" s="169" t="s">
        <v>8</v>
      </c>
      <c r="C829" s="228" t="s">
        <v>2787</v>
      </c>
      <c r="D829" s="171">
        <v>1</v>
      </c>
      <c r="E829" s="171" t="s">
        <v>39</v>
      </c>
      <c r="F829" s="116" t="s">
        <v>37</v>
      </c>
      <c r="G829" s="192" t="s">
        <v>509</v>
      </c>
      <c r="H829" s="169" t="s">
        <v>2768</v>
      </c>
      <c r="I829" s="169" t="s">
        <v>74</v>
      </c>
      <c r="J829" s="169" t="s">
        <v>10</v>
      </c>
      <c r="K829" s="169"/>
      <c r="L829" s="206" t="s">
        <v>1054</v>
      </c>
      <c r="M829" s="172" t="str">
        <f>IF(C829="","",(IF(IFERROR(INDEX(HandoverLog!A:A,MATCH(ShipmentRegister!C829,HandoverLog!A:A,0),1),"Inside The Secure Store")=C829,"Collected And Gone","Inside The Secure Store")))</f>
        <v>Collected And Gone</v>
      </c>
      <c r="N829" s="28">
        <f t="shared" ca="1" si="58"/>
        <v>10</v>
      </c>
      <c r="O829" s="192"/>
      <c r="P829" s="192"/>
      <c r="Q829" s="192"/>
      <c r="R829" s="192"/>
      <c r="S829" s="192"/>
      <c r="T829" s="208"/>
      <c r="U829" s="192"/>
      <c r="V829" s="174" t="str">
        <f t="shared" si="56"/>
        <v/>
      </c>
      <c r="W829" s="175" t="str">
        <f t="shared" ca="1" si="57"/>
        <v/>
      </c>
      <c r="X829" s="182"/>
      <c r="Y829" s="182"/>
      <c r="Z829" s="182"/>
      <c r="AA829" s="182"/>
    </row>
    <row r="830" spans="1:27">
      <c r="A830" s="246">
        <v>44091</v>
      </c>
      <c r="B830" s="169" t="s">
        <v>7</v>
      </c>
      <c r="C830" s="169" t="s">
        <v>2764</v>
      </c>
      <c r="D830" s="171">
        <v>1</v>
      </c>
      <c r="E830" s="171" t="s">
        <v>39</v>
      </c>
      <c r="F830" s="116" t="s">
        <v>97</v>
      </c>
      <c r="G830" s="169" t="s">
        <v>768</v>
      </c>
      <c r="H830" s="169" t="s">
        <v>2765</v>
      </c>
      <c r="I830" s="169" t="s">
        <v>2766</v>
      </c>
      <c r="J830" s="169" t="s">
        <v>10</v>
      </c>
      <c r="K830" s="169"/>
      <c r="L830" s="206" t="s">
        <v>1054</v>
      </c>
      <c r="M830" s="172" t="str">
        <f>IF(C830="","",(IF(IFERROR(INDEX(HandoverLog!A:A,MATCH(ShipmentRegister!C830,HandoverLog!A:A,0),1),"Inside The Secure Store")=C830,"Collected And Gone","Inside The Secure Store")))</f>
        <v>Collected And Gone</v>
      </c>
      <c r="N830" s="28">
        <f t="shared" ca="1" si="58"/>
        <v>10</v>
      </c>
      <c r="O830" s="192"/>
      <c r="P830" s="192"/>
      <c r="Q830" s="192"/>
      <c r="R830" s="192"/>
      <c r="S830" s="192"/>
      <c r="T830" s="208"/>
      <c r="U830" s="192"/>
      <c r="V830" s="174" t="str">
        <f t="shared" si="56"/>
        <v/>
      </c>
      <c r="W830" s="175" t="str">
        <f t="shared" ca="1" si="57"/>
        <v/>
      </c>
      <c r="X830" s="182"/>
      <c r="Y830" s="182"/>
      <c r="Z830" s="182"/>
      <c r="AA830" s="182"/>
    </row>
    <row r="831" spans="1:27">
      <c r="A831" s="246">
        <v>44091</v>
      </c>
      <c r="B831" s="169" t="s">
        <v>8</v>
      </c>
      <c r="C831" s="192" t="s">
        <v>2784</v>
      </c>
      <c r="D831" s="208">
        <v>1</v>
      </c>
      <c r="E831" s="171" t="s">
        <v>39</v>
      </c>
      <c r="F831" s="116" t="s">
        <v>37</v>
      </c>
      <c r="G831" s="192" t="s">
        <v>509</v>
      </c>
      <c r="H831" s="192" t="s">
        <v>2785</v>
      </c>
      <c r="I831" s="192" t="s">
        <v>1719</v>
      </c>
      <c r="J831" s="169" t="s">
        <v>10</v>
      </c>
      <c r="K831" s="192"/>
      <c r="L831" s="193" t="s">
        <v>1376</v>
      </c>
      <c r="M831" s="172" t="str">
        <f>IF(C831="","",(IF(IFERROR(INDEX(HandoverLog!A:A,MATCH(ShipmentRegister!C831,HandoverLog!A:A,0),1),"Inside The Secure Store")=C831,"Collected And Gone","Inside The Secure Store")))</f>
        <v>Collected And Gone</v>
      </c>
      <c r="N831" s="28">
        <f t="shared" ca="1" si="58"/>
        <v>10</v>
      </c>
      <c r="O831" s="192"/>
      <c r="P831" s="192"/>
      <c r="Q831" s="192"/>
      <c r="R831" s="192"/>
      <c r="S831" s="192"/>
      <c r="T831" s="208"/>
      <c r="U831" s="192"/>
      <c r="V831" s="174" t="str">
        <f t="shared" si="56"/>
        <v/>
      </c>
      <c r="W831" s="175" t="str">
        <f t="shared" ca="1" si="57"/>
        <v/>
      </c>
      <c r="X831" s="182"/>
      <c r="Y831" s="182"/>
      <c r="Z831" s="182"/>
      <c r="AA831" s="182"/>
    </row>
    <row r="832" spans="1:27">
      <c r="A832" s="245">
        <v>44091</v>
      </c>
      <c r="B832" s="169" t="s">
        <v>7</v>
      </c>
      <c r="C832" s="192" t="s">
        <v>2797</v>
      </c>
      <c r="D832" s="208">
        <v>1</v>
      </c>
      <c r="E832" s="171" t="s">
        <v>39</v>
      </c>
      <c r="F832" s="213" t="s">
        <v>13</v>
      </c>
      <c r="G832" s="192" t="s">
        <v>184</v>
      </c>
      <c r="H832" s="192" t="s">
        <v>2799</v>
      </c>
      <c r="I832" s="192" t="s">
        <v>2800</v>
      </c>
      <c r="J832" s="169" t="s">
        <v>10</v>
      </c>
      <c r="K832" s="192"/>
      <c r="L832" s="193" t="s">
        <v>1915</v>
      </c>
      <c r="M832" s="172" t="str">
        <f>IF(C832="","",(IF(IFERROR(INDEX(HandoverLog!A:A,MATCH(ShipmentRegister!C832,HandoverLog!A:A,0),1),"Inside The Secure Store")=C832,"Collected And Gone","Inside The Secure Store")))</f>
        <v>Collected And Gone</v>
      </c>
      <c r="N832" s="28">
        <f t="shared" ca="1" si="58"/>
        <v>10</v>
      </c>
      <c r="O832" s="192"/>
      <c r="P832" s="192"/>
      <c r="Q832" s="192"/>
      <c r="R832" s="192"/>
      <c r="S832" s="192"/>
      <c r="T832" s="208"/>
      <c r="U832" s="192"/>
      <c r="V832" s="174" t="str">
        <f t="shared" si="56"/>
        <v/>
      </c>
      <c r="W832" s="175" t="str">
        <f t="shared" ca="1" si="57"/>
        <v/>
      </c>
      <c r="X832" s="182"/>
      <c r="Y832" s="182"/>
      <c r="Z832" s="182"/>
      <c r="AA832" s="182"/>
    </row>
    <row r="833" spans="1:27">
      <c r="A833" s="245">
        <v>44092</v>
      </c>
      <c r="B833" s="169" t="s">
        <v>7</v>
      </c>
      <c r="C833" s="192" t="s">
        <v>2804</v>
      </c>
      <c r="D833" s="208">
        <v>1</v>
      </c>
      <c r="E833" s="171" t="s">
        <v>39</v>
      </c>
      <c r="F833" s="213" t="s">
        <v>97</v>
      </c>
      <c r="G833" s="192" t="s">
        <v>185</v>
      </c>
      <c r="H833" s="192" t="s">
        <v>2805</v>
      </c>
      <c r="I833" s="192" t="s">
        <v>1719</v>
      </c>
      <c r="J833" s="146" t="s">
        <v>9</v>
      </c>
      <c r="K833" s="192"/>
      <c r="L833" s="193" t="s">
        <v>165</v>
      </c>
      <c r="M833" s="172" t="str">
        <f>IF(C833="","",(IF(IFERROR(INDEX(HandoverLog!A:A,MATCH(ShipmentRegister!C833,HandoverLog!A:A,0),1),"Inside The Secure Store")=C833,"Collected And Gone","Inside The Secure Store")))</f>
        <v>Collected And Gone</v>
      </c>
      <c r="N833" s="28">
        <f t="shared" ca="1" si="58"/>
        <v>9</v>
      </c>
      <c r="O833" s="192" t="s">
        <v>2806</v>
      </c>
      <c r="P833" s="192"/>
      <c r="Q833" s="192"/>
      <c r="R833" s="192"/>
      <c r="S833" s="192"/>
      <c r="T833" s="208"/>
      <c r="U833" s="192"/>
      <c r="V833" s="174" t="str">
        <f t="shared" si="56"/>
        <v/>
      </c>
      <c r="W833" s="175" t="str">
        <f t="shared" ca="1" si="57"/>
        <v/>
      </c>
      <c r="X833" s="182"/>
      <c r="Y833" s="182"/>
      <c r="Z833" s="182"/>
      <c r="AA833" s="182"/>
    </row>
    <row r="834" spans="1:27">
      <c r="A834" s="245">
        <v>44092</v>
      </c>
      <c r="B834" s="169" t="s">
        <v>7</v>
      </c>
      <c r="C834" s="192" t="s">
        <v>2808</v>
      </c>
      <c r="D834" s="208">
        <v>1</v>
      </c>
      <c r="E834" s="171" t="s">
        <v>39</v>
      </c>
      <c r="F834" s="213" t="s">
        <v>97</v>
      </c>
      <c r="G834" s="192" t="s">
        <v>513</v>
      </c>
      <c r="H834" s="192" t="s">
        <v>2807</v>
      </c>
      <c r="I834" s="192" t="s">
        <v>2809</v>
      </c>
      <c r="J834" s="169" t="s">
        <v>10</v>
      </c>
      <c r="K834" s="192"/>
      <c r="L834" s="193" t="s">
        <v>1376</v>
      </c>
      <c r="M834" s="172" t="str">
        <f>IF(C834="","",(IF(IFERROR(INDEX(HandoverLog!A:A,MATCH(ShipmentRegister!C834,HandoverLog!A:A,0),1),"Inside The Secure Store")=C834,"Collected And Gone","Inside The Secure Store")))</f>
        <v>Collected And Gone</v>
      </c>
      <c r="N834" s="28">
        <f t="shared" ca="1" si="58"/>
        <v>9</v>
      </c>
      <c r="O834" s="192"/>
      <c r="P834" s="192"/>
      <c r="Q834" s="192"/>
      <c r="R834" s="192"/>
      <c r="S834" s="192"/>
      <c r="T834" s="208"/>
      <c r="U834" s="192"/>
      <c r="V834" s="174" t="str">
        <f t="shared" si="56"/>
        <v/>
      </c>
      <c r="W834" s="175" t="str">
        <f t="shared" ca="1" si="57"/>
        <v/>
      </c>
      <c r="X834" s="182"/>
      <c r="Y834" s="182"/>
      <c r="Z834" s="182"/>
      <c r="AA834" s="182"/>
    </row>
    <row r="835" spans="1:27">
      <c r="A835" s="245">
        <v>44092</v>
      </c>
      <c r="B835" s="169" t="s">
        <v>8</v>
      </c>
      <c r="C835" s="192" t="s">
        <v>2811</v>
      </c>
      <c r="D835" s="208">
        <v>1</v>
      </c>
      <c r="E835" s="171" t="s">
        <v>39</v>
      </c>
      <c r="F835" s="116" t="s">
        <v>37</v>
      </c>
      <c r="G835" s="192" t="s">
        <v>513</v>
      </c>
      <c r="H835" s="192" t="s">
        <v>2810</v>
      </c>
      <c r="I835" s="192"/>
      <c r="J835" s="169" t="s">
        <v>10</v>
      </c>
      <c r="K835" s="192"/>
      <c r="L835" s="193" t="s">
        <v>2812</v>
      </c>
      <c r="M835" s="172" t="str">
        <f>IF(C835="","",(IF(IFERROR(INDEX(HandoverLog!A:A,MATCH(ShipmentRegister!C835,HandoverLog!A:A,0),1),"Inside The Secure Store")=C835,"Collected And Gone","Inside The Secure Store")))</f>
        <v>Collected And Gone</v>
      </c>
      <c r="N835" s="28">
        <f t="shared" ca="1" si="58"/>
        <v>9</v>
      </c>
      <c r="O835" s="192"/>
      <c r="P835" s="192"/>
      <c r="Q835" s="192"/>
      <c r="R835" s="192"/>
      <c r="S835" s="192"/>
      <c r="T835" s="208"/>
      <c r="U835" s="192"/>
      <c r="V835" s="174" t="str">
        <f t="shared" si="56"/>
        <v/>
      </c>
      <c r="W835" s="175" t="str">
        <f t="shared" ca="1" si="57"/>
        <v/>
      </c>
      <c r="X835" s="182"/>
      <c r="Y835" s="182"/>
      <c r="Z835" s="182"/>
      <c r="AA835" s="182"/>
    </row>
    <row r="836" spans="1:27">
      <c r="A836" s="245">
        <v>44092</v>
      </c>
      <c r="B836" s="169" t="s">
        <v>7</v>
      </c>
      <c r="C836" s="192" t="s">
        <v>2815</v>
      </c>
      <c r="D836" s="208">
        <v>1</v>
      </c>
      <c r="E836" s="171" t="s">
        <v>39</v>
      </c>
      <c r="F836" s="213" t="s">
        <v>13</v>
      </c>
      <c r="G836" s="192" t="s">
        <v>410</v>
      </c>
      <c r="H836" s="192" t="s">
        <v>2816</v>
      </c>
      <c r="I836" s="192" t="s">
        <v>1719</v>
      </c>
      <c r="J836" s="169" t="s">
        <v>10</v>
      </c>
      <c r="K836" s="192"/>
      <c r="L836" s="193" t="s">
        <v>1376</v>
      </c>
      <c r="M836" s="172" t="str">
        <f>IF(C836="","",(IF(IFERROR(INDEX(HandoverLog!A:A,MATCH(ShipmentRegister!C836,HandoverLog!A:A,0),1),"Inside The Secure Store")=C836,"Collected And Gone","Inside The Secure Store")))</f>
        <v>Inside The Secure Store</v>
      </c>
      <c r="N836" s="28">
        <f t="shared" ca="1" si="58"/>
        <v>9</v>
      </c>
      <c r="O836" s="192"/>
      <c r="P836" s="192"/>
      <c r="Q836" s="192"/>
      <c r="R836" s="192"/>
      <c r="S836" s="192"/>
      <c r="T836" s="208"/>
      <c r="U836" s="192"/>
      <c r="V836" s="174" t="str">
        <f t="shared" ref="V836:V899" si="59">IF(U836="","",U836+45)</f>
        <v/>
      </c>
      <c r="W836" s="175" t="str">
        <f t="shared" ref="W836:W899" ca="1" si="60">IF(U836="","",TODAY()-U836)</f>
        <v/>
      </c>
      <c r="X836" s="182"/>
      <c r="Y836" s="182"/>
      <c r="Z836" s="182"/>
      <c r="AA836" s="182"/>
    </row>
    <row r="837" spans="1:27">
      <c r="A837" s="245">
        <v>44092</v>
      </c>
      <c r="B837" s="169" t="s">
        <v>7</v>
      </c>
      <c r="C837" s="192" t="s">
        <v>2819</v>
      </c>
      <c r="D837" s="208">
        <v>1</v>
      </c>
      <c r="E837" s="171" t="s">
        <v>39</v>
      </c>
      <c r="F837" s="116" t="s">
        <v>104</v>
      </c>
      <c r="G837" s="192" t="s">
        <v>106</v>
      </c>
      <c r="H837" s="192" t="s">
        <v>2820</v>
      </c>
      <c r="I837" s="192" t="s">
        <v>2821</v>
      </c>
      <c r="J837" s="169" t="s">
        <v>10</v>
      </c>
      <c r="K837" s="192"/>
      <c r="L837" s="193" t="s">
        <v>290</v>
      </c>
      <c r="M837" s="172" t="str">
        <f>IF(C837="","",(IF(IFERROR(INDEX(HandoverLog!A:A,MATCH(ShipmentRegister!C837,HandoverLog!A:A,0),1),"Inside The Secure Store")=C837,"Collected And Gone","Inside The Secure Store")))</f>
        <v>Collected And Gone</v>
      </c>
      <c r="N837" s="28">
        <f t="shared" ca="1" si="58"/>
        <v>9</v>
      </c>
      <c r="O837" s="192"/>
      <c r="P837" s="192"/>
      <c r="Q837" s="192"/>
      <c r="R837" s="192"/>
      <c r="S837" s="192"/>
      <c r="T837" s="208"/>
      <c r="U837" s="192"/>
      <c r="V837" s="174" t="str">
        <f t="shared" si="59"/>
        <v/>
      </c>
      <c r="W837" s="175" t="str">
        <f t="shared" ca="1" si="60"/>
        <v/>
      </c>
      <c r="X837" s="182"/>
      <c r="Y837" s="182"/>
      <c r="Z837" s="182"/>
      <c r="AA837" s="182"/>
    </row>
    <row r="838" spans="1:27">
      <c r="A838" s="245">
        <v>44092</v>
      </c>
      <c r="B838" s="169" t="s">
        <v>7</v>
      </c>
      <c r="C838" s="192" t="s">
        <v>2828</v>
      </c>
      <c r="D838" s="208">
        <v>3</v>
      </c>
      <c r="E838" s="171" t="s">
        <v>39</v>
      </c>
      <c r="F838" s="213" t="s">
        <v>162</v>
      </c>
      <c r="G838" s="192" t="s">
        <v>184</v>
      </c>
      <c r="H838" s="192" t="s">
        <v>2831</v>
      </c>
      <c r="I838" s="192" t="s">
        <v>1719</v>
      </c>
      <c r="J838" s="169" t="s">
        <v>10</v>
      </c>
      <c r="K838" s="192"/>
      <c r="L838" s="193" t="s">
        <v>1376</v>
      </c>
      <c r="M838" s="172" t="str">
        <f>IF(C838="","",(IF(IFERROR(INDEX(HandoverLog!A:A,MATCH(ShipmentRegister!C838,HandoverLog!A:A,0),1),"Inside The Secure Store")=C838,"Collected And Gone","Inside The Secure Store")))</f>
        <v>Inside The Secure Store</v>
      </c>
      <c r="N838" s="28">
        <f t="shared" ca="1" si="58"/>
        <v>9</v>
      </c>
      <c r="O838" s="192"/>
      <c r="P838" s="192"/>
      <c r="Q838" s="192"/>
      <c r="R838" s="192"/>
      <c r="S838" s="192"/>
      <c r="T838" s="208"/>
      <c r="U838" s="192"/>
      <c r="V838" s="174" t="str">
        <f t="shared" si="59"/>
        <v/>
      </c>
      <c r="W838" s="175" t="str">
        <f t="shared" ca="1" si="60"/>
        <v/>
      </c>
      <c r="X838" s="182"/>
      <c r="Y838" s="182"/>
      <c r="Z838" s="182"/>
      <c r="AA838" s="182"/>
    </row>
    <row r="839" spans="1:27">
      <c r="A839" s="245">
        <v>44092</v>
      </c>
      <c r="B839" s="169" t="s">
        <v>7</v>
      </c>
      <c r="C839" s="192" t="s">
        <v>2829</v>
      </c>
      <c r="D839" s="208">
        <v>3</v>
      </c>
      <c r="E839" s="208"/>
      <c r="F839" s="213" t="s">
        <v>162</v>
      </c>
      <c r="G839" s="192" t="s">
        <v>184</v>
      </c>
      <c r="H839" s="192" t="s">
        <v>2831</v>
      </c>
      <c r="I839" s="192" t="s">
        <v>1719</v>
      </c>
      <c r="J839" s="169" t="s">
        <v>10</v>
      </c>
      <c r="K839" s="192"/>
      <c r="L839" s="193" t="s">
        <v>1376</v>
      </c>
      <c r="M839" s="172" t="str">
        <f>IF(C839="","",(IF(IFERROR(INDEX(HandoverLog!A:A,MATCH(ShipmentRegister!C839,HandoverLog!A:A,0),1),"Inside The Secure Store")=C839,"Collected And Gone","Inside The Secure Store")))</f>
        <v>Inside The Secure Store</v>
      </c>
      <c r="N839" s="28">
        <f t="shared" ca="1" si="58"/>
        <v>9</v>
      </c>
      <c r="O839" s="192"/>
      <c r="P839" s="192"/>
      <c r="Q839" s="192"/>
      <c r="R839" s="192"/>
      <c r="S839" s="192"/>
      <c r="T839" s="208"/>
      <c r="U839" s="192"/>
      <c r="V839" s="174" t="str">
        <f t="shared" si="59"/>
        <v/>
      </c>
      <c r="W839" s="175" t="str">
        <f t="shared" ca="1" si="60"/>
        <v/>
      </c>
      <c r="X839" s="182"/>
      <c r="Y839" s="182"/>
      <c r="Z839" s="182"/>
      <c r="AA839" s="182"/>
    </row>
    <row r="840" spans="1:27">
      <c r="A840" s="245">
        <v>44092</v>
      </c>
      <c r="B840" s="169" t="s">
        <v>7</v>
      </c>
      <c r="C840" s="192" t="s">
        <v>2830</v>
      </c>
      <c r="D840" s="208">
        <v>3</v>
      </c>
      <c r="E840" s="208"/>
      <c r="F840" s="213" t="s">
        <v>162</v>
      </c>
      <c r="G840" s="192" t="s">
        <v>184</v>
      </c>
      <c r="H840" s="192" t="s">
        <v>2831</v>
      </c>
      <c r="I840" s="192" t="s">
        <v>1719</v>
      </c>
      <c r="J840" s="169" t="s">
        <v>10</v>
      </c>
      <c r="K840" s="192"/>
      <c r="L840" s="193" t="s">
        <v>1376</v>
      </c>
      <c r="M840" s="172" t="str">
        <f>IF(C840="","",(IF(IFERROR(INDEX(HandoverLog!A:A,MATCH(ShipmentRegister!C840,HandoverLog!A:A,0),1),"Inside The Secure Store")=C840,"Collected And Gone","Inside The Secure Store")))</f>
        <v>Inside The Secure Store</v>
      </c>
      <c r="N840" s="28">
        <f t="shared" ca="1" si="58"/>
        <v>9</v>
      </c>
      <c r="O840" s="192"/>
      <c r="P840" s="192"/>
      <c r="Q840" s="192"/>
      <c r="R840" s="192"/>
      <c r="S840" s="192"/>
      <c r="T840" s="208"/>
      <c r="U840" s="192"/>
      <c r="V840" s="174" t="str">
        <f t="shared" si="59"/>
        <v/>
      </c>
      <c r="W840" s="175" t="str">
        <f t="shared" ca="1" si="60"/>
        <v/>
      </c>
      <c r="X840" s="182"/>
      <c r="Y840" s="182"/>
      <c r="Z840" s="182"/>
      <c r="AA840" s="182"/>
    </row>
    <row r="841" spans="1:27">
      <c r="A841" s="245">
        <v>44095</v>
      </c>
      <c r="B841" s="169" t="s">
        <v>7</v>
      </c>
      <c r="C841" s="147" t="s">
        <v>3110</v>
      </c>
      <c r="D841" s="208">
        <v>1</v>
      </c>
      <c r="E841" s="208" t="s">
        <v>39</v>
      </c>
      <c r="F841" s="213" t="s">
        <v>13</v>
      </c>
      <c r="G841" s="192" t="s">
        <v>108</v>
      </c>
      <c r="H841" s="192" t="s">
        <v>3112</v>
      </c>
      <c r="I841" s="192" t="s">
        <v>74</v>
      </c>
      <c r="J841" s="192" t="s">
        <v>10</v>
      </c>
      <c r="K841" s="192"/>
      <c r="L841" s="193" t="s">
        <v>618</v>
      </c>
      <c r="M841" s="172" t="str">
        <f>IF(C841="","",(IF(IFERROR(INDEX(HandoverLog!A:A,MATCH(ShipmentRegister!C841,HandoverLog!A:A,0),1),"Inside The Secure Store")=C841,"Collected And Gone","Inside The Secure Store")))</f>
        <v>Collected And Gone</v>
      </c>
      <c r="N841" s="28">
        <f t="shared" ca="1" si="58"/>
        <v>6</v>
      </c>
      <c r="O841" s="192"/>
      <c r="P841" s="192"/>
      <c r="Q841" s="192"/>
      <c r="R841" s="192"/>
      <c r="S841" s="192"/>
      <c r="T841" s="208"/>
      <c r="U841" s="192"/>
      <c r="V841" s="174" t="str">
        <f t="shared" si="59"/>
        <v/>
      </c>
      <c r="W841" s="175" t="str">
        <f t="shared" ca="1" si="60"/>
        <v/>
      </c>
      <c r="X841" s="182"/>
      <c r="Y841" s="182"/>
      <c r="Z841" s="182"/>
      <c r="AA841" s="182"/>
    </row>
    <row r="842" spans="1:27">
      <c r="A842" s="245">
        <v>44095</v>
      </c>
      <c r="B842" s="169" t="s">
        <v>7</v>
      </c>
      <c r="C842" s="239" t="s">
        <v>3137</v>
      </c>
      <c r="D842" s="208">
        <v>1</v>
      </c>
      <c r="E842" s="208" t="s">
        <v>39</v>
      </c>
      <c r="F842" s="213" t="s">
        <v>13</v>
      </c>
      <c r="G842" s="192" t="s">
        <v>415</v>
      </c>
      <c r="H842" s="192" t="s">
        <v>3116</v>
      </c>
      <c r="I842" s="192" t="s">
        <v>74</v>
      </c>
      <c r="J842" s="192" t="s">
        <v>10</v>
      </c>
      <c r="K842" s="192"/>
      <c r="L842" s="193" t="s">
        <v>618</v>
      </c>
      <c r="M842" s="172" t="str">
        <f>IF(C842="","",(IF(IFERROR(INDEX(HandoverLog!A:A,MATCH(ShipmentRegister!C842,HandoverLog!A:A,0),1),"Inside The Secure Store")=C842,"Collected And Gone","Inside The Secure Store")))</f>
        <v>Collected And Gone</v>
      </c>
      <c r="N842" s="28">
        <f t="shared" ca="1" si="58"/>
        <v>6</v>
      </c>
      <c r="O842" s="192" t="s">
        <v>3111</v>
      </c>
      <c r="P842" s="192"/>
      <c r="Q842" s="192"/>
      <c r="R842" s="192"/>
      <c r="S842" s="192"/>
      <c r="T842" s="208"/>
      <c r="U842" s="192"/>
      <c r="V842" s="174" t="str">
        <f t="shared" si="59"/>
        <v/>
      </c>
      <c r="W842" s="175" t="str">
        <f t="shared" ca="1" si="60"/>
        <v/>
      </c>
      <c r="X842" s="182"/>
      <c r="Y842" s="182"/>
      <c r="Z842" s="182"/>
      <c r="AA842" s="182"/>
    </row>
    <row r="843" spans="1:27">
      <c r="A843" s="245">
        <v>44095</v>
      </c>
      <c r="B843" s="169" t="s">
        <v>7</v>
      </c>
      <c r="C843" s="238" t="s">
        <v>3114</v>
      </c>
      <c r="D843" s="208">
        <v>1</v>
      </c>
      <c r="E843" s="208" t="s">
        <v>39</v>
      </c>
      <c r="F843" s="213" t="s">
        <v>104</v>
      </c>
      <c r="G843" s="192" t="s">
        <v>320</v>
      </c>
      <c r="H843" s="192" t="s">
        <v>3113</v>
      </c>
      <c r="I843" s="192" t="s">
        <v>3115</v>
      </c>
      <c r="J843" s="192" t="s">
        <v>10</v>
      </c>
      <c r="K843" s="192"/>
      <c r="L843" s="193" t="s">
        <v>618</v>
      </c>
      <c r="M843" s="172" t="str">
        <f>IF(C843="","",(IF(IFERROR(INDEX(HandoverLog!A:A,MATCH(ShipmentRegister!C843,HandoverLog!A:A,0),1),"Inside The Secure Store")=C843,"Collected And Gone","Inside The Secure Store")))</f>
        <v>Inside The Secure Store</v>
      </c>
      <c r="N843" s="28">
        <f t="shared" ca="1" si="58"/>
        <v>6</v>
      </c>
      <c r="O843" s="192"/>
      <c r="P843" s="192"/>
      <c r="Q843" s="192"/>
      <c r="R843" s="192"/>
      <c r="S843" s="192"/>
      <c r="T843" s="208"/>
      <c r="U843" s="192"/>
      <c r="V843" s="174" t="str">
        <f t="shared" si="59"/>
        <v/>
      </c>
      <c r="W843" s="175" t="str">
        <f t="shared" ca="1" si="60"/>
        <v/>
      </c>
      <c r="X843" s="182"/>
      <c r="Y843" s="182"/>
      <c r="Z843" s="182"/>
      <c r="AA843" s="182"/>
    </row>
    <row r="844" spans="1:27">
      <c r="A844" s="245">
        <v>44095</v>
      </c>
      <c r="B844" s="169" t="s">
        <v>7</v>
      </c>
      <c r="C844" s="238" t="s">
        <v>3121</v>
      </c>
      <c r="D844" s="208">
        <v>1</v>
      </c>
      <c r="E844" s="208" t="s">
        <v>39</v>
      </c>
      <c r="F844" s="213" t="s">
        <v>104</v>
      </c>
      <c r="G844" s="192" t="s">
        <v>3017</v>
      </c>
      <c r="H844" s="192" t="s">
        <v>3118</v>
      </c>
      <c r="I844" s="192" t="s">
        <v>3119</v>
      </c>
      <c r="J844" s="192" t="s">
        <v>10</v>
      </c>
      <c r="K844" s="192"/>
      <c r="L844" s="193" t="s">
        <v>1054</v>
      </c>
      <c r="M844" s="172" t="str">
        <f>IF(C844="","",(IF(IFERROR(INDEX(HandoverLog!A:A,MATCH(ShipmentRegister!C844,HandoverLog!A:A,0),1),"Inside The Secure Store")=C844,"Collected And Gone","Inside The Secure Store")))</f>
        <v>Inside The Secure Store</v>
      </c>
      <c r="N844" s="28">
        <f t="shared" ca="1" si="58"/>
        <v>6</v>
      </c>
      <c r="O844" s="238" t="s">
        <v>3120</v>
      </c>
      <c r="P844" s="192"/>
      <c r="Q844" s="192"/>
      <c r="R844" s="192"/>
      <c r="S844" s="192"/>
      <c r="T844" s="208"/>
      <c r="U844" s="192"/>
      <c r="V844" s="174" t="str">
        <f t="shared" si="59"/>
        <v/>
      </c>
      <c r="W844" s="175" t="str">
        <f t="shared" ca="1" si="60"/>
        <v/>
      </c>
      <c r="X844" s="182"/>
      <c r="Y844" s="182"/>
      <c r="Z844" s="182"/>
      <c r="AA844" s="182"/>
    </row>
    <row r="845" spans="1:27">
      <c r="A845" s="245">
        <v>44095</v>
      </c>
      <c r="B845" s="169" t="s">
        <v>7</v>
      </c>
      <c r="C845" s="238" t="s">
        <v>3123</v>
      </c>
      <c r="D845" s="208">
        <v>1</v>
      </c>
      <c r="E845" s="208" t="s">
        <v>39</v>
      </c>
      <c r="F845" s="213" t="s">
        <v>160</v>
      </c>
      <c r="G845" s="192" t="s">
        <v>3124</v>
      </c>
      <c r="H845" s="192" t="s">
        <v>3125</v>
      </c>
      <c r="I845" s="192" t="s">
        <v>3126</v>
      </c>
      <c r="J845" s="192" t="s">
        <v>10</v>
      </c>
      <c r="K845" s="192"/>
      <c r="L845" s="193" t="s">
        <v>1054</v>
      </c>
      <c r="M845" s="172" t="str">
        <f>IF(C845="","",(IF(IFERROR(INDEX(HandoverLog!A:A,MATCH(ShipmentRegister!C845,HandoverLog!A:A,0),1),"Inside The Secure Store")=C845,"Collected And Gone","Inside The Secure Store")))</f>
        <v>Collected And Gone</v>
      </c>
      <c r="N845" s="28">
        <f t="shared" ca="1" si="58"/>
        <v>6</v>
      </c>
      <c r="O845" s="192"/>
      <c r="P845" s="192"/>
      <c r="Q845" s="192"/>
      <c r="R845" s="192"/>
      <c r="S845" s="192"/>
      <c r="T845" s="208"/>
      <c r="U845" s="192"/>
      <c r="V845" s="174" t="str">
        <f t="shared" si="59"/>
        <v/>
      </c>
      <c r="W845" s="175" t="str">
        <f t="shared" ca="1" si="60"/>
        <v/>
      </c>
      <c r="X845" s="182"/>
      <c r="Y845" s="182"/>
      <c r="Z845" s="182"/>
      <c r="AA845" s="182"/>
    </row>
    <row r="846" spans="1:27">
      <c r="A846" s="245">
        <v>44095</v>
      </c>
      <c r="B846" s="169" t="s">
        <v>7</v>
      </c>
      <c r="C846" s="147" t="s">
        <v>3127</v>
      </c>
      <c r="D846" s="208">
        <v>1</v>
      </c>
      <c r="E846" s="208" t="s">
        <v>39</v>
      </c>
      <c r="F846" s="213" t="s">
        <v>37</v>
      </c>
      <c r="G846" s="192" t="s">
        <v>509</v>
      </c>
      <c r="H846" s="192" t="s">
        <v>3131</v>
      </c>
      <c r="I846" s="192" t="s">
        <v>74</v>
      </c>
      <c r="J846" s="192" t="s">
        <v>10</v>
      </c>
      <c r="K846" s="192"/>
      <c r="L846" s="193" t="s">
        <v>1054</v>
      </c>
      <c r="M846" s="172" t="str">
        <f>IF(C846="","",(IF(IFERROR(INDEX(HandoverLog!A:A,MATCH(ShipmentRegister!C846,HandoverLog!A:A,0),1),"Inside The Secure Store")=C846,"Collected And Gone","Inside The Secure Store")))</f>
        <v>Collected And Gone</v>
      </c>
      <c r="N846" s="28">
        <f t="shared" ca="1" si="58"/>
        <v>6</v>
      </c>
      <c r="O846" s="192"/>
      <c r="P846" s="192"/>
      <c r="Q846" s="192"/>
      <c r="R846" s="192"/>
      <c r="S846" s="192"/>
      <c r="T846" s="208"/>
      <c r="U846" s="192"/>
      <c r="V846" s="174" t="str">
        <f t="shared" si="59"/>
        <v/>
      </c>
      <c r="W846" s="175" t="str">
        <f t="shared" ca="1" si="60"/>
        <v/>
      </c>
      <c r="X846" s="182"/>
      <c r="Y846" s="182"/>
      <c r="Z846" s="182"/>
      <c r="AA846" s="182"/>
    </row>
    <row r="847" spans="1:27">
      <c r="A847" s="245">
        <v>44095</v>
      </c>
      <c r="B847" s="169" t="s">
        <v>7</v>
      </c>
      <c r="C847" s="147" t="s">
        <v>3128</v>
      </c>
      <c r="D847" s="208">
        <v>1</v>
      </c>
      <c r="E847" s="208" t="s">
        <v>39</v>
      </c>
      <c r="F847" s="213" t="s">
        <v>13</v>
      </c>
      <c r="G847" s="192" t="s">
        <v>2475</v>
      </c>
      <c r="H847" s="192" t="s">
        <v>3130</v>
      </c>
      <c r="I847" s="192" t="s">
        <v>3129</v>
      </c>
      <c r="J847" s="192" t="s">
        <v>9</v>
      </c>
      <c r="K847" s="192"/>
      <c r="L847" s="193" t="s">
        <v>1246</v>
      </c>
      <c r="M847" s="172" t="str">
        <f>IF(C847="","",(IF(IFERROR(INDEX(HandoverLog!A:A,MATCH(ShipmentRegister!C847,HandoverLog!A:A,0),1),"Inside The Secure Store")=C847,"Collected And Gone","Inside The Secure Store")))</f>
        <v>Collected And Gone</v>
      </c>
      <c r="N847" s="28">
        <f t="shared" ca="1" si="58"/>
        <v>6</v>
      </c>
      <c r="O847" s="192"/>
      <c r="P847" s="192"/>
      <c r="Q847" s="192"/>
      <c r="R847" s="192"/>
      <c r="S847" s="192"/>
      <c r="T847" s="208"/>
      <c r="U847" s="192"/>
      <c r="V847" s="174" t="str">
        <f t="shared" si="59"/>
        <v/>
      </c>
      <c r="W847" s="175" t="str">
        <f t="shared" ca="1" si="60"/>
        <v/>
      </c>
      <c r="X847" s="182"/>
      <c r="Y847" s="182"/>
      <c r="Z847" s="182"/>
      <c r="AA847" s="182"/>
    </row>
    <row r="848" spans="1:27">
      <c r="A848" s="245">
        <v>44095</v>
      </c>
      <c r="B848" s="169" t="s">
        <v>7</v>
      </c>
      <c r="C848" s="147" t="s">
        <v>3133</v>
      </c>
      <c r="D848" s="208">
        <v>1</v>
      </c>
      <c r="E848" s="208" t="s">
        <v>39</v>
      </c>
      <c r="F848" s="213" t="s">
        <v>97</v>
      </c>
      <c r="G848" s="192" t="s">
        <v>307</v>
      </c>
      <c r="H848" s="192" t="s">
        <v>3135</v>
      </c>
      <c r="I848" s="192" t="s">
        <v>3134</v>
      </c>
      <c r="J848" s="192" t="s">
        <v>10</v>
      </c>
      <c r="K848" s="192"/>
      <c r="L848" s="193" t="s">
        <v>1915</v>
      </c>
      <c r="M848" s="172" t="str">
        <f>IF(C848="","",(IF(IFERROR(INDEX(HandoverLog!A:A,MATCH(ShipmentRegister!C848,HandoverLog!A:A,0),1),"Inside The Secure Store")=C848,"Collected And Gone","Inside The Secure Store")))</f>
        <v>Inside The Secure Store</v>
      </c>
      <c r="N848" s="28">
        <f t="shared" ca="1" si="58"/>
        <v>6</v>
      </c>
      <c r="O848" s="192" t="s">
        <v>3136</v>
      </c>
      <c r="P848" s="192"/>
      <c r="Q848" s="192"/>
      <c r="R848" s="192"/>
      <c r="S848" s="192"/>
      <c r="T848" s="208"/>
      <c r="U848" s="192"/>
      <c r="V848" s="174" t="str">
        <f t="shared" si="59"/>
        <v/>
      </c>
      <c r="W848" s="175" t="str">
        <f t="shared" ca="1" si="60"/>
        <v/>
      </c>
      <c r="X848" s="182"/>
      <c r="Y848" s="182"/>
      <c r="Z848" s="182"/>
      <c r="AA848" s="182"/>
    </row>
    <row r="849" spans="1:27">
      <c r="A849" s="245">
        <v>44095</v>
      </c>
      <c r="B849" s="169" t="s">
        <v>8</v>
      </c>
      <c r="C849" s="147" t="s">
        <v>3143</v>
      </c>
      <c r="D849" s="208">
        <v>1</v>
      </c>
      <c r="E849" s="208" t="s">
        <v>39</v>
      </c>
      <c r="F849" s="213" t="s">
        <v>104</v>
      </c>
      <c r="G849" s="192" t="s">
        <v>3144</v>
      </c>
      <c r="H849" s="192" t="s">
        <v>3145</v>
      </c>
      <c r="I849" s="192" t="s">
        <v>138</v>
      </c>
      <c r="J849" s="192" t="s">
        <v>10</v>
      </c>
      <c r="K849" s="192"/>
      <c r="L849" s="193" t="s">
        <v>1915</v>
      </c>
      <c r="M849" s="172" t="str">
        <f>IF(C849="","",(IF(IFERROR(INDEX(HandoverLog!A:A,MATCH(ShipmentRegister!C849,HandoverLog!A:A,0),1),"Inside The Secure Store")=C849,"Collected And Gone","Inside The Secure Store")))</f>
        <v>Collected And Gone</v>
      </c>
      <c r="N849" s="28">
        <f t="shared" ca="1" si="58"/>
        <v>6</v>
      </c>
      <c r="O849" s="192" t="s">
        <v>3146</v>
      </c>
      <c r="P849" s="192"/>
      <c r="Q849" s="192"/>
      <c r="R849" s="192"/>
      <c r="S849" s="192"/>
      <c r="T849" s="208"/>
      <c r="U849" s="192"/>
      <c r="V849" s="174" t="str">
        <f t="shared" si="59"/>
        <v/>
      </c>
      <c r="W849" s="175" t="str">
        <f t="shared" ca="1" si="60"/>
        <v/>
      </c>
      <c r="X849" s="182"/>
      <c r="Y849" s="182"/>
      <c r="Z849" s="182"/>
      <c r="AA849" s="182"/>
    </row>
    <row r="850" spans="1:27">
      <c r="A850" s="245">
        <v>44095</v>
      </c>
      <c r="B850" s="169" t="s">
        <v>7</v>
      </c>
      <c r="C850" s="147" t="s">
        <v>3148</v>
      </c>
      <c r="D850" s="208">
        <v>1</v>
      </c>
      <c r="E850" s="208" t="s">
        <v>39</v>
      </c>
      <c r="F850" s="213" t="s">
        <v>37</v>
      </c>
      <c r="G850" s="192" t="s">
        <v>509</v>
      </c>
      <c r="H850" s="192" t="s">
        <v>3149</v>
      </c>
      <c r="I850" s="192" t="s">
        <v>74</v>
      </c>
      <c r="J850" s="192" t="s">
        <v>10</v>
      </c>
      <c r="K850" s="192"/>
      <c r="L850" s="193" t="s">
        <v>1974</v>
      </c>
      <c r="M850" s="172" t="str">
        <f>IF(C850="","",(IF(IFERROR(INDEX(HandoverLog!A:A,MATCH(ShipmentRegister!C850,HandoverLog!A:A,0),1),"Inside The Secure Store")=C850,"Collected And Gone","Inside The Secure Store")))</f>
        <v>Collected And Gone</v>
      </c>
      <c r="N850" s="28">
        <f t="shared" ca="1" si="58"/>
        <v>6</v>
      </c>
      <c r="O850" s="192"/>
      <c r="P850" s="192"/>
      <c r="Q850" s="192"/>
      <c r="R850" s="192"/>
      <c r="S850" s="192"/>
      <c r="T850" s="208"/>
      <c r="U850" s="192"/>
      <c r="V850" s="174" t="str">
        <f t="shared" si="59"/>
        <v/>
      </c>
      <c r="W850" s="175" t="str">
        <f t="shared" ca="1" si="60"/>
        <v/>
      </c>
      <c r="X850" s="182"/>
      <c r="Y850" s="182"/>
      <c r="Z850" s="182"/>
      <c r="AA850" s="182"/>
    </row>
    <row r="851" spans="1:27">
      <c r="A851" s="245">
        <v>44095</v>
      </c>
      <c r="B851" s="169" t="s">
        <v>7</v>
      </c>
      <c r="C851" s="238" t="s">
        <v>3153</v>
      </c>
      <c r="D851" s="208">
        <v>1</v>
      </c>
      <c r="E851" s="208" t="s">
        <v>39</v>
      </c>
      <c r="F851" s="213" t="s">
        <v>104</v>
      </c>
      <c r="G851" s="192" t="s">
        <v>3017</v>
      </c>
      <c r="H851" s="192" t="s">
        <v>3151</v>
      </c>
      <c r="I851" s="192" t="s">
        <v>3152</v>
      </c>
      <c r="J851" s="192" t="s">
        <v>10</v>
      </c>
      <c r="K851" s="192"/>
      <c r="L851" s="193" t="s">
        <v>618</v>
      </c>
      <c r="M851" s="172" t="str">
        <f>IF(C851="","",(IF(IFERROR(INDEX(HandoverLog!A:A,MATCH(ShipmentRegister!C851,HandoverLog!A:A,0),1),"Inside The Secure Store")=C851,"Collected And Gone","Inside The Secure Store")))</f>
        <v>Inside The Secure Store</v>
      </c>
      <c r="N851" s="28">
        <f t="shared" ca="1" si="58"/>
        <v>6</v>
      </c>
      <c r="O851" s="192"/>
      <c r="P851" s="192"/>
      <c r="Q851" s="192"/>
      <c r="R851" s="192"/>
      <c r="S851" s="192"/>
      <c r="T851" s="208"/>
      <c r="U851" s="192"/>
      <c r="V851" s="174" t="str">
        <f t="shared" si="59"/>
        <v/>
      </c>
      <c r="W851" s="175" t="str">
        <f t="shared" ca="1" si="60"/>
        <v/>
      </c>
      <c r="X851" s="182"/>
      <c r="Y851" s="182"/>
      <c r="Z851" s="182"/>
      <c r="AA851" s="182"/>
    </row>
    <row r="852" spans="1:27">
      <c r="A852" s="214">
        <v>44096</v>
      </c>
      <c r="B852" s="169" t="s">
        <v>7</v>
      </c>
      <c r="C852" s="192" t="s">
        <v>3154</v>
      </c>
      <c r="D852" s="208">
        <v>1</v>
      </c>
      <c r="E852" s="208" t="s">
        <v>39</v>
      </c>
      <c r="F852" s="213" t="s">
        <v>13</v>
      </c>
      <c r="G852" s="192" t="s">
        <v>2170</v>
      </c>
      <c r="H852" s="192" t="s">
        <v>3155</v>
      </c>
      <c r="I852" s="192" t="s">
        <v>3156</v>
      </c>
      <c r="J852" s="192" t="s">
        <v>10</v>
      </c>
      <c r="K852" s="192"/>
      <c r="L852" s="193" t="s">
        <v>1376</v>
      </c>
      <c r="M852" s="172" t="str">
        <f>IF(C852="","",(IF(IFERROR(INDEX(HandoverLog!A:A,MATCH(ShipmentRegister!C852,HandoverLog!A:A,0),1),"Inside The Secure Store")=C852,"Collected And Gone","Inside The Secure Store")))</f>
        <v>Collected And Gone</v>
      </c>
      <c r="N852" s="28">
        <f t="shared" ca="1" si="58"/>
        <v>5</v>
      </c>
      <c r="O852" s="192" t="s">
        <v>3157</v>
      </c>
      <c r="P852" s="192"/>
      <c r="Q852" s="192"/>
      <c r="R852" s="192"/>
      <c r="S852" s="192"/>
      <c r="T852" s="208"/>
      <c r="U852" s="192"/>
      <c r="V852" s="174" t="str">
        <f t="shared" si="59"/>
        <v/>
      </c>
      <c r="W852" s="175" t="str">
        <f t="shared" ca="1" si="60"/>
        <v/>
      </c>
      <c r="X852" s="182"/>
      <c r="Y852" s="182"/>
      <c r="Z852" s="182"/>
      <c r="AA852" s="182"/>
    </row>
    <row r="853" spans="1:27">
      <c r="A853" s="214">
        <v>44096</v>
      </c>
      <c r="B853" s="169" t="s">
        <v>8</v>
      </c>
      <c r="C853" s="192" t="s">
        <v>3159</v>
      </c>
      <c r="D853" s="208">
        <v>1</v>
      </c>
      <c r="E853" s="208" t="s">
        <v>39</v>
      </c>
      <c r="F853" s="213" t="s">
        <v>37</v>
      </c>
      <c r="G853" s="192" t="s">
        <v>509</v>
      </c>
      <c r="H853" s="192" t="s">
        <v>3160</v>
      </c>
      <c r="I853" s="192" t="s">
        <v>1719</v>
      </c>
      <c r="J853" s="192" t="s">
        <v>10</v>
      </c>
      <c r="K853" s="192"/>
      <c r="L853" s="193" t="s">
        <v>1376</v>
      </c>
      <c r="M853" s="172" t="str">
        <f>IF(C853="","",(IF(IFERROR(INDEX(HandoverLog!A:A,MATCH(ShipmentRegister!C853,HandoverLog!A:A,0),1),"Inside The Secure Store")=C853,"Collected And Gone","Inside The Secure Store")))</f>
        <v>Collected And Gone</v>
      </c>
      <c r="N853" s="28">
        <f t="shared" ca="1" si="58"/>
        <v>5</v>
      </c>
      <c r="O853" s="192"/>
      <c r="P853" s="192"/>
      <c r="Q853" s="192"/>
      <c r="R853" s="192"/>
      <c r="S853" s="192"/>
      <c r="T853" s="208"/>
      <c r="U853" s="192"/>
      <c r="V853" s="174" t="str">
        <f t="shared" si="59"/>
        <v/>
      </c>
      <c r="W853" s="175" t="str">
        <f t="shared" ca="1" si="60"/>
        <v/>
      </c>
      <c r="X853" s="182"/>
      <c r="Y853" s="182"/>
      <c r="Z853" s="182"/>
      <c r="AA853" s="182"/>
    </row>
    <row r="854" spans="1:27">
      <c r="A854" s="214">
        <v>44096</v>
      </c>
      <c r="B854" s="169" t="s">
        <v>7</v>
      </c>
      <c r="C854" s="139" t="s">
        <v>3163</v>
      </c>
      <c r="D854" s="208">
        <v>1</v>
      </c>
      <c r="E854" s="208" t="s">
        <v>39</v>
      </c>
      <c r="F854" s="213" t="s">
        <v>13</v>
      </c>
      <c r="G854" s="192" t="s">
        <v>3166</v>
      </c>
      <c r="H854" s="192" t="s">
        <v>3164</v>
      </c>
      <c r="I854" s="192" t="s">
        <v>3165</v>
      </c>
      <c r="J854" s="192" t="s">
        <v>9</v>
      </c>
      <c r="K854" s="192"/>
      <c r="L854" s="193" t="s">
        <v>1915</v>
      </c>
      <c r="M854" s="172" t="str">
        <f>IF(C854="","",(IF(IFERROR(INDEX(HandoverLog!A:A,MATCH(ShipmentRegister!C854,HandoverLog!A:A,0),1),"Inside The Secure Store")=C854,"Collected And Gone","Inside The Secure Store")))</f>
        <v>Inside The Secure Store</v>
      </c>
      <c r="N854" s="28">
        <f t="shared" ca="1" si="58"/>
        <v>5</v>
      </c>
      <c r="O854" s="192" t="s">
        <v>3167</v>
      </c>
      <c r="P854" s="192"/>
      <c r="Q854" s="192"/>
      <c r="R854" s="192"/>
      <c r="S854" s="192"/>
      <c r="T854" s="208"/>
      <c r="U854" s="192"/>
      <c r="V854" s="174" t="str">
        <f t="shared" si="59"/>
        <v/>
      </c>
      <c r="W854" s="175" t="str">
        <f t="shared" ca="1" si="60"/>
        <v/>
      </c>
      <c r="X854" s="182"/>
      <c r="Y854" s="182"/>
      <c r="Z854" s="182"/>
      <c r="AA854" s="182"/>
    </row>
    <row r="855" spans="1:27">
      <c r="A855" s="214">
        <v>44096</v>
      </c>
      <c r="B855" s="169" t="s">
        <v>7</v>
      </c>
      <c r="C855" s="192" t="s">
        <v>3168</v>
      </c>
      <c r="D855" s="208">
        <v>1</v>
      </c>
      <c r="E855" s="208" t="s">
        <v>39</v>
      </c>
      <c r="F855" s="213" t="s">
        <v>13</v>
      </c>
      <c r="G855" s="192" t="s">
        <v>2036</v>
      </c>
      <c r="H855" s="192" t="s">
        <v>3169</v>
      </c>
      <c r="I855" s="192" t="s">
        <v>3170</v>
      </c>
      <c r="J855" s="192" t="s">
        <v>9</v>
      </c>
      <c r="K855" s="192"/>
      <c r="L855" s="193"/>
      <c r="M855" s="172" t="str">
        <f>IF(C855="","",(IF(IFERROR(INDEX(HandoverLog!A:A,MATCH(ShipmentRegister!C855,HandoverLog!A:A,0),1),"Inside The Secure Store")=C855,"Collected And Gone","Inside The Secure Store")))</f>
        <v>Inside The Secure Store</v>
      </c>
      <c r="N855" s="28">
        <f t="shared" ca="1" si="58"/>
        <v>5</v>
      </c>
      <c r="O855" s="192"/>
      <c r="P855" s="192"/>
      <c r="Q855" s="192"/>
      <c r="R855" s="192"/>
      <c r="S855" s="192"/>
      <c r="T855" s="208"/>
      <c r="U855" s="192"/>
      <c r="V855" s="174" t="str">
        <f t="shared" si="59"/>
        <v/>
      </c>
      <c r="W855" s="175" t="str">
        <f t="shared" ca="1" si="60"/>
        <v/>
      </c>
      <c r="X855" s="182"/>
      <c r="Y855" s="182"/>
      <c r="Z855" s="182"/>
      <c r="AA855" s="182"/>
    </row>
    <row r="856" spans="1:27">
      <c r="A856" s="214">
        <v>44096</v>
      </c>
      <c r="B856" s="169" t="s">
        <v>7</v>
      </c>
      <c r="C856" s="192" t="s">
        <v>3171</v>
      </c>
      <c r="D856" s="208">
        <v>1</v>
      </c>
      <c r="E856" s="208" t="s">
        <v>39</v>
      </c>
      <c r="F856" s="213" t="s">
        <v>13</v>
      </c>
      <c r="G856" s="192" t="s">
        <v>186</v>
      </c>
      <c r="H856" s="192" t="s">
        <v>3172</v>
      </c>
      <c r="I856" s="192" t="s">
        <v>3173</v>
      </c>
      <c r="J856" s="192" t="s">
        <v>10</v>
      </c>
      <c r="K856" s="192"/>
      <c r="L856" s="193" t="s">
        <v>1915</v>
      </c>
      <c r="M856" s="172" t="str">
        <f>IF(C856="","",(IF(IFERROR(INDEX(HandoverLog!A:A,MATCH(ShipmentRegister!C856,HandoverLog!A:A,0),1),"Inside The Secure Store")=C856,"Collected And Gone","Inside The Secure Store")))</f>
        <v>Collected And Gone</v>
      </c>
      <c r="N856" s="28">
        <f t="shared" ca="1" si="58"/>
        <v>5</v>
      </c>
      <c r="O856" s="192"/>
      <c r="P856" s="192"/>
      <c r="Q856" s="192"/>
      <c r="R856" s="192"/>
      <c r="S856" s="192"/>
      <c r="T856" s="208"/>
      <c r="U856" s="192"/>
      <c r="V856" s="174" t="str">
        <f t="shared" si="59"/>
        <v/>
      </c>
      <c r="W856" s="175" t="str">
        <f t="shared" ca="1" si="60"/>
        <v/>
      </c>
      <c r="X856" s="182"/>
      <c r="Y856" s="182"/>
      <c r="Z856" s="182"/>
      <c r="AA856" s="182"/>
    </row>
    <row r="857" spans="1:27">
      <c r="A857" s="214">
        <v>44097</v>
      </c>
      <c r="B857" s="169" t="s">
        <v>7</v>
      </c>
      <c r="C857" s="257" t="s">
        <v>3178</v>
      </c>
      <c r="D857" s="208">
        <v>1</v>
      </c>
      <c r="E857" s="208" t="s">
        <v>39</v>
      </c>
      <c r="F857" s="213" t="s">
        <v>13</v>
      </c>
      <c r="G857" s="192" t="s">
        <v>335</v>
      </c>
      <c r="H857" s="192" t="s">
        <v>3177</v>
      </c>
      <c r="I857" s="192" t="s">
        <v>3179</v>
      </c>
      <c r="J857" s="192" t="s">
        <v>10</v>
      </c>
      <c r="K857" s="192"/>
      <c r="L857" s="193" t="s">
        <v>1376</v>
      </c>
      <c r="M857" s="172" t="str">
        <f>IF(C857="","",(IF(IFERROR(INDEX(HandoverLog!A:A,MATCH(ShipmentRegister!C857,HandoverLog!A:A,0),1),"Inside The Secure Store")=C857,"Collected And Gone","Inside The Secure Store")))</f>
        <v>Inside The Secure Store</v>
      </c>
      <c r="N857" s="28">
        <f t="shared" ca="1" si="58"/>
        <v>4</v>
      </c>
      <c r="O857" s="192"/>
      <c r="P857" s="192"/>
      <c r="Q857" s="192"/>
      <c r="R857" s="192"/>
      <c r="S857" s="192"/>
      <c r="T857" s="208"/>
      <c r="U857" s="192"/>
      <c r="V857" s="174" t="str">
        <f t="shared" si="59"/>
        <v/>
      </c>
      <c r="W857" s="175" t="str">
        <f t="shared" ca="1" si="60"/>
        <v/>
      </c>
      <c r="X857" s="182"/>
      <c r="Y857" s="182"/>
      <c r="Z857" s="182"/>
      <c r="AA857" s="182"/>
    </row>
    <row r="858" spans="1:27">
      <c r="A858" s="214">
        <v>44097</v>
      </c>
      <c r="B858" s="169" t="s">
        <v>7</v>
      </c>
      <c r="C858" s="192" t="s">
        <v>3181</v>
      </c>
      <c r="D858" s="208">
        <v>1</v>
      </c>
      <c r="E858" s="208" t="s">
        <v>39</v>
      </c>
      <c r="F858" s="213" t="s">
        <v>13</v>
      </c>
      <c r="G858" s="192" t="s">
        <v>106</v>
      </c>
      <c r="H858" s="192" t="s">
        <v>3182</v>
      </c>
      <c r="I858" s="192" t="s">
        <v>3183</v>
      </c>
      <c r="J858" s="192" t="s">
        <v>10</v>
      </c>
      <c r="K858" s="192"/>
      <c r="L858" s="193" t="s">
        <v>1376</v>
      </c>
      <c r="M858" s="172" t="str">
        <f>IF(C858="","",(IF(IFERROR(INDEX(HandoverLog!A:A,MATCH(ShipmentRegister!C858,HandoverLog!A:A,0),1),"Inside The Secure Store")=C858,"Collected And Gone","Inside The Secure Store")))</f>
        <v>Inside The Secure Store</v>
      </c>
      <c r="N858" s="28">
        <f t="shared" ca="1" si="58"/>
        <v>4</v>
      </c>
      <c r="O858" s="192"/>
      <c r="P858" s="192"/>
      <c r="Q858" s="192"/>
      <c r="R858" s="192"/>
      <c r="S858" s="192"/>
      <c r="T858" s="208"/>
      <c r="U858" s="192"/>
      <c r="V858" s="174" t="str">
        <f t="shared" si="59"/>
        <v/>
      </c>
      <c r="W858" s="175" t="str">
        <f t="shared" ca="1" si="60"/>
        <v/>
      </c>
      <c r="X858" s="182"/>
      <c r="Y858" s="182"/>
      <c r="Z858" s="182"/>
      <c r="AA858" s="182"/>
    </row>
    <row r="859" spans="1:27">
      <c r="A859" s="214">
        <v>44097</v>
      </c>
      <c r="B859" s="169" t="s">
        <v>7</v>
      </c>
      <c r="C859" s="192" t="s">
        <v>3184</v>
      </c>
      <c r="D859" s="208">
        <v>6</v>
      </c>
      <c r="E859" s="208" t="s">
        <v>39</v>
      </c>
      <c r="F859" s="213" t="s">
        <v>160</v>
      </c>
      <c r="G859" s="192" t="s">
        <v>1511</v>
      </c>
      <c r="H859" s="192" t="s">
        <v>3218</v>
      </c>
      <c r="I859" s="192" t="s">
        <v>3185</v>
      </c>
      <c r="J859" s="192" t="s">
        <v>9</v>
      </c>
      <c r="K859" s="192"/>
      <c r="L859" s="193" t="s">
        <v>1376</v>
      </c>
      <c r="M859" s="172" t="str">
        <f>IF(C859="","",(IF(IFERROR(INDEX(HandoverLog!A:A,MATCH(ShipmentRegister!C859,HandoverLog!A:A,0),1),"Inside The Secure Store")=C859,"Collected And Gone","Inside The Secure Store")))</f>
        <v>Inside The Secure Store</v>
      </c>
      <c r="N859" s="28">
        <f t="shared" ca="1" si="58"/>
        <v>4</v>
      </c>
      <c r="O859" s="192" t="s">
        <v>3189</v>
      </c>
      <c r="P859" s="192"/>
      <c r="Q859" s="192"/>
      <c r="R859" s="192"/>
      <c r="S859" s="192"/>
      <c r="T859" s="208"/>
      <c r="U859" s="192"/>
      <c r="V859" s="174" t="str">
        <f t="shared" si="59"/>
        <v/>
      </c>
      <c r="W859" s="175" t="str">
        <f t="shared" ca="1" si="60"/>
        <v/>
      </c>
      <c r="X859" s="182"/>
      <c r="Y859" s="182"/>
      <c r="Z859" s="182"/>
      <c r="AA859" s="182"/>
    </row>
    <row r="860" spans="1:27">
      <c r="A860" s="214">
        <v>44097</v>
      </c>
      <c r="B860" s="169" t="s">
        <v>7</v>
      </c>
      <c r="C860" s="192" t="s">
        <v>3186</v>
      </c>
      <c r="D860" s="208">
        <v>6</v>
      </c>
      <c r="E860" s="208"/>
      <c r="F860" s="213" t="s">
        <v>160</v>
      </c>
      <c r="G860" s="192" t="s">
        <v>1511</v>
      </c>
      <c r="H860" s="192" t="s">
        <v>3218</v>
      </c>
      <c r="I860" s="192" t="s">
        <v>3185</v>
      </c>
      <c r="J860" s="192" t="s">
        <v>9</v>
      </c>
      <c r="K860" s="192"/>
      <c r="L860" s="193" t="s">
        <v>1376</v>
      </c>
      <c r="M860" s="172" t="str">
        <f>IF(C860="","",(IF(IFERROR(INDEX(HandoverLog!A:A,MATCH(ShipmentRegister!C860,HandoverLog!A:A,0),1),"Inside The Secure Store")=C860,"Collected And Gone","Inside The Secure Store")))</f>
        <v>Inside The Secure Store</v>
      </c>
      <c r="N860" s="28">
        <f t="shared" ref="N860:N862" ca="1" si="61">IF(A860="","",(TODAY()-A860))</f>
        <v>4</v>
      </c>
      <c r="O860" s="192" t="s">
        <v>3189</v>
      </c>
      <c r="P860" s="192"/>
      <c r="Q860" s="192"/>
      <c r="R860" s="192"/>
      <c r="S860" s="192"/>
      <c r="T860" s="208"/>
      <c r="U860" s="192"/>
      <c r="V860" s="174" t="str">
        <f t="shared" si="59"/>
        <v/>
      </c>
      <c r="W860" s="175" t="str">
        <f t="shared" ca="1" si="60"/>
        <v/>
      </c>
      <c r="X860" s="182"/>
      <c r="Y860" s="182"/>
      <c r="Z860" s="182"/>
      <c r="AA860" s="182"/>
    </row>
    <row r="861" spans="1:27">
      <c r="A861" s="214">
        <v>44097</v>
      </c>
      <c r="B861" s="169" t="s">
        <v>7</v>
      </c>
      <c r="C861" s="192" t="s">
        <v>3187</v>
      </c>
      <c r="D861" s="208">
        <v>6</v>
      </c>
      <c r="E861" s="208"/>
      <c r="F861" s="213" t="s">
        <v>160</v>
      </c>
      <c r="G861" s="192" t="s">
        <v>1511</v>
      </c>
      <c r="H861" s="192" t="s">
        <v>3218</v>
      </c>
      <c r="I861" s="192" t="s">
        <v>3185</v>
      </c>
      <c r="J861" s="192" t="s">
        <v>9</v>
      </c>
      <c r="K861" s="192"/>
      <c r="L861" s="193" t="s">
        <v>1376</v>
      </c>
      <c r="M861" s="172" t="str">
        <f>IF(C861="","",(IF(IFERROR(INDEX(HandoverLog!A:A,MATCH(ShipmentRegister!C861,HandoverLog!A:A,0),1),"Inside The Secure Store")=C861,"Collected And Gone","Inside The Secure Store")))</f>
        <v>Inside The Secure Store</v>
      </c>
      <c r="N861" s="28">
        <f t="shared" ca="1" si="61"/>
        <v>4</v>
      </c>
      <c r="O861" s="192" t="s">
        <v>3189</v>
      </c>
      <c r="P861" s="192"/>
      <c r="Q861" s="192"/>
      <c r="R861" s="192"/>
      <c r="S861" s="192"/>
      <c r="T861" s="208"/>
      <c r="U861" s="192"/>
      <c r="V861" s="174" t="str">
        <f t="shared" si="59"/>
        <v/>
      </c>
      <c r="W861" s="175" t="str">
        <f t="shared" ca="1" si="60"/>
        <v/>
      </c>
      <c r="X861" s="182"/>
      <c r="Y861" s="182"/>
      <c r="Z861" s="182"/>
      <c r="AA861" s="182"/>
    </row>
    <row r="862" spans="1:27">
      <c r="A862" s="214">
        <v>44097</v>
      </c>
      <c r="B862" s="169" t="s">
        <v>7</v>
      </c>
      <c r="C862" s="192" t="s">
        <v>3188</v>
      </c>
      <c r="D862" s="208">
        <v>6</v>
      </c>
      <c r="E862" s="208"/>
      <c r="F862" s="213" t="s">
        <v>160</v>
      </c>
      <c r="G862" s="192" t="s">
        <v>1511</v>
      </c>
      <c r="H862" s="192" t="s">
        <v>3218</v>
      </c>
      <c r="I862" s="192" t="s">
        <v>3185</v>
      </c>
      <c r="J862" s="192" t="s">
        <v>9</v>
      </c>
      <c r="K862" s="192"/>
      <c r="L862" s="193" t="s">
        <v>1376</v>
      </c>
      <c r="M862" s="172" t="str">
        <f>IF(C862="","",(IF(IFERROR(INDEX(HandoverLog!A:A,MATCH(ShipmentRegister!C862,HandoverLog!A:A,0),1),"Inside The Secure Store")=C862,"Collected And Gone","Inside The Secure Store")))</f>
        <v>Inside The Secure Store</v>
      </c>
      <c r="N862" s="28">
        <f t="shared" ca="1" si="61"/>
        <v>4</v>
      </c>
      <c r="O862" s="192" t="s">
        <v>3189</v>
      </c>
      <c r="P862" s="192"/>
      <c r="Q862" s="192"/>
      <c r="R862" s="192"/>
      <c r="S862" s="192"/>
      <c r="T862" s="208"/>
      <c r="U862" s="192"/>
      <c r="V862" s="174" t="str">
        <f t="shared" si="59"/>
        <v/>
      </c>
      <c r="W862" s="175" t="str">
        <f t="shared" ca="1" si="60"/>
        <v/>
      </c>
      <c r="X862" s="182"/>
      <c r="Y862" s="182"/>
      <c r="Z862" s="182"/>
      <c r="AA862" s="182"/>
    </row>
    <row r="863" spans="1:27">
      <c r="A863" s="214">
        <v>44097</v>
      </c>
      <c r="B863" s="169" t="s">
        <v>8</v>
      </c>
      <c r="C863" s="192" t="s">
        <v>3194</v>
      </c>
      <c r="D863" s="208">
        <v>1</v>
      </c>
      <c r="E863" s="208" t="s">
        <v>39</v>
      </c>
      <c r="F863" s="213" t="s">
        <v>1871</v>
      </c>
      <c r="G863" s="192" t="s">
        <v>3195</v>
      </c>
      <c r="H863" s="192" t="s">
        <v>3196</v>
      </c>
      <c r="I863" s="192" t="s">
        <v>138</v>
      </c>
      <c r="J863" s="192" t="s">
        <v>10</v>
      </c>
      <c r="K863" s="192"/>
      <c r="L863" s="193" t="s">
        <v>1915</v>
      </c>
      <c r="M863" s="172" t="str">
        <f>IF(C863="","",(IF(IFERROR(INDEX(HandoverLog!A:A,MATCH(ShipmentRegister!C863,HandoverLog!A:A,0),1),"Inside The Secure Store")=C863,"Collected And Gone","Inside The Secure Store")))</f>
        <v>Collected And Gone</v>
      </c>
      <c r="N863" s="28">
        <f t="shared" ca="1" si="58"/>
        <v>4</v>
      </c>
      <c r="O863" s="192"/>
      <c r="P863" s="192"/>
      <c r="Q863" s="192"/>
      <c r="R863" s="192"/>
      <c r="S863" s="192"/>
      <c r="T863" s="208"/>
      <c r="U863" s="192"/>
      <c r="V863" s="174" t="str">
        <f t="shared" si="59"/>
        <v/>
      </c>
      <c r="W863" s="175" t="str">
        <f t="shared" ca="1" si="60"/>
        <v/>
      </c>
      <c r="X863" s="182"/>
      <c r="Y863" s="182"/>
      <c r="Z863" s="182"/>
      <c r="AA863" s="182"/>
    </row>
    <row r="864" spans="1:27">
      <c r="A864" s="214">
        <v>44097</v>
      </c>
      <c r="B864" s="169" t="s">
        <v>7</v>
      </c>
      <c r="C864" s="192" t="s">
        <v>3197</v>
      </c>
      <c r="D864" s="208">
        <v>1</v>
      </c>
      <c r="E864" s="208" t="s">
        <v>39</v>
      </c>
      <c r="F864" s="213" t="s">
        <v>104</v>
      </c>
      <c r="G864" s="192" t="s">
        <v>639</v>
      </c>
      <c r="H864" s="192" t="s">
        <v>3198</v>
      </c>
      <c r="I864" s="192" t="s">
        <v>3199</v>
      </c>
      <c r="J864" s="192" t="s">
        <v>10</v>
      </c>
      <c r="K864" s="192"/>
      <c r="L864" s="193" t="s">
        <v>1376</v>
      </c>
      <c r="M864" s="172" t="str">
        <f>IF(C864="","",(IF(IFERROR(INDEX(HandoverLog!A:A,MATCH(ShipmentRegister!C864,HandoverLog!A:A,0),1),"Inside The Secure Store")=C864,"Collected And Gone","Inside The Secure Store")))</f>
        <v>Collected And Gone</v>
      </c>
      <c r="N864" s="28">
        <f t="shared" ca="1" si="58"/>
        <v>4</v>
      </c>
      <c r="O864" s="192"/>
      <c r="P864" s="192"/>
      <c r="Q864" s="192"/>
      <c r="R864" s="192"/>
      <c r="S864" s="192"/>
      <c r="T864" s="208"/>
      <c r="U864" s="192"/>
      <c r="V864" s="174" t="str">
        <f t="shared" si="59"/>
        <v/>
      </c>
      <c r="W864" s="175" t="str">
        <f t="shared" ca="1" si="60"/>
        <v/>
      </c>
      <c r="X864" s="182"/>
      <c r="Y864" s="182"/>
      <c r="Z864" s="182"/>
      <c r="AA864" s="182"/>
    </row>
    <row r="865" spans="1:27">
      <c r="A865" s="214">
        <v>44097</v>
      </c>
      <c r="B865" s="169" t="s">
        <v>7</v>
      </c>
      <c r="C865" s="192" t="s">
        <v>3202</v>
      </c>
      <c r="D865" s="208">
        <v>1</v>
      </c>
      <c r="E865" s="208" t="s">
        <v>39</v>
      </c>
      <c r="F865" s="213" t="s">
        <v>162</v>
      </c>
      <c r="G865" s="192" t="s">
        <v>2793</v>
      </c>
      <c r="H865" s="192" t="s">
        <v>3201</v>
      </c>
      <c r="I865" s="192" t="s">
        <v>3203</v>
      </c>
      <c r="J865" s="192" t="s">
        <v>10</v>
      </c>
      <c r="K865" s="192"/>
      <c r="L865" s="193" t="s">
        <v>169</v>
      </c>
      <c r="M865" s="172" t="str">
        <f>IF(C865="","",(IF(IFERROR(INDEX(HandoverLog!A:A,MATCH(ShipmentRegister!C865,HandoverLog!A:A,0),1),"Inside The Secure Store")=C865,"Collected And Gone","Inside The Secure Store")))</f>
        <v>Collected And Gone</v>
      </c>
      <c r="N865" s="28">
        <f t="shared" ca="1" si="58"/>
        <v>4</v>
      </c>
      <c r="O865" s="192"/>
      <c r="P865" s="192"/>
      <c r="Q865" s="192"/>
      <c r="R865" s="192"/>
      <c r="S865" s="192"/>
      <c r="T865" s="208"/>
      <c r="U865" s="192"/>
      <c r="V865" s="174" t="str">
        <f t="shared" si="59"/>
        <v/>
      </c>
      <c r="W865" s="175" t="str">
        <f t="shared" ca="1" si="60"/>
        <v/>
      </c>
      <c r="X865" s="182"/>
      <c r="Y865" s="182"/>
      <c r="Z865" s="182"/>
      <c r="AA865" s="182"/>
    </row>
    <row r="866" spans="1:27">
      <c r="A866" s="214">
        <v>44097</v>
      </c>
      <c r="B866" s="169" t="s">
        <v>7</v>
      </c>
      <c r="C866" s="192" t="s">
        <v>3204</v>
      </c>
      <c r="D866" s="208">
        <v>1</v>
      </c>
      <c r="E866" s="208" t="s">
        <v>39</v>
      </c>
      <c r="F866" s="213" t="s">
        <v>97</v>
      </c>
      <c r="G866" s="192" t="s">
        <v>335</v>
      </c>
      <c r="H866" s="192" t="s">
        <v>49</v>
      </c>
      <c r="I866" s="192" t="s">
        <v>3205</v>
      </c>
      <c r="J866" s="192" t="s">
        <v>10</v>
      </c>
      <c r="K866" s="192"/>
      <c r="L866" s="193" t="s">
        <v>169</v>
      </c>
      <c r="M866" s="172" t="str">
        <f>IF(C866="","",(IF(IFERROR(INDEX(HandoverLog!A:A,MATCH(ShipmentRegister!C866,HandoverLog!A:A,0),1),"Inside The Secure Store")=C866,"Collected And Gone","Inside The Secure Store")))</f>
        <v>Inside The Secure Store</v>
      </c>
      <c r="N866" s="28">
        <f t="shared" ca="1" si="58"/>
        <v>4</v>
      </c>
      <c r="O866" s="192"/>
      <c r="P866" s="192"/>
      <c r="Q866" s="192"/>
      <c r="R866" s="192"/>
      <c r="S866" s="192"/>
      <c r="T866" s="208"/>
      <c r="U866" s="192"/>
      <c r="V866" s="174" t="str">
        <f t="shared" si="59"/>
        <v/>
      </c>
      <c r="W866" s="175" t="str">
        <f t="shared" ca="1" si="60"/>
        <v/>
      </c>
      <c r="X866" s="182"/>
      <c r="Y866" s="182"/>
      <c r="Z866" s="182"/>
      <c r="AA866" s="182"/>
    </row>
    <row r="867" spans="1:27">
      <c r="A867" s="214">
        <v>44097</v>
      </c>
      <c r="B867" s="169" t="s">
        <v>7</v>
      </c>
      <c r="C867" s="192" t="s">
        <v>3207</v>
      </c>
      <c r="D867" s="208">
        <v>1</v>
      </c>
      <c r="E867" s="208" t="s">
        <v>39</v>
      </c>
      <c r="F867" s="213" t="s">
        <v>14</v>
      </c>
      <c r="G867" s="192" t="s">
        <v>3017</v>
      </c>
      <c r="H867" s="192" t="s">
        <v>120</v>
      </c>
      <c r="I867" s="192" t="s">
        <v>3206</v>
      </c>
      <c r="J867" s="192" t="s">
        <v>10</v>
      </c>
      <c r="K867" s="192"/>
      <c r="L867" s="193" t="s">
        <v>169</v>
      </c>
      <c r="M867" s="172" t="str">
        <f>IF(C867="","",(IF(IFERROR(INDEX(HandoverLog!A:A,MATCH(ShipmentRegister!C867,HandoverLog!A:A,0),1),"Inside The Secure Store")=C867,"Collected And Gone","Inside The Secure Store")))</f>
        <v>Inside The Secure Store</v>
      </c>
      <c r="N867" s="28">
        <f t="shared" ref="N867:N930" ca="1" si="62">IF(A867="","",(TODAY()-A867))</f>
        <v>4</v>
      </c>
      <c r="O867" s="192"/>
      <c r="P867" s="192"/>
      <c r="Q867" s="192"/>
      <c r="R867" s="192"/>
      <c r="S867" s="192"/>
      <c r="T867" s="208"/>
      <c r="U867" s="192"/>
      <c r="V867" s="174" t="str">
        <f t="shared" si="59"/>
        <v/>
      </c>
      <c r="W867" s="175" t="str">
        <f t="shared" ca="1" si="60"/>
        <v/>
      </c>
      <c r="X867" s="182"/>
      <c r="Y867" s="182"/>
      <c r="Z867" s="182"/>
      <c r="AA867" s="182"/>
    </row>
    <row r="868" spans="1:27">
      <c r="A868" s="214">
        <v>44097</v>
      </c>
      <c r="B868" s="169" t="s">
        <v>7</v>
      </c>
      <c r="C868" s="192" t="s">
        <v>3209</v>
      </c>
      <c r="D868" s="208">
        <v>1</v>
      </c>
      <c r="E868" s="208" t="s">
        <v>39</v>
      </c>
      <c r="F868" s="213" t="s">
        <v>13</v>
      </c>
      <c r="G868" s="192" t="s">
        <v>2036</v>
      </c>
      <c r="H868" s="192" t="s">
        <v>49</v>
      </c>
      <c r="I868" s="192" t="s">
        <v>3210</v>
      </c>
      <c r="J868" s="192" t="s">
        <v>10</v>
      </c>
      <c r="K868" s="192"/>
      <c r="L868" s="193" t="s">
        <v>169</v>
      </c>
      <c r="M868" s="172" t="str">
        <f>IF(C868="","",(IF(IFERROR(INDEX(HandoverLog!A:A,MATCH(ShipmentRegister!C868,HandoverLog!A:A,0),1),"Inside The Secure Store")=C868,"Collected And Gone","Inside The Secure Store")))</f>
        <v>Inside The Secure Store</v>
      </c>
      <c r="N868" s="28">
        <f t="shared" ca="1" si="62"/>
        <v>4</v>
      </c>
      <c r="O868" s="192"/>
      <c r="P868" s="192"/>
      <c r="Q868" s="192"/>
      <c r="R868" s="192"/>
      <c r="S868" s="192"/>
      <c r="T868" s="208"/>
      <c r="U868" s="192"/>
      <c r="V868" s="174" t="str">
        <f t="shared" si="59"/>
        <v/>
      </c>
      <c r="W868" s="175" t="str">
        <f t="shared" ca="1" si="60"/>
        <v/>
      </c>
      <c r="X868" s="182"/>
      <c r="Y868" s="182"/>
      <c r="Z868" s="182"/>
      <c r="AA868" s="182"/>
    </row>
    <row r="869" spans="1:27">
      <c r="A869" s="214">
        <v>44098</v>
      </c>
      <c r="B869" s="169" t="s">
        <v>7</v>
      </c>
      <c r="C869" s="192" t="s">
        <v>3216</v>
      </c>
      <c r="D869" s="208">
        <v>6</v>
      </c>
      <c r="E869" s="208"/>
      <c r="F869" s="213" t="s">
        <v>104</v>
      </c>
      <c r="G869" s="192" t="s">
        <v>1511</v>
      </c>
      <c r="H869" s="192" t="s">
        <v>3218</v>
      </c>
      <c r="I869" s="192" t="s">
        <v>3219</v>
      </c>
      <c r="J869" s="192" t="s">
        <v>10</v>
      </c>
      <c r="K869" s="192"/>
      <c r="L869" s="193" t="s">
        <v>417</v>
      </c>
      <c r="M869" s="172" t="str">
        <f>IF(C869="","",(IF(IFERROR(INDEX(HandoverLog!A:A,MATCH(ShipmentRegister!C869,HandoverLog!A:A,0),1),"Inside The Secure Store")=C869,"Collected And Gone","Inside The Secure Store")))</f>
        <v>Inside The Secure Store</v>
      </c>
      <c r="N869" s="28">
        <f t="shared" ca="1" si="62"/>
        <v>3</v>
      </c>
      <c r="O869" s="192" t="s">
        <v>3224</v>
      </c>
      <c r="P869" s="192"/>
      <c r="Q869" s="192"/>
      <c r="R869" s="192"/>
      <c r="S869" s="192"/>
      <c r="T869" s="208"/>
      <c r="U869" s="192"/>
      <c r="V869" s="174" t="str">
        <f t="shared" si="59"/>
        <v/>
      </c>
      <c r="W869" s="175" t="str">
        <f t="shared" ca="1" si="60"/>
        <v/>
      </c>
      <c r="X869" s="182"/>
      <c r="Y869" s="182"/>
      <c r="Z869" s="182"/>
      <c r="AA869" s="182"/>
    </row>
    <row r="870" spans="1:27">
      <c r="A870" s="214">
        <v>44098</v>
      </c>
      <c r="B870" s="169" t="s">
        <v>7</v>
      </c>
      <c r="C870" s="192" t="s">
        <v>3217</v>
      </c>
      <c r="D870" s="208">
        <v>6</v>
      </c>
      <c r="E870" s="208"/>
      <c r="F870" s="213" t="s">
        <v>104</v>
      </c>
      <c r="G870" s="192" t="s">
        <v>1511</v>
      </c>
      <c r="H870" s="192" t="s">
        <v>3218</v>
      </c>
      <c r="I870" s="192" t="s">
        <v>3220</v>
      </c>
      <c r="J870" s="192" t="s">
        <v>10</v>
      </c>
      <c r="K870" s="192"/>
      <c r="L870" s="193" t="s">
        <v>417</v>
      </c>
      <c r="M870" s="172" t="str">
        <f>IF(C870="","",(IF(IFERROR(INDEX(HandoverLog!A:A,MATCH(ShipmentRegister!C870,HandoverLog!A:A,0),1),"Inside The Secure Store")=C870,"Collected And Gone","Inside The Secure Store")))</f>
        <v>Inside The Secure Store</v>
      </c>
      <c r="N870" s="28">
        <f t="shared" ca="1" si="62"/>
        <v>3</v>
      </c>
      <c r="O870" s="192" t="s">
        <v>3224</v>
      </c>
      <c r="P870" s="192"/>
      <c r="Q870" s="192"/>
      <c r="R870" s="192"/>
      <c r="S870" s="192"/>
      <c r="T870" s="208"/>
      <c r="U870" s="192"/>
      <c r="V870" s="174" t="str">
        <f t="shared" si="59"/>
        <v/>
      </c>
      <c r="W870" s="175" t="str">
        <f t="shared" ca="1" si="60"/>
        <v/>
      </c>
      <c r="X870" s="182"/>
      <c r="Y870" s="182"/>
      <c r="Z870" s="182"/>
      <c r="AA870" s="182"/>
    </row>
    <row r="871" spans="1:27">
      <c r="A871" s="214">
        <v>44096</v>
      </c>
      <c r="B871" s="169" t="s">
        <v>7</v>
      </c>
      <c r="C871" s="192" t="s">
        <v>3221</v>
      </c>
      <c r="D871" s="208">
        <v>1</v>
      </c>
      <c r="E871" s="208" t="s">
        <v>39</v>
      </c>
      <c r="F871" s="213" t="s">
        <v>1866</v>
      </c>
      <c r="G871" s="192" t="s">
        <v>639</v>
      </c>
      <c r="H871" s="192" t="s">
        <v>3223</v>
      </c>
      <c r="I871" s="192" t="s">
        <v>3222</v>
      </c>
      <c r="J871" s="192" t="s">
        <v>10</v>
      </c>
      <c r="K871" s="192"/>
      <c r="L871" s="193" t="s">
        <v>417</v>
      </c>
      <c r="M871" s="172" t="str">
        <f>IF(C871="","",(IF(IFERROR(INDEX(HandoverLog!A:A,MATCH(ShipmentRegister!C871,HandoverLog!A:A,0),1),"Inside The Secure Store")=C871,"Collected And Gone","Inside The Secure Store")))</f>
        <v>Collected And Gone</v>
      </c>
      <c r="N871" s="28">
        <f t="shared" ca="1" si="62"/>
        <v>5</v>
      </c>
      <c r="O871" s="192"/>
      <c r="P871" s="192"/>
      <c r="Q871" s="192"/>
      <c r="R871" s="192"/>
      <c r="S871" s="192"/>
      <c r="T871" s="208"/>
      <c r="U871" s="192"/>
      <c r="V871" s="174" t="str">
        <f t="shared" si="59"/>
        <v/>
      </c>
      <c r="W871" s="175" t="str">
        <f t="shared" ca="1" si="60"/>
        <v/>
      </c>
      <c r="X871" s="182"/>
      <c r="Y871" s="182"/>
      <c r="Z871" s="182"/>
      <c r="AA871" s="182"/>
    </row>
    <row r="872" spans="1:27">
      <c r="A872" s="214">
        <v>44098</v>
      </c>
      <c r="B872" s="169" t="s">
        <v>7</v>
      </c>
      <c r="C872" s="192" t="s">
        <v>3232</v>
      </c>
      <c r="D872" s="208">
        <v>1</v>
      </c>
      <c r="E872" s="208" t="s">
        <v>39</v>
      </c>
      <c r="F872" s="213" t="s">
        <v>98</v>
      </c>
      <c r="G872" s="192" t="s">
        <v>2098</v>
      </c>
      <c r="H872" s="192" t="s">
        <v>3233</v>
      </c>
      <c r="I872" s="192" t="s">
        <v>3225</v>
      </c>
      <c r="J872" s="192" t="s">
        <v>10</v>
      </c>
      <c r="K872" s="192"/>
      <c r="L872" s="193" t="s">
        <v>417</v>
      </c>
      <c r="M872" s="172" t="str">
        <f>IF(C872="","",(IF(IFERROR(INDEX(HandoverLog!A:A,MATCH(ShipmentRegister!C872,HandoverLog!A:A,0),1),"Inside The Secure Store")=C872,"Collected And Gone","Inside The Secure Store")))</f>
        <v>Inside The Secure Store</v>
      </c>
      <c r="N872" s="28">
        <f t="shared" ca="1" si="62"/>
        <v>3</v>
      </c>
      <c r="O872" s="192"/>
      <c r="P872" s="192"/>
      <c r="Q872" s="192"/>
      <c r="R872" s="192"/>
      <c r="S872" s="192"/>
      <c r="T872" s="208"/>
      <c r="U872" s="192"/>
      <c r="V872" s="174" t="str">
        <f t="shared" si="59"/>
        <v/>
      </c>
      <c r="W872" s="175" t="str">
        <f t="shared" ca="1" si="60"/>
        <v/>
      </c>
      <c r="X872" s="182"/>
      <c r="Y872" s="182"/>
      <c r="Z872" s="182"/>
      <c r="AA872" s="182"/>
    </row>
    <row r="873" spans="1:27">
      <c r="A873" s="214">
        <v>44098</v>
      </c>
      <c r="B873" s="169" t="s">
        <v>7</v>
      </c>
      <c r="C873" s="192" t="s">
        <v>3226</v>
      </c>
      <c r="D873" s="208"/>
      <c r="E873" s="208" t="s">
        <v>39</v>
      </c>
      <c r="F873" s="213" t="s">
        <v>104</v>
      </c>
      <c r="G873" s="192" t="s">
        <v>3227</v>
      </c>
      <c r="H873" s="192" t="s">
        <v>3228</v>
      </c>
      <c r="I873" s="192" t="s">
        <v>3229</v>
      </c>
      <c r="J873" s="192" t="s">
        <v>10</v>
      </c>
      <c r="K873" s="192"/>
      <c r="L873" s="193" t="s">
        <v>417</v>
      </c>
      <c r="M873" s="172" t="str">
        <f>IF(C873="","",(IF(IFERROR(INDEX(HandoverLog!A:A,MATCH(ShipmentRegister!C873,HandoverLog!A:A,0),1),"Inside The Secure Store")=C873,"Collected And Gone","Inside The Secure Store")))</f>
        <v>Inside The Secure Store</v>
      </c>
      <c r="N873" s="28">
        <f t="shared" ca="1" si="62"/>
        <v>3</v>
      </c>
      <c r="O873" s="192"/>
      <c r="P873" s="192"/>
      <c r="Q873" s="192"/>
      <c r="R873" s="192"/>
      <c r="S873" s="192"/>
      <c r="T873" s="208"/>
      <c r="U873" s="192"/>
      <c r="V873" s="174" t="str">
        <f t="shared" si="59"/>
        <v/>
      </c>
      <c r="W873" s="175" t="str">
        <f t="shared" ca="1" si="60"/>
        <v/>
      </c>
      <c r="X873" s="182"/>
      <c r="Y873" s="182"/>
      <c r="Z873" s="182"/>
      <c r="AA873" s="182"/>
    </row>
    <row r="874" spans="1:27">
      <c r="A874" s="214">
        <v>44098</v>
      </c>
      <c r="B874" s="169" t="s">
        <v>7</v>
      </c>
      <c r="C874" s="192" t="s">
        <v>3231</v>
      </c>
      <c r="D874" s="208"/>
      <c r="E874" s="208" t="s">
        <v>39</v>
      </c>
      <c r="F874" s="213" t="s">
        <v>104</v>
      </c>
      <c r="G874" s="192" t="s">
        <v>3227</v>
      </c>
      <c r="H874" s="192" t="s">
        <v>3228</v>
      </c>
      <c r="I874" s="192" t="s">
        <v>3230</v>
      </c>
      <c r="J874" s="192" t="s">
        <v>10</v>
      </c>
      <c r="K874" s="192"/>
      <c r="L874" s="193" t="s">
        <v>417</v>
      </c>
      <c r="M874" s="172" t="str">
        <f>IF(C874="","",(IF(IFERROR(INDEX(HandoverLog!A:A,MATCH(ShipmentRegister!C874,HandoverLog!A:A,0),1),"Inside The Secure Store")=C874,"Collected And Gone","Inside The Secure Store")))</f>
        <v>Inside The Secure Store</v>
      </c>
      <c r="N874" s="28">
        <f t="shared" ca="1" si="62"/>
        <v>3</v>
      </c>
      <c r="O874" s="192"/>
      <c r="P874" s="192"/>
      <c r="Q874" s="192"/>
      <c r="R874" s="192"/>
      <c r="S874" s="192"/>
      <c r="T874" s="208"/>
      <c r="U874" s="192"/>
      <c r="V874" s="174" t="str">
        <f t="shared" si="59"/>
        <v/>
      </c>
      <c r="W874" s="175" t="str">
        <f t="shared" ca="1" si="60"/>
        <v/>
      </c>
      <c r="X874" s="182"/>
      <c r="Y874" s="182"/>
      <c r="Z874" s="182"/>
      <c r="AA874" s="182"/>
    </row>
    <row r="875" spans="1:27">
      <c r="A875" s="214">
        <v>44098</v>
      </c>
      <c r="B875" s="169" t="s">
        <v>7</v>
      </c>
      <c r="C875" s="192" t="s">
        <v>3234</v>
      </c>
      <c r="D875" s="208">
        <v>2</v>
      </c>
      <c r="E875" s="208" t="s">
        <v>39</v>
      </c>
      <c r="F875" s="213" t="s">
        <v>163</v>
      </c>
      <c r="G875" s="192" t="s">
        <v>1511</v>
      </c>
      <c r="H875" s="192" t="s">
        <v>3236</v>
      </c>
      <c r="I875" s="192" t="s">
        <v>3237</v>
      </c>
      <c r="J875" s="192" t="s">
        <v>10</v>
      </c>
      <c r="K875" s="192"/>
      <c r="L875" s="193" t="s">
        <v>1915</v>
      </c>
      <c r="M875" s="172" t="str">
        <f>IF(C875="","",(IF(IFERROR(INDEX(HandoverLog!A:A,MATCH(ShipmentRegister!C875,HandoverLog!A:A,0),1),"Inside The Secure Store")=C875,"Collected And Gone","Inside The Secure Store")))</f>
        <v>Inside The Secure Store</v>
      </c>
      <c r="N875" s="28">
        <f t="shared" ca="1" si="62"/>
        <v>3</v>
      </c>
      <c r="O875" s="192"/>
      <c r="P875" s="192"/>
      <c r="Q875" s="192"/>
      <c r="R875" s="192"/>
      <c r="S875" s="192"/>
      <c r="T875" s="208"/>
      <c r="U875" s="192"/>
      <c r="V875" s="174" t="str">
        <f t="shared" si="59"/>
        <v/>
      </c>
      <c r="W875" s="175" t="str">
        <f t="shared" ca="1" si="60"/>
        <v/>
      </c>
      <c r="X875" s="182"/>
      <c r="Y875" s="182"/>
      <c r="Z875" s="182"/>
      <c r="AA875" s="182"/>
    </row>
    <row r="876" spans="1:27">
      <c r="A876" s="214">
        <v>44098</v>
      </c>
      <c r="B876" s="169" t="s">
        <v>7</v>
      </c>
      <c r="C876" s="192" t="s">
        <v>3235</v>
      </c>
      <c r="D876" s="208">
        <v>2</v>
      </c>
      <c r="E876" s="208"/>
      <c r="F876" s="213" t="s">
        <v>163</v>
      </c>
      <c r="G876" s="192" t="s">
        <v>1511</v>
      </c>
      <c r="H876" s="192" t="s">
        <v>3236</v>
      </c>
      <c r="I876" s="192" t="s">
        <v>3238</v>
      </c>
      <c r="J876" s="192" t="s">
        <v>10</v>
      </c>
      <c r="K876" s="192"/>
      <c r="L876" s="193" t="s">
        <v>1915</v>
      </c>
      <c r="M876" s="172" t="str">
        <f>IF(C876="","",(IF(IFERROR(INDEX(HandoverLog!A:A,MATCH(ShipmentRegister!C876,HandoverLog!A:A,0),1),"Inside The Secure Store")=C876,"Collected And Gone","Inside The Secure Store")))</f>
        <v>Inside The Secure Store</v>
      </c>
      <c r="N876" s="28">
        <f t="shared" ca="1" si="62"/>
        <v>3</v>
      </c>
      <c r="O876" s="192"/>
      <c r="P876" s="192"/>
      <c r="Q876" s="192"/>
      <c r="R876" s="192"/>
      <c r="S876" s="192"/>
      <c r="T876" s="208"/>
      <c r="U876" s="192"/>
      <c r="V876" s="174" t="str">
        <f t="shared" si="59"/>
        <v/>
      </c>
      <c r="W876" s="175" t="str">
        <f t="shared" ca="1" si="60"/>
        <v/>
      </c>
      <c r="X876" s="182"/>
      <c r="Y876" s="182"/>
      <c r="Z876" s="182"/>
      <c r="AA876" s="182"/>
    </row>
    <row r="877" spans="1:27">
      <c r="A877" s="214">
        <v>44097</v>
      </c>
      <c r="B877" s="169" t="s">
        <v>7</v>
      </c>
      <c r="C877" s="192" t="s">
        <v>3239</v>
      </c>
      <c r="D877" s="208">
        <v>1</v>
      </c>
      <c r="E877" s="208" t="s">
        <v>39</v>
      </c>
      <c r="F877" s="213" t="s">
        <v>97</v>
      </c>
      <c r="G877" s="192" t="s">
        <v>184</v>
      </c>
      <c r="H877" s="192" t="s">
        <v>3240</v>
      </c>
      <c r="I877" s="192" t="s">
        <v>3241</v>
      </c>
      <c r="J877" s="192" t="s">
        <v>10</v>
      </c>
      <c r="K877" s="192"/>
      <c r="L877" s="193" t="s">
        <v>1376</v>
      </c>
      <c r="M877" s="172" t="str">
        <f>IF(C877="","",(IF(IFERROR(INDEX(HandoverLog!A:A,MATCH(ShipmentRegister!C877,HandoverLog!A:A,0),1),"Inside The Secure Store")=C877,"Collected And Gone","Inside The Secure Store")))</f>
        <v>Collected And Gone</v>
      </c>
      <c r="N877" s="28">
        <f t="shared" ca="1" si="62"/>
        <v>4</v>
      </c>
      <c r="O877" s="192"/>
      <c r="P877" s="192"/>
      <c r="Q877" s="192"/>
      <c r="R877" s="192"/>
      <c r="S877" s="192"/>
      <c r="T877" s="208"/>
      <c r="U877" s="192"/>
      <c r="V877" s="174" t="str">
        <f t="shared" si="59"/>
        <v/>
      </c>
      <c r="W877" s="175" t="str">
        <f t="shared" ca="1" si="60"/>
        <v/>
      </c>
      <c r="X877" s="182"/>
      <c r="Y877" s="182"/>
      <c r="Z877" s="182"/>
      <c r="AA877" s="182"/>
    </row>
    <row r="878" spans="1:27">
      <c r="A878" s="214">
        <v>44098</v>
      </c>
      <c r="B878" s="169" t="s">
        <v>7</v>
      </c>
      <c r="C878" s="192" t="s">
        <v>3244</v>
      </c>
      <c r="D878" s="208">
        <v>7</v>
      </c>
      <c r="E878" s="208" t="s">
        <v>39</v>
      </c>
      <c r="F878" s="213" t="s">
        <v>162</v>
      </c>
      <c r="G878" s="192" t="s">
        <v>768</v>
      </c>
      <c r="H878" s="192" t="s">
        <v>3245</v>
      </c>
      <c r="I878" s="192" t="s">
        <v>1719</v>
      </c>
      <c r="J878" s="192" t="s">
        <v>10</v>
      </c>
      <c r="K878" s="192"/>
      <c r="L878" s="193" t="s">
        <v>1376</v>
      </c>
      <c r="M878" s="172" t="str">
        <f>IF(C878="","",(IF(IFERROR(INDEX(HandoverLog!A:A,MATCH(ShipmentRegister!C878,HandoverLog!A:A,0),1),"Inside The Secure Store")=C878,"Collected And Gone","Inside The Secure Store")))</f>
        <v>Inside The Secure Store</v>
      </c>
      <c r="N878" s="28">
        <f t="shared" ca="1" si="62"/>
        <v>3</v>
      </c>
      <c r="O878" s="192"/>
      <c r="P878" s="192"/>
      <c r="Q878" s="192"/>
      <c r="R878" s="192"/>
      <c r="S878" s="192"/>
      <c r="T878" s="208"/>
      <c r="U878" s="192"/>
      <c r="V878" s="174" t="str">
        <f t="shared" si="59"/>
        <v/>
      </c>
      <c r="W878" s="175" t="str">
        <f t="shared" ca="1" si="60"/>
        <v/>
      </c>
      <c r="X878" s="182"/>
      <c r="Y878" s="182"/>
      <c r="Z878" s="182"/>
      <c r="AA878" s="182"/>
    </row>
    <row r="879" spans="1:27">
      <c r="A879" s="214">
        <v>44098</v>
      </c>
      <c r="B879" s="169" t="s">
        <v>7</v>
      </c>
      <c r="C879" s="192" t="s">
        <v>3246</v>
      </c>
      <c r="D879" s="208">
        <v>7</v>
      </c>
      <c r="E879" s="208"/>
      <c r="F879" s="213" t="s">
        <v>162</v>
      </c>
      <c r="G879" s="192" t="s">
        <v>768</v>
      </c>
      <c r="H879" s="192" t="s">
        <v>3245</v>
      </c>
      <c r="I879" s="192" t="s">
        <v>1719</v>
      </c>
      <c r="J879" s="192" t="s">
        <v>10</v>
      </c>
      <c r="K879" s="192"/>
      <c r="L879" s="193" t="s">
        <v>1376</v>
      </c>
      <c r="M879" s="172" t="str">
        <f>IF(C879="","",(IF(IFERROR(INDEX(HandoverLog!A:A,MATCH(ShipmentRegister!C879,HandoverLog!A:A,0),1),"Inside The Secure Store")=C879,"Collected And Gone","Inside The Secure Store")))</f>
        <v>Inside The Secure Store</v>
      </c>
      <c r="N879" s="28">
        <f t="shared" ref="N879:N884" ca="1" si="63">IF(A879="","",(TODAY()-A879))</f>
        <v>3</v>
      </c>
      <c r="O879" s="192"/>
      <c r="P879" s="192"/>
      <c r="Q879" s="192"/>
      <c r="R879" s="192"/>
      <c r="S879" s="192"/>
      <c r="T879" s="208"/>
      <c r="U879" s="192"/>
      <c r="V879" s="174" t="str">
        <f t="shared" si="59"/>
        <v/>
      </c>
      <c r="W879" s="175" t="str">
        <f t="shared" ca="1" si="60"/>
        <v/>
      </c>
      <c r="X879" s="182"/>
      <c r="Y879" s="182"/>
      <c r="Z879" s="182"/>
      <c r="AA879" s="182"/>
    </row>
    <row r="880" spans="1:27">
      <c r="A880" s="214">
        <v>44098</v>
      </c>
      <c r="B880" s="169" t="s">
        <v>7</v>
      </c>
      <c r="C880" s="192" t="s">
        <v>3247</v>
      </c>
      <c r="D880" s="208">
        <v>7</v>
      </c>
      <c r="E880" s="208"/>
      <c r="F880" s="213" t="s">
        <v>162</v>
      </c>
      <c r="G880" s="192" t="s">
        <v>768</v>
      </c>
      <c r="H880" s="192" t="s">
        <v>3245</v>
      </c>
      <c r="I880" s="192" t="s">
        <v>1719</v>
      </c>
      <c r="J880" s="192" t="s">
        <v>10</v>
      </c>
      <c r="K880" s="192"/>
      <c r="L880" s="193" t="s">
        <v>1376</v>
      </c>
      <c r="M880" s="172" t="str">
        <f>IF(C880="","",(IF(IFERROR(INDEX(HandoverLog!A:A,MATCH(ShipmentRegister!C880,HandoverLog!A:A,0),1),"Inside The Secure Store")=C880,"Collected And Gone","Inside The Secure Store")))</f>
        <v>Inside The Secure Store</v>
      </c>
      <c r="N880" s="28">
        <f t="shared" ca="1" si="63"/>
        <v>3</v>
      </c>
      <c r="O880" s="192"/>
      <c r="P880" s="192"/>
      <c r="Q880" s="192"/>
      <c r="R880" s="192"/>
      <c r="S880" s="192"/>
      <c r="T880" s="208"/>
      <c r="U880" s="192"/>
      <c r="V880" s="174" t="str">
        <f t="shared" si="59"/>
        <v/>
      </c>
      <c r="W880" s="175" t="str">
        <f t="shared" ca="1" si="60"/>
        <v/>
      </c>
      <c r="X880" s="182"/>
      <c r="Y880" s="182"/>
      <c r="Z880" s="182"/>
      <c r="AA880" s="182"/>
    </row>
    <row r="881" spans="1:27">
      <c r="A881" s="214">
        <v>44098</v>
      </c>
      <c r="B881" s="169" t="s">
        <v>7</v>
      </c>
      <c r="C881" s="192" t="s">
        <v>3248</v>
      </c>
      <c r="D881" s="208">
        <v>7</v>
      </c>
      <c r="E881" s="208"/>
      <c r="F881" s="213" t="s">
        <v>162</v>
      </c>
      <c r="G881" s="192" t="s">
        <v>768</v>
      </c>
      <c r="H881" s="192" t="s">
        <v>3245</v>
      </c>
      <c r="I881" s="192" t="s">
        <v>1719</v>
      </c>
      <c r="J881" s="192" t="s">
        <v>10</v>
      </c>
      <c r="K881" s="192"/>
      <c r="L881" s="193" t="s">
        <v>1376</v>
      </c>
      <c r="M881" s="172" t="str">
        <f>IF(C881="","",(IF(IFERROR(INDEX(HandoverLog!A:A,MATCH(ShipmentRegister!C881,HandoverLog!A:A,0),1),"Inside The Secure Store")=C881,"Collected And Gone","Inside The Secure Store")))</f>
        <v>Inside The Secure Store</v>
      </c>
      <c r="N881" s="28">
        <f t="shared" ca="1" si="63"/>
        <v>3</v>
      </c>
      <c r="O881" s="192"/>
      <c r="P881" s="192"/>
      <c r="Q881" s="192"/>
      <c r="R881" s="192"/>
      <c r="S881" s="192"/>
      <c r="T881" s="208"/>
      <c r="U881" s="192"/>
      <c r="V881" s="174" t="str">
        <f t="shared" si="59"/>
        <v/>
      </c>
      <c r="W881" s="175" t="str">
        <f t="shared" ca="1" si="60"/>
        <v/>
      </c>
      <c r="X881" s="182"/>
      <c r="Y881" s="182"/>
      <c r="Z881" s="182"/>
      <c r="AA881" s="182"/>
    </row>
    <row r="882" spans="1:27">
      <c r="A882" s="214">
        <v>44098</v>
      </c>
      <c r="B882" s="169" t="s">
        <v>7</v>
      </c>
      <c r="C882" s="192" t="s">
        <v>3249</v>
      </c>
      <c r="D882" s="208">
        <v>7</v>
      </c>
      <c r="E882" s="208"/>
      <c r="F882" s="213" t="s">
        <v>162</v>
      </c>
      <c r="G882" s="192" t="s">
        <v>768</v>
      </c>
      <c r="H882" s="192" t="s">
        <v>3245</v>
      </c>
      <c r="I882" s="192" t="s">
        <v>1719</v>
      </c>
      <c r="J882" s="192" t="s">
        <v>10</v>
      </c>
      <c r="K882" s="192"/>
      <c r="L882" s="193" t="s">
        <v>1376</v>
      </c>
      <c r="M882" s="172" t="str">
        <f>IF(C882="","",(IF(IFERROR(INDEX(HandoverLog!A:A,MATCH(ShipmentRegister!C882,HandoverLog!A:A,0),1),"Inside The Secure Store")=C882,"Collected And Gone","Inside The Secure Store")))</f>
        <v>Inside The Secure Store</v>
      </c>
      <c r="N882" s="28">
        <f t="shared" ca="1" si="63"/>
        <v>3</v>
      </c>
      <c r="O882" s="192"/>
      <c r="P882" s="192"/>
      <c r="Q882" s="192"/>
      <c r="R882" s="192"/>
      <c r="S882" s="192"/>
      <c r="T882" s="208"/>
      <c r="U882" s="192"/>
      <c r="V882" s="174" t="str">
        <f t="shared" si="59"/>
        <v/>
      </c>
      <c r="W882" s="175" t="str">
        <f t="shared" ca="1" si="60"/>
        <v/>
      </c>
      <c r="X882" s="182"/>
      <c r="Y882" s="182"/>
      <c r="Z882" s="182"/>
      <c r="AA882" s="182"/>
    </row>
    <row r="883" spans="1:27">
      <c r="A883" s="214">
        <v>44098</v>
      </c>
      <c r="B883" s="169" t="s">
        <v>7</v>
      </c>
      <c r="C883" s="192" t="s">
        <v>3250</v>
      </c>
      <c r="D883" s="208">
        <v>7</v>
      </c>
      <c r="E883" s="208"/>
      <c r="F883" s="213" t="s">
        <v>162</v>
      </c>
      <c r="G883" s="192" t="s">
        <v>768</v>
      </c>
      <c r="H883" s="192" t="s">
        <v>3245</v>
      </c>
      <c r="I883" s="192" t="s">
        <v>1719</v>
      </c>
      <c r="J883" s="192" t="s">
        <v>10</v>
      </c>
      <c r="K883" s="192"/>
      <c r="L883" s="193" t="s">
        <v>1376</v>
      </c>
      <c r="M883" s="172" t="str">
        <f>IF(C883="","",(IF(IFERROR(INDEX(HandoverLog!A:A,MATCH(ShipmentRegister!C883,HandoverLog!A:A,0),1),"Inside The Secure Store")=C883,"Collected And Gone","Inside The Secure Store")))</f>
        <v>Inside The Secure Store</v>
      </c>
      <c r="N883" s="28">
        <f t="shared" ca="1" si="63"/>
        <v>3</v>
      </c>
      <c r="O883" s="192"/>
      <c r="P883" s="192"/>
      <c r="Q883" s="192"/>
      <c r="R883" s="192"/>
      <c r="S883" s="192"/>
      <c r="T883" s="208"/>
      <c r="U883" s="192"/>
      <c r="V883" s="174" t="str">
        <f t="shared" si="59"/>
        <v/>
      </c>
      <c r="W883" s="175" t="str">
        <f t="shared" ca="1" si="60"/>
        <v/>
      </c>
      <c r="X883" s="182"/>
      <c r="Y883" s="182"/>
      <c r="Z883" s="182"/>
      <c r="AA883" s="182"/>
    </row>
    <row r="884" spans="1:27">
      <c r="A884" s="214">
        <v>44098</v>
      </c>
      <c r="B884" s="169" t="s">
        <v>7</v>
      </c>
      <c r="C884" s="192" t="s">
        <v>3251</v>
      </c>
      <c r="D884" s="208">
        <v>7</v>
      </c>
      <c r="E884" s="208"/>
      <c r="F884" s="213" t="s">
        <v>162</v>
      </c>
      <c r="G884" s="192" t="s">
        <v>768</v>
      </c>
      <c r="H884" s="192" t="s">
        <v>3245</v>
      </c>
      <c r="I884" s="192" t="s">
        <v>1719</v>
      </c>
      <c r="J884" s="192" t="s">
        <v>10</v>
      </c>
      <c r="K884" s="192"/>
      <c r="L884" s="193" t="s">
        <v>1376</v>
      </c>
      <c r="M884" s="172" t="str">
        <f>IF(C884="","",(IF(IFERROR(INDEX(HandoverLog!A:A,MATCH(ShipmentRegister!C884,HandoverLog!A:A,0),1),"Inside The Secure Store")=C884,"Collected And Gone","Inside The Secure Store")))</f>
        <v>Inside The Secure Store</v>
      </c>
      <c r="N884" s="28">
        <f t="shared" ca="1" si="63"/>
        <v>3</v>
      </c>
      <c r="O884" s="192"/>
      <c r="P884" s="192"/>
      <c r="Q884" s="192"/>
      <c r="R884" s="192"/>
      <c r="S884" s="192"/>
      <c r="T884" s="208"/>
      <c r="U884" s="192"/>
      <c r="V884" s="174" t="str">
        <f t="shared" si="59"/>
        <v/>
      </c>
      <c r="W884" s="175" t="str">
        <f t="shared" ca="1" si="60"/>
        <v/>
      </c>
      <c r="X884" s="182"/>
      <c r="Y884" s="182"/>
      <c r="Z884" s="182"/>
      <c r="AA884" s="182"/>
    </row>
    <row r="885" spans="1:27">
      <c r="A885" s="214">
        <v>44098</v>
      </c>
      <c r="B885" s="169" t="s">
        <v>7</v>
      </c>
      <c r="C885" s="192" t="s">
        <v>3254</v>
      </c>
      <c r="D885" s="208">
        <v>1</v>
      </c>
      <c r="E885" s="208" t="s">
        <v>39</v>
      </c>
      <c r="F885" s="213" t="s">
        <v>163</v>
      </c>
      <c r="G885" s="192" t="s">
        <v>671</v>
      </c>
      <c r="H885" s="192" t="s">
        <v>3255</v>
      </c>
      <c r="I885" s="192" t="s">
        <v>3256</v>
      </c>
      <c r="J885" s="192" t="s">
        <v>10</v>
      </c>
      <c r="K885" s="192"/>
      <c r="L885" s="193" t="s">
        <v>2196</v>
      </c>
      <c r="M885" s="172" t="str">
        <f>IF(C885="","",(IF(IFERROR(INDEX(HandoverLog!A:A,MATCH(ShipmentRegister!C885,HandoverLog!A:A,0),1),"Inside The Secure Store")=C885,"Collected And Gone","Inside The Secure Store")))</f>
        <v>Inside The Secure Store</v>
      </c>
      <c r="N885" s="28">
        <f t="shared" ca="1" si="62"/>
        <v>3</v>
      </c>
      <c r="O885" s="192"/>
      <c r="P885" s="192"/>
      <c r="Q885" s="192"/>
      <c r="R885" s="192"/>
      <c r="S885" s="192"/>
      <c r="T885" s="208"/>
      <c r="U885" s="192"/>
      <c r="V885" s="174" t="str">
        <f t="shared" si="59"/>
        <v/>
      </c>
      <c r="W885" s="175" t="str">
        <f t="shared" ca="1" si="60"/>
        <v/>
      </c>
      <c r="X885" s="182"/>
      <c r="Y885" s="182"/>
      <c r="Z885" s="182"/>
      <c r="AA885" s="182"/>
    </row>
    <row r="886" spans="1:27">
      <c r="A886" s="214">
        <v>44098</v>
      </c>
      <c r="B886" s="169" t="s">
        <v>7</v>
      </c>
      <c r="C886" s="192" t="s">
        <v>3257</v>
      </c>
      <c r="D886" s="208">
        <v>1</v>
      </c>
      <c r="E886" s="208" t="s">
        <v>39</v>
      </c>
      <c r="F886" s="213" t="s">
        <v>97</v>
      </c>
      <c r="G886" s="192" t="s">
        <v>3259</v>
      </c>
      <c r="H886" s="192" t="s">
        <v>3258</v>
      </c>
      <c r="I886" s="192" t="s">
        <v>138</v>
      </c>
      <c r="J886" s="192" t="s">
        <v>10</v>
      </c>
      <c r="K886" s="192"/>
      <c r="L886" s="193" t="s">
        <v>2196</v>
      </c>
      <c r="M886" s="172" t="str">
        <f>IF(C886="","",(IF(IFERROR(INDEX(HandoverLog!A:A,MATCH(ShipmentRegister!C886,HandoverLog!A:A,0),1),"Inside The Secure Store")=C886,"Collected And Gone","Inside The Secure Store")))</f>
        <v>Collected And Gone</v>
      </c>
      <c r="N886" s="28">
        <f t="shared" ca="1" si="62"/>
        <v>3</v>
      </c>
      <c r="O886" s="192"/>
      <c r="P886" s="192"/>
      <c r="Q886" s="192"/>
      <c r="R886" s="192"/>
      <c r="S886" s="192"/>
      <c r="T886" s="208"/>
      <c r="U886" s="192"/>
      <c r="V886" s="174" t="str">
        <f t="shared" si="59"/>
        <v/>
      </c>
      <c r="W886" s="175" t="str">
        <f t="shared" ca="1" si="60"/>
        <v/>
      </c>
      <c r="X886" s="182"/>
      <c r="Y886" s="182"/>
      <c r="Z886" s="182"/>
      <c r="AA886" s="182"/>
    </row>
    <row r="887" spans="1:27">
      <c r="A887" s="214">
        <v>44098</v>
      </c>
      <c r="B887" s="169" t="s">
        <v>7</v>
      </c>
      <c r="C887" s="192" t="s">
        <v>3260</v>
      </c>
      <c r="D887" s="208">
        <v>1</v>
      </c>
      <c r="E887" s="208" t="s">
        <v>39</v>
      </c>
      <c r="F887" s="213" t="s">
        <v>146</v>
      </c>
      <c r="G887" s="192" t="s">
        <v>415</v>
      </c>
      <c r="H887" s="192" t="s">
        <v>3261</v>
      </c>
      <c r="I887" s="192" t="s">
        <v>1747</v>
      </c>
      <c r="J887" s="192" t="s">
        <v>10</v>
      </c>
      <c r="K887" s="192"/>
      <c r="L887" s="193" t="s">
        <v>1376</v>
      </c>
      <c r="M887" s="172" t="str">
        <f>IF(C887="","",(IF(IFERROR(INDEX(HandoverLog!A:A,MATCH(ShipmentRegister!C887,HandoverLog!A:A,0),1),"Inside The Secure Store")=C887,"Collected And Gone","Inside The Secure Store")))</f>
        <v>Inside The Secure Store</v>
      </c>
      <c r="N887" s="28">
        <f t="shared" ca="1" si="62"/>
        <v>3</v>
      </c>
      <c r="O887" s="192"/>
      <c r="P887" s="192"/>
      <c r="Q887" s="192"/>
      <c r="R887" s="192"/>
      <c r="S887" s="192"/>
      <c r="T887" s="208"/>
      <c r="U887" s="192"/>
      <c r="V887" s="174" t="str">
        <f t="shared" si="59"/>
        <v/>
      </c>
      <c r="W887" s="175" t="str">
        <f t="shared" ca="1" si="60"/>
        <v/>
      </c>
      <c r="X887" s="182"/>
      <c r="Y887" s="182"/>
      <c r="Z887" s="182"/>
      <c r="AA887" s="182"/>
    </row>
    <row r="888" spans="1:27">
      <c r="A888" s="214">
        <v>44098</v>
      </c>
      <c r="B888" s="169" t="s">
        <v>7</v>
      </c>
      <c r="C888" s="192" t="s">
        <v>3262</v>
      </c>
      <c r="D888" s="208">
        <v>1</v>
      </c>
      <c r="E888" s="208" t="s">
        <v>39</v>
      </c>
      <c r="F888" s="213" t="s">
        <v>14</v>
      </c>
      <c r="G888" s="192" t="s">
        <v>201</v>
      </c>
      <c r="H888" s="192" t="s">
        <v>3263</v>
      </c>
      <c r="I888" s="192" t="s">
        <v>3264</v>
      </c>
      <c r="J888" s="192" t="s">
        <v>10</v>
      </c>
      <c r="K888" s="192"/>
      <c r="L888" s="193" t="s">
        <v>417</v>
      </c>
      <c r="M888" s="172" t="str">
        <f>IF(C888="","",(IF(IFERROR(INDEX(HandoverLog!A:A,MATCH(ShipmentRegister!C888,HandoverLog!A:A,0),1),"Inside The Secure Store")=C888,"Collected And Gone","Inside The Secure Store")))</f>
        <v>Inside The Secure Store</v>
      </c>
      <c r="N888" s="28">
        <f t="shared" ca="1" si="62"/>
        <v>3</v>
      </c>
      <c r="O888" s="192"/>
      <c r="P888" s="192"/>
      <c r="Q888" s="192"/>
      <c r="R888" s="192"/>
      <c r="S888" s="192"/>
      <c r="T888" s="208"/>
      <c r="U888" s="192"/>
      <c r="V888" s="174" t="str">
        <f t="shared" si="59"/>
        <v/>
      </c>
      <c r="W888" s="175" t="str">
        <f t="shared" ca="1" si="60"/>
        <v/>
      </c>
      <c r="X888" s="182"/>
      <c r="Y888" s="182"/>
      <c r="Z888" s="182"/>
      <c r="AA888" s="182"/>
    </row>
    <row r="889" spans="1:27">
      <c r="A889" s="214">
        <v>44099</v>
      </c>
      <c r="B889" s="169" t="s">
        <v>8</v>
      </c>
      <c r="C889" s="192" t="s">
        <v>3272</v>
      </c>
      <c r="D889" s="208">
        <v>1</v>
      </c>
      <c r="E889" s="208" t="s">
        <v>39</v>
      </c>
      <c r="F889" s="213" t="s">
        <v>1871</v>
      </c>
      <c r="G889" s="192" t="s">
        <v>185</v>
      </c>
      <c r="H889" s="192" t="s">
        <v>3267</v>
      </c>
      <c r="I889" s="192" t="s">
        <v>3268</v>
      </c>
      <c r="J889" s="192" t="s">
        <v>10</v>
      </c>
      <c r="K889" s="192"/>
      <c r="L889" s="193" t="s">
        <v>265</v>
      </c>
      <c r="M889" s="172" t="str">
        <f>IF(C889="","",(IF(IFERROR(INDEX(HandoverLog!A:A,MATCH(ShipmentRegister!C889,HandoverLog!A:A,0),1),"Inside The Secure Store")=C889,"Collected And Gone","Inside The Secure Store")))</f>
        <v>Inside The Secure Store</v>
      </c>
      <c r="N889" s="28">
        <f t="shared" ca="1" si="62"/>
        <v>2</v>
      </c>
      <c r="O889" s="192"/>
      <c r="P889" s="192"/>
      <c r="Q889" s="192"/>
      <c r="R889" s="192"/>
      <c r="S889" s="192"/>
      <c r="T889" s="208"/>
      <c r="U889" s="192"/>
      <c r="V889" s="174" t="str">
        <f t="shared" si="59"/>
        <v/>
      </c>
      <c r="W889" s="175" t="str">
        <f t="shared" ca="1" si="60"/>
        <v/>
      </c>
      <c r="X889" s="182"/>
      <c r="Y889" s="182"/>
      <c r="Z889" s="182"/>
      <c r="AA889" s="182"/>
    </row>
    <row r="890" spans="1:27">
      <c r="A890" s="214">
        <v>44099</v>
      </c>
      <c r="B890" s="169" t="s">
        <v>7</v>
      </c>
      <c r="C890" s="192" t="s">
        <v>3269</v>
      </c>
      <c r="D890" s="208">
        <v>1</v>
      </c>
      <c r="E890" s="208" t="s">
        <v>39</v>
      </c>
      <c r="F890" s="213" t="s">
        <v>104</v>
      </c>
      <c r="G890" s="192" t="s">
        <v>184</v>
      </c>
      <c r="H890" s="192" t="s">
        <v>3270</v>
      </c>
      <c r="I890" s="192" t="s">
        <v>3271</v>
      </c>
      <c r="J890" s="192" t="s">
        <v>10</v>
      </c>
      <c r="K890" s="192"/>
      <c r="L890" s="193" t="s">
        <v>1054</v>
      </c>
      <c r="M890" s="172" t="str">
        <f>IF(C890="","",(IF(IFERROR(INDEX(HandoverLog!A:A,MATCH(ShipmentRegister!C890,HandoverLog!A:A,0),1),"Inside The Secure Store")=C890,"Collected And Gone","Inside The Secure Store")))</f>
        <v>Inside The Secure Store</v>
      </c>
      <c r="N890" s="28">
        <f t="shared" ca="1" si="62"/>
        <v>2</v>
      </c>
      <c r="O890" s="192" t="s">
        <v>3273</v>
      </c>
      <c r="P890" s="192"/>
      <c r="Q890" s="192"/>
      <c r="R890" s="192"/>
      <c r="S890" s="192"/>
      <c r="T890" s="208"/>
      <c r="U890" s="192"/>
      <c r="V890" s="174" t="str">
        <f t="shared" si="59"/>
        <v/>
      </c>
      <c r="W890" s="175" t="str">
        <f t="shared" ca="1" si="60"/>
        <v/>
      </c>
      <c r="X890" s="182"/>
      <c r="Y890" s="182"/>
      <c r="Z890" s="182"/>
      <c r="AA890" s="182"/>
    </row>
    <row r="891" spans="1:27">
      <c r="A891" s="214">
        <v>44099</v>
      </c>
      <c r="B891" s="169" t="s">
        <v>7</v>
      </c>
      <c r="C891" s="192" t="s">
        <v>3274</v>
      </c>
      <c r="D891" s="208">
        <v>17</v>
      </c>
      <c r="E891" s="208" t="s">
        <v>39</v>
      </c>
      <c r="F891" s="213" t="s">
        <v>104</v>
      </c>
      <c r="G891" s="192" t="s">
        <v>106</v>
      </c>
      <c r="H891" s="192" t="s">
        <v>3294</v>
      </c>
      <c r="I891" s="192" t="s">
        <v>3291</v>
      </c>
      <c r="J891" s="192" t="s">
        <v>10</v>
      </c>
      <c r="K891" s="192"/>
      <c r="L891" s="193" t="s">
        <v>1054</v>
      </c>
      <c r="M891" s="172" t="str">
        <f>IF(C891="","",(IF(IFERROR(INDEX(HandoverLog!A:A,MATCH(ShipmentRegister!C891,HandoverLog!A:A,0),1),"Inside The Secure Store")=C891,"Collected And Gone","Inside The Secure Store")))</f>
        <v>Inside The Secure Store</v>
      </c>
      <c r="N891" s="28">
        <f t="shared" ca="1" si="62"/>
        <v>2</v>
      </c>
      <c r="O891" s="192"/>
      <c r="P891" s="192"/>
      <c r="Q891" s="192"/>
      <c r="R891" s="192"/>
      <c r="S891" s="192"/>
      <c r="T891" s="208"/>
      <c r="U891" s="192"/>
      <c r="V891" s="174" t="str">
        <f t="shared" si="59"/>
        <v/>
      </c>
      <c r="W891" s="175" t="str">
        <f t="shared" ca="1" si="60"/>
        <v/>
      </c>
      <c r="X891" s="182"/>
      <c r="Y891" s="182"/>
      <c r="Z891" s="182"/>
      <c r="AA891" s="182"/>
    </row>
    <row r="892" spans="1:27">
      <c r="A892" s="214">
        <v>44099</v>
      </c>
      <c r="B892" s="169" t="s">
        <v>7</v>
      </c>
      <c r="C892" s="192" t="s">
        <v>3275</v>
      </c>
      <c r="D892" s="208">
        <v>17</v>
      </c>
      <c r="E892" s="208"/>
      <c r="F892" s="213" t="s">
        <v>104</v>
      </c>
      <c r="G892" s="192" t="s">
        <v>106</v>
      </c>
      <c r="H892" s="192" t="s">
        <v>3294</v>
      </c>
      <c r="I892" s="192" t="s">
        <v>3291</v>
      </c>
      <c r="J892" s="192" t="s">
        <v>10</v>
      </c>
      <c r="K892" s="192"/>
      <c r="L892" s="193" t="s">
        <v>1054</v>
      </c>
      <c r="M892" s="172" t="str">
        <f>IF(C892="","",(IF(IFERROR(INDEX(HandoverLog!A:A,MATCH(ShipmentRegister!C892,HandoverLog!A:A,0),1),"Inside The Secure Store")=C892,"Collected And Gone","Inside The Secure Store")))</f>
        <v>Inside The Secure Store</v>
      </c>
      <c r="N892" s="28">
        <f t="shared" ca="1" si="62"/>
        <v>2</v>
      </c>
      <c r="O892" s="192"/>
      <c r="P892" s="192"/>
      <c r="Q892" s="192"/>
      <c r="R892" s="192"/>
      <c r="S892" s="192"/>
      <c r="T892" s="208"/>
      <c r="U892" s="192"/>
      <c r="V892" s="174" t="str">
        <f t="shared" si="59"/>
        <v/>
      </c>
      <c r="W892" s="175" t="str">
        <f t="shared" ca="1" si="60"/>
        <v/>
      </c>
      <c r="X892" s="182"/>
      <c r="Y892" s="182"/>
      <c r="Z892" s="182"/>
      <c r="AA892" s="182"/>
    </row>
    <row r="893" spans="1:27" ht="14.25" customHeight="1">
      <c r="A893" s="214">
        <v>44099</v>
      </c>
      <c r="B893" s="169" t="s">
        <v>7</v>
      </c>
      <c r="C893" s="192" t="s">
        <v>3276</v>
      </c>
      <c r="D893" s="208">
        <v>17</v>
      </c>
      <c r="E893" s="208"/>
      <c r="F893" s="213" t="s">
        <v>104</v>
      </c>
      <c r="G893" s="192" t="s">
        <v>106</v>
      </c>
      <c r="H893" s="192" t="s">
        <v>3294</v>
      </c>
      <c r="I893" s="192" t="s">
        <v>3291</v>
      </c>
      <c r="J893" s="192" t="s">
        <v>10</v>
      </c>
      <c r="K893" s="192"/>
      <c r="L893" s="193" t="s">
        <v>1054</v>
      </c>
      <c r="M893" s="172" t="str">
        <f>IF(C893="","",(IF(IFERROR(INDEX(HandoverLog!A:A,MATCH(ShipmentRegister!C893,HandoverLog!A:A,0),1),"Inside The Secure Store")=C893,"Collected And Gone","Inside The Secure Store")))</f>
        <v>Inside The Secure Store</v>
      </c>
      <c r="N893" s="28">
        <f t="shared" ca="1" si="62"/>
        <v>2</v>
      </c>
      <c r="O893" s="192"/>
      <c r="P893" s="192"/>
      <c r="Q893" s="192"/>
      <c r="R893" s="192"/>
      <c r="S893" s="192"/>
      <c r="T893" s="208"/>
      <c r="U893" s="192"/>
      <c r="V893" s="174" t="str">
        <f t="shared" si="59"/>
        <v/>
      </c>
      <c r="W893" s="175" t="str">
        <f t="shared" ca="1" si="60"/>
        <v/>
      </c>
      <c r="X893" s="182"/>
      <c r="Y893" s="182"/>
      <c r="Z893" s="182"/>
      <c r="AA893" s="182"/>
    </row>
    <row r="894" spans="1:27">
      <c r="A894" s="214">
        <v>44099</v>
      </c>
      <c r="B894" s="169" t="s">
        <v>7</v>
      </c>
      <c r="C894" s="192" t="s">
        <v>3277</v>
      </c>
      <c r="D894" s="208">
        <v>17</v>
      </c>
      <c r="E894" s="208"/>
      <c r="F894" s="213" t="s">
        <v>104</v>
      </c>
      <c r="G894" s="192" t="s">
        <v>106</v>
      </c>
      <c r="H894" s="192" t="s">
        <v>3294</v>
      </c>
      <c r="I894" s="192" t="s">
        <v>3291</v>
      </c>
      <c r="J894" s="192" t="s">
        <v>10</v>
      </c>
      <c r="K894" s="192"/>
      <c r="L894" s="193" t="s">
        <v>1054</v>
      </c>
      <c r="M894" s="172" t="str">
        <f>IF(C894="","",(IF(IFERROR(INDEX(HandoverLog!A:A,MATCH(ShipmentRegister!C894,HandoverLog!A:A,0),1),"Inside The Secure Store")=C894,"Collected And Gone","Inside The Secure Store")))</f>
        <v>Inside The Secure Store</v>
      </c>
      <c r="N894" s="28">
        <f t="shared" ca="1" si="62"/>
        <v>2</v>
      </c>
      <c r="O894" s="192"/>
      <c r="P894" s="192"/>
      <c r="Q894" s="192"/>
      <c r="R894" s="192"/>
      <c r="S894" s="192"/>
      <c r="T894" s="208"/>
      <c r="U894" s="192"/>
      <c r="V894" s="174" t="str">
        <f t="shared" si="59"/>
        <v/>
      </c>
      <c r="W894" s="175" t="str">
        <f t="shared" ca="1" si="60"/>
        <v/>
      </c>
      <c r="X894" s="182"/>
      <c r="Y894" s="182"/>
      <c r="Z894" s="182"/>
      <c r="AA894" s="182"/>
    </row>
    <row r="895" spans="1:27">
      <c r="A895" s="214">
        <v>44099</v>
      </c>
      <c r="B895" s="169" t="s">
        <v>7</v>
      </c>
      <c r="C895" s="192" t="s">
        <v>3278</v>
      </c>
      <c r="D895" s="208">
        <v>17</v>
      </c>
      <c r="E895" s="208"/>
      <c r="F895" s="213" t="s">
        <v>104</v>
      </c>
      <c r="G895" s="192" t="s">
        <v>106</v>
      </c>
      <c r="H895" s="192" t="s">
        <v>3294</v>
      </c>
      <c r="I895" s="192" t="s">
        <v>3291</v>
      </c>
      <c r="J895" s="192" t="s">
        <v>10</v>
      </c>
      <c r="K895" s="192"/>
      <c r="L895" s="193" t="s">
        <v>1054</v>
      </c>
      <c r="M895" s="172" t="str">
        <f>IF(C895="","",(IF(IFERROR(INDEX(HandoverLog!A:A,MATCH(ShipmentRegister!C895,HandoverLog!A:A,0),1),"Inside The Secure Store")=C895,"Collected And Gone","Inside The Secure Store")))</f>
        <v>Inside The Secure Store</v>
      </c>
      <c r="N895" s="28">
        <f t="shared" ca="1" si="62"/>
        <v>2</v>
      </c>
      <c r="O895" s="192"/>
      <c r="P895" s="192"/>
      <c r="Q895" s="192"/>
      <c r="R895" s="192"/>
      <c r="S895" s="192"/>
      <c r="T895" s="208"/>
      <c r="U895" s="192"/>
      <c r="V895" s="174" t="str">
        <f t="shared" si="59"/>
        <v/>
      </c>
      <c r="W895" s="175" t="str">
        <f t="shared" ca="1" si="60"/>
        <v/>
      </c>
      <c r="X895" s="182"/>
      <c r="Y895" s="182"/>
      <c r="Z895" s="182"/>
      <c r="AA895" s="182"/>
    </row>
    <row r="896" spans="1:27">
      <c r="A896" s="214">
        <v>44099</v>
      </c>
      <c r="B896" s="169" t="s">
        <v>7</v>
      </c>
      <c r="C896" s="192" t="s">
        <v>3279</v>
      </c>
      <c r="D896" s="208">
        <v>17</v>
      </c>
      <c r="E896" s="208"/>
      <c r="F896" s="213" t="s">
        <v>104</v>
      </c>
      <c r="G896" s="192" t="s">
        <v>106</v>
      </c>
      <c r="H896" s="192" t="s">
        <v>3294</v>
      </c>
      <c r="I896" s="192" t="s">
        <v>3291</v>
      </c>
      <c r="J896" s="192" t="s">
        <v>10</v>
      </c>
      <c r="K896" s="192"/>
      <c r="L896" s="193" t="s">
        <v>1054</v>
      </c>
      <c r="M896" s="172" t="str">
        <f>IF(C896="","",(IF(IFERROR(INDEX(HandoverLog!A:A,MATCH(ShipmentRegister!C896,HandoverLog!A:A,0),1),"Inside The Secure Store")=C896,"Collected And Gone","Inside The Secure Store")))</f>
        <v>Inside The Secure Store</v>
      </c>
      <c r="N896" s="28">
        <f t="shared" ca="1" si="62"/>
        <v>2</v>
      </c>
      <c r="O896" s="192"/>
      <c r="P896" s="192"/>
      <c r="Q896" s="192"/>
      <c r="R896" s="192"/>
      <c r="S896" s="192"/>
      <c r="T896" s="208"/>
      <c r="U896" s="192"/>
      <c r="V896" s="174" t="str">
        <f t="shared" si="59"/>
        <v/>
      </c>
      <c r="W896" s="175" t="str">
        <f t="shared" ca="1" si="60"/>
        <v/>
      </c>
      <c r="X896" s="182"/>
      <c r="Y896" s="182"/>
      <c r="Z896" s="182"/>
      <c r="AA896" s="182"/>
    </row>
    <row r="897" spans="1:27">
      <c r="A897" s="214">
        <v>44099</v>
      </c>
      <c r="B897" s="169" t="s">
        <v>7</v>
      </c>
      <c r="C897" s="192" t="s">
        <v>3280</v>
      </c>
      <c r="D897" s="208">
        <v>17</v>
      </c>
      <c r="E897" s="208"/>
      <c r="F897" s="213" t="s">
        <v>104</v>
      </c>
      <c r="G897" s="192" t="s">
        <v>106</v>
      </c>
      <c r="H897" s="192" t="s">
        <v>3294</v>
      </c>
      <c r="I897" s="192" t="s">
        <v>3291</v>
      </c>
      <c r="J897" s="192" t="s">
        <v>10</v>
      </c>
      <c r="K897" s="192"/>
      <c r="L897" s="193" t="s">
        <v>1054</v>
      </c>
      <c r="M897" s="172" t="str">
        <f>IF(C897="","",(IF(IFERROR(INDEX(HandoverLog!A:A,MATCH(ShipmentRegister!C897,HandoverLog!A:A,0),1),"Inside The Secure Store")=C897,"Collected And Gone","Inside The Secure Store")))</f>
        <v>Inside The Secure Store</v>
      </c>
      <c r="N897" s="28">
        <f t="shared" ca="1" si="62"/>
        <v>2</v>
      </c>
      <c r="O897" s="192"/>
      <c r="P897" s="192"/>
      <c r="Q897" s="192"/>
      <c r="R897" s="192"/>
      <c r="S897" s="192"/>
      <c r="T897" s="208"/>
      <c r="U897" s="192"/>
      <c r="V897" s="174" t="str">
        <f t="shared" si="59"/>
        <v/>
      </c>
      <c r="W897" s="175" t="str">
        <f t="shared" ca="1" si="60"/>
        <v/>
      </c>
      <c r="X897" s="182"/>
      <c r="Y897" s="182"/>
      <c r="Z897" s="182"/>
      <c r="AA897" s="182"/>
    </row>
    <row r="898" spans="1:27">
      <c r="A898" s="214">
        <v>44099</v>
      </c>
      <c r="B898" s="169" t="s">
        <v>7</v>
      </c>
      <c r="C898" s="192" t="s">
        <v>3281</v>
      </c>
      <c r="D898" s="208">
        <v>17</v>
      </c>
      <c r="E898" s="208"/>
      <c r="F898" s="213" t="s">
        <v>104</v>
      </c>
      <c r="G898" s="192" t="s">
        <v>106</v>
      </c>
      <c r="H898" s="192" t="s">
        <v>3294</v>
      </c>
      <c r="I898" s="192" t="s">
        <v>3291</v>
      </c>
      <c r="J898" s="192" t="s">
        <v>10</v>
      </c>
      <c r="K898" s="192"/>
      <c r="L898" s="193" t="s">
        <v>1054</v>
      </c>
      <c r="M898" s="172" t="str">
        <f>IF(C898="","",(IF(IFERROR(INDEX(HandoverLog!A:A,MATCH(ShipmentRegister!C898,HandoverLog!A:A,0),1),"Inside The Secure Store")=C898,"Collected And Gone","Inside The Secure Store")))</f>
        <v>Inside The Secure Store</v>
      </c>
      <c r="N898" s="28">
        <f t="shared" ca="1" si="62"/>
        <v>2</v>
      </c>
      <c r="O898" s="192"/>
      <c r="P898" s="192"/>
      <c r="Q898" s="192"/>
      <c r="R898" s="192"/>
      <c r="S898" s="192"/>
      <c r="T898" s="208"/>
      <c r="U898" s="192"/>
      <c r="V898" s="174" t="str">
        <f t="shared" si="59"/>
        <v/>
      </c>
      <c r="W898" s="175" t="str">
        <f t="shared" ca="1" si="60"/>
        <v/>
      </c>
      <c r="X898" s="182"/>
      <c r="Y898" s="182"/>
      <c r="Z898" s="182"/>
      <c r="AA898" s="182"/>
    </row>
    <row r="899" spans="1:27">
      <c r="A899" s="214">
        <v>44099</v>
      </c>
      <c r="B899" s="169" t="s">
        <v>7</v>
      </c>
      <c r="C899" s="192" t="s">
        <v>3282</v>
      </c>
      <c r="D899" s="208">
        <v>17</v>
      </c>
      <c r="E899" s="208"/>
      <c r="F899" s="213" t="s">
        <v>104</v>
      </c>
      <c r="G899" s="192" t="s">
        <v>106</v>
      </c>
      <c r="H899" s="192" t="s">
        <v>3294</v>
      </c>
      <c r="I899" s="192" t="s">
        <v>3291</v>
      </c>
      <c r="J899" s="192" t="s">
        <v>10</v>
      </c>
      <c r="K899" s="192"/>
      <c r="L899" s="193" t="s">
        <v>1054</v>
      </c>
      <c r="M899" s="172" t="str">
        <f>IF(C899="","",(IF(IFERROR(INDEX(HandoverLog!A:A,MATCH(ShipmentRegister!C899,HandoverLog!A:A,0),1),"Inside The Secure Store")=C899,"Collected And Gone","Inside The Secure Store")))</f>
        <v>Inside The Secure Store</v>
      </c>
      <c r="N899" s="28">
        <f t="shared" ca="1" si="62"/>
        <v>2</v>
      </c>
      <c r="O899" s="192"/>
      <c r="P899" s="192"/>
      <c r="Q899" s="192"/>
      <c r="R899" s="192"/>
      <c r="S899" s="192"/>
      <c r="T899" s="208"/>
      <c r="U899" s="192"/>
      <c r="V899" s="174" t="str">
        <f t="shared" si="59"/>
        <v/>
      </c>
      <c r="W899" s="175" t="str">
        <f t="shared" ca="1" si="60"/>
        <v/>
      </c>
      <c r="X899" s="182"/>
      <c r="Y899" s="182"/>
      <c r="Z899" s="182"/>
      <c r="AA899" s="182"/>
    </row>
    <row r="900" spans="1:27">
      <c r="A900" s="214">
        <v>44099</v>
      </c>
      <c r="B900" s="169" t="s">
        <v>7</v>
      </c>
      <c r="C900" s="192" t="s">
        <v>3283</v>
      </c>
      <c r="D900" s="208">
        <v>17</v>
      </c>
      <c r="E900" s="208"/>
      <c r="F900" s="213" t="s">
        <v>104</v>
      </c>
      <c r="G900" s="192" t="s">
        <v>106</v>
      </c>
      <c r="H900" s="192" t="s">
        <v>3294</v>
      </c>
      <c r="I900" s="192" t="s">
        <v>3291</v>
      </c>
      <c r="J900" s="192" t="s">
        <v>10</v>
      </c>
      <c r="K900" s="192"/>
      <c r="L900" s="193" t="s">
        <v>1054</v>
      </c>
      <c r="M900" s="172" t="str">
        <f>IF(C900="","",(IF(IFERROR(INDEX(HandoverLog!A:A,MATCH(ShipmentRegister!C900,HandoverLog!A:A,0),1),"Inside The Secure Store")=C900,"Collected And Gone","Inside The Secure Store")))</f>
        <v>Inside The Secure Store</v>
      </c>
      <c r="N900" s="28">
        <f t="shared" ca="1" si="62"/>
        <v>2</v>
      </c>
      <c r="O900" s="192"/>
      <c r="P900" s="192"/>
      <c r="Q900" s="192"/>
      <c r="R900" s="192"/>
      <c r="S900" s="192"/>
      <c r="T900" s="208"/>
      <c r="U900" s="192"/>
      <c r="V900" s="174" t="str">
        <f t="shared" ref="V900:V963" si="64">IF(U900="","",U900+45)</f>
        <v/>
      </c>
      <c r="W900" s="175" t="str">
        <f t="shared" ref="W900:W963" ca="1" si="65">IF(U900="","",TODAY()-U900)</f>
        <v/>
      </c>
      <c r="X900" s="182"/>
      <c r="Y900" s="182"/>
      <c r="Z900" s="182"/>
      <c r="AA900" s="182"/>
    </row>
    <row r="901" spans="1:27">
      <c r="A901" s="214">
        <v>44099</v>
      </c>
      <c r="B901" s="169" t="s">
        <v>7</v>
      </c>
      <c r="C901" s="192" t="s">
        <v>3284</v>
      </c>
      <c r="D901" s="208">
        <v>17</v>
      </c>
      <c r="E901" s="208"/>
      <c r="F901" s="213" t="s">
        <v>104</v>
      </c>
      <c r="G901" s="192" t="s">
        <v>106</v>
      </c>
      <c r="H901" s="192" t="s">
        <v>3294</v>
      </c>
      <c r="I901" s="192" t="s">
        <v>3291</v>
      </c>
      <c r="J901" s="192" t="s">
        <v>10</v>
      </c>
      <c r="K901" s="192"/>
      <c r="L901" s="193" t="s">
        <v>1054</v>
      </c>
      <c r="M901" s="172" t="str">
        <f>IF(C901="","",(IF(IFERROR(INDEX(HandoverLog!A:A,MATCH(ShipmentRegister!C901,HandoverLog!A:A,0),1),"Inside The Secure Store")=C901,"Collected And Gone","Inside The Secure Store")))</f>
        <v>Inside The Secure Store</v>
      </c>
      <c r="N901" s="28">
        <f t="shared" ca="1" si="62"/>
        <v>2</v>
      </c>
      <c r="O901" s="192"/>
      <c r="P901" s="192"/>
      <c r="Q901" s="192"/>
      <c r="R901" s="192"/>
      <c r="S901" s="192"/>
      <c r="T901" s="208"/>
      <c r="U901" s="192"/>
      <c r="V901" s="174" t="str">
        <f t="shared" si="64"/>
        <v/>
      </c>
      <c r="W901" s="175" t="str">
        <f t="shared" ca="1" si="65"/>
        <v/>
      </c>
      <c r="X901" s="182"/>
      <c r="Y901" s="182"/>
      <c r="Z901" s="182"/>
      <c r="AA901" s="182"/>
    </row>
    <row r="902" spans="1:27">
      <c r="A902" s="214">
        <v>44099</v>
      </c>
      <c r="B902" s="169" t="s">
        <v>7</v>
      </c>
      <c r="C902" s="192" t="s">
        <v>3285</v>
      </c>
      <c r="D902" s="208">
        <v>17</v>
      </c>
      <c r="E902" s="208"/>
      <c r="F902" s="213" t="s">
        <v>104</v>
      </c>
      <c r="G902" s="192" t="s">
        <v>106</v>
      </c>
      <c r="H902" s="192" t="s">
        <v>3294</v>
      </c>
      <c r="I902" s="192" t="s">
        <v>3293</v>
      </c>
      <c r="J902" s="192" t="s">
        <v>10</v>
      </c>
      <c r="K902" s="192"/>
      <c r="L902" s="193" t="s">
        <v>1054</v>
      </c>
      <c r="M902" s="172" t="str">
        <f>IF(C902="","",(IF(IFERROR(INDEX(HandoverLog!A:A,MATCH(ShipmentRegister!C902,HandoverLog!A:A,0),1),"Inside The Secure Store")=C902,"Collected And Gone","Inside The Secure Store")))</f>
        <v>Inside The Secure Store</v>
      </c>
      <c r="N902" s="28">
        <f t="shared" ca="1" si="62"/>
        <v>2</v>
      </c>
      <c r="O902" s="192"/>
      <c r="P902" s="192"/>
      <c r="Q902" s="192"/>
      <c r="R902" s="192"/>
      <c r="S902" s="192"/>
      <c r="T902" s="208"/>
      <c r="U902" s="192"/>
      <c r="V902" s="174" t="str">
        <f t="shared" si="64"/>
        <v/>
      </c>
      <c r="W902" s="175" t="str">
        <f t="shared" ca="1" si="65"/>
        <v/>
      </c>
      <c r="X902" s="182"/>
      <c r="Y902" s="182"/>
      <c r="Z902" s="182"/>
      <c r="AA902" s="182"/>
    </row>
    <row r="903" spans="1:27">
      <c r="A903" s="214">
        <v>44099</v>
      </c>
      <c r="B903" s="169" t="s">
        <v>7</v>
      </c>
      <c r="C903" s="192" t="s">
        <v>3286</v>
      </c>
      <c r="D903" s="208">
        <v>17</v>
      </c>
      <c r="E903" s="208"/>
      <c r="F903" s="213" t="s">
        <v>104</v>
      </c>
      <c r="G903" s="192" t="s">
        <v>106</v>
      </c>
      <c r="H903" s="192" t="s">
        <v>3294</v>
      </c>
      <c r="I903" s="192" t="s">
        <v>3293</v>
      </c>
      <c r="J903" s="192" t="s">
        <v>10</v>
      </c>
      <c r="K903" s="192"/>
      <c r="L903" s="193" t="s">
        <v>1054</v>
      </c>
      <c r="M903" s="172" t="str">
        <f>IF(C903="","",(IF(IFERROR(INDEX(HandoverLog!A:A,MATCH(ShipmentRegister!C903,HandoverLog!A:A,0),1),"Inside The Secure Store")=C903,"Collected And Gone","Inside The Secure Store")))</f>
        <v>Inside The Secure Store</v>
      </c>
      <c r="N903" s="28">
        <f t="shared" ca="1" si="62"/>
        <v>2</v>
      </c>
      <c r="O903" s="192"/>
      <c r="P903" s="192"/>
      <c r="Q903" s="192"/>
      <c r="R903" s="192"/>
      <c r="S903" s="192"/>
      <c r="T903" s="208"/>
      <c r="U903" s="192"/>
      <c r="V903" s="174" t="str">
        <f t="shared" si="64"/>
        <v/>
      </c>
      <c r="W903" s="175" t="str">
        <f t="shared" ca="1" si="65"/>
        <v/>
      </c>
      <c r="X903" s="182"/>
      <c r="Y903" s="182"/>
      <c r="Z903" s="182"/>
      <c r="AA903" s="182"/>
    </row>
    <row r="904" spans="1:27">
      <c r="A904" s="214">
        <v>44099</v>
      </c>
      <c r="B904" s="169" t="s">
        <v>7</v>
      </c>
      <c r="C904" s="192" t="s">
        <v>3287</v>
      </c>
      <c r="D904" s="208">
        <v>17</v>
      </c>
      <c r="E904" s="208"/>
      <c r="F904" s="213" t="s">
        <v>104</v>
      </c>
      <c r="G904" s="192" t="s">
        <v>106</v>
      </c>
      <c r="H904" s="192" t="s">
        <v>3294</v>
      </c>
      <c r="I904" s="192" t="s">
        <v>3293</v>
      </c>
      <c r="J904" s="192" t="s">
        <v>10</v>
      </c>
      <c r="K904" s="192"/>
      <c r="L904" s="193" t="s">
        <v>1054</v>
      </c>
      <c r="M904" s="172" t="str">
        <f>IF(C904="","",(IF(IFERROR(INDEX(HandoverLog!A:A,MATCH(ShipmentRegister!C904,HandoverLog!A:A,0),1),"Inside The Secure Store")=C904,"Collected And Gone","Inside The Secure Store")))</f>
        <v>Inside The Secure Store</v>
      </c>
      <c r="N904" s="28">
        <f t="shared" ca="1" si="62"/>
        <v>2</v>
      </c>
      <c r="O904" s="192"/>
      <c r="P904" s="192"/>
      <c r="Q904" s="192"/>
      <c r="R904" s="192"/>
      <c r="S904" s="192"/>
      <c r="T904" s="208"/>
      <c r="U904" s="192"/>
      <c r="V904" s="174" t="str">
        <f t="shared" si="64"/>
        <v/>
      </c>
      <c r="W904" s="175" t="str">
        <f t="shared" ca="1" si="65"/>
        <v/>
      </c>
      <c r="X904" s="182"/>
      <c r="Y904" s="182"/>
      <c r="Z904" s="182"/>
      <c r="AA904" s="182"/>
    </row>
    <row r="905" spans="1:27">
      <c r="A905" s="214">
        <v>44099</v>
      </c>
      <c r="B905" s="169" t="s">
        <v>7</v>
      </c>
      <c r="C905" s="192" t="s">
        <v>3288</v>
      </c>
      <c r="D905" s="208">
        <v>17</v>
      </c>
      <c r="E905" s="208"/>
      <c r="F905" s="213" t="s">
        <v>104</v>
      </c>
      <c r="G905" s="192" t="s">
        <v>106</v>
      </c>
      <c r="H905" s="192" t="s">
        <v>3294</v>
      </c>
      <c r="I905" s="192" t="s">
        <v>3293</v>
      </c>
      <c r="J905" s="192" t="s">
        <v>10</v>
      </c>
      <c r="K905" s="192"/>
      <c r="L905" s="193" t="s">
        <v>1054</v>
      </c>
      <c r="M905" s="172" t="str">
        <f>IF(C905="","",(IF(IFERROR(INDEX(HandoverLog!A:A,MATCH(ShipmentRegister!C905,HandoverLog!A:A,0),1),"Inside The Secure Store")=C905,"Collected And Gone","Inside The Secure Store")))</f>
        <v>Inside The Secure Store</v>
      </c>
      <c r="N905" s="28">
        <f t="shared" ca="1" si="62"/>
        <v>2</v>
      </c>
      <c r="O905" s="192"/>
      <c r="P905" s="192"/>
      <c r="Q905" s="192"/>
      <c r="R905" s="192"/>
      <c r="S905" s="192"/>
      <c r="T905" s="208"/>
      <c r="U905" s="192"/>
      <c r="V905" s="174" t="str">
        <f t="shared" si="64"/>
        <v/>
      </c>
      <c r="W905" s="175" t="str">
        <f t="shared" ca="1" si="65"/>
        <v/>
      </c>
      <c r="X905" s="182"/>
      <c r="Y905" s="182"/>
      <c r="Z905" s="182"/>
      <c r="AA905" s="182"/>
    </row>
    <row r="906" spans="1:27">
      <c r="A906" s="214">
        <v>44099</v>
      </c>
      <c r="B906" s="169" t="s">
        <v>7</v>
      </c>
      <c r="C906" s="192" t="s">
        <v>3289</v>
      </c>
      <c r="D906" s="208">
        <v>17</v>
      </c>
      <c r="E906" s="208"/>
      <c r="F906" s="213" t="s">
        <v>104</v>
      </c>
      <c r="G906" s="192" t="s">
        <v>106</v>
      </c>
      <c r="H906" s="192" t="s">
        <v>3294</v>
      </c>
      <c r="I906" s="192" t="s">
        <v>3293</v>
      </c>
      <c r="J906" s="192" t="s">
        <v>10</v>
      </c>
      <c r="K906" s="192"/>
      <c r="L906" s="193" t="s">
        <v>1054</v>
      </c>
      <c r="M906" s="172" t="str">
        <f>IF(C906="","",(IF(IFERROR(INDEX(HandoverLog!A:A,MATCH(ShipmentRegister!C906,HandoverLog!A:A,0),1),"Inside The Secure Store")=C906,"Collected And Gone","Inside The Secure Store")))</f>
        <v>Inside The Secure Store</v>
      </c>
      <c r="N906" s="28">
        <f t="shared" ca="1" si="62"/>
        <v>2</v>
      </c>
      <c r="O906" s="192"/>
      <c r="P906" s="192"/>
      <c r="Q906" s="192"/>
      <c r="R906" s="192"/>
      <c r="S906" s="192"/>
      <c r="T906" s="208"/>
      <c r="U906" s="192"/>
      <c r="V906" s="174" t="str">
        <f t="shared" si="64"/>
        <v/>
      </c>
      <c r="W906" s="175" t="str">
        <f t="shared" ca="1" si="65"/>
        <v/>
      </c>
      <c r="X906" s="182"/>
      <c r="Y906" s="182"/>
      <c r="Z906" s="182"/>
      <c r="AA906" s="182"/>
    </row>
    <row r="907" spans="1:27">
      <c r="A907" s="214">
        <v>44099</v>
      </c>
      <c r="B907" s="169" t="s">
        <v>7</v>
      </c>
      <c r="C907" s="192" t="s">
        <v>3290</v>
      </c>
      <c r="D907" s="208">
        <v>17</v>
      </c>
      <c r="E907" s="208"/>
      <c r="F907" s="213" t="s">
        <v>104</v>
      </c>
      <c r="G907" s="192" t="s">
        <v>106</v>
      </c>
      <c r="H907" s="192" t="s">
        <v>3294</v>
      </c>
      <c r="I907" s="192" t="s">
        <v>3292</v>
      </c>
      <c r="J907" s="192" t="s">
        <v>10</v>
      </c>
      <c r="K907" s="192"/>
      <c r="L907" s="193" t="s">
        <v>1054</v>
      </c>
      <c r="M907" s="172" t="str">
        <f>IF(C907="","",(IF(IFERROR(INDEX(HandoverLog!A:A,MATCH(ShipmentRegister!C907,HandoverLog!A:A,0),1),"Inside The Secure Store")=C907,"Collected And Gone","Inside The Secure Store")))</f>
        <v>Inside The Secure Store</v>
      </c>
      <c r="N907" s="28">
        <f t="shared" ca="1" si="62"/>
        <v>2</v>
      </c>
      <c r="O907" s="192"/>
      <c r="P907" s="192"/>
      <c r="Q907" s="192"/>
      <c r="R907" s="192"/>
      <c r="S907" s="192"/>
      <c r="T907" s="208"/>
      <c r="U907" s="192"/>
      <c r="V907" s="174" t="str">
        <f t="shared" si="64"/>
        <v/>
      </c>
      <c r="W907" s="175" t="str">
        <f t="shared" ca="1" si="65"/>
        <v/>
      </c>
      <c r="X907" s="182"/>
      <c r="Y907" s="182"/>
      <c r="Z907" s="182"/>
      <c r="AA907" s="182"/>
    </row>
    <row r="908" spans="1:27">
      <c r="A908" s="214">
        <v>44099</v>
      </c>
      <c r="B908" s="169" t="s">
        <v>7</v>
      </c>
      <c r="C908" s="192" t="s">
        <v>3302</v>
      </c>
      <c r="D908" s="208">
        <v>1</v>
      </c>
      <c r="E908" s="208" t="s">
        <v>39</v>
      </c>
      <c r="F908" s="213" t="s">
        <v>1866</v>
      </c>
      <c r="G908" s="192" t="s">
        <v>513</v>
      </c>
      <c r="H908" s="192" t="s">
        <v>3298</v>
      </c>
      <c r="I908" s="192" t="s">
        <v>3299</v>
      </c>
      <c r="J908" s="192" t="s">
        <v>10</v>
      </c>
      <c r="K908" s="192"/>
      <c r="L908" s="193" t="s">
        <v>1054</v>
      </c>
      <c r="M908" s="172" t="str">
        <f>IF(C908="","",(IF(IFERROR(INDEX(HandoverLog!A:A,MATCH(ShipmentRegister!C908,HandoverLog!A:A,0),1),"Inside The Secure Store")=C908,"Collected And Gone","Inside The Secure Store")))</f>
        <v>Collected And Gone</v>
      </c>
      <c r="N908" s="28">
        <f t="shared" ca="1" si="62"/>
        <v>2</v>
      </c>
      <c r="O908" s="192"/>
      <c r="P908" s="192"/>
      <c r="Q908" s="192"/>
      <c r="R908" s="192"/>
      <c r="S908" s="192"/>
      <c r="T908" s="208"/>
      <c r="U908" s="192"/>
      <c r="V908" s="174" t="str">
        <f t="shared" si="64"/>
        <v/>
      </c>
      <c r="W908" s="175" t="str">
        <f t="shared" ca="1" si="65"/>
        <v/>
      </c>
      <c r="X908" s="182"/>
      <c r="Y908" s="182"/>
      <c r="Z908" s="182"/>
      <c r="AA908" s="182"/>
    </row>
    <row r="909" spans="1:27">
      <c r="A909" s="214">
        <v>44099</v>
      </c>
      <c r="B909" s="169" t="s">
        <v>7</v>
      </c>
      <c r="C909" s="192" t="s">
        <v>3311</v>
      </c>
      <c r="D909" s="208">
        <v>1</v>
      </c>
      <c r="E909" s="208" t="s">
        <v>39</v>
      </c>
      <c r="F909" s="213" t="s">
        <v>104</v>
      </c>
      <c r="G909" s="192" t="s">
        <v>2793</v>
      </c>
      <c r="H909" s="192" t="s">
        <v>3300</v>
      </c>
      <c r="I909" s="192" t="s">
        <v>3301</v>
      </c>
      <c r="J909" s="192" t="s">
        <v>10</v>
      </c>
      <c r="K909" s="192"/>
      <c r="L909" s="193" t="s">
        <v>1054</v>
      </c>
      <c r="M909" s="172" t="str">
        <f>IF(C909="","",(IF(IFERROR(INDEX(HandoverLog!A:A,MATCH(ShipmentRegister!C909,HandoverLog!A:A,0),1),"Inside The Secure Store")=C909,"Collected And Gone","Inside The Secure Store")))</f>
        <v>Collected And Gone</v>
      </c>
      <c r="N909" s="28">
        <f t="shared" ca="1" si="62"/>
        <v>2</v>
      </c>
      <c r="O909" s="192" t="s">
        <v>3057</v>
      </c>
      <c r="P909" s="192"/>
      <c r="Q909" s="192"/>
      <c r="R909" s="192"/>
      <c r="S909" s="192"/>
      <c r="T909" s="208"/>
      <c r="U909" s="192"/>
      <c r="V909" s="174" t="str">
        <f t="shared" si="64"/>
        <v/>
      </c>
      <c r="W909" s="175" t="str">
        <f t="shared" ca="1" si="65"/>
        <v/>
      </c>
      <c r="X909" s="182"/>
      <c r="Y909" s="182"/>
      <c r="Z909" s="182"/>
      <c r="AA909" s="182"/>
    </row>
    <row r="910" spans="1:27">
      <c r="A910" s="214">
        <v>44099</v>
      </c>
      <c r="B910" s="169" t="s">
        <v>7</v>
      </c>
      <c r="C910" s="192" t="s">
        <v>3305</v>
      </c>
      <c r="D910" s="208">
        <v>1</v>
      </c>
      <c r="E910" s="208" t="s">
        <v>39</v>
      </c>
      <c r="F910" s="213" t="s">
        <v>14</v>
      </c>
      <c r="G910" s="192" t="s">
        <v>509</v>
      </c>
      <c r="H910" s="192" t="s">
        <v>3306</v>
      </c>
      <c r="I910" s="192" t="s">
        <v>3307</v>
      </c>
      <c r="J910" s="192" t="s">
        <v>10</v>
      </c>
      <c r="K910" s="192"/>
      <c r="L910" s="193" t="s">
        <v>3308</v>
      </c>
      <c r="M910" s="172" t="str">
        <f>IF(C910="","",(IF(IFERROR(INDEX(HandoverLog!A:A,MATCH(ShipmentRegister!C910,HandoverLog!A:A,0),1),"Inside The Secure Store")=C910,"Collected And Gone","Inside The Secure Store")))</f>
        <v>Inside The Secure Store</v>
      </c>
      <c r="N910" s="28">
        <f t="shared" ca="1" si="62"/>
        <v>2</v>
      </c>
      <c r="O910" s="192"/>
      <c r="P910" s="192"/>
      <c r="Q910" s="192"/>
      <c r="R910" s="192"/>
      <c r="S910" s="192"/>
      <c r="T910" s="208"/>
      <c r="U910" s="192"/>
      <c r="V910" s="174" t="str">
        <f t="shared" si="64"/>
        <v/>
      </c>
      <c r="W910" s="175" t="str">
        <f t="shared" ca="1" si="65"/>
        <v/>
      </c>
      <c r="X910" s="182"/>
      <c r="Y910" s="182"/>
      <c r="Z910" s="182"/>
      <c r="AA910" s="182"/>
    </row>
    <row r="911" spans="1:27">
      <c r="A911" s="214">
        <v>44099</v>
      </c>
      <c r="B911" s="169" t="s">
        <v>7</v>
      </c>
      <c r="C911" s="192" t="s">
        <v>3326</v>
      </c>
      <c r="D911" s="208">
        <v>2</v>
      </c>
      <c r="E911" s="208" t="s">
        <v>39</v>
      </c>
      <c r="F911" s="213" t="s">
        <v>14</v>
      </c>
      <c r="G911" s="169" t="s">
        <v>3327</v>
      </c>
      <c r="H911" s="192" t="s">
        <v>3328</v>
      </c>
      <c r="I911" s="192" t="s">
        <v>74</v>
      </c>
      <c r="J911" s="192" t="s">
        <v>9</v>
      </c>
      <c r="K911" s="192"/>
      <c r="L911" s="193" t="s">
        <v>1054</v>
      </c>
      <c r="M911" s="172" t="str">
        <f>IF(C911="","",(IF(IFERROR(INDEX(HandoverLog!A:A,MATCH(ShipmentRegister!C911,HandoverLog!A:A,0),1),"Inside The Secure Store")=C911,"Collected And Gone","Inside The Secure Store")))</f>
        <v>Collected And Gone</v>
      </c>
      <c r="N911" s="28">
        <f t="shared" ref="N911" ca="1" si="66">IF(A911="","",(TODAY()-A911))</f>
        <v>2</v>
      </c>
      <c r="O911" s="192"/>
      <c r="P911" s="192"/>
      <c r="Q911" s="192"/>
      <c r="R911" s="192"/>
      <c r="S911" s="192"/>
      <c r="T911" s="208"/>
      <c r="U911" s="192"/>
      <c r="V911" s="174"/>
      <c r="W911" s="175"/>
      <c r="X911" s="182"/>
      <c r="Y911" s="182"/>
      <c r="Z911" s="182"/>
      <c r="AA911" s="182"/>
    </row>
    <row r="912" spans="1:27">
      <c r="A912" s="214">
        <v>44099</v>
      </c>
      <c r="B912" s="169" t="s">
        <v>7</v>
      </c>
      <c r="C912" s="192" t="s">
        <v>3329</v>
      </c>
      <c r="D912" s="208">
        <v>2</v>
      </c>
      <c r="E912" s="208"/>
      <c r="F912" s="213" t="s">
        <v>14</v>
      </c>
      <c r="G912" s="169" t="s">
        <v>3327</v>
      </c>
      <c r="H912" s="192" t="s">
        <v>3328</v>
      </c>
      <c r="I912" s="192" t="s">
        <v>74</v>
      </c>
      <c r="J912" s="192" t="s">
        <v>9</v>
      </c>
      <c r="K912" s="192"/>
      <c r="L912" s="193" t="s">
        <v>1054</v>
      </c>
      <c r="M912" s="172" t="str">
        <f>IF(C912="","",(IF(IFERROR(INDEX(HandoverLog!A:A,MATCH(ShipmentRegister!C912,HandoverLog!A:A,0),1),"Inside The Secure Store")=C912,"Collected And Gone","Inside The Secure Store")))</f>
        <v>Collected And Gone</v>
      </c>
      <c r="N912" s="28">
        <f t="shared" ca="1" si="62"/>
        <v>2</v>
      </c>
      <c r="O912" s="192"/>
      <c r="P912" s="192"/>
      <c r="Q912" s="192"/>
      <c r="R912" s="192"/>
      <c r="S912" s="192"/>
      <c r="T912" s="208"/>
      <c r="U912" s="192"/>
      <c r="V912" s="174" t="str">
        <f t="shared" si="64"/>
        <v/>
      </c>
      <c r="W912" s="175" t="str">
        <f t="shared" ca="1" si="65"/>
        <v/>
      </c>
      <c r="X912" s="182"/>
      <c r="Y912" s="182"/>
      <c r="Z912" s="182"/>
      <c r="AA912" s="182"/>
    </row>
    <row r="913" spans="1:27">
      <c r="A913" s="214"/>
      <c r="B913" s="169"/>
      <c r="C913" s="192"/>
      <c r="D913" s="208"/>
      <c r="E913" s="208"/>
      <c r="F913" s="213"/>
      <c r="G913" s="192"/>
      <c r="H913" s="192"/>
      <c r="I913" s="192"/>
      <c r="J913" s="192"/>
      <c r="K913" s="192"/>
      <c r="L913" s="193"/>
      <c r="M913" s="172" t="str">
        <f>IF(C913="","",(IF(IFERROR(INDEX(HandoverLog!A:A,MATCH(ShipmentRegister!C913,HandoverLog!A:A,0),1),"Inside The Secure Store")=C913,"Collected And Gone","Inside The Secure Store")))</f>
        <v/>
      </c>
      <c r="N913" s="28" t="str">
        <f t="shared" ca="1" si="62"/>
        <v/>
      </c>
      <c r="O913" s="192"/>
      <c r="P913" s="192"/>
      <c r="Q913" s="192"/>
      <c r="R913" s="192"/>
      <c r="S913" s="192"/>
      <c r="T913" s="208"/>
      <c r="U913" s="192"/>
      <c r="V913" s="174" t="str">
        <f t="shared" si="64"/>
        <v/>
      </c>
      <c r="W913" s="175" t="str">
        <f t="shared" ca="1" si="65"/>
        <v/>
      </c>
      <c r="X913" s="182"/>
      <c r="Y913" s="182"/>
      <c r="Z913" s="182"/>
      <c r="AA913" s="182"/>
    </row>
    <row r="914" spans="1:27">
      <c r="A914" s="214"/>
      <c r="B914" s="169"/>
      <c r="C914" s="192"/>
      <c r="D914" s="208"/>
      <c r="E914" s="208"/>
      <c r="F914" s="213"/>
      <c r="G914" s="192"/>
      <c r="H914" s="192"/>
      <c r="I914" s="192"/>
      <c r="J914" s="192"/>
      <c r="K914" s="192"/>
      <c r="L914" s="193"/>
      <c r="M914" s="172" t="str">
        <f>IF(C914="","",(IF(IFERROR(INDEX(HandoverLog!A:A,MATCH(ShipmentRegister!C914,HandoverLog!A:A,0),1),"Inside The Secure Store")=C914,"Collected And Gone","Inside The Secure Store")))</f>
        <v/>
      </c>
      <c r="N914" s="28" t="str">
        <f t="shared" ca="1" si="62"/>
        <v/>
      </c>
      <c r="O914" s="192"/>
      <c r="P914" s="192"/>
      <c r="Q914" s="192"/>
      <c r="R914" s="192"/>
      <c r="S914" s="192"/>
      <c r="T914" s="208"/>
      <c r="U914" s="192"/>
      <c r="V914" s="174" t="str">
        <f t="shared" si="64"/>
        <v/>
      </c>
      <c r="W914" s="175" t="str">
        <f t="shared" ca="1" si="65"/>
        <v/>
      </c>
      <c r="X914" s="182"/>
      <c r="Y914" s="182"/>
      <c r="Z914" s="182"/>
      <c r="AA914" s="182"/>
    </row>
    <row r="915" spans="1:27">
      <c r="A915" s="214"/>
      <c r="B915" s="169"/>
      <c r="C915" s="192"/>
      <c r="D915" s="208"/>
      <c r="E915" s="208"/>
      <c r="F915" s="213"/>
      <c r="G915" s="192"/>
      <c r="H915" s="192"/>
      <c r="I915" s="192"/>
      <c r="J915" s="192"/>
      <c r="K915" s="192"/>
      <c r="L915" s="193"/>
      <c r="M915" s="172" t="str">
        <f>IF(C915="","",(IF(IFERROR(INDEX(HandoverLog!A:A,MATCH(ShipmentRegister!C915,HandoverLog!A:A,0),1),"Inside The Secure Store")=C915,"Collected And Gone","Inside The Secure Store")))</f>
        <v/>
      </c>
      <c r="N915" s="28" t="str">
        <f t="shared" ca="1" si="62"/>
        <v/>
      </c>
      <c r="O915" s="192"/>
      <c r="P915" s="192"/>
      <c r="Q915" s="192"/>
      <c r="R915" s="192"/>
      <c r="S915" s="192"/>
      <c r="T915" s="208"/>
      <c r="U915" s="192"/>
      <c r="V915" s="174" t="str">
        <f t="shared" si="64"/>
        <v/>
      </c>
      <c r="W915" s="175" t="str">
        <f t="shared" ca="1" si="65"/>
        <v/>
      </c>
      <c r="X915" s="182"/>
      <c r="Y915" s="182"/>
      <c r="Z915" s="182"/>
      <c r="AA915" s="182"/>
    </row>
    <row r="916" spans="1:27">
      <c r="A916" s="214"/>
      <c r="B916" s="169"/>
      <c r="C916" s="192"/>
      <c r="D916" s="208"/>
      <c r="E916" s="208"/>
      <c r="F916" s="213"/>
      <c r="G916" s="192"/>
      <c r="H916" s="192"/>
      <c r="I916" s="192"/>
      <c r="J916" s="192"/>
      <c r="K916" s="192"/>
      <c r="L916" s="193"/>
      <c r="M916" s="172" t="str">
        <f>IF(C916="","",(IF(IFERROR(INDEX(HandoverLog!A:A,MATCH(ShipmentRegister!C916,HandoverLog!A:A,0),1),"Inside The Secure Store")=C916,"Collected And Gone","Inside The Secure Store")))</f>
        <v/>
      </c>
      <c r="N916" s="28" t="str">
        <f t="shared" ca="1" si="62"/>
        <v/>
      </c>
      <c r="O916" s="192"/>
      <c r="P916" s="192"/>
      <c r="Q916" s="192"/>
      <c r="R916" s="192"/>
      <c r="S916" s="192"/>
      <c r="T916" s="208"/>
      <c r="U916" s="192"/>
      <c r="V916" s="174" t="str">
        <f t="shared" si="64"/>
        <v/>
      </c>
      <c r="W916" s="175" t="str">
        <f t="shared" ca="1" si="65"/>
        <v/>
      </c>
      <c r="X916" s="182"/>
      <c r="Y916" s="182"/>
      <c r="Z916" s="182"/>
      <c r="AA916" s="182"/>
    </row>
    <row r="917" spans="1:27">
      <c r="A917" s="214"/>
      <c r="B917" s="169"/>
      <c r="C917" s="192"/>
      <c r="D917" s="208"/>
      <c r="E917" s="208"/>
      <c r="F917" s="213"/>
      <c r="G917" s="192"/>
      <c r="H917" s="192"/>
      <c r="I917" s="192"/>
      <c r="J917" s="192"/>
      <c r="K917" s="192"/>
      <c r="L917" s="193"/>
      <c r="M917" s="172" t="str">
        <f>IF(C917="","",(IF(IFERROR(INDEX(HandoverLog!A:A,MATCH(ShipmentRegister!C917,HandoverLog!A:A,0),1),"Inside The Secure Store")=C917,"Collected And Gone","Inside The Secure Store")))</f>
        <v/>
      </c>
      <c r="N917" s="28" t="str">
        <f t="shared" ca="1" si="62"/>
        <v/>
      </c>
      <c r="O917" s="192"/>
      <c r="P917" s="192"/>
      <c r="Q917" s="192"/>
      <c r="R917" s="192"/>
      <c r="S917" s="192"/>
      <c r="T917" s="208"/>
      <c r="U917" s="192"/>
      <c r="V917" s="174" t="str">
        <f t="shared" si="64"/>
        <v/>
      </c>
      <c r="W917" s="175" t="str">
        <f t="shared" ca="1" si="65"/>
        <v/>
      </c>
      <c r="X917" s="182"/>
      <c r="Y917" s="182"/>
      <c r="Z917" s="182"/>
      <c r="AA917" s="182"/>
    </row>
    <row r="918" spans="1:27">
      <c r="A918" s="214"/>
      <c r="B918" s="169"/>
      <c r="C918" s="192"/>
      <c r="D918" s="208"/>
      <c r="E918" s="208"/>
      <c r="F918" s="213"/>
      <c r="G918" s="192"/>
      <c r="H918" s="192"/>
      <c r="I918" s="192"/>
      <c r="J918" s="192"/>
      <c r="K918" s="192"/>
      <c r="L918" s="193"/>
      <c r="M918" s="172" t="str">
        <f>IF(C918="","",(IF(IFERROR(INDEX(HandoverLog!A:A,MATCH(ShipmentRegister!C918,HandoverLog!A:A,0),1),"Inside The Secure Store")=C918,"Collected And Gone","Inside The Secure Store")))</f>
        <v/>
      </c>
      <c r="N918" s="28" t="str">
        <f t="shared" ca="1" si="62"/>
        <v/>
      </c>
      <c r="O918" s="192"/>
      <c r="P918" s="192"/>
      <c r="Q918" s="192"/>
      <c r="R918" s="192"/>
      <c r="S918" s="192"/>
      <c r="T918" s="208"/>
      <c r="U918" s="192"/>
      <c r="V918" s="174" t="str">
        <f t="shared" si="64"/>
        <v/>
      </c>
      <c r="W918" s="175" t="str">
        <f t="shared" ca="1" si="65"/>
        <v/>
      </c>
      <c r="X918" s="182"/>
      <c r="Y918" s="182"/>
      <c r="Z918" s="182"/>
      <c r="AA918" s="182"/>
    </row>
    <row r="919" spans="1:27">
      <c r="A919" s="214"/>
      <c r="B919" s="169"/>
      <c r="C919" s="192"/>
      <c r="D919" s="208"/>
      <c r="E919" s="208"/>
      <c r="F919" s="213"/>
      <c r="G919" s="192"/>
      <c r="H919" s="192"/>
      <c r="I919" s="192"/>
      <c r="J919" s="192"/>
      <c r="K919" s="192"/>
      <c r="L919" s="193"/>
      <c r="M919" s="172" t="str">
        <f>IF(C919="","",(IF(IFERROR(INDEX(HandoverLog!A:A,MATCH(ShipmentRegister!C919,HandoverLog!A:A,0),1),"Inside The Secure Store")=C919,"Collected And Gone","Inside The Secure Store")))</f>
        <v/>
      </c>
      <c r="N919" s="28" t="str">
        <f t="shared" ca="1" si="62"/>
        <v/>
      </c>
      <c r="O919" s="192"/>
      <c r="P919" s="192"/>
      <c r="Q919" s="192"/>
      <c r="R919" s="192"/>
      <c r="S919" s="192"/>
      <c r="T919" s="208"/>
      <c r="U919" s="192"/>
      <c r="V919" s="174" t="str">
        <f t="shared" si="64"/>
        <v/>
      </c>
      <c r="W919" s="175" t="str">
        <f t="shared" ca="1" si="65"/>
        <v/>
      </c>
      <c r="X919" s="182"/>
      <c r="Y919" s="182"/>
      <c r="Z919" s="182"/>
      <c r="AA919" s="182"/>
    </row>
    <row r="920" spans="1:27">
      <c r="A920" s="214"/>
      <c r="B920" s="169"/>
      <c r="C920" s="192"/>
      <c r="D920" s="208"/>
      <c r="E920" s="208"/>
      <c r="F920" s="213"/>
      <c r="G920" s="192"/>
      <c r="H920" s="192"/>
      <c r="I920" s="192"/>
      <c r="J920" s="192"/>
      <c r="K920" s="192"/>
      <c r="L920" s="193"/>
      <c r="M920" s="172" t="str">
        <f>IF(C920="","",(IF(IFERROR(INDEX(HandoverLog!A:A,MATCH(ShipmentRegister!C920,HandoverLog!A:A,0),1),"Inside The Secure Store")=C920,"Collected And Gone","Inside The Secure Store")))</f>
        <v/>
      </c>
      <c r="N920" s="28" t="str">
        <f t="shared" ca="1" si="62"/>
        <v/>
      </c>
      <c r="O920" s="192"/>
      <c r="P920" s="192"/>
      <c r="Q920" s="192"/>
      <c r="R920" s="192"/>
      <c r="S920" s="192"/>
      <c r="T920" s="208"/>
      <c r="U920" s="192"/>
      <c r="V920" s="174" t="str">
        <f t="shared" si="64"/>
        <v/>
      </c>
      <c r="W920" s="175" t="str">
        <f t="shared" ca="1" si="65"/>
        <v/>
      </c>
      <c r="X920" s="182"/>
      <c r="Y920" s="182"/>
      <c r="Z920" s="182"/>
      <c r="AA920" s="182"/>
    </row>
    <row r="921" spans="1:27">
      <c r="A921" s="214"/>
      <c r="B921" s="169"/>
      <c r="C921" s="192"/>
      <c r="D921" s="208"/>
      <c r="E921" s="208"/>
      <c r="F921" s="213"/>
      <c r="G921" s="192"/>
      <c r="H921" s="192"/>
      <c r="I921" s="192"/>
      <c r="J921" s="192"/>
      <c r="K921" s="192"/>
      <c r="L921" s="193"/>
      <c r="M921" s="172" t="str">
        <f>IF(C921="","",(IF(IFERROR(INDEX(HandoverLog!A:A,MATCH(ShipmentRegister!C921,HandoverLog!A:A,0),1),"Inside The Secure Store")=C921,"Collected And Gone","Inside The Secure Store")))</f>
        <v/>
      </c>
      <c r="N921" s="28" t="str">
        <f t="shared" ca="1" si="62"/>
        <v/>
      </c>
      <c r="O921" s="192"/>
      <c r="P921" s="192"/>
      <c r="Q921" s="192"/>
      <c r="R921" s="192"/>
      <c r="S921" s="192"/>
      <c r="T921" s="208"/>
      <c r="U921" s="192"/>
      <c r="V921" s="174" t="str">
        <f t="shared" si="64"/>
        <v/>
      </c>
      <c r="W921" s="175" t="str">
        <f t="shared" ca="1" si="65"/>
        <v/>
      </c>
      <c r="X921" s="182"/>
      <c r="Y921" s="182"/>
      <c r="Z921" s="182"/>
      <c r="AA921" s="182"/>
    </row>
    <row r="922" spans="1:27">
      <c r="A922" s="214"/>
      <c r="B922" s="169"/>
      <c r="C922" s="192"/>
      <c r="D922" s="208"/>
      <c r="E922" s="208"/>
      <c r="F922" s="213"/>
      <c r="G922" s="192"/>
      <c r="H922" s="192"/>
      <c r="I922" s="192"/>
      <c r="J922" s="192"/>
      <c r="K922" s="192"/>
      <c r="L922" s="193"/>
      <c r="M922" s="172" t="str">
        <f>IF(C922="","",(IF(IFERROR(INDEX(HandoverLog!A:A,MATCH(ShipmentRegister!C922,HandoverLog!A:A,0),1),"Inside The Secure Store")=C922,"Collected And Gone","Inside The Secure Store")))</f>
        <v/>
      </c>
      <c r="N922" s="28" t="str">
        <f t="shared" ca="1" si="62"/>
        <v/>
      </c>
      <c r="O922" s="192"/>
      <c r="P922" s="192"/>
      <c r="Q922" s="192"/>
      <c r="R922" s="192"/>
      <c r="S922" s="192"/>
      <c r="T922" s="208"/>
      <c r="U922" s="192"/>
      <c r="V922" s="174" t="str">
        <f t="shared" si="64"/>
        <v/>
      </c>
      <c r="W922" s="175" t="str">
        <f t="shared" ca="1" si="65"/>
        <v/>
      </c>
      <c r="X922" s="182"/>
      <c r="Y922" s="182"/>
      <c r="Z922" s="182"/>
      <c r="AA922" s="182"/>
    </row>
    <row r="923" spans="1:27">
      <c r="A923" s="214"/>
      <c r="B923" s="169"/>
      <c r="C923" s="192"/>
      <c r="D923" s="208"/>
      <c r="E923" s="208"/>
      <c r="F923" s="213"/>
      <c r="G923" s="192"/>
      <c r="H923" s="192"/>
      <c r="I923" s="192"/>
      <c r="J923" s="192"/>
      <c r="K923" s="192"/>
      <c r="L923" s="193"/>
      <c r="M923" s="172" t="str">
        <f>IF(C923="","",(IF(IFERROR(INDEX(HandoverLog!A:A,MATCH(ShipmentRegister!C923,HandoverLog!A:A,0),1),"Inside The Secure Store")=C923,"Collected And Gone","Inside The Secure Store")))</f>
        <v/>
      </c>
      <c r="N923" s="28" t="str">
        <f t="shared" ca="1" si="62"/>
        <v/>
      </c>
      <c r="O923" s="192"/>
      <c r="P923" s="192"/>
      <c r="Q923" s="192"/>
      <c r="R923" s="192"/>
      <c r="S923" s="192"/>
      <c r="T923" s="208"/>
      <c r="U923" s="192"/>
      <c r="V923" s="174" t="str">
        <f t="shared" si="64"/>
        <v/>
      </c>
      <c r="W923" s="175" t="str">
        <f t="shared" ca="1" si="65"/>
        <v/>
      </c>
      <c r="X923" s="182"/>
      <c r="Y923" s="182"/>
      <c r="Z923" s="182"/>
      <c r="AA923" s="182"/>
    </row>
    <row r="924" spans="1:27">
      <c r="A924" s="214"/>
      <c r="B924" s="169"/>
      <c r="C924" s="192"/>
      <c r="D924" s="208"/>
      <c r="E924" s="208"/>
      <c r="F924" s="213"/>
      <c r="G924" s="192"/>
      <c r="H924" s="192"/>
      <c r="I924" s="192"/>
      <c r="J924" s="192"/>
      <c r="K924" s="192"/>
      <c r="L924" s="193"/>
      <c r="M924" s="172" t="str">
        <f>IF(C924="","",(IF(IFERROR(INDEX(HandoverLog!A:A,MATCH(ShipmentRegister!C924,HandoverLog!A:A,0),1),"Inside The Secure Store")=C924,"Collected And Gone","Inside The Secure Store")))</f>
        <v/>
      </c>
      <c r="N924" s="28" t="str">
        <f t="shared" ca="1" si="62"/>
        <v/>
      </c>
      <c r="O924" s="192"/>
      <c r="P924" s="192"/>
      <c r="Q924" s="192"/>
      <c r="R924" s="192"/>
      <c r="S924" s="192"/>
      <c r="T924" s="208"/>
      <c r="U924" s="192"/>
      <c r="V924" s="174" t="str">
        <f t="shared" si="64"/>
        <v/>
      </c>
      <c r="W924" s="175" t="str">
        <f t="shared" ca="1" si="65"/>
        <v/>
      </c>
      <c r="X924" s="182"/>
      <c r="Y924" s="182"/>
      <c r="Z924" s="182"/>
      <c r="AA924" s="182"/>
    </row>
    <row r="925" spans="1:27">
      <c r="A925" s="214"/>
      <c r="B925" s="169"/>
      <c r="C925" s="192"/>
      <c r="D925" s="208"/>
      <c r="E925" s="208"/>
      <c r="F925" s="213"/>
      <c r="G925" s="192"/>
      <c r="H925" s="192"/>
      <c r="I925" s="192"/>
      <c r="J925" s="192"/>
      <c r="K925" s="192"/>
      <c r="L925" s="193"/>
      <c r="M925" s="172" t="str">
        <f>IF(C925="","",(IF(IFERROR(INDEX(HandoverLog!A:A,MATCH(ShipmentRegister!C925,HandoverLog!A:A,0),1),"Inside The Secure Store")=C925,"Collected And Gone","Inside The Secure Store")))</f>
        <v/>
      </c>
      <c r="N925" s="28" t="str">
        <f t="shared" ca="1" si="62"/>
        <v/>
      </c>
      <c r="O925" s="192"/>
      <c r="P925" s="192"/>
      <c r="Q925" s="192"/>
      <c r="R925" s="192"/>
      <c r="S925" s="192"/>
      <c r="T925" s="208"/>
      <c r="U925" s="192"/>
      <c r="V925" s="174" t="str">
        <f t="shared" si="64"/>
        <v/>
      </c>
      <c r="W925" s="175" t="str">
        <f t="shared" ca="1" si="65"/>
        <v/>
      </c>
      <c r="X925" s="182"/>
      <c r="Y925" s="182"/>
      <c r="Z925" s="182"/>
      <c r="AA925" s="182"/>
    </row>
    <row r="926" spans="1:27">
      <c r="A926" s="214"/>
      <c r="B926" s="169"/>
      <c r="C926" s="192"/>
      <c r="D926" s="208"/>
      <c r="E926" s="208"/>
      <c r="F926" s="213"/>
      <c r="G926" s="192"/>
      <c r="H926" s="192"/>
      <c r="I926" s="192"/>
      <c r="J926" s="192"/>
      <c r="K926" s="192"/>
      <c r="L926" s="193"/>
      <c r="M926" s="172" t="str">
        <f>IF(C926="","",(IF(IFERROR(INDEX(HandoverLog!A:A,MATCH(ShipmentRegister!C926,HandoverLog!A:A,0),1),"Inside The Secure Store")=C926,"Collected And Gone","Inside The Secure Store")))</f>
        <v/>
      </c>
      <c r="N926" s="28" t="str">
        <f t="shared" ca="1" si="62"/>
        <v/>
      </c>
      <c r="O926" s="192"/>
      <c r="P926" s="192"/>
      <c r="Q926" s="192"/>
      <c r="R926" s="192"/>
      <c r="S926" s="192"/>
      <c r="T926" s="208"/>
      <c r="U926" s="192"/>
      <c r="V926" s="174" t="str">
        <f t="shared" si="64"/>
        <v/>
      </c>
      <c r="W926" s="175" t="str">
        <f t="shared" ca="1" si="65"/>
        <v/>
      </c>
      <c r="X926" s="182"/>
      <c r="Y926" s="182"/>
      <c r="Z926" s="182"/>
      <c r="AA926" s="182"/>
    </row>
    <row r="927" spans="1:27">
      <c r="A927" s="214"/>
      <c r="B927" s="169"/>
      <c r="C927" s="192"/>
      <c r="D927" s="208"/>
      <c r="E927" s="208"/>
      <c r="F927" s="213"/>
      <c r="G927" s="192"/>
      <c r="H927" s="192"/>
      <c r="I927" s="192"/>
      <c r="J927" s="192"/>
      <c r="K927" s="192"/>
      <c r="L927" s="193"/>
      <c r="M927" s="172" t="str">
        <f>IF(C927="","",(IF(IFERROR(INDEX(HandoverLog!A:A,MATCH(ShipmentRegister!C927,HandoverLog!A:A,0),1),"Inside The Secure Store")=C927,"Collected And Gone","Inside The Secure Store")))</f>
        <v/>
      </c>
      <c r="N927" s="28" t="str">
        <f t="shared" ca="1" si="62"/>
        <v/>
      </c>
      <c r="O927" s="192"/>
      <c r="P927" s="192"/>
      <c r="Q927" s="192"/>
      <c r="R927" s="192"/>
      <c r="S927" s="192"/>
      <c r="T927" s="208"/>
      <c r="U927" s="192"/>
      <c r="V927" s="174" t="str">
        <f t="shared" si="64"/>
        <v/>
      </c>
      <c r="W927" s="175" t="str">
        <f t="shared" ca="1" si="65"/>
        <v/>
      </c>
      <c r="X927" s="182"/>
      <c r="Y927" s="182"/>
      <c r="Z927" s="182"/>
      <c r="AA927" s="182"/>
    </row>
    <row r="928" spans="1:27">
      <c r="A928" s="214"/>
      <c r="B928" s="169"/>
      <c r="C928" s="192"/>
      <c r="D928" s="208"/>
      <c r="E928" s="208"/>
      <c r="F928" s="213"/>
      <c r="G928" s="192"/>
      <c r="H928" s="192"/>
      <c r="I928" s="192"/>
      <c r="J928" s="192"/>
      <c r="K928" s="192"/>
      <c r="L928" s="193"/>
      <c r="M928" s="172" t="str">
        <f>IF(C928="","",(IF(IFERROR(INDEX(HandoverLog!A:A,MATCH(ShipmentRegister!C928,HandoverLog!A:A,0),1),"Inside The Secure Store")=C928,"Collected And Gone","Inside The Secure Store")))</f>
        <v/>
      </c>
      <c r="N928" s="28" t="str">
        <f t="shared" ca="1" si="62"/>
        <v/>
      </c>
      <c r="O928" s="192"/>
      <c r="P928" s="192"/>
      <c r="Q928" s="192"/>
      <c r="R928" s="192"/>
      <c r="S928" s="192"/>
      <c r="T928" s="208"/>
      <c r="U928" s="192"/>
      <c r="V928" s="174" t="str">
        <f t="shared" si="64"/>
        <v/>
      </c>
      <c r="W928" s="175" t="str">
        <f t="shared" ca="1" si="65"/>
        <v/>
      </c>
      <c r="X928" s="182"/>
      <c r="Y928" s="182"/>
      <c r="Z928" s="182"/>
      <c r="AA928" s="182"/>
    </row>
    <row r="929" spans="1:27">
      <c r="A929" s="214"/>
      <c r="B929" s="169"/>
      <c r="C929" s="192"/>
      <c r="D929" s="208"/>
      <c r="E929" s="208"/>
      <c r="F929" s="213"/>
      <c r="G929" s="192"/>
      <c r="H929" s="192"/>
      <c r="I929" s="192"/>
      <c r="J929" s="192"/>
      <c r="K929" s="192"/>
      <c r="L929" s="193"/>
      <c r="M929" s="172" t="str">
        <f>IF(C929="","",(IF(IFERROR(INDEX(HandoverLog!A:A,MATCH(ShipmentRegister!C929,HandoverLog!A:A,0),1),"Inside The Secure Store")=C929,"Collected And Gone","Inside The Secure Store")))</f>
        <v/>
      </c>
      <c r="N929" s="28" t="str">
        <f t="shared" ca="1" si="62"/>
        <v/>
      </c>
      <c r="O929" s="192"/>
      <c r="P929" s="192"/>
      <c r="Q929" s="192"/>
      <c r="R929" s="192"/>
      <c r="S929" s="192"/>
      <c r="T929" s="208"/>
      <c r="U929" s="192"/>
      <c r="V929" s="174" t="str">
        <f t="shared" si="64"/>
        <v/>
      </c>
      <c r="W929" s="175" t="str">
        <f t="shared" ca="1" si="65"/>
        <v/>
      </c>
      <c r="X929" s="182"/>
      <c r="Y929" s="182"/>
      <c r="Z929" s="182"/>
      <c r="AA929" s="182"/>
    </row>
    <row r="930" spans="1:27">
      <c r="A930" s="214"/>
      <c r="B930" s="169"/>
      <c r="C930" s="192"/>
      <c r="D930" s="208"/>
      <c r="E930" s="208"/>
      <c r="F930" s="213"/>
      <c r="G930" s="192"/>
      <c r="H930" s="192"/>
      <c r="I930" s="192"/>
      <c r="J930" s="192"/>
      <c r="K930" s="192"/>
      <c r="L930" s="193"/>
      <c r="M930" s="172" t="str">
        <f>IF(C930="","",(IF(IFERROR(INDEX(HandoverLog!A:A,MATCH(ShipmentRegister!C930,HandoverLog!A:A,0),1),"Inside The Secure Store")=C930,"Collected And Gone","Inside The Secure Store")))</f>
        <v/>
      </c>
      <c r="N930" s="28" t="str">
        <f t="shared" ca="1" si="62"/>
        <v/>
      </c>
      <c r="O930" s="192"/>
      <c r="P930" s="192"/>
      <c r="Q930" s="192"/>
      <c r="R930" s="192"/>
      <c r="S930" s="192"/>
      <c r="T930" s="208"/>
      <c r="U930" s="192"/>
      <c r="V930" s="174" t="str">
        <f t="shared" si="64"/>
        <v/>
      </c>
      <c r="W930" s="175" t="str">
        <f t="shared" ca="1" si="65"/>
        <v/>
      </c>
      <c r="X930" s="182"/>
      <c r="Y930" s="182"/>
      <c r="Z930" s="182"/>
      <c r="AA930" s="182"/>
    </row>
    <row r="931" spans="1:27">
      <c r="A931" s="214"/>
      <c r="B931" s="169"/>
      <c r="C931" s="192"/>
      <c r="D931" s="208"/>
      <c r="E931" s="208"/>
      <c r="F931" s="213"/>
      <c r="G931" s="192"/>
      <c r="H931" s="192"/>
      <c r="I931" s="192"/>
      <c r="J931" s="192"/>
      <c r="K931" s="192"/>
      <c r="L931" s="193"/>
      <c r="M931" s="172" t="str">
        <f>IF(C931="","",(IF(IFERROR(INDEX(HandoverLog!A:A,MATCH(ShipmentRegister!C931,HandoverLog!A:A,0),1),"Inside The Secure Store")=C931,"Collected And Gone","Inside The Secure Store")))</f>
        <v/>
      </c>
      <c r="N931" s="28" t="str">
        <f t="shared" ref="N931:N994" ca="1" si="67">IF(A931="","",(TODAY()-A931))</f>
        <v/>
      </c>
      <c r="O931" s="192"/>
      <c r="P931" s="192"/>
      <c r="Q931" s="192"/>
      <c r="R931" s="192"/>
      <c r="S931" s="192"/>
      <c r="T931" s="208"/>
      <c r="U931" s="192"/>
      <c r="V931" s="174" t="str">
        <f t="shared" si="64"/>
        <v/>
      </c>
      <c r="W931" s="175" t="str">
        <f t="shared" ca="1" si="65"/>
        <v/>
      </c>
      <c r="X931" s="182"/>
      <c r="Y931" s="182"/>
      <c r="Z931" s="182"/>
      <c r="AA931" s="182"/>
    </row>
    <row r="932" spans="1:27">
      <c r="A932" s="214"/>
      <c r="B932" s="169"/>
      <c r="C932" s="192"/>
      <c r="D932" s="208"/>
      <c r="E932" s="208"/>
      <c r="F932" s="213"/>
      <c r="G932" s="192"/>
      <c r="H932" s="192"/>
      <c r="I932" s="192"/>
      <c r="J932" s="192"/>
      <c r="K932" s="192"/>
      <c r="L932" s="193"/>
      <c r="M932" s="172" t="str">
        <f>IF(C932="","",(IF(IFERROR(INDEX(HandoverLog!A:A,MATCH(ShipmentRegister!C932,HandoverLog!A:A,0),1),"Inside The Secure Store")=C932,"Collected And Gone","Inside The Secure Store")))</f>
        <v/>
      </c>
      <c r="N932" s="28" t="str">
        <f t="shared" ca="1" si="67"/>
        <v/>
      </c>
      <c r="O932" s="192"/>
      <c r="P932" s="192"/>
      <c r="Q932" s="192"/>
      <c r="R932" s="192"/>
      <c r="S932" s="192"/>
      <c r="T932" s="208"/>
      <c r="U932" s="192"/>
      <c r="V932" s="174" t="str">
        <f t="shared" si="64"/>
        <v/>
      </c>
      <c r="W932" s="175" t="str">
        <f t="shared" ca="1" si="65"/>
        <v/>
      </c>
      <c r="X932" s="182"/>
      <c r="Y932" s="182"/>
      <c r="Z932" s="182"/>
      <c r="AA932" s="182"/>
    </row>
    <row r="933" spans="1:27">
      <c r="A933" s="214"/>
      <c r="B933" s="169"/>
      <c r="C933" s="192"/>
      <c r="D933" s="208"/>
      <c r="E933" s="208"/>
      <c r="F933" s="213"/>
      <c r="G933" s="192"/>
      <c r="H933" s="192"/>
      <c r="I933" s="192"/>
      <c r="J933" s="192"/>
      <c r="K933" s="192"/>
      <c r="L933" s="193"/>
      <c r="M933" s="172" t="str">
        <f>IF(C933="","",(IF(IFERROR(INDEX(HandoverLog!A:A,MATCH(ShipmentRegister!C933,HandoverLog!A:A,0),1),"Inside The Secure Store")=C933,"Collected And Gone","Inside The Secure Store")))</f>
        <v/>
      </c>
      <c r="N933" s="28" t="str">
        <f t="shared" ca="1" si="67"/>
        <v/>
      </c>
      <c r="O933" s="192"/>
      <c r="P933" s="192"/>
      <c r="Q933" s="192"/>
      <c r="R933" s="192"/>
      <c r="S933" s="192"/>
      <c r="T933" s="208"/>
      <c r="U933" s="192"/>
      <c r="V933" s="174" t="str">
        <f t="shared" si="64"/>
        <v/>
      </c>
      <c r="W933" s="175" t="str">
        <f t="shared" ca="1" si="65"/>
        <v/>
      </c>
      <c r="X933" s="182"/>
      <c r="Y933" s="182"/>
      <c r="Z933" s="182"/>
      <c r="AA933" s="182"/>
    </row>
    <row r="934" spans="1:27">
      <c r="A934" s="214"/>
      <c r="B934" s="169"/>
      <c r="C934" s="192"/>
      <c r="D934" s="208"/>
      <c r="E934" s="208"/>
      <c r="F934" s="213"/>
      <c r="G934" s="192"/>
      <c r="H934" s="192"/>
      <c r="I934" s="192"/>
      <c r="J934" s="192"/>
      <c r="K934" s="192"/>
      <c r="L934" s="193"/>
      <c r="M934" s="172" t="str">
        <f>IF(C934="","",(IF(IFERROR(INDEX(HandoverLog!A:A,MATCH(ShipmentRegister!C934,HandoverLog!A:A,0),1),"Inside The Secure Store")=C934,"Collected And Gone","Inside The Secure Store")))</f>
        <v/>
      </c>
      <c r="N934" s="28" t="str">
        <f t="shared" ca="1" si="67"/>
        <v/>
      </c>
      <c r="O934" s="192"/>
      <c r="P934" s="192"/>
      <c r="Q934" s="192"/>
      <c r="R934" s="192"/>
      <c r="S934" s="192"/>
      <c r="T934" s="208"/>
      <c r="U934" s="192"/>
      <c r="V934" s="174" t="str">
        <f t="shared" si="64"/>
        <v/>
      </c>
      <c r="W934" s="175" t="str">
        <f t="shared" ca="1" si="65"/>
        <v/>
      </c>
      <c r="X934" s="182"/>
      <c r="Y934" s="182"/>
      <c r="Z934" s="182"/>
      <c r="AA934" s="182"/>
    </row>
    <row r="935" spans="1:27">
      <c r="A935" s="214"/>
      <c r="B935" s="169"/>
      <c r="C935" s="192"/>
      <c r="D935" s="208"/>
      <c r="E935" s="208"/>
      <c r="F935" s="213"/>
      <c r="G935" s="192"/>
      <c r="H935" s="192"/>
      <c r="I935" s="192"/>
      <c r="J935" s="192"/>
      <c r="K935" s="192"/>
      <c r="L935" s="193"/>
      <c r="M935" s="172" t="str">
        <f>IF(C935="","",(IF(IFERROR(INDEX(HandoverLog!A:A,MATCH(ShipmentRegister!C935,HandoverLog!A:A,0),1),"Inside The Secure Store")=C935,"Collected And Gone","Inside The Secure Store")))</f>
        <v/>
      </c>
      <c r="N935" s="28" t="str">
        <f t="shared" ca="1" si="67"/>
        <v/>
      </c>
      <c r="O935" s="192"/>
      <c r="P935" s="192"/>
      <c r="Q935" s="192"/>
      <c r="R935" s="192"/>
      <c r="S935" s="192"/>
      <c r="T935" s="208"/>
      <c r="U935" s="192"/>
      <c r="V935" s="174" t="str">
        <f t="shared" si="64"/>
        <v/>
      </c>
      <c r="W935" s="175" t="str">
        <f t="shared" ca="1" si="65"/>
        <v/>
      </c>
      <c r="X935" s="182"/>
      <c r="Y935" s="182"/>
      <c r="Z935" s="182"/>
      <c r="AA935" s="182"/>
    </row>
    <row r="936" spans="1:27">
      <c r="A936" s="214"/>
      <c r="B936" s="169"/>
      <c r="C936" s="192"/>
      <c r="D936" s="208"/>
      <c r="E936" s="208"/>
      <c r="F936" s="213"/>
      <c r="G936" s="192"/>
      <c r="H936" s="192"/>
      <c r="I936" s="192"/>
      <c r="J936" s="192"/>
      <c r="K936" s="192"/>
      <c r="L936" s="193"/>
      <c r="M936" s="172" t="str">
        <f>IF(C936="","",(IF(IFERROR(INDEX(HandoverLog!A:A,MATCH(ShipmentRegister!C936,HandoverLog!A:A,0),1),"Inside The Secure Store")=C936,"Collected And Gone","Inside The Secure Store")))</f>
        <v/>
      </c>
      <c r="N936" s="28" t="str">
        <f t="shared" ca="1" si="67"/>
        <v/>
      </c>
      <c r="O936" s="192"/>
      <c r="P936" s="192"/>
      <c r="Q936" s="192"/>
      <c r="R936" s="192"/>
      <c r="S936" s="192"/>
      <c r="T936" s="208"/>
      <c r="U936" s="192"/>
      <c r="V936" s="174" t="str">
        <f t="shared" si="64"/>
        <v/>
      </c>
      <c r="W936" s="175" t="str">
        <f t="shared" ca="1" si="65"/>
        <v/>
      </c>
      <c r="X936" s="182"/>
      <c r="Y936" s="182"/>
      <c r="Z936" s="182"/>
      <c r="AA936" s="182"/>
    </row>
    <row r="937" spans="1:27">
      <c r="A937" s="214"/>
      <c r="B937" s="169"/>
      <c r="C937" s="192"/>
      <c r="D937" s="208"/>
      <c r="E937" s="208"/>
      <c r="F937" s="213"/>
      <c r="G937" s="192"/>
      <c r="H937" s="192"/>
      <c r="I937" s="192"/>
      <c r="J937" s="192"/>
      <c r="K937" s="192"/>
      <c r="L937" s="193"/>
      <c r="M937" s="172" t="str">
        <f>IF(C937="","",(IF(IFERROR(INDEX(HandoverLog!A:A,MATCH(ShipmentRegister!C937,HandoverLog!A:A,0),1),"Inside The Secure Store")=C937,"Collected And Gone","Inside The Secure Store")))</f>
        <v/>
      </c>
      <c r="N937" s="28" t="str">
        <f t="shared" ca="1" si="67"/>
        <v/>
      </c>
      <c r="O937" s="192"/>
      <c r="P937" s="192"/>
      <c r="Q937" s="192"/>
      <c r="R937" s="192"/>
      <c r="S937" s="192"/>
      <c r="T937" s="208"/>
      <c r="U937" s="192"/>
      <c r="V937" s="174" t="str">
        <f t="shared" si="64"/>
        <v/>
      </c>
      <c r="W937" s="175" t="str">
        <f t="shared" ca="1" si="65"/>
        <v/>
      </c>
      <c r="X937" s="182"/>
      <c r="Y937" s="182"/>
      <c r="Z937" s="182"/>
      <c r="AA937" s="182"/>
    </row>
    <row r="938" spans="1:27">
      <c r="A938" s="214"/>
      <c r="B938" s="169"/>
      <c r="C938" s="192"/>
      <c r="D938" s="208"/>
      <c r="E938" s="208"/>
      <c r="F938" s="213"/>
      <c r="G938" s="192"/>
      <c r="H938" s="192"/>
      <c r="I938" s="192"/>
      <c r="J938" s="192"/>
      <c r="K938" s="192"/>
      <c r="L938" s="193"/>
      <c r="M938" s="172" t="str">
        <f>IF(C938="","",(IF(IFERROR(INDEX(HandoverLog!A:A,MATCH(ShipmentRegister!C938,HandoverLog!A:A,0),1),"Inside The Secure Store")=C938,"Collected And Gone","Inside The Secure Store")))</f>
        <v/>
      </c>
      <c r="N938" s="28" t="str">
        <f t="shared" ca="1" si="67"/>
        <v/>
      </c>
      <c r="O938" s="192"/>
      <c r="P938" s="192"/>
      <c r="Q938" s="192"/>
      <c r="R938" s="192"/>
      <c r="S938" s="192"/>
      <c r="T938" s="208"/>
      <c r="U938" s="192"/>
      <c r="V938" s="174" t="str">
        <f t="shared" si="64"/>
        <v/>
      </c>
      <c r="W938" s="175" t="str">
        <f t="shared" ca="1" si="65"/>
        <v/>
      </c>
      <c r="X938" s="182"/>
      <c r="Y938" s="182"/>
      <c r="Z938" s="182"/>
      <c r="AA938" s="182"/>
    </row>
    <row r="939" spans="1:27">
      <c r="A939" s="214"/>
      <c r="B939" s="169"/>
      <c r="C939" s="192"/>
      <c r="D939" s="208"/>
      <c r="E939" s="208"/>
      <c r="F939" s="213"/>
      <c r="G939" s="192"/>
      <c r="H939" s="192"/>
      <c r="I939" s="192"/>
      <c r="J939" s="192"/>
      <c r="K939" s="192"/>
      <c r="L939" s="193"/>
      <c r="M939" s="172" t="str">
        <f>IF(C939="","",(IF(IFERROR(INDEX(HandoverLog!A:A,MATCH(ShipmentRegister!C939,HandoverLog!A:A,0),1),"Inside The Secure Store")=C939,"Collected And Gone","Inside The Secure Store")))</f>
        <v/>
      </c>
      <c r="N939" s="28" t="str">
        <f t="shared" ca="1" si="67"/>
        <v/>
      </c>
      <c r="O939" s="192"/>
      <c r="P939" s="192"/>
      <c r="Q939" s="192"/>
      <c r="R939" s="192"/>
      <c r="S939" s="192"/>
      <c r="T939" s="208"/>
      <c r="U939" s="192"/>
      <c r="V939" s="174" t="str">
        <f t="shared" si="64"/>
        <v/>
      </c>
      <c r="W939" s="175" t="str">
        <f t="shared" ca="1" si="65"/>
        <v/>
      </c>
      <c r="X939" s="182"/>
      <c r="Y939" s="182"/>
      <c r="Z939" s="182"/>
      <c r="AA939" s="182"/>
    </row>
    <row r="940" spans="1:27">
      <c r="A940" s="214"/>
      <c r="B940" s="169"/>
      <c r="C940" s="192"/>
      <c r="D940" s="208"/>
      <c r="E940" s="208"/>
      <c r="F940" s="213"/>
      <c r="G940" s="192"/>
      <c r="H940" s="192"/>
      <c r="I940" s="192"/>
      <c r="J940" s="192"/>
      <c r="K940" s="192"/>
      <c r="L940" s="193"/>
      <c r="M940" s="172" t="str">
        <f>IF(C940="","",(IF(IFERROR(INDEX(HandoverLog!A:A,MATCH(ShipmentRegister!C940,HandoverLog!A:A,0),1),"Inside The Secure Store")=C940,"Collected And Gone","Inside The Secure Store")))</f>
        <v/>
      </c>
      <c r="N940" s="28" t="str">
        <f t="shared" ca="1" si="67"/>
        <v/>
      </c>
      <c r="O940" s="192"/>
      <c r="P940" s="192"/>
      <c r="Q940" s="192"/>
      <c r="R940" s="192"/>
      <c r="S940" s="192"/>
      <c r="T940" s="208"/>
      <c r="U940" s="192"/>
      <c r="V940" s="174" t="str">
        <f t="shared" si="64"/>
        <v/>
      </c>
      <c r="W940" s="175" t="str">
        <f t="shared" ca="1" si="65"/>
        <v/>
      </c>
      <c r="X940" s="182"/>
      <c r="Y940" s="182"/>
      <c r="Z940" s="182"/>
      <c r="AA940" s="182"/>
    </row>
    <row r="941" spans="1:27">
      <c r="A941" s="214"/>
      <c r="B941" s="169"/>
      <c r="C941" s="192"/>
      <c r="D941" s="208"/>
      <c r="E941" s="208"/>
      <c r="F941" s="213"/>
      <c r="G941" s="192"/>
      <c r="H941" s="192"/>
      <c r="I941" s="192"/>
      <c r="J941" s="192"/>
      <c r="K941" s="192"/>
      <c r="L941" s="193"/>
      <c r="M941" s="172" t="str">
        <f>IF(C941="","",(IF(IFERROR(INDEX(HandoverLog!A:A,MATCH(ShipmentRegister!C941,HandoverLog!A:A,0),1),"Inside The Secure Store")=C941,"Collected And Gone","Inside The Secure Store")))</f>
        <v/>
      </c>
      <c r="N941" s="28" t="str">
        <f t="shared" ca="1" si="67"/>
        <v/>
      </c>
      <c r="O941" s="192"/>
      <c r="P941" s="192"/>
      <c r="Q941" s="192"/>
      <c r="R941" s="192"/>
      <c r="S941" s="192"/>
      <c r="T941" s="208"/>
      <c r="U941" s="192"/>
      <c r="V941" s="174" t="str">
        <f t="shared" si="64"/>
        <v/>
      </c>
      <c r="W941" s="175" t="str">
        <f t="shared" ca="1" si="65"/>
        <v/>
      </c>
      <c r="X941" s="182"/>
      <c r="Y941" s="182"/>
      <c r="Z941" s="182"/>
      <c r="AA941" s="182"/>
    </row>
    <row r="942" spans="1:27">
      <c r="A942" s="214"/>
      <c r="B942" s="169"/>
      <c r="C942" s="192"/>
      <c r="D942" s="208"/>
      <c r="E942" s="208"/>
      <c r="F942" s="213"/>
      <c r="G942" s="192"/>
      <c r="H942" s="192"/>
      <c r="I942" s="192"/>
      <c r="J942" s="192"/>
      <c r="K942" s="192"/>
      <c r="L942" s="193"/>
      <c r="M942" s="172" t="str">
        <f>IF(C942="","",(IF(IFERROR(INDEX(HandoverLog!A:A,MATCH(ShipmentRegister!C942,HandoverLog!A:A,0),1),"Inside The Secure Store")=C942,"Collected And Gone","Inside The Secure Store")))</f>
        <v/>
      </c>
      <c r="N942" s="28" t="str">
        <f t="shared" ca="1" si="67"/>
        <v/>
      </c>
      <c r="O942" s="192"/>
      <c r="P942" s="192"/>
      <c r="Q942" s="192"/>
      <c r="R942" s="192"/>
      <c r="S942" s="192"/>
      <c r="T942" s="208"/>
      <c r="U942" s="192"/>
      <c r="V942" s="174" t="str">
        <f t="shared" si="64"/>
        <v/>
      </c>
      <c r="W942" s="175" t="str">
        <f t="shared" ca="1" si="65"/>
        <v/>
      </c>
      <c r="X942" s="182"/>
      <c r="Y942" s="182"/>
      <c r="Z942" s="182"/>
      <c r="AA942" s="182"/>
    </row>
    <row r="943" spans="1:27">
      <c r="A943" s="214"/>
      <c r="B943" s="169"/>
      <c r="C943" s="192"/>
      <c r="D943" s="208"/>
      <c r="E943" s="208"/>
      <c r="F943" s="213"/>
      <c r="G943" s="192"/>
      <c r="H943" s="192"/>
      <c r="I943" s="192"/>
      <c r="J943" s="192"/>
      <c r="K943" s="192"/>
      <c r="L943" s="193"/>
      <c r="M943" s="172" t="str">
        <f>IF(C943="","",(IF(IFERROR(INDEX(HandoverLog!A:A,MATCH(ShipmentRegister!C943,HandoverLog!A:A,0),1),"Inside The Secure Store")=C943,"Collected And Gone","Inside The Secure Store")))</f>
        <v/>
      </c>
      <c r="N943" s="28" t="str">
        <f t="shared" ca="1" si="67"/>
        <v/>
      </c>
      <c r="O943" s="192"/>
      <c r="P943" s="192"/>
      <c r="Q943" s="192"/>
      <c r="R943" s="192"/>
      <c r="S943" s="192"/>
      <c r="T943" s="208"/>
      <c r="U943" s="192"/>
      <c r="V943" s="174" t="str">
        <f t="shared" si="64"/>
        <v/>
      </c>
      <c r="W943" s="175" t="str">
        <f t="shared" ca="1" si="65"/>
        <v/>
      </c>
      <c r="X943" s="182"/>
      <c r="Y943" s="182"/>
      <c r="Z943" s="182"/>
      <c r="AA943" s="182"/>
    </row>
    <row r="944" spans="1:27">
      <c r="A944" s="214"/>
      <c r="B944" s="169"/>
      <c r="C944" s="192"/>
      <c r="D944" s="208"/>
      <c r="E944" s="208"/>
      <c r="F944" s="213"/>
      <c r="G944" s="192"/>
      <c r="H944" s="192"/>
      <c r="I944" s="192"/>
      <c r="J944" s="192"/>
      <c r="K944" s="192"/>
      <c r="L944" s="193"/>
      <c r="M944" s="172" t="str">
        <f>IF(C944="","",(IF(IFERROR(INDEX(HandoverLog!A:A,MATCH(ShipmentRegister!C944,HandoverLog!A:A,0),1),"Inside The Secure Store")=C944,"Collected And Gone","Inside The Secure Store")))</f>
        <v/>
      </c>
      <c r="N944" s="28" t="str">
        <f t="shared" ca="1" si="67"/>
        <v/>
      </c>
      <c r="O944" s="192"/>
      <c r="P944" s="192"/>
      <c r="Q944" s="192"/>
      <c r="R944" s="192"/>
      <c r="S944" s="192"/>
      <c r="T944" s="208"/>
      <c r="U944" s="192"/>
      <c r="V944" s="174" t="str">
        <f t="shared" si="64"/>
        <v/>
      </c>
      <c r="W944" s="175" t="str">
        <f t="shared" ca="1" si="65"/>
        <v/>
      </c>
      <c r="X944" s="182"/>
      <c r="Y944" s="182"/>
      <c r="Z944" s="182"/>
      <c r="AA944" s="182"/>
    </row>
    <row r="945" spans="1:27">
      <c r="A945" s="214"/>
      <c r="B945" s="169"/>
      <c r="C945" s="192"/>
      <c r="D945" s="208"/>
      <c r="E945" s="208"/>
      <c r="F945" s="213"/>
      <c r="G945" s="192"/>
      <c r="H945" s="192"/>
      <c r="I945" s="192"/>
      <c r="J945" s="192"/>
      <c r="K945" s="192"/>
      <c r="L945" s="193"/>
      <c r="M945" s="172" t="str">
        <f>IF(C945="","",(IF(IFERROR(INDEX(HandoverLog!A:A,MATCH(ShipmentRegister!C945,HandoverLog!A:A,0),1),"Inside The Secure Store")=C945,"Collected And Gone","Inside The Secure Store")))</f>
        <v/>
      </c>
      <c r="N945" s="28" t="str">
        <f t="shared" ca="1" si="67"/>
        <v/>
      </c>
      <c r="O945" s="192"/>
      <c r="P945" s="192"/>
      <c r="Q945" s="192"/>
      <c r="R945" s="192"/>
      <c r="S945" s="192"/>
      <c r="T945" s="208"/>
      <c r="U945" s="192"/>
      <c r="V945" s="174" t="str">
        <f t="shared" si="64"/>
        <v/>
      </c>
      <c r="W945" s="175" t="str">
        <f t="shared" ca="1" si="65"/>
        <v/>
      </c>
      <c r="X945" s="182"/>
      <c r="Y945" s="182"/>
      <c r="Z945" s="182"/>
      <c r="AA945" s="182"/>
    </row>
    <row r="946" spans="1:27">
      <c r="A946" s="214"/>
      <c r="B946" s="169"/>
      <c r="C946" s="192"/>
      <c r="D946" s="208"/>
      <c r="E946" s="208"/>
      <c r="F946" s="213"/>
      <c r="G946" s="192"/>
      <c r="H946" s="192"/>
      <c r="I946" s="192"/>
      <c r="J946" s="192"/>
      <c r="K946" s="192"/>
      <c r="L946" s="193"/>
      <c r="M946" s="172" t="str">
        <f>IF(C946="","",(IF(IFERROR(INDEX(HandoverLog!A:A,MATCH(ShipmentRegister!C946,HandoverLog!A:A,0),1),"Inside The Secure Store")=C946,"Collected And Gone","Inside The Secure Store")))</f>
        <v/>
      </c>
      <c r="N946" s="28" t="str">
        <f t="shared" ca="1" si="67"/>
        <v/>
      </c>
      <c r="O946" s="192"/>
      <c r="P946" s="192"/>
      <c r="Q946" s="192"/>
      <c r="R946" s="192"/>
      <c r="S946" s="192"/>
      <c r="T946" s="208"/>
      <c r="U946" s="192"/>
      <c r="V946" s="174" t="str">
        <f t="shared" si="64"/>
        <v/>
      </c>
      <c r="W946" s="175" t="str">
        <f t="shared" ca="1" si="65"/>
        <v/>
      </c>
      <c r="X946" s="182"/>
      <c r="Y946" s="182"/>
      <c r="Z946" s="182"/>
      <c r="AA946" s="182"/>
    </row>
    <row r="947" spans="1:27">
      <c r="A947" s="214"/>
      <c r="B947" s="169"/>
      <c r="C947" s="192"/>
      <c r="D947" s="208"/>
      <c r="E947" s="208"/>
      <c r="F947" s="213"/>
      <c r="G947" s="192"/>
      <c r="H947" s="192"/>
      <c r="I947" s="192"/>
      <c r="J947" s="192"/>
      <c r="K947" s="192"/>
      <c r="L947" s="193"/>
      <c r="M947" s="172" t="str">
        <f>IF(C947="","",(IF(IFERROR(INDEX(HandoverLog!A:A,MATCH(ShipmentRegister!C947,HandoverLog!A:A,0),1),"Inside The Secure Store")=C947,"Collected And Gone","Inside The Secure Store")))</f>
        <v/>
      </c>
      <c r="N947" s="28" t="str">
        <f t="shared" ca="1" si="67"/>
        <v/>
      </c>
      <c r="O947" s="192"/>
      <c r="P947" s="192"/>
      <c r="Q947" s="192"/>
      <c r="R947" s="192"/>
      <c r="S947" s="192"/>
      <c r="T947" s="208"/>
      <c r="U947" s="192"/>
      <c r="V947" s="174" t="str">
        <f t="shared" si="64"/>
        <v/>
      </c>
      <c r="W947" s="175" t="str">
        <f t="shared" ca="1" si="65"/>
        <v/>
      </c>
      <c r="X947" s="182"/>
      <c r="Y947" s="182"/>
      <c r="Z947" s="182"/>
      <c r="AA947" s="182"/>
    </row>
    <row r="948" spans="1:27">
      <c r="A948" s="214"/>
      <c r="B948" s="169"/>
      <c r="C948" s="192"/>
      <c r="D948" s="208"/>
      <c r="E948" s="208"/>
      <c r="F948" s="213"/>
      <c r="G948" s="192"/>
      <c r="H948" s="192"/>
      <c r="I948" s="192"/>
      <c r="J948" s="192"/>
      <c r="K948" s="192"/>
      <c r="L948" s="193"/>
      <c r="M948" s="172" t="str">
        <f>IF(C948="","",(IF(IFERROR(INDEX(HandoverLog!A:A,MATCH(ShipmentRegister!C948,HandoverLog!A:A,0),1),"Inside The Secure Store")=C948,"Collected And Gone","Inside The Secure Store")))</f>
        <v/>
      </c>
      <c r="N948" s="28" t="str">
        <f t="shared" ca="1" si="67"/>
        <v/>
      </c>
      <c r="O948" s="192"/>
      <c r="P948" s="192"/>
      <c r="Q948" s="192"/>
      <c r="R948" s="192"/>
      <c r="S948" s="192"/>
      <c r="T948" s="208"/>
      <c r="U948" s="192"/>
      <c r="V948" s="174" t="str">
        <f t="shared" si="64"/>
        <v/>
      </c>
      <c r="W948" s="175" t="str">
        <f t="shared" ca="1" si="65"/>
        <v/>
      </c>
      <c r="X948" s="182"/>
      <c r="Y948" s="182"/>
      <c r="Z948" s="182"/>
      <c r="AA948" s="182"/>
    </row>
    <row r="949" spans="1:27">
      <c r="A949" s="214"/>
      <c r="B949" s="169"/>
      <c r="C949" s="192"/>
      <c r="D949" s="208"/>
      <c r="E949" s="208"/>
      <c r="F949" s="213"/>
      <c r="G949" s="192"/>
      <c r="H949" s="192"/>
      <c r="I949" s="192"/>
      <c r="J949" s="192"/>
      <c r="K949" s="192"/>
      <c r="L949" s="193"/>
      <c r="M949" s="172" t="str">
        <f>IF(C949="","",(IF(IFERROR(INDEX(HandoverLog!A:A,MATCH(ShipmentRegister!C949,HandoverLog!A:A,0),1),"Inside The Secure Store")=C949,"Collected And Gone","Inside The Secure Store")))</f>
        <v/>
      </c>
      <c r="N949" s="28" t="str">
        <f t="shared" ca="1" si="67"/>
        <v/>
      </c>
      <c r="O949" s="192"/>
      <c r="P949" s="192"/>
      <c r="Q949" s="192"/>
      <c r="R949" s="192"/>
      <c r="S949" s="192"/>
      <c r="T949" s="208"/>
      <c r="U949" s="192"/>
      <c r="V949" s="174" t="str">
        <f t="shared" si="64"/>
        <v/>
      </c>
      <c r="W949" s="175" t="str">
        <f t="shared" ca="1" si="65"/>
        <v/>
      </c>
      <c r="X949" s="182"/>
      <c r="Y949" s="182"/>
      <c r="Z949" s="182"/>
      <c r="AA949" s="182"/>
    </row>
    <row r="950" spans="1:27">
      <c r="A950" s="214"/>
      <c r="B950" s="169"/>
      <c r="C950" s="192"/>
      <c r="D950" s="208"/>
      <c r="E950" s="208"/>
      <c r="F950" s="213"/>
      <c r="G950" s="192"/>
      <c r="H950" s="192"/>
      <c r="I950" s="192"/>
      <c r="J950" s="192"/>
      <c r="K950" s="192"/>
      <c r="L950" s="193"/>
      <c r="M950" s="172" t="str">
        <f>IF(C950="","",(IF(IFERROR(INDEX(HandoverLog!A:A,MATCH(ShipmentRegister!C950,HandoverLog!A:A,0),1),"Inside The Secure Store")=C950,"Collected And Gone","Inside The Secure Store")))</f>
        <v/>
      </c>
      <c r="N950" s="28" t="str">
        <f t="shared" ca="1" si="67"/>
        <v/>
      </c>
      <c r="O950" s="192"/>
      <c r="P950" s="192"/>
      <c r="Q950" s="192"/>
      <c r="R950" s="192"/>
      <c r="S950" s="192"/>
      <c r="T950" s="208"/>
      <c r="U950" s="192"/>
      <c r="V950" s="174" t="str">
        <f t="shared" si="64"/>
        <v/>
      </c>
      <c r="W950" s="175" t="str">
        <f t="shared" ca="1" si="65"/>
        <v/>
      </c>
      <c r="X950" s="182"/>
      <c r="Y950" s="182"/>
      <c r="Z950" s="182"/>
      <c r="AA950" s="182"/>
    </row>
    <row r="951" spans="1:27">
      <c r="A951" s="214"/>
      <c r="B951" s="169"/>
      <c r="C951" s="192"/>
      <c r="D951" s="208"/>
      <c r="E951" s="208"/>
      <c r="F951" s="213"/>
      <c r="G951" s="192"/>
      <c r="H951" s="192"/>
      <c r="I951" s="192"/>
      <c r="J951" s="192"/>
      <c r="K951" s="192"/>
      <c r="L951" s="193"/>
      <c r="M951" s="172" t="str">
        <f>IF(C951="","",(IF(IFERROR(INDEX(HandoverLog!A:A,MATCH(ShipmentRegister!C951,HandoverLog!A:A,0),1),"Inside The Secure Store")=C951,"Collected And Gone","Inside The Secure Store")))</f>
        <v/>
      </c>
      <c r="N951" s="28" t="str">
        <f t="shared" ca="1" si="67"/>
        <v/>
      </c>
      <c r="O951" s="192"/>
      <c r="P951" s="192"/>
      <c r="Q951" s="192"/>
      <c r="R951" s="192"/>
      <c r="S951" s="192"/>
      <c r="T951" s="208"/>
      <c r="U951" s="192"/>
      <c r="V951" s="174" t="str">
        <f t="shared" si="64"/>
        <v/>
      </c>
      <c r="W951" s="175" t="str">
        <f t="shared" ca="1" si="65"/>
        <v/>
      </c>
      <c r="X951" s="182"/>
      <c r="Y951" s="182"/>
      <c r="Z951" s="182"/>
      <c r="AA951" s="182"/>
    </row>
    <row r="952" spans="1:27">
      <c r="A952" s="214"/>
      <c r="B952" s="169"/>
      <c r="C952" s="192"/>
      <c r="D952" s="208"/>
      <c r="E952" s="208"/>
      <c r="F952" s="213"/>
      <c r="G952" s="192"/>
      <c r="H952" s="192"/>
      <c r="I952" s="192"/>
      <c r="J952" s="192"/>
      <c r="K952" s="192"/>
      <c r="L952" s="193"/>
      <c r="M952" s="172" t="str">
        <f>IF(C952="","",(IF(IFERROR(INDEX(HandoverLog!A:A,MATCH(ShipmentRegister!C952,HandoverLog!A:A,0),1),"Inside The Secure Store")=C952,"Collected And Gone","Inside The Secure Store")))</f>
        <v/>
      </c>
      <c r="N952" s="28" t="str">
        <f t="shared" ca="1" si="67"/>
        <v/>
      </c>
      <c r="O952" s="192"/>
      <c r="P952" s="192"/>
      <c r="Q952" s="192"/>
      <c r="R952" s="192"/>
      <c r="S952" s="192"/>
      <c r="T952" s="208"/>
      <c r="U952" s="192"/>
      <c r="V952" s="174" t="str">
        <f t="shared" si="64"/>
        <v/>
      </c>
      <c r="W952" s="175" t="str">
        <f t="shared" ca="1" si="65"/>
        <v/>
      </c>
      <c r="X952" s="182"/>
      <c r="Y952" s="182"/>
      <c r="Z952" s="182"/>
      <c r="AA952" s="182"/>
    </row>
    <row r="953" spans="1:27">
      <c r="A953" s="214"/>
      <c r="B953" s="169"/>
      <c r="C953" s="192"/>
      <c r="D953" s="208"/>
      <c r="E953" s="208"/>
      <c r="F953" s="213"/>
      <c r="G953" s="192"/>
      <c r="H953" s="192"/>
      <c r="I953" s="192"/>
      <c r="J953" s="192"/>
      <c r="K953" s="192"/>
      <c r="L953" s="193"/>
      <c r="M953" s="172" t="str">
        <f>IF(C953="","",(IF(IFERROR(INDEX(HandoverLog!A:A,MATCH(ShipmentRegister!C953,HandoverLog!A:A,0),1),"Inside The Secure Store")=C953,"Collected And Gone","Inside The Secure Store")))</f>
        <v/>
      </c>
      <c r="N953" s="28" t="str">
        <f t="shared" ca="1" si="67"/>
        <v/>
      </c>
      <c r="O953" s="192"/>
      <c r="P953" s="192"/>
      <c r="Q953" s="192"/>
      <c r="R953" s="192"/>
      <c r="S953" s="192"/>
      <c r="T953" s="208"/>
      <c r="U953" s="192"/>
      <c r="V953" s="174" t="str">
        <f t="shared" si="64"/>
        <v/>
      </c>
      <c r="W953" s="175" t="str">
        <f t="shared" ca="1" si="65"/>
        <v/>
      </c>
      <c r="X953" s="182"/>
      <c r="Y953" s="182"/>
      <c r="Z953" s="182"/>
      <c r="AA953" s="182"/>
    </row>
    <row r="954" spans="1:27">
      <c r="A954" s="214"/>
      <c r="B954" s="169"/>
      <c r="C954" s="192"/>
      <c r="D954" s="208"/>
      <c r="E954" s="208"/>
      <c r="F954" s="213"/>
      <c r="G954" s="192"/>
      <c r="H954" s="192"/>
      <c r="I954" s="192"/>
      <c r="J954" s="192"/>
      <c r="K954" s="192"/>
      <c r="L954" s="193"/>
      <c r="M954" s="172" t="str">
        <f>IF(C954="","",(IF(IFERROR(INDEX(HandoverLog!A:A,MATCH(ShipmentRegister!C954,HandoverLog!A:A,0),1),"Inside The Secure Store")=C954,"Collected And Gone","Inside The Secure Store")))</f>
        <v/>
      </c>
      <c r="N954" s="28" t="str">
        <f t="shared" ca="1" si="67"/>
        <v/>
      </c>
      <c r="O954" s="192"/>
      <c r="P954" s="192"/>
      <c r="Q954" s="192"/>
      <c r="R954" s="192"/>
      <c r="S954" s="192"/>
      <c r="T954" s="208"/>
      <c r="U954" s="192"/>
      <c r="V954" s="174" t="str">
        <f t="shared" si="64"/>
        <v/>
      </c>
      <c r="W954" s="175" t="str">
        <f t="shared" ca="1" si="65"/>
        <v/>
      </c>
      <c r="X954" s="182"/>
      <c r="Y954" s="182"/>
      <c r="Z954" s="182"/>
      <c r="AA954" s="182"/>
    </row>
    <row r="955" spans="1:27">
      <c r="A955" s="214"/>
      <c r="B955" s="169"/>
      <c r="C955" s="192"/>
      <c r="D955" s="208"/>
      <c r="E955" s="208"/>
      <c r="F955" s="213"/>
      <c r="G955" s="192"/>
      <c r="H955" s="192"/>
      <c r="I955" s="192"/>
      <c r="J955" s="192"/>
      <c r="K955" s="192"/>
      <c r="L955" s="193"/>
      <c r="M955" s="172" t="str">
        <f>IF(C955="","",(IF(IFERROR(INDEX(HandoverLog!A:A,MATCH(ShipmentRegister!C955,HandoverLog!A:A,0),1),"Inside The Secure Store")=C955,"Collected And Gone","Inside The Secure Store")))</f>
        <v/>
      </c>
      <c r="N955" s="28" t="str">
        <f t="shared" ca="1" si="67"/>
        <v/>
      </c>
      <c r="O955" s="192"/>
      <c r="P955" s="192"/>
      <c r="Q955" s="192"/>
      <c r="R955" s="192"/>
      <c r="S955" s="192"/>
      <c r="T955" s="208"/>
      <c r="U955" s="192"/>
      <c r="V955" s="174" t="str">
        <f t="shared" si="64"/>
        <v/>
      </c>
      <c r="W955" s="175" t="str">
        <f t="shared" ca="1" si="65"/>
        <v/>
      </c>
      <c r="X955" s="182"/>
      <c r="Y955" s="182"/>
      <c r="Z955" s="182"/>
      <c r="AA955" s="182"/>
    </row>
    <row r="956" spans="1:27">
      <c r="A956" s="214"/>
      <c r="B956" s="169"/>
      <c r="C956" s="192"/>
      <c r="D956" s="208"/>
      <c r="E956" s="208"/>
      <c r="F956" s="213"/>
      <c r="G956" s="192"/>
      <c r="H956" s="192"/>
      <c r="I956" s="192"/>
      <c r="J956" s="192"/>
      <c r="K956" s="192"/>
      <c r="L956" s="193"/>
      <c r="M956" s="172" t="str">
        <f>IF(C956="","",(IF(IFERROR(INDEX(HandoverLog!A:A,MATCH(ShipmentRegister!C956,HandoverLog!A:A,0),1),"Inside The Secure Store")=C956,"Collected And Gone","Inside The Secure Store")))</f>
        <v/>
      </c>
      <c r="N956" s="28" t="str">
        <f t="shared" ca="1" si="67"/>
        <v/>
      </c>
      <c r="O956" s="192"/>
      <c r="P956" s="192"/>
      <c r="Q956" s="192"/>
      <c r="R956" s="192"/>
      <c r="S956" s="192"/>
      <c r="T956" s="208"/>
      <c r="U956" s="192"/>
      <c r="V956" s="174" t="str">
        <f t="shared" si="64"/>
        <v/>
      </c>
      <c r="W956" s="175" t="str">
        <f t="shared" ca="1" si="65"/>
        <v/>
      </c>
      <c r="X956" s="182"/>
      <c r="Y956" s="182"/>
      <c r="Z956" s="182"/>
      <c r="AA956" s="182"/>
    </row>
    <row r="957" spans="1:27">
      <c r="A957" s="214"/>
      <c r="B957" s="169"/>
      <c r="C957" s="192"/>
      <c r="D957" s="208"/>
      <c r="E957" s="208"/>
      <c r="F957" s="213"/>
      <c r="G957" s="192"/>
      <c r="H957" s="192"/>
      <c r="I957" s="192"/>
      <c r="J957" s="192"/>
      <c r="K957" s="192"/>
      <c r="L957" s="193"/>
      <c r="M957" s="172" t="str">
        <f>IF(C957="","",(IF(IFERROR(INDEX(HandoverLog!A:A,MATCH(ShipmentRegister!C957,HandoverLog!A:A,0),1),"Inside The Secure Store")=C957,"Collected And Gone","Inside The Secure Store")))</f>
        <v/>
      </c>
      <c r="N957" s="28" t="str">
        <f t="shared" ca="1" si="67"/>
        <v/>
      </c>
      <c r="O957" s="192"/>
      <c r="P957" s="192"/>
      <c r="Q957" s="192"/>
      <c r="R957" s="192"/>
      <c r="S957" s="192"/>
      <c r="T957" s="208"/>
      <c r="U957" s="192"/>
      <c r="V957" s="174" t="str">
        <f t="shared" si="64"/>
        <v/>
      </c>
      <c r="W957" s="175" t="str">
        <f t="shared" ca="1" si="65"/>
        <v/>
      </c>
      <c r="X957" s="182"/>
      <c r="Y957" s="182"/>
      <c r="Z957" s="182"/>
      <c r="AA957" s="182"/>
    </row>
    <row r="958" spans="1:27">
      <c r="A958" s="214"/>
      <c r="B958" s="169"/>
      <c r="C958" s="192"/>
      <c r="D958" s="208"/>
      <c r="E958" s="208"/>
      <c r="F958" s="213"/>
      <c r="G958" s="192"/>
      <c r="H958" s="192"/>
      <c r="I958" s="192"/>
      <c r="J958" s="192"/>
      <c r="K958" s="192"/>
      <c r="L958" s="193"/>
      <c r="M958" s="172" t="str">
        <f>IF(C958="","",(IF(IFERROR(INDEX(HandoverLog!A:A,MATCH(ShipmentRegister!C958,HandoverLog!A:A,0),1),"Inside The Secure Store")=C958,"Collected And Gone","Inside The Secure Store")))</f>
        <v/>
      </c>
      <c r="N958" s="28" t="str">
        <f t="shared" ca="1" si="67"/>
        <v/>
      </c>
      <c r="O958" s="192"/>
      <c r="P958" s="192"/>
      <c r="Q958" s="192"/>
      <c r="R958" s="192"/>
      <c r="S958" s="192"/>
      <c r="T958" s="208"/>
      <c r="U958" s="192"/>
      <c r="V958" s="174" t="str">
        <f t="shared" si="64"/>
        <v/>
      </c>
      <c r="W958" s="175" t="str">
        <f t="shared" ca="1" si="65"/>
        <v/>
      </c>
      <c r="X958" s="182"/>
      <c r="Y958" s="182"/>
      <c r="Z958" s="182"/>
      <c r="AA958" s="182"/>
    </row>
    <row r="959" spans="1:27">
      <c r="A959" s="214"/>
      <c r="B959" s="169"/>
      <c r="C959" s="192"/>
      <c r="D959" s="208"/>
      <c r="E959" s="208"/>
      <c r="F959" s="213"/>
      <c r="G959" s="192"/>
      <c r="H959" s="192"/>
      <c r="I959" s="192"/>
      <c r="J959" s="192"/>
      <c r="K959" s="192"/>
      <c r="L959" s="193"/>
      <c r="M959" s="172" t="str">
        <f>IF(C959="","",(IF(IFERROR(INDEX(HandoverLog!A:A,MATCH(ShipmentRegister!C959,HandoverLog!A:A,0),1),"Inside The Secure Store")=C959,"Collected And Gone","Inside The Secure Store")))</f>
        <v/>
      </c>
      <c r="N959" s="28" t="str">
        <f t="shared" ca="1" si="67"/>
        <v/>
      </c>
      <c r="O959" s="192"/>
      <c r="P959" s="192"/>
      <c r="Q959" s="192"/>
      <c r="R959" s="192"/>
      <c r="S959" s="192"/>
      <c r="T959" s="208"/>
      <c r="U959" s="192"/>
      <c r="V959" s="174" t="str">
        <f t="shared" si="64"/>
        <v/>
      </c>
      <c r="W959" s="175" t="str">
        <f t="shared" ca="1" si="65"/>
        <v/>
      </c>
      <c r="X959" s="182"/>
      <c r="Y959" s="182"/>
      <c r="Z959" s="182"/>
      <c r="AA959" s="182"/>
    </row>
    <row r="960" spans="1:27">
      <c r="A960" s="214"/>
      <c r="B960" s="169"/>
      <c r="C960" s="192"/>
      <c r="D960" s="208"/>
      <c r="E960" s="208"/>
      <c r="F960" s="213"/>
      <c r="G960" s="192"/>
      <c r="H960" s="192"/>
      <c r="I960" s="192"/>
      <c r="J960" s="192"/>
      <c r="K960" s="192"/>
      <c r="L960" s="193"/>
      <c r="M960" s="172" t="str">
        <f>IF(C960="","",(IF(IFERROR(INDEX(HandoverLog!A:A,MATCH(ShipmentRegister!C960,HandoverLog!A:A,0),1),"Inside The Secure Store")=C960,"Collected And Gone","Inside The Secure Store")))</f>
        <v/>
      </c>
      <c r="N960" s="28" t="str">
        <f t="shared" ca="1" si="67"/>
        <v/>
      </c>
      <c r="O960" s="192"/>
      <c r="P960" s="192"/>
      <c r="Q960" s="192"/>
      <c r="R960" s="192"/>
      <c r="S960" s="192"/>
      <c r="T960" s="208"/>
      <c r="U960" s="192"/>
      <c r="V960" s="174" t="str">
        <f t="shared" si="64"/>
        <v/>
      </c>
      <c r="W960" s="175" t="str">
        <f t="shared" ca="1" si="65"/>
        <v/>
      </c>
      <c r="X960" s="182"/>
      <c r="Y960" s="182"/>
      <c r="Z960" s="182"/>
      <c r="AA960" s="182"/>
    </row>
    <row r="961" spans="1:27">
      <c r="A961" s="214"/>
      <c r="B961" s="169"/>
      <c r="C961" s="192"/>
      <c r="D961" s="208"/>
      <c r="E961" s="208"/>
      <c r="F961" s="213"/>
      <c r="G961" s="192"/>
      <c r="H961" s="192"/>
      <c r="I961" s="192"/>
      <c r="J961" s="192"/>
      <c r="K961" s="192"/>
      <c r="L961" s="193"/>
      <c r="M961" s="172" t="str">
        <f>IF(C961="","",(IF(IFERROR(INDEX(HandoverLog!A:A,MATCH(ShipmentRegister!C961,HandoverLog!A:A,0),1),"Inside The Secure Store")=C961,"Collected And Gone","Inside The Secure Store")))</f>
        <v/>
      </c>
      <c r="N961" s="28" t="str">
        <f t="shared" ca="1" si="67"/>
        <v/>
      </c>
      <c r="O961" s="192"/>
      <c r="P961" s="192"/>
      <c r="Q961" s="192"/>
      <c r="R961" s="192"/>
      <c r="S961" s="192"/>
      <c r="T961" s="208"/>
      <c r="U961" s="192"/>
      <c r="V961" s="174" t="str">
        <f t="shared" si="64"/>
        <v/>
      </c>
      <c r="W961" s="175" t="str">
        <f t="shared" ca="1" si="65"/>
        <v/>
      </c>
      <c r="X961" s="182"/>
      <c r="Y961" s="182"/>
      <c r="Z961" s="182"/>
      <c r="AA961" s="182"/>
    </row>
    <row r="962" spans="1:27">
      <c r="A962" s="214"/>
      <c r="B962" s="169"/>
      <c r="C962" s="192"/>
      <c r="D962" s="208"/>
      <c r="E962" s="208"/>
      <c r="F962" s="213"/>
      <c r="G962" s="192"/>
      <c r="H962" s="192"/>
      <c r="I962" s="192"/>
      <c r="J962" s="192"/>
      <c r="K962" s="192"/>
      <c r="L962" s="193"/>
      <c r="M962" s="172" t="str">
        <f>IF(C962="","",(IF(IFERROR(INDEX(HandoverLog!A:A,MATCH(ShipmentRegister!C962,HandoverLog!A:A,0),1),"Inside The Secure Store")=C962,"Collected And Gone","Inside The Secure Store")))</f>
        <v/>
      </c>
      <c r="N962" s="28" t="str">
        <f t="shared" ca="1" si="67"/>
        <v/>
      </c>
      <c r="O962" s="192"/>
      <c r="P962" s="192"/>
      <c r="Q962" s="192"/>
      <c r="R962" s="192"/>
      <c r="S962" s="192"/>
      <c r="T962" s="208"/>
      <c r="U962" s="192"/>
      <c r="V962" s="174" t="str">
        <f t="shared" si="64"/>
        <v/>
      </c>
      <c r="W962" s="175" t="str">
        <f t="shared" ca="1" si="65"/>
        <v/>
      </c>
      <c r="X962" s="182"/>
      <c r="Y962" s="182"/>
      <c r="Z962" s="182"/>
      <c r="AA962" s="182"/>
    </row>
    <row r="963" spans="1:27">
      <c r="A963" s="214"/>
      <c r="B963" s="169"/>
      <c r="C963" s="192"/>
      <c r="D963" s="208"/>
      <c r="E963" s="208"/>
      <c r="F963" s="213"/>
      <c r="G963" s="192"/>
      <c r="H963" s="192"/>
      <c r="I963" s="192"/>
      <c r="J963" s="192"/>
      <c r="K963" s="192"/>
      <c r="L963" s="193"/>
      <c r="M963" s="172" t="str">
        <f>IF(C963="","",(IF(IFERROR(INDEX(HandoverLog!A:A,MATCH(ShipmentRegister!C963,HandoverLog!A:A,0),1),"Inside The Secure Store")=C963,"Collected And Gone","Inside The Secure Store")))</f>
        <v/>
      </c>
      <c r="N963" s="28" t="str">
        <f t="shared" ca="1" si="67"/>
        <v/>
      </c>
      <c r="O963" s="192"/>
      <c r="P963" s="192"/>
      <c r="Q963" s="192"/>
      <c r="R963" s="192"/>
      <c r="S963" s="192"/>
      <c r="T963" s="208"/>
      <c r="U963" s="192"/>
      <c r="V963" s="174" t="str">
        <f t="shared" si="64"/>
        <v/>
      </c>
      <c r="W963" s="175" t="str">
        <f t="shared" ca="1" si="65"/>
        <v/>
      </c>
      <c r="X963" s="182"/>
      <c r="Y963" s="182"/>
      <c r="Z963" s="182"/>
      <c r="AA963" s="182"/>
    </row>
    <row r="964" spans="1:27">
      <c r="A964" s="214"/>
      <c r="B964" s="169"/>
      <c r="C964" s="192"/>
      <c r="D964" s="208"/>
      <c r="E964" s="208"/>
      <c r="F964" s="213"/>
      <c r="G964" s="192"/>
      <c r="H964" s="192"/>
      <c r="I964" s="192"/>
      <c r="J964" s="192"/>
      <c r="K964" s="192"/>
      <c r="L964" s="193"/>
      <c r="M964" s="172" t="str">
        <f>IF(C964="","",(IF(IFERROR(INDEX(HandoverLog!A:A,MATCH(ShipmentRegister!C964,HandoverLog!A:A,0),1),"Inside The Secure Store")=C964,"Collected And Gone","Inside The Secure Store")))</f>
        <v/>
      </c>
      <c r="N964" s="28" t="str">
        <f t="shared" ca="1" si="67"/>
        <v/>
      </c>
      <c r="O964" s="192"/>
      <c r="P964" s="192"/>
      <c r="Q964" s="192"/>
      <c r="R964" s="192"/>
      <c r="S964" s="192"/>
      <c r="T964" s="208"/>
      <c r="U964" s="192"/>
      <c r="V964" s="174" t="str">
        <f t="shared" ref="V964:V1027" si="68">IF(U964="","",U964+45)</f>
        <v/>
      </c>
      <c r="W964" s="175" t="str">
        <f t="shared" ref="W964:W1027" ca="1" si="69">IF(U964="","",TODAY()-U964)</f>
        <v/>
      </c>
      <c r="X964" s="182"/>
      <c r="Y964" s="182"/>
      <c r="Z964" s="182"/>
      <c r="AA964" s="182"/>
    </row>
    <row r="965" spans="1:27">
      <c r="A965" s="214"/>
      <c r="B965" s="169"/>
      <c r="C965" s="192"/>
      <c r="D965" s="208"/>
      <c r="E965" s="208"/>
      <c r="F965" s="213"/>
      <c r="G965" s="192"/>
      <c r="H965" s="192"/>
      <c r="I965" s="192"/>
      <c r="J965" s="192"/>
      <c r="K965" s="192"/>
      <c r="L965" s="193"/>
      <c r="M965" s="172" t="str">
        <f>IF(C965="","",(IF(IFERROR(INDEX(HandoverLog!A:A,MATCH(ShipmentRegister!C965,HandoverLog!A:A,0),1),"Inside The Secure Store")=C965,"Collected And Gone","Inside The Secure Store")))</f>
        <v/>
      </c>
      <c r="N965" s="28" t="str">
        <f t="shared" ca="1" si="67"/>
        <v/>
      </c>
      <c r="O965" s="192"/>
      <c r="P965" s="192"/>
      <c r="Q965" s="192"/>
      <c r="R965" s="192"/>
      <c r="S965" s="192"/>
      <c r="T965" s="208"/>
      <c r="U965" s="192"/>
      <c r="V965" s="174" t="str">
        <f t="shared" si="68"/>
        <v/>
      </c>
      <c r="W965" s="175" t="str">
        <f t="shared" ca="1" si="69"/>
        <v/>
      </c>
      <c r="X965" s="182"/>
      <c r="Y965" s="182"/>
      <c r="Z965" s="182"/>
      <c r="AA965" s="182"/>
    </row>
    <row r="966" spans="1:27">
      <c r="A966" s="214"/>
      <c r="B966" s="169"/>
      <c r="C966" s="192"/>
      <c r="D966" s="208"/>
      <c r="E966" s="208"/>
      <c r="F966" s="213"/>
      <c r="G966" s="192"/>
      <c r="H966" s="192"/>
      <c r="I966" s="192"/>
      <c r="J966" s="192"/>
      <c r="K966" s="192"/>
      <c r="L966" s="193"/>
      <c r="M966" s="172" t="str">
        <f>IF(C966="","",(IF(IFERROR(INDEX(HandoverLog!A:A,MATCH(ShipmentRegister!C966,HandoverLog!A:A,0),1),"Inside The Secure Store")=C966,"Collected And Gone","Inside The Secure Store")))</f>
        <v/>
      </c>
      <c r="N966" s="28" t="str">
        <f t="shared" ca="1" si="67"/>
        <v/>
      </c>
      <c r="O966" s="192"/>
      <c r="P966" s="192"/>
      <c r="Q966" s="192"/>
      <c r="R966" s="192"/>
      <c r="S966" s="192"/>
      <c r="T966" s="208"/>
      <c r="U966" s="192"/>
      <c r="V966" s="174" t="str">
        <f t="shared" si="68"/>
        <v/>
      </c>
      <c r="W966" s="175" t="str">
        <f t="shared" ca="1" si="69"/>
        <v/>
      </c>
      <c r="X966" s="182"/>
      <c r="Y966" s="182"/>
      <c r="Z966" s="182"/>
      <c r="AA966" s="182"/>
    </row>
    <row r="967" spans="1:27">
      <c r="A967" s="214"/>
      <c r="B967" s="169"/>
      <c r="C967" s="192"/>
      <c r="D967" s="208"/>
      <c r="E967" s="208"/>
      <c r="F967" s="213"/>
      <c r="G967" s="192"/>
      <c r="H967" s="192"/>
      <c r="I967" s="192"/>
      <c r="J967" s="192"/>
      <c r="K967" s="192"/>
      <c r="L967" s="193"/>
      <c r="M967" s="172" t="str">
        <f>IF(C967="","",(IF(IFERROR(INDEX(HandoverLog!A:A,MATCH(ShipmentRegister!C967,HandoverLog!A:A,0),1),"Inside The Secure Store")=C967,"Collected And Gone","Inside The Secure Store")))</f>
        <v/>
      </c>
      <c r="N967" s="28" t="str">
        <f t="shared" ca="1" si="67"/>
        <v/>
      </c>
      <c r="O967" s="192"/>
      <c r="P967" s="192"/>
      <c r="Q967" s="192"/>
      <c r="R967" s="192"/>
      <c r="S967" s="192"/>
      <c r="T967" s="208"/>
      <c r="U967" s="192"/>
      <c r="V967" s="174" t="str">
        <f t="shared" si="68"/>
        <v/>
      </c>
      <c r="W967" s="175" t="str">
        <f t="shared" ca="1" si="69"/>
        <v/>
      </c>
      <c r="X967" s="182"/>
      <c r="Y967" s="182"/>
      <c r="Z967" s="182"/>
      <c r="AA967" s="182"/>
    </row>
    <row r="968" spans="1:27">
      <c r="A968" s="214"/>
      <c r="B968" s="169"/>
      <c r="C968" s="192"/>
      <c r="D968" s="208"/>
      <c r="E968" s="208"/>
      <c r="F968" s="213"/>
      <c r="G968" s="192"/>
      <c r="H968" s="192"/>
      <c r="I968" s="192"/>
      <c r="J968" s="192"/>
      <c r="K968" s="192"/>
      <c r="L968" s="193"/>
      <c r="M968" s="172" t="str">
        <f>IF(C968="","",(IF(IFERROR(INDEX(HandoverLog!A:A,MATCH(ShipmentRegister!C968,HandoverLog!A:A,0),1),"Inside The Secure Store")=C968,"Collected And Gone","Inside The Secure Store")))</f>
        <v/>
      </c>
      <c r="N968" s="28" t="str">
        <f t="shared" ca="1" si="67"/>
        <v/>
      </c>
      <c r="O968" s="192"/>
      <c r="P968" s="192"/>
      <c r="Q968" s="192"/>
      <c r="R968" s="192"/>
      <c r="S968" s="192"/>
      <c r="T968" s="208"/>
      <c r="U968" s="192"/>
      <c r="V968" s="174" t="str">
        <f t="shared" si="68"/>
        <v/>
      </c>
      <c r="W968" s="175" t="str">
        <f t="shared" ca="1" si="69"/>
        <v/>
      </c>
      <c r="X968" s="182"/>
      <c r="Y968" s="182"/>
      <c r="Z968" s="182"/>
      <c r="AA968" s="182"/>
    </row>
    <row r="969" spans="1:27">
      <c r="A969" s="214"/>
      <c r="B969" s="169"/>
      <c r="C969" s="192"/>
      <c r="D969" s="208"/>
      <c r="E969" s="208"/>
      <c r="F969" s="213"/>
      <c r="G969" s="192"/>
      <c r="H969" s="192"/>
      <c r="I969" s="192"/>
      <c r="J969" s="192"/>
      <c r="K969" s="192"/>
      <c r="L969" s="193"/>
      <c r="M969" s="172" t="str">
        <f>IF(C969="","",(IF(IFERROR(INDEX(HandoverLog!A:A,MATCH(ShipmentRegister!C969,HandoverLog!A:A,0),1),"Inside The Secure Store")=C969,"Collected And Gone","Inside The Secure Store")))</f>
        <v/>
      </c>
      <c r="N969" s="28" t="str">
        <f t="shared" ca="1" si="67"/>
        <v/>
      </c>
      <c r="O969" s="192"/>
      <c r="P969" s="192"/>
      <c r="Q969" s="192"/>
      <c r="R969" s="192"/>
      <c r="S969" s="192"/>
      <c r="T969" s="208"/>
      <c r="U969" s="192"/>
      <c r="V969" s="174" t="str">
        <f t="shared" si="68"/>
        <v/>
      </c>
      <c r="W969" s="175" t="str">
        <f t="shared" ca="1" si="69"/>
        <v/>
      </c>
      <c r="X969" s="182"/>
      <c r="Y969" s="182"/>
      <c r="Z969" s="182"/>
      <c r="AA969" s="182"/>
    </row>
    <row r="970" spans="1:27">
      <c r="A970" s="214"/>
      <c r="B970" s="169"/>
      <c r="C970" s="192"/>
      <c r="D970" s="208"/>
      <c r="E970" s="208"/>
      <c r="F970" s="213"/>
      <c r="G970" s="192"/>
      <c r="H970" s="192"/>
      <c r="I970" s="192"/>
      <c r="J970" s="192"/>
      <c r="K970" s="192"/>
      <c r="L970" s="193"/>
      <c r="M970" s="172" t="str">
        <f>IF(C970="","",(IF(IFERROR(INDEX(HandoverLog!A:A,MATCH(ShipmentRegister!C970,HandoverLog!A:A,0),1),"Inside The Secure Store")=C970,"Collected And Gone","Inside The Secure Store")))</f>
        <v/>
      </c>
      <c r="N970" s="28" t="str">
        <f t="shared" ca="1" si="67"/>
        <v/>
      </c>
      <c r="O970" s="192"/>
      <c r="P970" s="192"/>
      <c r="Q970" s="192"/>
      <c r="R970" s="192"/>
      <c r="S970" s="192"/>
      <c r="T970" s="208"/>
      <c r="U970" s="192"/>
      <c r="V970" s="174" t="str">
        <f t="shared" si="68"/>
        <v/>
      </c>
      <c r="W970" s="175" t="str">
        <f t="shared" ca="1" si="69"/>
        <v/>
      </c>
      <c r="X970" s="182"/>
      <c r="Y970" s="182"/>
      <c r="Z970" s="182"/>
      <c r="AA970" s="182"/>
    </row>
    <row r="971" spans="1:27">
      <c r="A971" s="214"/>
      <c r="B971" s="169"/>
      <c r="C971" s="192"/>
      <c r="D971" s="208"/>
      <c r="E971" s="208"/>
      <c r="F971" s="213"/>
      <c r="G971" s="192"/>
      <c r="H971" s="192"/>
      <c r="I971" s="192"/>
      <c r="J971" s="192"/>
      <c r="K971" s="192"/>
      <c r="L971" s="193"/>
      <c r="M971" s="172" t="str">
        <f>IF(C971="","",(IF(IFERROR(INDEX(HandoverLog!A:A,MATCH(ShipmentRegister!C971,HandoverLog!A:A,0),1),"Inside The Secure Store")=C971,"Collected And Gone","Inside The Secure Store")))</f>
        <v/>
      </c>
      <c r="N971" s="28" t="str">
        <f t="shared" ca="1" si="67"/>
        <v/>
      </c>
      <c r="O971" s="192"/>
      <c r="P971" s="192"/>
      <c r="Q971" s="192"/>
      <c r="R971" s="192"/>
      <c r="S971" s="192"/>
      <c r="T971" s="208"/>
      <c r="U971" s="192"/>
      <c r="V971" s="174" t="str">
        <f t="shared" si="68"/>
        <v/>
      </c>
      <c r="W971" s="175" t="str">
        <f t="shared" ca="1" si="69"/>
        <v/>
      </c>
      <c r="X971" s="182"/>
      <c r="Y971" s="182"/>
      <c r="Z971" s="182"/>
      <c r="AA971" s="182"/>
    </row>
    <row r="972" spans="1:27">
      <c r="A972" s="214"/>
      <c r="B972" s="169"/>
      <c r="C972" s="192"/>
      <c r="D972" s="208"/>
      <c r="E972" s="208"/>
      <c r="F972" s="213"/>
      <c r="G972" s="192"/>
      <c r="H972" s="192"/>
      <c r="I972" s="192"/>
      <c r="J972" s="192"/>
      <c r="K972" s="192"/>
      <c r="L972" s="193"/>
      <c r="M972" s="172" t="str">
        <f>IF(C972="","",(IF(IFERROR(INDEX(HandoverLog!A:A,MATCH(ShipmentRegister!C972,HandoverLog!A:A,0),1),"Inside The Secure Store")=C972,"Collected And Gone","Inside The Secure Store")))</f>
        <v/>
      </c>
      <c r="N972" s="28" t="str">
        <f t="shared" ca="1" si="67"/>
        <v/>
      </c>
      <c r="O972" s="192"/>
      <c r="P972" s="192"/>
      <c r="Q972" s="192"/>
      <c r="R972" s="192"/>
      <c r="S972" s="192"/>
      <c r="T972" s="208"/>
      <c r="U972" s="192"/>
      <c r="V972" s="174" t="str">
        <f t="shared" si="68"/>
        <v/>
      </c>
      <c r="W972" s="175" t="str">
        <f t="shared" ca="1" si="69"/>
        <v/>
      </c>
      <c r="X972" s="182"/>
      <c r="Y972" s="182"/>
      <c r="Z972" s="182"/>
      <c r="AA972" s="182"/>
    </row>
    <row r="973" spans="1:27">
      <c r="A973" s="214"/>
      <c r="B973" s="169"/>
      <c r="C973" s="192"/>
      <c r="D973" s="208"/>
      <c r="E973" s="208"/>
      <c r="F973" s="213"/>
      <c r="G973" s="192"/>
      <c r="H973" s="192"/>
      <c r="I973" s="192"/>
      <c r="J973" s="192"/>
      <c r="K973" s="192"/>
      <c r="L973" s="193"/>
      <c r="M973" s="172" t="str">
        <f>IF(C973="","",(IF(IFERROR(INDEX(HandoverLog!A:A,MATCH(ShipmentRegister!C973,HandoverLog!A:A,0),1),"Inside The Secure Store")=C973,"Collected And Gone","Inside The Secure Store")))</f>
        <v/>
      </c>
      <c r="N973" s="28" t="str">
        <f t="shared" ca="1" si="67"/>
        <v/>
      </c>
      <c r="O973" s="192"/>
      <c r="P973" s="192"/>
      <c r="Q973" s="192"/>
      <c r="R973" s="192"/>
      <c r="S973" s="192"/>
      <c r="T973" s="208"/>
      <c r="U973" s="192"/>
      <c r="V973" s="174" t="str">
        <f t="shared" si="68"/>
        <v/>
      </c>
      <c r="W973" s="175" t="str">
        <f t="shared" ca="1" si="69"/>
        <v/>
      </c>
      <c r="X973" s="182"/>
      <c r="Y973" s="182"/>
      <c r="Z973" s="182"/>
      <c r="AA973" s="182"/>
    </row>
    <row r="974" spans="1:27">
      <c r="A974" s="214"/>
      <c r="B974" s="169"/>
      <c r="C974" s="192"/>
      <c r="D974" s="208"/>
      <c r="E974" s="208"/>
      <c r="F974" s="213"/>
      <c r="G974" s="192"/>
      <c r="H974" s="192"/>
      <c r="I974" s="192"/>
      <c r="J974" s="192"/>
      <c r="K974" s="192"/>
      <c r="L974" s="193"/>
      <c r="M974" s="172" t="str">
        <f>IF(C974="","",(IF(IFERROR(INDEX(HandoverLog!A:A,MATCH(ShipmentRegister!C974,HandoverLog!A:A,0),1),"Inside The Secure Store")=C974,"Collected And Gone","Inside The Secure Store")))</f>
        <v/>
      </c>
      <c r="N974" s="28" t="str">
        <f t="shared" ca="1" si="67"/>
        <v/>
      </c>
      <c r="O974" s="192"/>
      <c r="P974" s="192"/>
      <c r="Q974" s="192"/>
      <c r="R974" s="192"/>
      <c r="S974" s="192"/>
      <c r="T974" s="208"/>
      <c r="U974" s="192"/>
      <c r="V974" s="174" t="str">
        <f t="shared" si="68"/>
        <v/>
      </c>
      <c r="W974" s="175" t="str">
        <f t="shared" ca="1" si="69"/>
        <v/>
      </c>
      <c r="X974" s="182"/>
      <c r="Y974" s="182"/>
      <c r="Z974" s="182"/>
      <c r="AA974" s="182"/>
    </row>
    <row r="975" spans="1:27">
      <c r="A975" s="214"/>
      <c r="B975" s="169"/>
      <c r="C975" s="192"/>
      <c r="D975" s="208"/>
      <c r="E975" s="208"/>
      <c r="F975" s="213"/>
      <c r="G975" s="192"/>
      <c r="H975" s="192"/>
      <c r="I975" s="192"/>
      <c r="J975" s="192"/>
      <c r="K975" s="192"/>
      <c r="L975" s="193"/>
      <c r="M975" s="172" t="str">
        <f>IF(C975="","",(IF(IFERROR(INDEX(HandoverLog!A:A,MATCH(ShipmentRegister!C975,HandoverLog!A:A,0),1),"Inside The Secure Store")=C975,"Collected And Gone","Inside The Secure Store")))</f>
        <v/>
      </c>
      <c r="N975" s="28" t="str">
        <f t="shared" ca="1" si="67"/>
        <v/>
      </c>
      <c r="O975" s="192"/>
      <c r="P975" s="192"/>
      <c r="Q975" s="192"/>
      <c r="R975" s="192"/>
      <c r="S975" s="192"/>
      <c r="T975" s="208"/>
      <c r="U975" s="192"/>
      <c r="V975" s="174" t="str">
        <f t="shared" si="68"/>
        <v/>
      </c>
      <c r="W975" s="175" t="str">
        <f t="shared" ca="1" si="69"/>
        <v/>
      </c>
      <c r="X975" s="182"/>
      <c r="Y975" s="182"/>
      <c r="Z975" s="182"/>
      <c r="AA975" s="182"/>
    </row>
    <row r="976" spans="1:27">
      <c r="A976" s="214"/>
      <c r="B976" s="169"/>
      <c r="C976" s="192"/>
      <c r="D976" s="208"/>
      <c r="E976" s="208"/>
      <c r="F976" s="213"/>
      <c r="G976" s="192"/>
      <c r="H976" s="192"/>
      <c r="I976" s="192"/>
      <c r="J976" s="192"/>
      <c r="K976" s="192"/>
      <c r="L976" s="193"/>
      <c r="M976" s="172" t="str">
        <f>IF(C976="","",(IF(IFERROR(INDEX(HandoverLog!A:A,MATCH(ShipmentRegister!C976,HandoverLog!A:A,0),1),"Inside The Secure Store")=C976,"Collected And Gone","Inside The Secure Store")))</f>
        <v/>
      </c>
      <c r="N976" s="28" t="str">
        <f t="shared" ca="1" si="67"/>
        <v/>
      </c>
      <c r="O976" s="192"/>
      <c r="P976" s="192"/>
      <c r="Q976" s="192"/>
      <c r="R976" s="192"/>
      <c r="S976" s="192"/>
      <c r="T976" s="208"/>
      <c r="U976" s="192"/>
      <c r="V976" s="174" t="str">
        <f t="shared" si="68"/>
        <v/>
      </c>
      <c r="W976" s="175" t="str">
        <f t="shared" ca="1" si="69"/>
        <v/>
      </c>
      <c r="X976" s="182"/>
      <c r="Y976" s="182"/>
      <c r="Z976" s="182"/>
      <c r="AA976" s="182"/>
    </row>
    <row r="977" spans="1:27">
      <c r="A977" s="214"/>
      <c r="B977" s="169"/>
      <c r="C977" s="192"/>
      <c r="D977" s="208"/>
      <c r="E977" s="208"/>
      <c r="F977" s="213"/>
      <c r="G977" s="192"/>
      <c r="H977" s="192"/>
      <c r="I977" s="192"/>
      <c r="J977" s="192"/>
      <c r="K977" s="192"/>
      <c r="L977" s="193"/>
      <c r="M977" s="172" t="str">
        <f>IF(C977="","",(IF(IFERROR(INDEX(HandoverLog!A:A,MATCH(ShipmentRegister!C977,HandoverLog!A:A,0),1),"Inside The Secure Store")=C977,"Collected And Gone","Inside The Secure Store")))</f>
        <v/>
      </c>
      <c r="N977" s="28" t="str">
        <f t="shared" ca="1" si="67"/>
        <v/>
      </c>
      <c r="O977" s="192"/>
      <c r="P977" s="192"/>
      <c r="Q977" s="192"/>
      <c r="R977" s="192"/>
      <c r="S977" s="192"/>
      <c r="T977" s="208"/>
      <c r="U977" s="192"/>
      <c r="V977" s="174" t="str">
        <f t="shared" si="68"/>
        <v/>
      </c>
      <c r="W977" s="175" t="str">
        <f t="shared" ca="1" si="69"/>
        <v/>
      </c>
      <c r="X977" s="182"/>
      <c r="Y977" s="182"/>
      <c r="Z977" s="182"/>
      <c r="AA977" s="182"/>
    </row>
    <row r="978" spans="1:27">
      <c r="A978" s="214"/>
      <c r="B978" s="169"/>
      <c r="C978" s="192"/>
      <c r="D978" s="208"/>
      <c r="E978" s="208"/>
      <c r="F978" s="213"/>
      <c r="G978" s="192"/>
      <c r="H978" s="192"/>
      <c r="I978" s="192"/>
      <c r="J978" s="192"/>
      <c r="K978" s="192"/>
      <c r="L978" s="193"/>
      <c r="M978" s="172" t="str">
        <f>IF(C978="","",(IF(IFERROR(INDEX(HandoverLog!A:A,MATCH(ShipmentRegister!C978,HandoverLog!A:A,0),1),"Inside The Secure Store")=C978,"Collected And Gone","Inside The Secure Store")))</f>
        <v/>
      </c>
      <c r="N978" s="28" t="str">
        <f t="shared" ca="1" si="67"/>
        <v/>
      </c>
      <c r="O978" s="192"/>
      <c r="P978" s="192"/>
      <c r="Q978" s="192"/>
      <c r="R978" s="192"/>
      <c r="S978" s="192"/>
      <c r="T978" s="208"/>
      <c r="U978" s="192"/>
      <c r="V978" s="174" t="str">
        <f t="shared" si="68"/>
        <v/>
      </c>
      <c r="W978" s="175" t="str">
        <f t="shared" ca="1" si="69"/>
        <v/>
      </c>
      <c r="X978" s="182"/>
      <c r="Y978" s="182"/>
      <c r="Z978" s="182"/>
      <c r="AA978" s="182"/>
    </row>
    <row r="979" spans="1:27">
      <c r="A979" s="214"/>
      <c r="B979" s="169"/>
      <c r="C979" s="192"/>
      <c r="D979" s="208"/>
      <c r="E979" s="208"/>
      <c r="F979" s="213"/>
      <c r="G979" s="192"/>
      <c r="H979" s="192"/>
      <c r="I979" s="192"/>
      <c r="J979" s="192"/>
      <c r="K979" s="192"/>
      <c r="L979" s="193"/>
      <c r="M979" s="172" t="str">
        <f>IF(C979="","",(IF(IFERROR(INDEX(HandoverLog!A:A,MATCH(ShipmentRegister!C979,HandoverLog!A:A,0),1),"Inside The Secure Store")=C979,"Collected And Gone","Inside The Secure Store")))</f>
        <v/>
      </c>
      <c r="N979" s="28" t="str">
        <f t="shared" ca="1" si="67"/>
        <v/>
      </c>
      <c r="O979" s="192"/>
      <c r="P979" s="192"/>
      <c r="Q979" s="192"/>
      <c r="R979" s="192"/>
      <c r="S979" s="192"/>
      <c r="T979" s="208"/>
      <c r="U979" s="192"/>
      <c r="V979" s="174" t="str">
        <f t="shared" si="68"/>
        <v/>
      </c>
      <c r="W979" s="175" t="str">
        <f t="shared" ca="1" si="69"/>
        <v/>
      </c>
      <c r="X979" s="182"/>
      <c r="Y979" s="182"/>
      <c r="Z979" s="182"/>
      <c r="AA979" s="182"/>
    </row>
    <row r="980" spans="1:27">
      <c r="A980" s="214"/>
      <c r="B980" s="169"/>
      <c r="C980" s="192"/>
      <c r="D980" s="208"/>
      <c r="E980" s="208"/>
      <c r="F980" s="213"/>
      <c r="G980" s="192"/>
      <c r="H980" s="192"/>
      <c r="I980" s="192"/>
      <c r="J980" s="192"/>
      <c r="K980" s="192"/>
      <c r="L980" s="193"/>
      <c r="M980" s="172" t="str">
        <f>IF(C980="","",(IF(IFERROR(INDEX(HandoverLog!A:A,MATCH(ShipmentRegister!C980,HandoverLog!A:A,0),1),"Inside The Secure Store")=C980,"Collected And Gone","Inside The Secure Store")))</f>
        <v/>
      </c>
      <c r="N980" s="28" t="str">
        <f t="shared" ca="1" si="67"/>
        <v/>
      </c>
      <c r="O980" s="192"/>
      <c r="P980" s="192"/>
      <c r="Q980" s="192"/>
      <c r="R980" s="192"/>
      <c r="S980" s="192"/>
      <c r="T980" s="208"/>
      <c r="U980" s="192"/>
      <c r="V980" s="174" t="str">
        <f t="shared" si="68"/>
        <v/>
      </c>
      <c r="W980" s="175" t="str">
        <f t="shared" ca="1" si="69"/>
        <v/>
      </c>
      <c r="X980" s="182"/>
      <c r="Y980" s="182"/>
      <c r="Z980" s="182"/>
      <c r="AA980" s="182"/>
    </row>
    <row r="981" spans="1:27">
      <c r="A981" s="214"/>
      <c r="B981" s="169"/>
      <c r="C981" s="192"/>
      <c r="D981" s="208"/>
      <c r="E981" s="208"/>
      <c r="F981" s="213"/>
      <c r="G981" s="192"/>
      <c r="H981" s="192"/>
      <c r="I981" s="192"/>
      <c r="J981" s="192"/>
      <c r="K981" s="192"/>
      <c r="L981" s="193"/>
      <c r="M981" s="172" t="str">
        <f>IF(C981="","",(IF(IFERROR(INDEX(HandoverLog!A:A,MATCH(ShipmentRegister!C981,HandoverLog!A:A,0),1),"Inside The Secure Store")=C981,"Collected And Gone","Inside The Secure Store")))</f>
        <v/>
      </c>
      <c r="N981" s="28" t="str">
        <f t="shared" ca="1" si="67"/>
        <v/>
      </c>
      <c r="O981" s="192"/>
      <c r="P981" s="192"/>
      <c r="Q981" s="192"/>
      <c r="R981" s="192"/>
      <c r="S981" s="192"/>
      <c r="T981" s="208"/>
      <c r="U981" s="192"/>
      <c r="V981" s="174" t="str">
        <f t="shared" si="68"/>
        <v/>
      </c>
      <c r="W981" s="175" t="str">
        <f t="shared" ca="1" si="69"/>
        <v/>
      </c>
      <c r="X981" s="182"/>
      <c r="Y981" s="182"/>
      <c r="Z981" s="182"/>
      <c r="AA981" s="182"/>
    </row>
    <row r="982" spans="1:27">
      <c r="A982" s="214"/>
      <c r="B982" s="169"/>
      <c r="C982" s="192"/>
      <c r="D982" s="208"/>
      <c r="E982" s="208"/>
      <c r="F982" s="213"/>
      <c r="G982" s="192"/>
      <c r="H982" s="192"/>
      <c r="I982" s="192"/>
      <c r="J982" s="192"/>
      <c r="K982" s="192"/>
      <c r="L982" s="193"/>
      <c r="M982" s="172" t="str">
        <f>IF(C982="","",(IF(IFERROR(INDEX(HandoverLog!A:A,MATCH(ShipmentRegister!C982,HandoverLog!A:A,0),1),"Inside The Secure Store")=C982,"Collected And Gone","Inside The Secure Store")))</f>
        <v/>
      </c>
      <c r="N982" s="28" t="str">
        <f t="shared" ca="1" si="67"/>
        <v/>
      </c>
      <c r="O982" s="192"/>
      <c r="P982" s="192"/>
      <c r="Q982" s="192"/>
      <c r="R982" s="192"/>
      <c r="S982" s="192"/>
      <c r="T982" s="208"/>
      <c r="U982" s="192"/>
      <c r="V982" s="174" t="str">
        <f t="shared" si="68"/>
        <v/>
      </c>
      <c r="W982" s="175" t="str">
        <f t="shared" ca="1" si="69"/>
        <v/>
      </c>
      <c r="X982" s="182"/>
      <c r="Y982" s="182"/>
      <c r="Z982" s="182"/>
      <c r="AA982" s="182"/>
    </row>
    <row r="983" spans="1:27">
      <c r="A983" s="214"/>
      <c r="B983" s="169"/>
      <c r="C983" s="192"/>
      <c r="D983" s="208"/>
      <c r="E983" s="208"/>
      <c r="F983" s="213"/>
      <c r="G983" s="192"/>
      <c r="H983" s="192"/>
      <c r="I983" s="192"/>
      <c r="J983" s="192"/>
      <c r="K983" s="192"/>
      <c r="L983" s="193"/>
      <c r="M983" s="172" t="str">
        <f>IF(C983="","",(IF(IFERROR(INDEX(HandoverLog!A:A,MATCH(ShipmentRegister!C983,HandoverLog!A:A,0),1),"Inside The Secure Store")=C983,"Collected And Gone","Inside The Secure Store")))</f>
        <v/>
      </c>
      <c r="N983" s="28" t="str">
        <f t="shared" ca="1" si="67"/>
        <v/>
      </c>
      <c r="O983" s="192"/>
      <c r="P983" s="192"/>
      <c r="Q983" s="192"/>
      <c r="R983" s="192"/>
      <c r="S983" s="192"/>
      <c r="T983" s="208"/>
      <c r="U983" s="192"/>
      <c r="V983" s="174" t="str">
        <f t="shared" si="68"/>
        <v/>
      </c>
      <c r="W983" s="175" t="str">
        <f t="shared" ca="1" si="69"/>
        <v/>
      </c>
      <c r="X983" s="182"/>
      <c r="Y983" s="182"/>
      <c r="Z983" s="182"/>
      <c r="AA983" s="182"/>
    </row>
    <row r="984" spans="1:27">
      <c r="A984" s="214"/>
      <c r="B984" s="169"/>
      <c r="C984" s="192"/>
      <c r="D984" s="208"/>
      <c r="E984" s="208"/>
      <c r="F984" s="213"/>
      <c r="G984" s="192"/>
      <c r="H984" s="192"/>
      <c r="I984" s="192"/>
      <c r="J984" s="192"/>
      <c r="K984" s="192"/>
      <c r="L984" s="193"/>
      <c r="M984" s="172" t="str">
        <f>IF(C984="","",(IF(IFERROR(INDEX(HandoverLog!A:A,MATCH(ShipmentRegister!C984,HandoverLog!A:A,0),1),"Inside The Secure Store")=C984,"Collected And Gone","Inside The Secure Store")))</f>
        <v/>
      </c>
      <c r="N984" s="28" t="str">
        <f t="shared" ca="1" si="67"/>
        <v/>
      </c>
      <c r="O984" s="192"/>
      <c r="P984" s="192"/>
      <c r="Q984" s="192"/>
      <c r="R984" s="192"/>
      <c r="S984" s="192"/>
      <c r="T984" s="208"/>
      <c r="U984" s="192"/>
      <c r="V984" s="174" t="str">
        <f t="shared" si="68"/>
        <v/>
      </c>
      <c r="W984" s="175" t="str">
        <f t="shared" ca="1" si="69"/>
        <v/>
      </c>
      <c r="X984" s="182"/>
      <c r="Y984" s="182"/>
      <c r="Z984" s="182"/>
      <c r="AA984" s="182"/>
    </row>
    <row r="985" spans="1:27">
      <c r="A985" s="214"/>
      <c r="B985" s="169"/>
      <c r="C985" s="192"/>
      <c r="D985" s="208"/>
      <c r="E985" s="208"/>
      <c r="F985" s="213"/>
      <c r="G985" s="192"/>
      <c r="H985" s="192"/>
      <c r="I985" s="192"/>
      <c r="J985" s="192"/>
      <c r="K985" s="192"/>
      <c r="L985" s="193"/>
      <c r="M985" s="172" t="str">
        <f>IF(C985="","",(IF(IFERROR(INDEX(HandoverLog!A:A,MATCH(ShipmentRegister!C985,HandoverLog!A:A,0),1),"Inside The Secure Store")=C985,"Collected And Gone","Inside The Secure Store")))</f>
        <v/>
      </c>
      <c r="N985" s="28" t="str">
        <f t="shared" ca="1" si="67"/>
        <v/>
      </c>
      <c r="O985" s="192"/>
      <c r="P985" s="192"/>
      <c r="Q985" s="192"/>
      <c r="R985" s="192"/>
      <c r="S985" s="192"/>
      <c r="T985" s="208"/>
      <c r="U985" s="192"/>
      <c r="V985" s="174" t="str">
        <f t="shared" si="68"/>
        <v/>
      </c>
      <c r="W985" s="175" t="str">
        <f t="shared" ca="1" si="69"/>
        <v/>
      </c>
      <c r="X985" s="182"/>
      <c r="Y985" s="182"/>
      <c r="Z985" s="182"/>
      <c r="AA985" s="182"/>
    </row>
    <row r="986" spans="1:27">
      <c r="A986" s="214"/>
      <c r="B986" s="169"/>
      <c r="C986" s="192"/>
      <c r="D986" s="208"/>
      <c r="E986" s="208"/>
      <c r="F986" s="213"/>
      <c r="G986" s="192"/>
      <c r="H986" s="192"/>
      <c r="I986" s="192"/>
      <c r="J986" s="192"/>
      <c r="K986" s="192"/>
      <c r="L986" s="193"/>
      <c r="M986" s="172" t="str">
        <f>IF(C986="","",(IF(IFERROR(INDEX(HandoverLog!A:A,MATCH(ShipmentRegister!C986,HandoverLog!A:A,0),1),"Inside The Secure Store")=C986,"Collected And Gone","Inside The Secure Store")))</f>
        <v/>
      </c>
      <c r="N986" s="28" t="str">
        <f t="shared" ca="1" si="67"/>
        <v/>
      </c>
      <c r="O986" s="192"/>
      <c r="P986" s="192"/>
      <c r="Q986" s="192"/>
      <c r="R986" s="192"/>
      <c r="S986" s="192"/>
      <c r="T986" s="208"/>
      <c r="U986" s="192"/>
      <c r="V986" s="174" t="str">
        <f t="shared" si="68"/>
        <v/>
      </c>
      <c r="W986" s="175" t="str">
        <f t="shared" ca="1" si="69"/>
        <v/>
      </c>
      <c r="X986" s="182"/>
      <c r="Y986" s="182"/>
      <c r="Z986" s="182"/>
      <c r="AA986" s="182"/>
    </row>
    <row r="987" spans="1:27">
      <c r="A987" s="214"/>
      <c r="B987" s="169"/>
      <c r="C987" s="192"/>
      <c r="D987" s="208"/>
      <c r="E987" s="208"/>
      <c r="F987" s="213"/>
      <c r="G987" s="192"/>
      <c r="H987" s="192"/>
      <c r="I987" s="192"/>
      <c r="J987" s="192"/>
      <c r="K987" s="192"/>
      <c r="L987" s="193"/>
      <c r="M987" s="172" t="str">
        <f>IF(C987="","",(IF(IFERROR(INDEX(HandoverLog!A:A,MATCH(ShipmentRegister!C987,HandoverLog!A:A,0),1),"Inside The Secure Store")=C987,"Collected And Gone","Inside The Secure Store")))</f>
        <v/>
      </c>
      <c r="N987" s="28" t="str">
        <f t="shared" ca="1" si="67"/>
        <v/>
      </c>
      <c r="O987" s="192"/>
      <c r="P987" s="192"/>
      <c r="Q987" s="192"/>
      <c r="R987" s="192"/>
      <c r="S987" s="192"/>
      <c r="T987" s="208"/>
      <c r="U987" s="192"/>
      <c r="V987" s="174" t="str">
        <f t="shared" si="68"/>
        <v/>
      </c>
      <c r="W987" s="175" t="str">
        <f t="shared" ca="1" si="69"/>
        <v/>
      </c>
      <c r="X987" s="182"/>
      <c r="Y987" s="182"/>
      <c r="Z987" s="182"/>
      <c r="AA987" s="182"/>
    </row>
    <row r="988" spans="1:27">
      <c r="A988" s="214"/>
      <c r="B988" s="169"/>
      <c r="C988" s="192"/>
      <c r="D988" s="208"/>
      <c r="E988" s="208"/>
      <c r="F988" s="213"/>
      <c r="G988" s="192"/>
      <c r="H988" s="192"/>
      <c r="I988" s="192"/>
      <c r="J988" s="192"/>
      <c r="K988" s="192"/>
      <c r="L988" s="193"/>
      <c r="M988" s="172" t="str">
        <f>IF(C988="","",(IF(IFERROR(INDEX(HandoverLog!A:A,MATCH(ShipmentRegister!C988,HandoverLog!A:A,0),1),"Inside The Secure Store")=C988,"Collected And Gone","Inside The Secure Store")))</f>
        <v/>
      </c>
      <c r="N988" s="28" t="str">
        <f t="shared" ca="1" si="67"/>
        <v/>
      </c>
      <c r="O988" s="192"/>
      <c r="P988" s="192"/>
      <c r="Q988" s="192"/>
      <c r="R988" s="192"/>
      <c r="S988" s="192"/>
      <c r="T988" s="208"/>
      <c r="U988" s="192"/>
      <c r="V988" s="174" t="str">
        <f t="shared" si="68"/>
        <v/>
      </c>
      <c r="W988" s="175" t="str">
        <f t="shared" ca="1" si="69"/>
        <v/>
      </c>
      <c r="X988" s="182"/>
      <c r="Y988" s="182"/>
      <c r="Z988" s="182"/>
      <c r="AA988" s="182"/>
    </row>
    <row r="989" spans="1:27">
      <c r="A989" s="214"/>
      <c r="B989" s="169"/>
      <c r="C989" s="192"/>
      <c r="D989" s="208"/>
      <c r="E989" s="208"/>
      <c r="F989" s="213"/>
      <c r="G989" s="192"/>
      <c r="H989" s="192"/>
      <c r="I989" s="192"/>
      <c r="J989" s="192"/>
      <c r="K989" s="192"/>
      <c r="L989" s="193"/>
      <c r="M989" s="172" t="str">
        <f>IF(C989="","",(IF(IFERROR(INDEX(HandoverLog!A:A,MATCH(ShipmentRegister!C989,HandoverLog!A:A,0),1),"Inside The Secure Store")=C989,"Collected And Gone","Inside The Secure Store")))</f>
        <v/>
      </c>
      <c r="N989" s="28" t="str">
        <f t="shared" ca="1" si="67"/>
        <v/>
      </c>
      <c r="O989" s="192"/>
      <c r="P989" s="192"/>
      <c r="Q989" s="192"/>
      <c r="R989" s="192"/>
      <c r="S989" s="192"/>
      <c r="T989" s="208"/>
      <c r="U989" s="192"/>
      <c r="V989" s="174" t="str">
        <f t="shared" si="68"/>
        <v/>
      </c>
      <c r="W989" s="175" t="str">
        <f t="shared" ca="1" si="69"/>
        <v/>
      </c>
      <c r="X989" s="182"/>
      <c r="Y989" s="182"/>
      <c r="Z989" s="182"/>
      <c r="AA989" s="182"/>
    </row>
    <row r="990" spans="1:27">
      <c r="A990" s="214"/>
      <c r="B990" s="169"/>
      <c r="C990" s="192"/>
      <c r="D990" s="208"/>
      <c r="E990" s="208"/>
      <c r="F990" s="213"/>
      <c r="G990" s="192"/>
      <c r="H990" s="192"/>
      <c r="I990" s="192"/>
      <c r="J990" s="192"/>
      <c r="K990" s="192"/>
      <c r="L990" s="193"/>
      <c r="M990" s="172" t="str">
        <f>IF(C990="","",(IF(IFERROR(INDEX(HandoverLog!A:A,MATCH(ShipmentRegister!C990,HandoverLog!A:A,0),1),"Inside The Secure Store")=C990,"Collected And Gone","Inside The Secure Store")))</f>
        <v/>
      </c>
      <c r="N990" s="28" t="str">
        <f t="shared" ca="1" si="67"/>
        <v/>
      </c>
      <c r="O990" s="192"/>
      <c r="P990" s="192"/>
      <c r="Q990" s="192"/>
      <c r="R990" s="192"/>
      <c r="S990" s="192"/>
      <c r="T990" s="208"/>
      <c r="U990" s="192"/>
      <c r="V990" s="174" t="str">
        <f t="shared" si="68"/>
        <v/>
      </c>
      <c r="W990" s="175" t="str">
        <f t="shared" ca="1" si="69"/>
        <v/>
      </c>
      <c r="X990" s="182"/>
      <c r="Y990" s="182"/>
      <c r="Z990" s="182"/>
      <c r="AA990" s="182"/>
    </row>
    <row r="991" spans="1:27">
      <c r="A991" s="214"/>
      <c r="B991" s="169"/>
      <c r="C991" s="192"/>
      <c r="D991" s="208"/>
      <c r="E991" s="208"/>
      <c r="F991" s="213"/>
      <c r="G991" s="192"/>
      <c r="H991" s="192"/>
      <c r="I991" s="192"/>
      <c r="J991" s="192"/>
      <c r="K991" s="192"/>
      <c r="L991" s="193"/>
      <c r="M991" s="172" t="str">
        <f>IF(C991="","",(IF(IFERROR(INDEX(HandoverLog!A:A,MATCH(ShipmentRegister!C991,HandoverLog!A:A,0),1),"Inside The Secure Store")=C991,"Collected And Gone","Inside The Secure Store")))</f>
        <v/>
      </c>
      <c r="N991" s="28" t="str">
        <f t="shared" ca="1" si="67"/>
        <v/>
      </c>
      <c r="O991" s="192"/>
      <c r="P991" s="192"/>
      <c r="Q991" s="192"/>
      <c r="R991" s="192"/>
      <c r="S991" s="192"/>
      <c r="T991" s="208"/>
      <c r="U991" s="192"/>
      <c r="V991" s="174" t="str">
        <f t="shared" si="68"/>
        <v/>
      </c>
      <c r="W991" s="175" t="str">
        <f t="shared" ca="1" si="69"/>
        <v/>
      </c>
      <c r="X991" s="182"/>
      <c r="Y991" s="182"/>
      <c r="Z991" s="182"/>
      <c r="AA991" s="182"/>
    </row>
    <row r="992" spans="1:27">
      <c r="A992" s="214"/>
      <c r="B992" s="169"/>
      <c r="C992" s="192"/>
      <c r="D992" s="208"/>
      <c r="E992" s="208"/>
      <c r="F992" s="213"/>
      <c r="G992" s="192"/>
      <c r="H992" s="192"/>
      <c r="I992" s="192"/>
      <c r="J992" s="192"/>
      <c r="K992" s="192"/>
      <c r="L992" s="193"/>
      <c r="M992" s="172" t="str">
        <f>IF(C992="","",(IF(IFERROR(INDEX(HandoverLog!A:A,MATCH(ShipmentRegister!C992,HandoverLog!A:A,0),1),"Inside The Secure Store")=C992,"Collected And Gone","Inside The Secure Store")))</f>
        <v/>
      </c>
      <c r="N992" s="28" t="str">
        <f t="shared" ca="1" si="67"/>
        <v/>
      </c>
      <c r="O992" s="192"/>
      <c r="P992" s="192"/>
      <c r="Q992" s="192"/>
      <c r="R992" s="192"/>
      <c r="S992" s="192"/>
      <c r="T992" s="208"/>
      <c r="U992" s="192"/>
      <c r="V992" s="174" t="str">
        <f t="shared" si="68"/>
        <v/>
      </c>
      <c r="W992" s="175" t="str">
        <f t="shared" ca="1" si="69"/>
        <v/>
      </c>
      <c r="X992" s="182"/>
      <c r="Y992" s="182"/>
      <c r="Z992" s="182"/>
      <c r="AA992" s="182"/>
    </row>
    <row r="993" spans="1:27">
      <c r="A993" s="214"/>
      <c r="B993" s="169"/>
      <c r="C993" s="192"/>
      <c r="D993" s="208"/>
      <c r="E993" s="208"/>
      <c r="F993" s="213"/>
      <c r="G993" s="192"/>
      <c r="H993" s="192"/>
      <c r="I993" s="192"/>
      <c r="J993" s="192"/>
      <c r="K993" s="192"/>
      <c r="L993" s="193"/>
      <c r="M993" s="172" t="str">
        <f>IF(C993="","",(IF(IFERROR(INDEX(HandoverLog!A:A,MATCH(ShipmentRegister!C993,HandoverLog!A:A,0),1),"Inside The Secure Store")=C993,"Collected And Gone","Inside The Secure Store")))</f>
        <v/>
      </c>
      <c r="N993" s="28" t="str">
        <f t="shared" ca="1" si="67"/>
        <v/>
      </c>
      <c r="O993" s="192"/>
      <c r="P993" s="192"/>
      <c r="Q993" s="192"/>
      <c r="R993" s="192"/>
      <c r="S993" s="192"/>
      <c r="T993" s="208"/>
      <c r="U993" s="192"/>
      <c r="V993" s="174" t="str">
        <f t="shared" si="68"/>
        <v/>
      </c>
      <c r="W993" s="175" t="str">
        <f t="shared" ca="1" si="69"/>
        <v/>
      </c>
      <c r="X993" s="182"/>
      <c r="Y993" s="182"/>
      <c r="Z993" s="182"/>
      <c r="AA993" s="182"/>
    </row>
    <row r="994" spans="1:27">
      <c r="A994" s="214"/>
      <c r="B994" s="169"/>
      <c r="C994" s="192"/>
      <c r="D994" s="208"/>
      <c r="E994" s="208"/>
      <c r="F994" s="213"/>
      <c r="G994" s="192"/>
      <c r="H994" s="192"/>
      <c r="I994" s="192"/>
      <c r="J994" s="192"/>
      <c r="K994" s="192"/>
      <c r="L994" s="193"/>
      <c r="M994" s="172" t="str">
        <f>IF(C994="","",(IF(IFERROR(INDEX(HandoverLog!A:A,MATCH(ShipmentRegister!C994,HandoverLog!A:A,0),1),"Inside The Secure Store")=C994,"Collected And Gone","Inside The Secure Store")))</f>
        <v/>
      </c>
      <c r="N994" s="28" t="str">
        <f t="shared" ca="1" si="67"/>
        <v/>
      </c>
      <c r="O994" s="192"/>
      <c r="P994" s="192"/>
      <c r="Q994" s="192"/>
      <c r="R994" s="192"/>
      <c r="S994" s="192"/>
      <c r="T994" s="208"/>
      <c r="U994" s="192"/>
      <c r="V994" s="174" t="str">
        <f t="shared" si="68"/>
        <v/>
      </c>
      <c r="W994" s="175" t="str">
        <f t="shared" ca="1" si="69"/>
        <v/>
      </c>
      <c r="X994" s="182"/>
      <c r="Y994" s="182"/>
      <c r="Z994" s="182"/>
      <c r="AA994" s="182"/>
    </row>
    <row r="995" spans="1:27">
      <c r="A995" s="214"/>
      <c r="B995" s="169"/>
      <c r="C995" s="192"/>
      <c r="D995" s="208"/>
      <c r="E995" s="208"/>
      <c r="F995" s="213"/>
      <c r="G995" s="192"/>
      <c r="H995" s="192"/>
      <c r="I995" s="192"/>
      <c r="J995" s="192"/>
      <c r="K995" s="192"/>
      <c r="L995" s="193"/>
      <c r="M995" s="172" t="str">
        <f>IF(C995="","",(IF(IFERROR(INDEX(HandoverLog!A:A,MATCH(ShipmentRegister!C995,HandoverLog!A:A,0),1),"Inside The Secure Store")=C995,"Collected And Gone","Inside The Secure Store")))</f>
        <v/>
      </c>
      <c r="N995" s="28" t="str">
        <f t="shared" ref="N995:N1058" ca="1" si="70">IF(A995="","",(TODAY()-A995))</f>
        <v/>
      </c>
      <c r="O995" s="192"/>
      <c r="P995" s="192"/>
      <c r="Q995" s="192"/>
      <c r="R995" s="192"/>
      <c r="S995" s="192"/>
      <c r="T995" s="208"/>
      <c r="U995" s="192"/>
      <c r="V995" s="174" t="str">
        <f t="shared" si="68"/>
        <v/>
      </c>
      <c r="W995" s="175" t="str">
        <f t="shared" ca="1" si="69"/>
        <v/>
      </c>
      <c r="X995" s="182"/>
      <c r="Y995" s="182"/>
      <c r="Z995" s="182"/>
      <c r="AA995" s="182"/>
    </row>
    <row r="996" spans="1:27">
      <c r="A996" s="214"/>
      <c r="B996" s="169"/>
      <c r="C996" s="192"/>
      <c r="D996" s="208"/>
      <c r="E996" s="208"/>
      <c r="F996" s="213"/>
      <c r="G996" s="192"/>
      <c r="H996" s="192"/>
      <c r="I996" s="192"/>
      <c r="J996" s="192"/>
      <c r="K996" s="192"/>
      <c r="L996" s="193"/>
      <c r="M996" s="172" t="str">
        <f>IF(C996="","",(IF(IFERROR(INDEX(HandoverLog!A:A,MATCH(ShipmentRegister!C996,HandoverLog!A:A,0),1),"Inside The Secure Store")=C996,"Collected And Gone","Inside The Secure Store")))</f>
        <v/>
      </c>
      <c r="N996" s="28" t="str">
        <f t="shared" ca="1" si="70"/>
        <v/>
      </c>
      <c r="O996" s="192"/>
      <c r="P996" s="192"/>
      <c r="Q996" s="192"/>
      <c r="R996" s="192"/>
      <c r="S996" s="192"/>
      <c r="T996" s="208"/>
      <c r="U996" s="192"/>
      <c r="V996" s="174" t="str">
        <f t="shared" si="68"/>
        <v/>
      </c>
      <c r="W996" s="175" t="str">
        <f t="shared" ca="1" si="69"/>
        <v/>
      </c>
      <c r="X996" s="182"/>
      <c r="Y996" s="182"/>
      <c r="Z996" s="182"/>
      <c r="AA996" s="182"/>
    </row>
    <row r="997" spans="1:27">
      <c r="A997" s="214"/>
      <c r="B997" s="169"/>
      <c r="C997" s="192"/>
      <c r="D997" s="208"/>
      <c r="E997" s="208"/>
      <c r="F997" s="213"/>
      <c r="G997" s="192"/>
      <c r="H997" s="192"/>
      <c r="I997" s="192"/>
      <c r="J997" s="192"/>
      <c r="K997" s="192"/>
      <c r="L997" s="193"/>
      <c r="M997" s="172" t="str">
        <f>IF(C997="","",(IF(IFERROR(INDEX(HandoverLog!A:A,MATCH(ShipmentRegister!C997,HandoverLog!A:A,0),1),"Inside The Secure Store")=C997,"Collected And Gone","Inside The Secure Store")))</f>
        <v/>
      </c>
      <c r="N997" s="28" t="str">
        <f t="shared" ca="1" si="70"/>
        <v/>
      </c>
      <c r="O997" s="192"/>
      <c r="P997" s="192"/>
      <c r="Q997" s="192"/>
      <c r="R997" s="192"/>
      <c r="S997" s="192"/>
      <c r="T997" s="208"/>
      <c r="U997" s="192"/>
      <c r="V997" s="174" t="str">
        <f t="shared" si="68"/>
        <v/>
      </c>
      <c r="W997" s="175" t="str">
        <f t="shared" ca="1" si="69"/>
        <v/>
      </c>
      <c r="X997" s="182"/>
      <c r="Y997" s="182"/>
      <c r="Z997" s="182"/>
      <c r="AA997" s="182"/>
    </row>
    <row r="998" spans="1:27">
      <c r="A998" s="214"/>
      <c r="B998" s="169"/>
      <c r="C998" s="192"/>
      <c r="D998" s="208"/>
      <c r="E998" s="208"/>
      <c r="F998" s="213"/>
      <c r="G998" s="192"/>
      <c r="H998" s="192"/>
      <c r="I998" s="192"/>
      <c r="J998" s="192"/>
      <c r="K998" s="192"/>
      <c r="L998" s="193"/>
      <c r="M998" s="172" t="str">
        <f>IF(C998="","",(IF(IFERROR(INDEX(HandoverLog!A:A,MATCH(ShipmentRegister!C998,HandoverLog!A:A,0),1),"Inside The Secure Store")=C998,"Collected And Gone","Inside The Secure Store")))</f>
        <v/>
      </c>
      <c r="N998" s="28" t="str">
        <f t="shared" ca="1" si="70"/>
        <v/>
      </c>
      <c r="O998" s="192"/>
      <c r="P998" s="192"/>
      <c r="Q998" s="192"/>
      <c r="R998" s="192"/>
      <c r="S998" s="192"/>
      <c r="T998" s="208"/>
      <c r="U998" s="192"/>
      <c r="V998" s="174" t="str">
        <f t="shared" si="68"/>
        <v/>
      </c>
      <c r="W998" s="175" t="str">
        <f t="shared" ca="1" si="69"/>
        <v/>
      </c>
      <c r="X998" s="182"/>
      <c r="Y998" s="182"/>
      <c r="Z998" s="182"/>
      <c r="AA998" s="182"/>
    </row>
    <row r="999" spans="1:27">
      <c r="A999" s="214"/>
      <c r="B999" s="169"/>
      <c r="C999" s="192"/>
      <c r="D999" s="208"/>
      <c r="E999" s="208"/>
      <c r="F999" s="213"/>
      <c r="G999" s="192"/>
      <c r="H999" s="192"/>
      <c r="I999" s="192"/>
      <c r="J999" s="192"/>
      <c r="K999" s="192"/>
      <c r="L999" s="193"/>
      <c r="M999" s="172" t="str">
        <f>IF(C999="","",(IF(IFERROR(INDEX(HandoverLog!A:A,MATCH(ShipmentRegister!C999,HandoverLog!A:A,0),1),"Inside The Secure Store")=C999,"Collected And Gone","Inside The Secure Store")))</f>
        <v/>
      </c>
      <c r="N999" s="28" t="str">
        <f t="shared" ca="1" si="70"/>
        <v/>
      </c>
      <c r="O999" s="192"/>
      <c r="P999" s="192"/>
      <c r="Q999" s="192"/>
      <c r="R999" s="192"/>
      <c r="S999" s="192"/>
      <c r="T999" s="208"/>
      <c r="U999" s="192"/>
      <c r="V999" s="174" t="str">
        <f t="shared" si="68"/>
        <v/>
      </c>
      <c r="W999" s="175" t="str">
        <f t="shared" ca="1" si="69"/>
        <v/>
      </c>
      <c r="X999" s="182"/>
      <c r="Y999" s="182"/>
      <c r="Z999" s="182"/>
      <c r="AA999" s="182"/>
    </row>
    <row r="1000" spans="1:27">
      <c r="A1000" s="214"/>
      <c r="B1000" s="169"/>
      <c r="C1000" s="192"/>
      <c r="D1000" s="208"/>
      <c r="E1000" s="208"/>
      <c r="F1000" s="213"/>
      <c r="G1000" s="192"/>
      <c r="H1000" s="192"/>
      <c r="I1000" s="192"/>
      <c r="J1000" s="192"/>
      <c r="K1000" s="192"/>
      <c r="L1000" s="193"/>
      <c r="M1000" s="172" t="str">
        <f>IF(C1000="","",(IF(IFERROR(INDEX(HandoverLog!A:A,MATCH(ShipmentRegister!C1000,HandoverLog!A:A,0),1),"Inside The Secure Store")=C1000,"Collected And Gone","Inside The Secure Store")))</f>
        <v/>
      </c>
      <c r="N1000" s="28" t="str">
        <f t="shared" ca="1" si="70"/>
        <v/>
      </c>
      <c r="O1000" s="192"/>
      <c r="P1000" s="192"/>
      <c r="Q1000" s="192"/>
      <c r="R1000" s="192"/>
      <c r="S1000" s="192"/>
      <c r="T1000" s="208"/>
      <c r="U1000" s="192"/>
      <c r="V1000" s="174" t="str">
        <f t="shared" si="68"/>
        <v/>
      </c>
      <c r="W1000" s="175" t="str">
        <f t="shared" ca="1" si="69"/>
        <v/>
      </c>
      <c r="X1000" s="182"/>
      <c r="Y1000" s="182"/>
      <c r="Z1000" s="182"/>
      <c r="AA1000" s="182"/>
    </row>
    <row r="1001" spans="1:27">
      <c r="A1001" s="214"/>
      <c r="B1001" s="169"/>
      <c r="C1001" s="192"/>
      <c r="D1001" s="208"/>
      <c r="E1001" s="208"/>
      <c r="F1001" s="213"/>
      <c r="G1001" s="192"/>
      <c r="H1001" s="192"/>
      <c r="I1001" s="192"/>
      <c r="J1001" s="192"/>
      <c r="K1001" s="192"/>
      <c r="L1001" s="193"/>
      <c r="M1001" s="172" t="str">
        <f>IF(C1001="","",(IF(IFERROR(INDEX(HandoverLog!A:A,MATCH(ShipmentRegister!C1001,HandoverLog!A:A,0),1),"Inside The Secure Store")=C1001,"Collected And Gone","Inside The Secure Store")))</f>
        <v/>
      </c>
      <c r="N1001" s="28" t="str">
        <f t="shared" ca="1" si="70"/>
        <v/>
      </c>
      <c r="O1001" s="192"/>
      <c r="P1001" s="192"/>
      <c r="Q1001" s="192"/>
      <c r="R1001" s="192"/>
      <c r="S1001" s="192"/>
      <c r="T1001" s="208"/>
      <c r="U1001" s="192"/>
      <c r="V1001" s="174" t="str">
        <f t="shared" si="68"/>
        <v/>
      </c>
      <c r="W1001" s="175" t="str">
        <f t="shared" ca="1" si="69"/>
        <v/>
      </c>
      <c r="X1001" s="182"/>
      <c r="Y1001" s="182"/>
      <c r="Z1001" s="182"/>
      <c r="AA1001" s="182"/>
    </row>
    <row r="1002" spans="1:27">
      <c r="A1002" s="214"/>
      <c r="B1002" s="169"/>
      <c r="C1002" s="192"/>
      <c r="D1002" s="208"/>
      <c r="E1002" s="208"/>
      <c r="F1002" s="213"/>
      <c r="G1002" s="192"/>
      <c r="H1002" s="192"/>
      <c r="I1002" s="192"/>
      <c r="J1002" s="192"/>
      <c r="K1002" s="192"/>
      <c r="L1002" s="193"/>
      <c r="M1002" s="172" t="str">
        <f>IF(C1002="","",(IF(IFERROR(INDEX(HandoverLog!A:A,MATCH(ShipmentRegister!C1002,HandoverLog!A:A,0),1),"Inside The Secure Store")=C1002,"Collected And Gone","Inside The Secure Store")))</f>
        <v/>
      </c>
      <c r="N1002" s="28" t="str">
        <f t="shared" ca="1" si="70"/>
        <v/>
      </c>
      <c r="O1002" s="192"/>
      <c r="P1002" s="192"/>
      <c r="Q1002" s="192"/>
      <c r="R1002" s="192"/>
      <c r="S1002" s="192"/>
      <c r="T1002" s="208"/>
      <c r="U1002" s="192"/>
      <c r="V1002" s="174" t="str">
        <f t="shared" si="68"/>
        <v/>
      </c>
      <c r="W1002" s="175" t="str">
        <f t="shared" ca="1" si="69"/>
        <v/>
      </c>
      <c r="X1002" s="182"/>
      <c r="Y1002" s="182"/>
      <c r="Z1002" s="182"/>
      <c r="AA1002" s="182"/>
    </row>
    <row r="1003" spans="1:27">
      <c r="A1003" s="214"/>
      <c r="B1003" s="169"/>
      <c r="C1003" s="192"/>
      <c r="D1003" s="208"/>
      <c r="E1003" s="208"/>
      <c r="F1003" s="213"/>
      <c r="G1003" s="192"/>
      <c r="H1003" s="192"/>
      <c r="I1003" s="192"/>
      <c r="J1003" s="192"/>
      <c r="K1003" s="192"/>
      <c r="L1003" s="193"/>
      <c r="M1003" s="172" t="str">
        <f>IF(C1003="","",(IF(IFERROR(INDEX(HandoverLog!A:A,MATCH(ShipmentRegister!C1003,HandoverLog!A:A,0),1),"Inside The Secure Store")=C1003,"Collected And Gone","Inside The Secure Store")))</f>
        <v/>
      </c>
      <c r="N1003" s="28" t="str">
        <f t="shared" ca="1" si="70"/>
        <v/>
      </c>
      <c r="O1003" s="192"/>
      <c r="P1003" s="192"/>
      <c r="Q1003" s="192"/>
      <c r="R1003" s="192"/>
      <c r="S1003" s="192"/>
      <c r="T1003" s="208"/>
      <c r="U1003" s="192"/>
      <c r="V1003" s="174" t="str">
        <f t="shared" si="68"/>
        <v/>
      </c>
      <c r="W1003" s="175" t="str">
        <f t="shared" ca="1" si="69"/>
        <v/>
      </c>
      <c r="X1003" s="182"/>
      <c r="Y1003" s="182"/>
      <c r="Z1003" s="182"/>
      <c r="AA1003" s="182"/>
    </row>
    <row r="1004" spans="1:27">
      <c r="A1004" s="214"/>
      <c r="B1004" s="169"/>
      <c r="C1004" s="192"/>
      <c r="D1004" s="208"/>
      <c r="E1004" s="208"/>
      <c r="F1004" s="213"/>
      <c r="G1004" s="192"/>
      <c r="H1004" s="192"/>
      <c r="I1004" s="192"/>
      <c r="J1004" s="192"/>
      <c r="K1004" s="192"/>
      <c r="L1004" s="193"/>
      <c r="M1004" s="172" t="str">
        <f>IF(C1004="","",(IF(IFERROR(INDEX(HandoverLog!A:A,MATCH(ShipmentRegister!C1004,HandoverLog!A:A,0),1),"Inside The Secure Store")=C1004,"Collected And Gone","Inside The Secure Store")))</f>
        <v/>
      </c>
      <c r="N1004" s="28" t="str">
        <f t="shared" ca="1" si="70"/>
        <v/>
      </c>
      <c r="O1004" s="192"/>
      <c r="P1004" s="192"/>
      <c r="Q1004" s="192"/>
      <c r="R1004" s="192"/>
      <c r="S1004" s="192"/>
      <c r="T1004" s="208"/>
      <c r="U1004" s="192"/>
      <c r="V1004" s="174" t="str">
        <f t="shared" si="68"/>
        <v/>
      </c>
      <c r="W1004" s="175" t="str">
        <f t="shared" ca="1" si="69"/>
        <v/>
      </c>
      <c r="X1004" s="182"/>
      <c r="Y1004" s="182"/>
      <c r="Z1004" s="182"/>
      <c r="AA1004" s="182"/>
    </row>
    <row r="1005" spans="1:27">
      <c r="A1005" s="214"/>
      <c r="B1005" s="169"/>
      <c r="C1005" s="192"/>
      <c r="D1005" s="208"/>
      <c r="E1005" s="208"/>
      <c r="F1005" s="213"/>
      <c r="G1005" s="192"/>
      <c r="H1005" s="192"/>
      <c r="I1005" s="192"/>
      <c r="J1005" s="192"/>
      <c r="K1005" s="192"/>
      <c r="L1005" s="193"/>
      <c r="M1005" s="172" t="str">
        <f>IF(C1005="","",(IF(IFERROR(INDEX(HandoverLog!A:A,MATCH(ShipmentRegister!C1005,HandoverLog!A:A,0),1),"Inside The Secure Store")=C1005,"Collected And Gone","Inside The Secure Store")))</f>
        <v/>
      </c>
      <c r="N1005" s="28" t="str">
        <f t="shared" ca="1" si="70"/>
        <v/>
      </c>
      <c r="O1005" s="192"/>
      <c r="P1005" s="192"/>
      <c r="Q1005" s="192"/>
      <c r="R1005" s="192"/>
      <c r="S1005" s="192"/>
      <c r="T1005" s="208"/>
      <c r="U1005" s="192"/>
      <c r="V1005" s="174" t="str">
        <f t="shared" si="68"/>
        <v/>
      </c>
      <c r="W1005" s="175" t="str">
        <f t="shared" ca="1" si="69"/>
        <v/>
      </c>
      <c r="X1005" s="182"/>
      <c r="Y1005" s="182"/>
      <c r="Z1005" s="182"/>
      <c r="AA1005" s="182"/>
    </row>
    <row r="1006" spans="1:27">
      <c r="A1006" s="214"/>
      <c r="B1006" s="169"/>
      <c r="C1006" s="192"/>
      <c r="D1006" s="208"/>
      <c r="E1006" s="208"/>
      <c r="F1006" s="213"/>
      <c r="G1006" s="192"/>
      <c r="H1006" s="192"/>
      <c r="I1006" s="192"/>
      <c r="J1006" s="192"/>
      <c r="K1006" s="192"/>
      <c r="L1006" s="193"/>
      <c r="M1006" s="172" t="str">
        <f>IF(C1006="","",(IF(IFERROR(INDEX(HandoverLog!A:A,MATCH(ShipmentRegister!C1006,HandoverLog!A:A,0),1),"Inside The Secure Store")=C1006,"Collected And Gone","Inside The Secure Store")))</f>
        <v/>
      </c>
      <c r="N1006" s="28" t="str">
        <f t="shared" ca="1" si="70"/>
        <v/>
      </c>
      <c r="O1006" s="192"/>
      <c r="P1006" s="192"/>
      <c r="Q1006" s="192"/>
      <c r="R1006" s="192"/>
      <c r="S1006" s="192"/>
      <c r="T1006" s="208"/>
      <c r="U1006" s="192"/>
      <c r="V1006" s="174" t="str">
        <f t="shared" si="68"/>
        <v/>
      </c>
      <c r="W1006" s="175" t="str">
        <f t="shared" ca="1" si="69"/>
        <v/>
      </c>
      <c r="X1006" s="182"/>
      <c r="Y1006" s="182"/>
      <c r="Z1006" s="182"/>
      <c r="AA1006" s="182"/>
    </row>
    <row r="1007" spans="1:27">
      <c r="A1007" s="214"/>
      <c r="B1007" s="169"/>
      <c r="C1007" s="192"/>
      <c r="D1007" s="208"/>
      <c r="E1007" s="208"/>
      <c r="F1007" s="213"/>
      <c r="G1007" s="192"/>
      <c r="H1007" s="192"/>
      <c r="I1007" s="192"/>
      <c r="J1007" s="192"/>
      <c r="K1007" s="192"/>
      <c r="L1007" s="193"/>
      <c r="M1007" s="172" t="str">
        <f>IF(C1007="","",(IF(IFERROR(INDEX(HandoverLog!A:A,MATCH(ShipmentRegister!C1007,HandoverLog!A:A,0),1),"Inside The Secure Store")=C1007,"Collected And Gone","Inside The Secure Store")))</f>
        <v/>
      </c>
      <c r="N1007" s="28" t="str">
        <f t="shared" ca="1" si="70"/>
        <v/>
      </c>
      <c r="O1007" s="192"/>
      <c r="P1007" s="192"/>
      <c r="Q1007" s="192"/>
      <c r="R1007" s="192"/>
      <c r="S1007" s="192"/>
      <c r="T1007" s="208"/>
      <c r="U1007" s="192"/>
      <c r="V1007" s="174" t="str">
        <f t="shared" si="68"/>
        <v/>
      </c>
      <c r="W1007" s="175" t="str">
        <f t="shared" ca="1" si="69"/>
        <v/>
      </c>
      <c r="X1007" s="182"/>
      <c r="Y1007" s="182"/>
      <c r="Z1007" s="182"/>
      <c r="AA1007" s="182"/>
    </row>
    <row r="1008" spans="1:27">
      <c r="A1008" s="214"/>
      <c r="B1008" s="169"/>
      <c r="C1008" s="192"/>
      <c r="D1008" s="208"/>
      <c r="E1008" s="208"/>
      <c r="F1008" s="213"/>
      <c r="G1008" s="192"/>
      <c r="H1008" s="192"/>
      <c r="I1008" s="192"/>
      <c r="J1008" s="192"/>
      <c r="K1008" s="192"/>
      <c r="L1008" s="193"/>
      <c r="M1008" s="172" t="str">
        <f>IF(C1008="","",(IF(IFERROR(INDEX(HandoverLog!A:A,MATCH(ShipmentRegister!C1008,HandoverLog!A:A,0),1),"Inside The Secure Store")=C1008,"Collected And Gone","Inside The Secure Store")))</f>
        <v/>
      </c>
      <c r="N1008" s="28" t="str">
        <f t="shared" ca="1" si="70"/>
        <v/>
      </c>
      <c r="O1008" s="192"/>
      <c r="P1008" s="192"/>
      <c r="Q1008" s="192"/>
      <c r="R1008" s="192"/>
      <c r="S1008" s="192"/>
      <c r="T1008" s="208"/>
      <c r="U1008" s="192"/>
      <c r="V1008" s="174" t="str">
        <f t="shared" si="68"/>
        <v/>
      </c>
      <c r="W1008" s="175" t="str">
        <f t="shared" ca="1" si="69"/>
        <v/>
      </c>
      <c r="X1008" s="182"/>
      <c r="Y1008" s="182"/>
      <c r="Z1008" s="182"/>
      <c r="AA1008" s="182"/>
    </row>
    <row r="1009" spans="1:27">
      <c r="A1009" s="214"/>
      <c r="B1009" s="169"/>
      <c r="C1009" s="192"/>
      <c r="D1009" s="208"/>
      <c r="E1009" s="208"/>
      <c r="F1009" s="213"/>
      <c r="G1009" s="192"/>
      <c r="H1009" s="192"/>
      <c r="I1009" s="192"/>
      <c r="J1009" s="192"/>
      <c r="K1009" s="192"/>
      <c r="L1009" s="193"/>
      <c r="M1009" s="172" t="str">
        <f>IF(C1009="","",(IF(IFERROR(INDEX(HandoverLog!A:A,MATCH(ShipmentRegister!C1009,HandoverLog!A:A,0),1),"Inside The Secure Store")=C1009,"Collected And Gone","Inside The Secure Store")))</f>
        <v/>
      </c>
      <c r="N1009" s="28" t="str">
        <f t="shared" ca="1" si="70"/>
        <v/>
      </c>
      <c r="O1009" s="192"/>
      <c r="P1009" s="192"/>
      <c r="Q1009" s="192"/>
      <c r="R1009" s="192"/>
      <c r="S1009" s="192"/>
      <c r="T1009" s="208"/>
      <c r="U1009" s="192"/>
      <c r="V1009" s="174" t="str">
        <f t="shared" si="68"/>
        <v/>
      </c>
      <c r="W1009" s="175" t="str">
        <f t="shared" ca="1" si="69"/>
        <v/>
      </c>
      <c r="X1009" s="182"/>
      <c r="Y1009" s="182"/>
      <c r="Z1009" s="182"/>
      <c r="AA1009" s="182"/>
    </row>
    <row r="1010" spans="1:27">
      <c r="A1010" s="214"/>
      <c r="B1010" s="169"/>
      <c r="C1010" s="192"/>
      <c r="D1010" s="208"/>
      <c r="E1010" s="208"/>
      <c r="F1010" s="213"/>
      <c r="G1010" s="192"/>
      <c r="H1010" s="192"/>
      <c r="I1010" s="192"/>
      <c r="J1010" s="192"/>
      <c r="K1010" s="192"/>
      <c r="L1010" s="193"/>
      <c r="M1010" s="172" t="str">
        <f>IF(C1010="","",(IF(IFERROR(INDEX(HandoverLog!A:A,MATCH(ShipmentRegister!C1010,HandoverLog!A:A,0),1),"Inside The Secure Store")=C1010,"Collected And Gone","Inside The Secure Store")))</f>
        <v/>
      </c>
      <c r="N1010" s="28" t="str">
        <f t="shared" ca="1" si="70"/>
        <v/>
      </c>
      <c r="O1010" s="192"/>
      <c r="P1010" s="192"/>
      <c r="Q1010" s="192"/>
      <c r="R1010" s="192"/>
      <c r="S1010" s="192"/>
      <c r="T1010" s="208"/>
      <c r="U1010" s="192"/>
      <c r="V1010" s="174" t="str">
        <f t="shared" si="68"/>
        <v/>
      </c>
      <c r="W1010" s="175" t="str">
        <f t="shared" ca="1" si="69"/>
        <v/>
      </c>
      <c r="X1010" s="182"/>
      <c r="Y1010" s="182"/>
      <c r="Z1010" s="182"/>
      <c r="AA1010" s="182"/>
    </row>
    <row r="1011" spans="1:27">
      <c r="A1011" s="214"/>
      <c r="B1011" s="169"/>
      <c r="C1011" s="192"/>
      <c r="D1011" s="208"/>
      <c r="E1011" s="208"/>
      <c r="F1011" s="213"/>
      <c r="G1011" s="192"/>
      <c r="H1011" s="192"/>
      <c r="I1011" s="192"/>
      <c r="J1011" s="192"/>
      <c r="K1011" s="192"/>
      <c r="L1011" s="193"/>
      <c r="M1011" s="172" t="str">
        <f>IF(C1011="","",(IF(IFERROR(INDEX(HandoverLog!A:A,MATCH(ShipmentRegister!C1011,HandoverLog!A:A,0),1),"Inside The Secure Store")=C1011,"Collected And Gone","Inside The Secure Store")))</f>
        <v/>
      </c>
      <c r="N1011" s="28" t="str">
        <f t="shared" ca="1" si="70"/>
        <v/>
      </c>
      <c r="O1011" s="192"/>
      <c r="P1011" s="192"/>
      <c r="Q1011" s="192"/>
      <c r="R1011" s="192"/>
      <c r="S1011" s="192"/>
      <c r="T1011" s="208"/>
      <c r="U1011" s="192"/>
      <c r="V1011" s="174" t="str">
        <f t="shared" si="68"/>
        <v/>
      </c>
      <c r="W1011" s="175" t="str">
        <f t="shared" ca="1" si="69"/>
        <v/>
      </c>
      <c r="X1011" s="182"/>
      <c r="Y1011" s="182"/>
      <c r="Z1011" s="182"/>
      <c r="AA1011" s="182"/>
    </row>
    <row r="1012" spans="1:27">
      <c r="A1012" s="214"/>
      <c r="B1012" s="169"/>
      <c r="C1012" s="192"/>
      <c r="D1012" s="208"/>
      <c r="E1012" s="208"/>
      <c r="F1012" s="213"/>
      <c r="G1012" s="192"/>
      <c r="H1012" s="192"/>
      <c r="I1012" s="192"/>
      <c r="J1012" s="192"/>
      <c r="K1012" s="192"/>
      <c r="L1012" s="193"/>
      <c r="M1012" s="172" t="str">
        <f>IF(C1012="","",(IF(IFERROR(INDEX(HandoverLog!A:A,MATCH(ShipmentRegister!C1012,HandoverLog!A:A,0),1),"Inside The Secure Store")=C1012,"Collected And Gone","Inside The Secure Store")))</f>
        <v/>
      </c>
      <c r="N1012" s="28" t="str">
        <f t="shared" ca="1" si="70"/>
        <v/>
      </c>
      <c r="O1012" s="192"/>
      <c r="P1012" s="192"/>
      <c r="Q1012" s="192"/>
      <c r="R1012" s="192"/>
      <c r="S1012" s="192"/>
      <c r="T1012" s="208"/>
      <c r="U1012" s="192"/>
      <c r="V1012" s="174" t="str">
        <f t="shared" si="68"/>
        <v/>
      </c>
      <c r="W1012" s="175" t="str">
        <f t="shared" ca="1" si="69"/>
        <v/>
      </c>
      <c r="X1012" s="182"/>
      <c r="Y1012" s="182"/>
      <c r="Z1012" s="182"/>
      <c r="AA1012" s="182"/>
    </row>
    <row r="1013" spans="1:27">
      <c r="A1013" s="214"/>
      <c r="B1013" s="169"/>
      <c r="C1013" s="192"/>
      <c r="D1013" s="208"/>
      <c r="E1013" s="208"/>
      <c r="F1013" s="213"/>
      <c r="G1013" s="192"/>
      <c r="H1013" s="192"/>
      <c r="I1013" s="192"/>
      <c r="J1013" s="192"/>
      <c r="K1013" s="192"/>
      <c r="L1013" s="193"/>
      <c r="M1013" s="172" t="str">
        <f>IF(C1013="","",(IF(IFERROR(INDEX(HandoverLog!A:A,MATCH(ShipmentRegister!C1013,HandoverLog!A:A,0),1),"Inside The Secure Store")=C1013,"Collected And Gone","Inside The Secure Store")))</f>
        <v/>
      </c>
      <c r="N1013" s="28" t="str">
        <f t="shared" ca="1" si="70"/>
        <v/>
      </c>
      <c r="O1013" s="192"/>
      <c r="P1013" s="192"/>
      <c r="Q1013" s="192"/>
      <c r="R1013" s="192"/>
      <c r="S1013" s="192"/>
      <c r="T1013" s="208"/>
      <c r="U1013" s="192"/>
      <c r="V1013" s="174" t="str">
        <f t="shared" si="68"/>
        <v/>
      </c>
      <c r="W1013" s="175" t="str">
        <f t="shared" ca="1" si="69"/>
        <v/>
      </c>
      <c r="X1013" s="182"/>
      <c r="Y1013" s="182"/>
      <c r="Z1013" s="182"/>
      <c r="AA1013" s="182"/>
    </row>
    <row r="1014" spans="1:27">
      <c r="A1014" s="214"/>
      <c r="B1014" s="169"/>
      <c r="C1014" s="192"/>
      <c r="D1014" s="208"/>
      <c r="E1014" s="208"/>
      <c r="F1014" s="213"/>
      <c r="G1014" s="192"/>
      <c r="H1014" s="192"/>
      <c r="I1014" s="192"/>
      <c r="J1014" s="192"/>
      <c r="K1014" s="192"/>
      <c r="L1014" s="193"/>
      <c r="M1014" s="172" t="str">
        <f>IF(C1014="","",(IF(IFERROR(INDEX(HandoverLog!A:A,MATCH(ShipmentRegister!C1014,HandoverLog!A:A,0),1),"Inside The Secure Store")=C1014,"Collected And Gone","Inside The Secure Store")))</f>
        <v/>
      </c>
      <c r="N1014" s="28" t="str">
        <f t="shared" ca="1" si="70"/>
        <v/>
      </c>
      <c r="O1014" s="192"/>
      <c r="P1014" s="192"/>
      <c r="Q1014" s="192"/>
      <c r="R1014" s="192"/>
      <c r="S1014" s="192"/>
      <c r="T1014" s="208"/>
      <c r="U1014" s="192"/>
      <c r="V1014" s="174" t="str">
        <f t="shared" si="68"/>
        <v/>
      </c>
      <c r="W1014" s="175" t="str">
        <f t="shared" ca="1" si="69"/>
        <v/>
      </c>
      <c r="X1014" s="182"/>
      <c r="Y1014" s="182"/>
      <c r="Z1014" s="182"/>
      <c r="AA1014" s="182"/>
    </row>
    <row r="1015" spans="1:27">
      <c r="A1015" s="214"/>
      <c r="B1015" s="169"/>
      <c r="C1015" s="192"/>
      <c r="D1015" s="208"/>
      <c r="E1015" s="208"/>
      <c r="F1015" s="213"/>
      <c r="G1015" s="192"/>
      <c r="H1015" s="192"/>
      <c r="I1015" s="192"/>
      <c r="J1015" s="192"/>
      <c r="K1015" s="192"/>
      <c r="L1015" s="193"/>
      <c r="M1015" s="172" t="str">
        <f>IF(C1015="","",(IF(IFERROR(INDEX(HandoverLog!A:A,MATCH(ShipmentRegister!C1015,HandoverLog!A:A,0),1),"Inside The Secure Store")=C1015,"Collected And Gone","Inside The Secure Store")))</f>
        <v/>
      </c>
      <c r="N1015" s="28" t="str">
        <f t="shared" ca="1" si="70"/>
        <v/>
      </c>
      <c r="O1015" s="192"/>
      <c r="P1015" s="192"/>
      <c r="Q1015" s="192"/>
      <c r="R1015" s="192"/>
      <c r="S1015" s="192"/>
      <c r="T1015" s="208"/>
      <c r="U1015" s="192"/>
      <c r="V1015" s="174" t="str">
        <f t="shared" si="68"/>
        <v/>
      </c>
      <c r="W1015" s="175" t="str">
        <f t="shared" ca="1" si="69"/>
        <v/>
      </c>
      <c r="X1015" s="182"/>
      <c r="Y1015" s="182"/>
      <c r="Z1015" s="182"/>
      <c r="AA1015" s="182"/>
    </row>
    <row r="1016" spans="1:27">
      <c r="A1016" s="214"/>
      <c r="B1016" s="169"/>
      <c r="C1016" s="192"/>
      <c r="D1016" s="208"/>
      <c r="E1016" s="208"/>
      <c r="F1016" s="213"/>
      <c r="G1016" s="192"/>
      <c r="H1016" s="192"/>
      <c r="I1016" s="192"/>
      <c r="J1016" s="192"/>
      <c r="K1016" s="192"/>
      <c r="L1016" s="193"/>
      <c r="M1016" s="172" t="str">
        <f>IF(C1016="","",(IF(IFERROR(INDEX(HandoverLog!A:A,MATCH(ShipmentRegister!C1016,HandoverLog!A:A,0),1),"Inside The Secure Store")=C1016,"Collected And Gone","Inside The Secure Store")))</f>
        <v/>
      </c>
      <c r="N1016" s="28" t="str">
        <f t="shared" ca="1" si="70"/>
        <v/>
      </c>
      <c r="O1016" s="192"/>
      <c r="P1016" s="192"/>
      <c r="Q1016" s="192"/>
      <c r="R1016" s="192"/>
      <c r="S1016" s="192"/>
      <c r="T1016" s="208"/>
      <c r="U1016" s="192"/>
      <c r="V1016" s="174" t="str">
        <f t="shared" si="68"/>
        <v/>
      </c>
      <c r="W1016" s="175" t="str">
        <f t="shared" ca="1" si="69"/>
        <v/>
      </c>
      <c r="X1016" s="182"/>
      <c r="Y1016" s="182"/>
      <c r="Z1016" s="182"/>
      <c r="AA1016" s="182"/>
    </row>
    <row r="1017" spans="1:27">
      <c r="A1017" s="214"/>
      <c r="B1017" s="169"/>
      <c r="C1017" s="192"/>
      <c r="D1017" s="208"/>
      <c r="E1017" s="208"/>
      <c r="F1017" s="213"/>
      <c r="G1017" s="192"/>
      <c r="H1017" s="192"/>
      <c r="I1017" s="192"/>
      <c r="J1017" s="192"/>
      <c r="K1017" s="192"/>
      <c r="L1017" s="193"/>
      <c r="M1017" s="172" t="str">
        <f>IF(C1017="","",(IF(IFERROR(INDEX(HandoverLog!A:A,MATCH(ShipmentRegister!C1017,HandoverLog!A:A,0),1),"Inside The Secure Store")=C1017,"Collected And Gone","Inside The Secure Store")))</f>
        <v/>
      </c>
      <c r="N1017" s="28" t="str">
        <f t="shared" ca="1" si="70"/>
        <v/>
      </c>
      <c r="O1017" s="192"/>
      <c r="P1017" s="192"/>
      <c r="Q1017" s="192"/>
      <c r="R1017" s="192"/>
      <c r="S1017" s="192"/>
      <c r="T1017" s="208"/>
      <c r="U1017" s="192"/>
      <c r="V1017" s="174" t="str">
        <f t="shared" si="68"/>
        <v/>
      </c>
      <c r="W1017" s="175" t="str">
        <f t="shared" ca="1" si="69"/>
        <v/>
      </c>
      <c r="X1017" s="182"/>
      <c r="Y1017" s="182"/>
      <c r="Z1017" s="182"/>
      <c r="AA1017" s="182"/>
    </row>
    <row r="1018" spans="1:27">
      <c r="A1018" s="214"/>
      <c r="B1018" s="169"/>
      <c r="C1018" s="192"/>
      <c r="D1018" s="208"/>
      <c r="E1018" s="208"/>
      <c r="F1018" s="213"/>
      <c r="G1018" s="192"/>
      <c r="H1018" s="192"/>
      <c r="I1018" s="192"/>
      <c r="J1018" s="192"/>
      <c r="K1018" s="192"/>
      <c r="L1018" s="193"/>
      <c r="M1018" s="172" t="str">
        <f>IF(C1018="","",(IF(IFERROR(INDEX(HandoverLog!A:A,MATCH(ShipmentRegister!C1018,HandoverLog!A:A,0),1),"Inside The Secure Store")=C1018,"Collected And Gone","Inside The Secure Store")))</f>
        <v/>
      </c>
      <c r="N1018" s="28" t="str">
        <f t="shared" ca="1" si="70"/>
        <v/>
      </c>
      <c r="O1018" s="192"/>
      <c r="P1018" s="192"/>
      <c r="Q1018" s="192"/>
      <c r="R1018" s="192"/>
      <c r="S1018" s="192"/>
      <c r="T1018" s="208"/>
      <c r="U1018" s="192"/>
      <c r="V1018" s="174" t="str">
        <f t="shared" si="68"/>
        <v/>
      </c>
      <c r="W1018" s="175" t="str">
        <f t="shared" ca="1" si="69"/>
        <v/>
      </c>
      <c r="X1018" s="182"/>
      <c r="Y1018" s="182"/>
      <c r="Z1018" s="182"/>
      <c r="AA1018" s="182"/>
    </row>
    <row r="1019" spans="1:27">
      <c r="A1019" s="214"/>
      <c r="B1019" s="169"/>
      <c r="C1019" s="192"/>
      <c r="D1019" s="208"/>
      <c r="E1019" s="208"/>
      <c r="F1019" s="213"/>
      <c r="G1019" s="192"/>
      <c r="H1019" s="192"/>
      <c r="I1019" s="192"/>
      <c r="J1019" s="192"/>
      <c r="K1019" s="192"/>
      <c r="L1019" s="193"/>
      <c r="M1019" s="172" t="str">
        <f>IF(C1019="","",(IF(IFERROR(INDEX(HandoverLog!A:A,MATCH(ShipmentRegister!C1019,HandoverLog!A:A,0),1),"Inside The Secure Store")=C1019,"Collected And Gone","Inside The Secure Store")))</f>
        <v/>
      </c>
      <c r="N1019" s="28" t="str">
        <f t="shared" ca="1" si="70"/>
        <v/>
      </c>
      <c r="O1019" s="192"/>
      <c r="P1019" s="192"/>
      <c r="Q1019" s="192"/>
      <c r="R1019" s="192"/>
      <c r="S1019" s="192"/>
      <c r="T1019" s="208"/>
      <c r="U1019" s="192"/>
      <c r="V1019" s="174" t="str">
        <f t="shared" si="68"/>
        <v/>
      </c>
      <c r="W1019" s="175" t="str">
        <f t="shared" ca="1" si="69"/>
        <v/>
      </c>
      <c r="X1019" s="182"/>
      <c r="Y1019" s="182"/>
      <c r="Z1019" s="182"/>
      <c r="AA1019" s="182"/>
    </row>
    <row r="1020" spans="1:27">
      <c r="A1020" s="214"/>
      <c r="B1020" s="169"/>
      <c r="C1020" s="192"/>
      <c r="D1020" s="208"/>
      <c r="E1020" s="208"/>
      <c r="F1020" s="213"/>
      <c r="G1020" s="192"/>
      <c r="H1020" s="192"/>
      <c r="I1020" s="192"/>
      <c r="J1020" s="192"/>
      <c r="K1020" s="192"/>
      <c r="L1020" s="193"/>
      <c r="M1020" s="172" t="str">
        <f>IF(C1020="","",(IF(IFERROR(INDEX(HandoverLog!A:A,MATCH(ShipmentRegister!C1020,HandoverLog!A:A,0),1),"Inside The Secure Store")=C1020,"Collected And Gone","Inside The Secure Store")))</f>
        <v/>
      </c>
      <c r="N1020" s="28" t="str">
        <f t="shared" ca="1" si="70"/>
        <v/>
      </c>
      <c r="O1020" s="192"/>
      <c r="P1020" s="192"/>
      <c r="Q1020" s="192"/>
      <c r="R1020" s="192"/>
      <c r="S1020" s="192"/>
      <c r="T1020" s="208"/>
      <c r="U1020" s="192"/>
      <c r="V1020" s="174" t="str">
        <f t="shared" si="68"/>
        <v/>
      </c>
      <c r="W1020" s="175" t="str">
        <f t="shared" ca="1" si="69"/>
        <v/>
      </c>
      <c r="X1020" s="182"/>
      <c r="Y1020" s="182"/>
      <c r="Z1020" s="182"/>
      <c r="AA1020" s="182"/>
    </row>
    <row r="1021" spans="1:27">
      <c r="A1021" s="214"/>
      <c r="B1021" s="169"/>
      <c r="C1021" s="192"/>
      <c r="D1021" s="208"/>
      <c r="E1021" s="208"/>
      <c r="F1021" s="213"/>
      <c r="G1021" s="192"/>
      <c r="H1021" s="192"/>
      <c r="I1021" s="192"/>
      <c r="J1021" s="192"/>
      <c r="K1021" s="192"/>
      <c r="L1021" s="193"/>
      <c r="M1021" s="172" t="str">
        <f>IF(C1021="","",(IF(IFERROR(INDEX(HandoverLog!A:A,MATCH(ShipmentRegister!C1021,HandoverLog!A:A,0),1),"Inside The Secure Store")=C1021,"Collected And Gone","Inside The Secure Store")))</f>
        <v/>
      </c>
      <c r="N1021" s="28" t="str">
        <f t="shared" ca="1" si="70"/>
        <v/>
      </c>
      <c r="O1021" s="192"/>
      <c r="P1021" s="192"/>
      <c r="Q1021" s="192"/>
      <c r="R1021" s="192"/>
      <c r="S1021" s="192"/>
      <c r="T1021" s="208"/>
      <c r="U1021" s="192"/>
      <c r="V1021" s="174" t="str">
        <f t="shared" si="68"/>
        <v/>
      </c>
      <c r="W1021" s="175" t="str">
        <f t="shared" ca="1" si="69"/>
        <v/>
      </c>
      <c r="X1021" s="182"/>
      <c r="Y1021" s="182"/>
      <c r="Z1021" s="182"/>
      <c r="AA1021" s="182"/>
    </row>
    <row r="1022" spans="1:27">
      <c r="A1022" s="214"/>
      <c r="B1022" s="169"/>
      <c r="C1022" s="192"/>
      <c r="D1022" s="208"/>
      <c r="E1022" s="208"/>
      <c r="F1022" s="213"/>
      <c r="G1022" s="192"/>
      <c r="H1022" s="192"/>
      <c r="I1022" s="192"/>
      <c r="J1022" s="192"/>
      <c r="K1022" s="192"/>
      <c r="L1022" s="193"/>
      <c r="M1022" s="172" t="str">
        <f>IF(C1022="","",(IF(IFERROR(INDEX(HandoverLog!A:A,MATCH(ShipmentRegister!C1022,HandoverLog!A:A,0),1),"Inside The Secure Store")=C1022,"Collected And Gone","Inside The Secure Store")))</f>
        <v/>
      </c>
      <c r="N1022" s="28" t="str">
        <f t="shared" ca="1" si="70"/>
        <v/>
      </c>
      <c r="O1022" s="192"/>
      <c r="P1022" s="192"/>
      <c r="Q1022" s="192"/>
      <c r="R1022" s="192"/>
      <c r="S1022" s="192"/>
      <c r="T1022" s="208"/>
      <c r="U1022" s="192"/>
      <c r="V1022" s="174" t="str">
        <f t="shared" si="68"/>
        <v/>
      </c>
      <c r="W1022" s="175" t="str">
        <f t="shared" ca="1" si="69"/>
        <v/>
      </c>
      <c r="X1022" s="182"/>
      <c r="Y1022" s="182"/>
      <c r="Z1022" s="182"/>
      <c r="AA1022" s="182"/>
    </row>
    <row r="1023" spans="1:27">
      <c r="A1023" s="214"/>
      <c r="B1023" s="169"/>
      <c r="C1023" s="192"/>
      <c r="D1023" s="208"/>
      <c r="E1023" s="208"/>
      <c r="F1023" s="213"/>
      <c r="G1023" s="192"/>
      <c r="H1023" s="192"/>
      <c r="I1023" s="192"/>
      <c r="J1023" s="192"/>
      <c r="K1023" s="192"/>
      <c r="L1023" s="193"/>
      <c r="M1023" s="172" t="str">
        <f>IF(C1023="","",(IF(IFERROR(INDEX(HandoverLog!A:A,MATCH(ShipmentRegister!C1023,HandoverLog!A:A,0),1),"Inside The Secure Store")=C1023,"Collected And Gone","Inside The Secure Store")))</f>
        <v/>
      </c>
      <c r="N1023" s="28" t="str">
        <f t="shared" ca="1" si="70"/>
        <v/>
      </c>
      <c r="O1023" s="192"/>
      <c r="P1023" s="192"/>
      <c r="Q1023" s="192"/>
      <c r="R1023" s="192"/>
      <c r="S1023" s="192"/>
      <c r="T1023" s="208"/>
      <c r="U1023" s="192"/>
      <c r="V1023" s="174" t="str">
        <f t="shared" si="68"/>
        <v/>
      </c>
      <c r="W1023" s="175" t="str">
        <f t="shared" ca="1" si="69"/>
        <v/>
      </c>
      <c r="X1023" s="182"/>
      <c r="Y1023" s="182"/>
      <c r="Z1023" s="182"/>
      <c r="AA1023" s="182"/>
    </row>
    <row r="1024" spans="1:27">
      <c r="A1024" s="214"/>
      <c r="B1024" s="169"/>
      <c r="C1024" s="192"/>
      <c r="D1024" s="208"/>
      <c r="E1024" s="208"/>
      <c r="F1024" s="213"/>
      <c r="G1024" s="192"/>
      <c r="H1024" s="192"/>
      <c r="I1024" s="192"/>
      <c r="J1024" s="192"/>
      <c r="K1024" s="192"/>
      <c r="L1024" s="193"/>
      <c r="M1024" s="172" t="str">
        <f>IF(C1024="","",(IF(IFERROR(INDEX(HandoverLog!A:A,MATCH(ShipmentRegister!C1024,HandoverLog!A:A,0),1),"Inside The Secure Store")=C1024,"Collected And Gone","Inside The Secure Store")))</f>
        <v/>
      </c>
      <c r="N1024" s="28" t="str">
        <f t="shared" ca="1" si="70"/>
        <v/>
      </c>
      <c r="O1024" s="192"/>
      <c r="P1024" s="192"/>
      <c r="Q1024" s="192"/>
      <c r="R1024" s="192"/>
      <c r="S1024" s="192"/>
      <c r="T1024" s="208"/>
      <c r="U1024" s="192"/>
      <c r="V1024" s="174" t="str">
        <f t="shared" si="68"/>
        <v/>
      </c>
      <c r="W1024" s="175" t="str">
        <f t="shared" ca="1" si="69"/>
        <v/>
      </c>
      <c r="X1024" s="182"/>
      <c r="Y1024" s="182"/>
      <c r="Z1024" s="182"/>
      <c r="AA1024" s="182"/>
    </row>
    <row r="1025" spans="1:27">
      <c r="A1025" s="214"/>
      <c r="B1025" s="169"/>
      <c r="C1025" s="192"/>
      <c r="D1025" s="208"/>
      <c r="E1025" s="208"/>
      <c r="F1025" s="213"/>
      <c r="G1025" s="192"/>
      <c r="H1025" s="192"/>
      <c r="I1025" s="192"/>
      <c r="J1025" s="192"/>
      <c r="K1025" s="192"/>
      <c r="L1025" s="193"/>
      <c r="M1025" s="172" t="str">
        <f>IF(C1025="","",(IF(IFERROR(INDEX(HandoverLog!A:A,MATCH(ShipmentRegister!C1025,HandoverLog!A:A,0),1),"Inside The Secure Store")=C1025,"Collected And Gone","Inside The Secure Store")))</f>
        <v/>
      </c>
      <c r="N1025" s="28" t="str">
        <f t="shared" ca="1" si="70"/>
        <v/>
      </c>
      <c r="O1025" s="192"/>
      <c r="P1025" s="192"/>
      <c r="Q1025" s="192"/>
      <c r="R1025" s="192"/>
      <c r="S1025" s="192"/>
      <c r="T1025" s="208"/>
      <c r="U1025" s="192"/>
      <c r="V1025" s="174" t="str">
        <f t="shared" si="68"/>
        <v/>
      </c>
      <c r="W1025" s="175" t="str">
        <f t="shared" ca="1" si="69"/>
        <v/>
      </c>
      <c r="X1025" s="182"/>
      <c r="Y1025" s="182"/>
      <c r="Z1025" s="182"/>
      <c r="AA1025" s="182"/>
    </row>
    <row r="1026" spans="1:27">
      <c r="A1026" s="214"/>
      <c r="B1026" s="169"/>
      <c r="C1026" s="192"/>
      <c r="D1026" s="208"/>
      <c r="E1026" s="208"/>
      <c r="F1026" s="213"/>
      <c r="G1026" s="192"/>
      <c r="H1026" s="192"/>
      <c r="I1026" s="192"/>
      <c r="J1026" s="192"/>
      <c r="K1026" s="192"/>
      <c r="L1026" s="193"/>
      <c r="M1026" s="172" t="str">
        <f>IF(C1026="","",(IF(IFERROR(INDEX(HandoverLog!A:A,MATCH(ShipmentRegister!C1026,HandoverLog!A:A,0),1),"Inside The Secure Store")=C1026,"Collected And Gone","Inside The Secure Store")))</f>
        <v/>
      </c>
      <c r="N1026" s="28" t="str">
        <f t="shared" ca="1" si="70"/>
        <v/>
      </c>
      <c r="O1026" s="192"/>
      <c r="P1026" s="192"/>
      <c r="Q1026" s="192"/>
      <c r="R1026" s="192"/>
      <c r="S1026" s="192"/>
      <c r="T1026" s="208"/>
      <c r="U1026" s="192"/>
      <c r="V1026" s="174" t="str">
        <f t="shared" si="68"/>
        <v/>
      </c>
      <c r="W1026" s="175" t="str">
        <f t="shared" ca="1" si="69"/>
        <v/>
      </c>
      <c r="X1026" s="182"/>
      <c r="Y1026" s="182"/>
      <c r="Z1026" s="182"/>
      <c r="AA1026" s="182"/>
    </row>
    <row r="1027" spans="1:27">
      <c r="A1027" s="214"/>
      <c r="B1027" s="169"/>
      <c r="C1027" s="192"/>
      <c r="D1027" s="208"/>
      <c r="E1027" s="208"/>
      <c r="F1027" s="213"/>
      <c r="G1027" s="192"/>
      <c r="H1027" s="192"/>
      <c r="I1027" s="192"/>
      <c r="J1027" s="192"/>
      <c r="K1027" s="192"/>
      <c r="L1027" s="193"/>
      <c r="M1027" s="172" t="str">
        <f>IF(C1027="","",(IF(IFERROR(INDEX(HandoverLog!A:A,MATCH(ShipmentRegister!C1027,HandoverLog!A:A,0),1),"Inside The Secure Store")=C1027,"Collected And Gone","Inside The Secure Store")))</f>
        <v/>
      </c>
      <c r="N1027" s="28" t="str">
        <f t="shared" ca="1" si="70"/>
        <v/>
      </c>
      <c r="O1027" s="192"/>
      <c r="P1027" s="192"/>
      <c r="Q1027" s="192"/>
      <c r="R1027" s="192"/>
      <c r="S1027" s="192"/>
      <c r="T1027" s="208"/>
      <c r="U1027" s="192"/>
      <c r="V1027" s="174" t="str">
        <f t="shared" si="68"/>
        <v/>
      </c>
      <c r="W1027" s="175" t="str">
        <f t="shared" ca="1" si="69"/>
        <v/>
      </c>
      <c r="X1027" s="182"/>
      <c r="Y1027" s="182"/>
      <c r="Z1027" s="182"/>
      <c r="AA1027" s="182"/>
    </row>
    <row r="1028" spans="1:27">
      <c r="A1028" s="214"/>
      <c r="B1028" s="169"/>
      <c r="C1028" s="192"/>
      <c r="D1028" s="208"/>
      <c r="E1028" s="208"/>
      <c r="F1028" s="213"/>
      <c r="G1028" s="192"/>
      <c r="H1028" s="192"/>
      <c r="I1028" s="192"/>
      <c r="J1028" s="192"/>
      <c r="K1028" s="192"/>
      <c r="L1028" s="193"/>
      <c r="M1028" s="172" t="str">
        <f>IF(C1028="","",(IF(IFERROR(INDEX(HandoverLog!A:A,MATCH(ShipmentRegister!C1028,HandoverLog!A:A,0),1),"Inside The Secure Store")=C1028,"Collected And Gone","Inside The Secure Store")))</f>
        <v/>
      </c>
      <c r="N1028" s="28" t="str">
        <f t="shared" ca="1" si="70"/>
        <v/>
      </c>
      <c r="O1028" s="192"/>
      <c r="P1028" s="192"/>
      <c r="Q1028" s="192"/>
      <c r="R1028" s="192"/>
      <c r="S1028" s="192"/>
      <c r="T1028" s="208"/>
      <c r="U1028" s="192"/>
      <c r="V1028" s="174" t="str">
        <f t="shared" ref="V1028:V1091" si="71">IF(U1028="","",U1028+45)</f>
        <v/>
      </c>
      <c r="W1028" s="175" t="str">
        <f t="shared" ref="W1028:W1091" ca="1" si="72">IF(U1028="","",TODAY()-U1028)</f>
        <v/>
      </c>
      <c r="X1028" s="182"/>
      <c r="Y1028" s="182"/>
      <c r="Z1028" s="182"/>
      <c r="AA1028" s="182"/>
    </row>
    <row r="1029" spans="1:27">
      <c r="A1029" s="214"/>
      <c r="B1029" s="169"/>
      <c r="C1029" s="192"/>
      <c r="D1029" s="208"/>
      <c r="E1029" s="208"/>
      <c r="F1029" s="213"/>
      <c r="G1029" s="192"/>
      <c r="H1029" s="192"/>
      <c r="I1029" s="192"/>
      <c r="J1029" s="192"/>
      <c r="K1029" s="192"/>
      <c r="L1029" s="193"/>
      <c r="M1029" s="172" t="str">
        <f>IF(C1029="","",(IF(IFERROR(INDEX(HandoverLog!A:A,MATCH(ShipmentRegister!C1029,HandoverLog!A:A,0),1),"Inside The Secure Store")=C1029,"Collected And Gone","Inside The Secure Store")))</f>
        <v/>
      </c>
      <c r="N1029" s="28" t="str">
        <f t="shared" ca="1" si="70"/>
        <v/>
      </c>
      <c r="O1029" s="192"/>
      <c r="P1029" s="192"/>
      <c r="Q1029" s="192"/>
      <c r="R1029" s="192"/>
      <c r="S1029" s="192"/>
      <c r="T1029" s="208"/>
      <c r="U1029" s="192"/>
      <c r="V1029" s="174" t="str">
        <f t="shared" si="71"/>
        <v/>
      </c>
      <c r="W1029" s="175" t="str">
        <f t="shared" ca="1" si="72"/>
        <v/>
      </c>
      <c r="X1029" s="182"/>
      <c r="Y1029" s="182"/>
      <c r="Z1029" s="182"/>
      <c r="AA1029" s="182"/>
    </row>
    <row r="1030" spans="1:27">
      <c r="A1030" s="214"/>
      <c r="B1030" s="169"/>
      <c r="C1030" s="192"/>
      <c r="D1030" s="208"/>
      <c r="E1030" s="208"/>
      <c r="F1030" s="213"/>
      <c r="G1030" s="192"/>
      <c r="H1030" s="192"/>
      <c r="I1030" s="192"/>
      <c r="J1030" s="192"/>
      <c r="K1030" s="192"/>
      <c r="L1030" s="193"/>
      <c r="M1030" s="172" t="str">
        <f>IF(C1030="","",(IF(IFERROR(INDEX(HandoverLog!A:A,MATCH(ShipmentRegister!C1030,HandoverLog!A:A,0),1),"Inside The Secure Store")=C1030,"Collected And Gone","Inside The Secure Store")))</f>
        <v/>
      </c>
      <c r="N1030" s="28" t="str">
        <f t="shared" ca="1" si="70"/>
        <v/>
      </c>
      <c r="O1030" s="192"/>
      <c r="P1030" s="192"/>
      <c r="Q1030" s="192"/>
      <c r="R1030" s="192"/>
      <c r="S1030" s="192"/>
      <c r="T1030" s="208"/>
      <c r="U1030" s="192"/>
      <c r="V1030" s="174" t="str">
        <f t="shared" si="71"/>
        <v/>
      </c>
      <c r="W1030" s="175" t="str">
        <f t="shared" ca="1" si="72"/>
        <v/>
      </c>
      <c r="X1030" s="182"/>
      <c r="Y1030" s="182"/>
      <c r="Z1030" s="182"/>
      <c r="AA1030" s="182"/>
    </row>
    <row r="1031" spans="1:27">
      <c r="A1031" s="214"/>
      <c r="B1031" s="169"/>
      <c r="C1031" s="192"/>
      <c r="D1031" s="208"/>
      <c r="E1031" s="208"/>
      <c r="F1031" s="213"/>
      <c r="G1031" s="192"/>
      <c r="H1031" s="192"/>
      <c r="I1031" s="192"/>
      <c r="J1031" s="192"/>
      <c r="K1031" s="192"/>
      <c r="L1031" s="193"/>
      <c r="M1031" s="172" t="str">
        <f>IF(C1031="","",(IF(IFERROR(INDEX(HandoverLog!A:A,MATCH(ShipmentRegister!C1031,HandoverLog!A:A,0),1),"Inside The Secure Store")=C1031,"Collected And Gone","Inside The Secure Store")))</f>
        <v/>
      </c>
      <c r="N1031" s="28" t="str">
        <f t="shared" ca="1" si="70"/>
        <v/>
      </c>
      <c r="O1031" s="192"/>
      <c r="P1031" s="192"/>
      <c r="Q1031" s="192"/>
      <c r="R1031" s="192"/>
      <c r="S1031" s="192"/>
      <c r="T1031" s="208"/>
      <c r="U1031" s="192"/>
      <c r="V1031" s="174" t="str">
        <f t="shared" si="71"/>
        <v/>
      </c>
      <c r="W1031" s="175" t="str">
        <f t="shared" ca="1" si="72"/>
        <v/>
      </c>
      <c r="X1031" s="182"/>
      <c r="Y1031" s="182"/>
      <c r="Z1031" s="182"/>
      <c r="AA1031" s="182"/>
    </row>
    <row r="1032" spans="1:27">
      <c r="A1032" s="214"/>
      <c r="B1032" s="169"/>
      <c r="C1032" s="192"/>
      <c r="D1032" s="208"/>
      <c r="E1032" s="208"/>
      <c r="F1032" s="213"/>
      <c r="G1032" s="192"/>
      <c r="H1032" s="192"/>
      <c r="I1032" s="192"/>
      <c r="J1032" s="192"/>
      <c r="K1032" s="192"/>
      <c r="L1032" s="193"/>
      <c r="M1032" s="172" t="str">
        <f>IF(C1032="","",(IF(IFERROR(INDEX(HandoverLog!A:A,MATCH(ShipmentRegister!C1032,HandoverLog!A:A,0),1),"Inside The Secure Store")=C1032,"Collected And Gone","Inside The Secure Store")))</f>
        <v/>
      </c>
      <c r="N1032" s="28" t="str">
        <f t="shared" ca="1" si="70"/>
        <v/>
      </c>
      <c r="O1032" s="192"/>
      <c r="P1032" s="192"/>
      <c r="Q1032" s="192"/>
      <c r="R1032" s="192"/>
      <c r="S1032" s="192"/>
      <c r="T1032" s="208"/>
      <c r="U1032" s="192"/>
      <c r="V1032" s="174" t="str">
        <f t="shared" si="71"/>
        <v/>
      </c>
      <c r="W1032" s="175" t="str">
        <f t="shared" ca="1" si="72"/>
        <v/>
      </c>
      <c r="X1032" s="182"/>
      <c r="Y1032" s="182"/>
      <c r="Z1032" s="182"/>
      <c r="AA1032" s="182"/>
    </row>
    <row r="1033" spans="1:27">
      <c r="A1033" s="214"/>
      <c r="B1033" s="169"/>
      <c r="C1033" s="192"/>
      <c r="D1033" s="208"/>
      <c r="E1033" s="208"/>
      <c r="F1033" s="213"/>
      <c r="G1033" s="192"/>
      <c r="H1033" s="192"/>
      <c r="I1033" s="192"/>
      <c r="J1033" s="192"/>
      <c r="K1033" s="192"/>
      <c r="L1033" s="193"/>
      <c r="M1033" s="172" t="str">
        <f>IF(C1033="","",(IF(IFERROR(INDEX(HandoverLog!A:A,MATCH(ShipmentRegister!C1033,HandoverLog!A:A,0),1),"Inside The Secure Store")=C1033,"Collected And Gone","Inside The Secure Store")))</f>
        <v/>
      </c>
      <c r="N1033" s="28" t="str">
        <f t="shared" ca="1" si="70"/>
        <v/>
      </c>
      <c r="O1033" s="192"/>
      <c r="P1033" s="192"/>
      <c r="Q1033" s="192"/>
      <c r="R1033" s="192"/>
      <c r="S1033" s="192"/>
      <c r="T1033" s="208"/>
      <c r="U1033" s="192"/>
      <c r="V1033" s="174" t="str">
        <f t="shared" si="71"/>
        <v/>
      </c>
      <c r="W1033" s="175" t="str">
        <f t="shared" ca="1" si="72"/>
        <v/>
      </c>
      <c r="X1033" s="182"/>
      <c r="Y1033" s="182"/>
      <c r="Z1033" s="182"/>
      <c r="AA1033" s="182"/>
    </row>
    <row r="1034" spans="1:27">
      <c r="A1034" s="214"/>
      <c r="B1034" s="169"/>
      <c r="C1034" s="192"/>
      <c r="D1034" s="208"/>
      <c r="E1034" s="208"/>
      <c r="F1034" s="213"/>
      <c r="G1034" s="192"/>
      <c r="H1034" s="192"/>
      <c r="I1034" s="192"/>
      <c r="J1034" s="192"/>
      <c r="K1034" s="192"/>
      <c r="L1034" s="193"/>
      <c r="M1034" s="172" t="str">
        <f>IF(C1034="","",(IF(IFERROR(INDEX(HandoverLog!A:A,MATCH(ShipmentRegister!C1034,HandoverLog!A:A,0),1),"Inside The Secure Store")=C1034,"Collected And Gone","Inside The Secure Store")))</f>
        <v/>
      </c>
      <c r="N1034" s="28" t="str">
        <f t="shared" ca="1" si="70"/>
        <v/>
      </c>
      <c r="O1034" s="192"/>
      <c r="P1034" s="192"/>
      <c r="Q1034" s="192"/>
      <c r="R1034" s="192"/>
      <c r="S1034" s="192"/>
      <c r="T1034" s="208"/>
      <c r="U1034" s="192"/>
      <c r="V1034" s="174" t="str">
        <f t="shared" si="71"/>
        <v/>
      </c>
      <c r="W1034" s="175" t="str">
        <f t="shared" ca="1" si="72"/>
        <v/>
      </c>
      <c r="X1034" s="182"/>
      <c r="Y1034" s="182"/>
      <c r="Z1034" s="182"/>
      <c r="AA1034" s="182"/>
    </row>
    <row r="1035" spans="1:27">
      <c r="A1035" s="214"/>
      <c r="B1035" s="169"/>
      <c r="C1035" s="192"/>
      <c r="D1035" s="208"/>
      <c r="E1035" s="208"/>
      <c r="F1035" s="213"/>
      <c r="G1035" s="192"/>
      <c r="H1035" s="192"/>
      <c r="I1035" s="192"/>
      <c r="J1035" s="192"/>
      <c r="K1035" s="192"/>
      <c r="L1035" s="193"/>
      <c r="M1035" s="172" t="str">
        <f>IF(C1035="","",(IF(IFERROR(INDEX(HandoverLog!A:A,MATCH(ShipmentRegister!C1035,HandoverLog!A:A,0),1),"Inside The Secure Store")=C1035,"Collected And Gone","Inside The Secure Store")))</f>
        <v/>
      </c>
      <c r="N1035" s="28" t="str">
        <f t="shared" ca="1" si="70"/>
        <v/>
      </c>
      <c r="O1035" s="192"/>
      <c r="P1035" s="192"/>
      <c r="Q1035" s="192"/>
      <c r="R1035" s="192"/>
      <c r="S1035" s="192"/>
      <c r="T1035" s="208"/>
      <c r="U1035" s="192"/>
      <c r="V1035" s="174" t="str">
        <f t="shared" si="71"/>
        <v/>
      </c>
      <c r="W1035" s="175" t="str">
        <f t="shared" ca="1" si="72"/>
        <v/>
      </c>
      <c r="X1035" s="182"/>
      <c r="Y1035" s="182"/>
      <c r="Z1035" s="182"/>
      <c r="AA1035" s="182"/>
    </row>
    <row r="1036" spans="1:27">
      <c r="A1036" s="214"/>
      <c r="B1036" s="169"/>
      <c r="C1036" s="192"/>
      <c r="D1036" s="208"/>
      <c r="E1036" s="208"/>
      <c r="F1036" s="213"/>
      <c r="G1036" s="192"/>
      <c r="H1036" s="192"/>
      <c r="I1036" s="192"/>
      <c r="J1036" s="192"/>
      <c r="K1036" s="192"/>
      <c r="L1036" s="193"/>
      <c r="M1036" s="172" t="str">
        <f>IF(C1036="","",(IF(IFERROR(INDEX(HandoverLog!A:A,MATCH(ShipmentRegister!C1036,HandoverLog!A:A,0),1),"Inside The Secure Store")=C1036,"Collected And Gone","Inside The Secure Store")))</f>
        <v/>
      </c>
      <c r="N1036" s="28" t="str">
        <f t="shared" ca="1" si="70"/>
        <v/>
      </c>
      <c r="O1036" s="192"/>
      <c r="P1036" s="192"/>
      <c r="Q1036" s="192"/>
      <c r="R1036" s="192"/>
      <c r="S1036" s="192"/>
      <c r="T1036" s="208"/>
      <c r="U1036" s="192"/>
      <c r="V1036" s="174" t="str">
        <f t="shared" si="71"/>
        <v/>
      </c>
      <c r="W1036" s="175" t="str">
        <f t="shared" ca="1" si="72"/>
        <v/>
      </c>
      <c r="X1036" s="182"/>
      <c r="Y1036" s="182"/>
      <c r="Z1036" s="182"/>
      <c r="AA1036" s="182"/>
    </row>
    <row r="1037" spans="1:27">
      <c r="A1037" s="214"/>
      <c r="B1037" s="169"/>
      <c r="C1037" s="192"/>
      <c r="D1037" s="208"/>
      <c r="E1037" s="208"/>
      <c r="F1037" s="213"/>
      <c r="G1037" s="192"/>
      <c r="H1037" s="192"/>
      <c r="I1037" s="192"/>
      <c r="J1037" s="192"/>
      <c r="K1037" s="192"/>
      <c r="L1037" s="193"/>
      <c r="M1037" s="172" t="str">
        <f>IF(C1037="","",(IF(IFERROR(INDEX(HandoverLog!A:A,MATCH(ShipmentRegister!C1037,HandoverLog!A:A,0),1),"Inside The Secure Store")=C1037,"Collected And Gone","Inside The Secure Store")))</f>
        <v/>
      </c>
      <c r="N1037" s="28" t="str">
        <f t="shared" ca="1" si="70"/>
        <v/>
      </c>
      <c r="O1037" s="192"/>
      <c r="P1037" s="192"/>
      <c r="Q1037" s="192"/>
      <c r="R1037" s="192"/>
      <c r="S1037" s="192"/>
      <c r="T1037" s="208"/>
      <c r="U1037" s="192"/>
      <c r="V1037" s="174" t="str">
        <f t="shared" si="71"/>
        <v/>
      </c>
      <c r="W1037" s="175" t="str">
        <f t="shared" ca="1" si="72"/>
        <v/>
      </c>
      <c r="X1037" s="182"/>
      <c r="Y1037" s="182"/>
      <c r="Z1037" s="182"/>
      <c r="AA1037" s="182"/>
    </row>
    <row r="1038" spans="1:27">
      <c r="A1038" s="214"/>
      <c r="B1038" s="169"/>
      <c r="C1038" s="192"/>
      <c r="D1038" s="208"/>
      <c r="E1038" s="208"/>
      <c r="F1038" s="213"/>
      <c r="G1038" s="192"/>
      <c r="H1038" s="192"/>
      <c r="I1038" s="192"/>
      <c r="J1038" s="192"/>
      <c r="K1038" s="192"/>
      <c r="L1038" s="193"/>
      <c r="M1038" s="172" t="str">
        <f>IF(C1038="","",(IF(IFERROR(INDEX(HandoverLog!A:A,MATCH(ShipmentRegister!C1038,HandoverLog!A:A,0),1),"Inside The Secure Store")=C1038,"Collected And Gone","Inside The Secure Store")))</f>
        <v/>
      </c>
      <c r="N1038" s="28" t="str">
        <f t="shared" ca="1" si="70"/>
        <v/>
      </c>
      <c r="O1038" s="192"/>
      <c r="P1038" s="192"/>
      <c r="Q1038" s="192"/>
      <c r="R1038" s="192"/>
      <c r="S1038" s="192"/>
      <c r="T1038" s="208"/>
      <c r="U1038" s="192"/>
      <c r="V1038" s="174" t="str">
        <f t="shared" si="71"/>
        <v/>
      </c>
      <c r="W1038" s="175" t="str">
        <f t="shared" ca="1" si="72"/>
        <v/>
      </c>
      <c r="X1038" s="182"/>
      <c r="Y1038" s="182"/>
      <c r="Z1038" s="182"/>
      <c r="AA1038" s="182"/>
    </row>
    <row r="1039" spans="1:27">
      <c r="A1039" s="214"/>
      <c r="B1039" s="169"/>
      <c r="C1039" s="192"/>
      <c r="D1039" s="208"/>
      <c r="E1039" s="208"/>
      <c r="F1039" s="213"/>
      <c r="G1039" s="192"/>
      <c r="H1039" s="192"/>
      <c r="I1039" s="192"/>
      <c r="J1039" s="192"/>
      <c r="K1039" s="192"/>
      <c r="L1039" s="193"/>
      <c r="M1039" s="172" t="str">
        <f>IF(C1039="","",(IF(IFERROR(INDEX(HandoverLog!A:A,MATCH(ShipmentRegister!C1039,HandoverLog!A:A,0),1),"Inside The Secure Store")=C1039,"Collected And Gone","Inside The Secure Store")))</f>
        <v/>
      </c>
      <c r="N1039" s="28" t="str">
        <f t="shared" ca="1" si="70"/>
        <v/>
      </c>
      <c r="O1039" s="192"/>
      <c r="P1039" s="192"/>
      <c r="Q1039" s="192"/>
      <c r="R1039" s="192"/>
      <c r="S1039" s="192"/>
      <c r="T1039" s="208"/>
      <c r="U1039" s="192"/>
      <c r="V1039" s="174" t="str">
        <f t="shared" si="71"/>
        <v/>
      </c>
      <c r="W1039" s="175" t="str">
        <f t="shared" ca="1" si="72"/>
        <v/>
      </c>
      <c r="X1039" s="182"/>
      <c r="Y1039" s="182"/>
      <c r="Z1039" s="182"/>
      <c r="AA1039" s="182"/>
    </row>
    <row r="1040" spans="1:27">
      <c r="A1040" s="214"/>
      <c r="B1040" s="169"/>
      <c r="C1040" s="192"/>
      <c r="D1040" s="208"/>
      <c r="E1040" s="208"/>
      <c r="F1040" s="213"/>
      <c r="G1040" s="192"/>
      <c r="H1040" s="192"/>
      <c r="I1040" s="192"/>
      <c r="J1040" s="192"/>
      <c r="K1040" s="192"/>
      <c r="L1040" s="193"/>
      <c r="M1040" s="172" t="str">
        <f>IF(C1040="","",(IF(IFERROR(INDEX(HandoverLog!A:A,MATCH(ShipmentRegister!C1040,HandoverLog!A:A,0),1),"Inside The Secure Store")=C1040,"Collected And Gone","Inside The Secure Store")))</f>
        <v/>
      </c>
      <c r="N1040" s="28" t="str">
        <f t="shared" ca="1" si="70"/>
        <v/>
      </c>
      <c r="O1040" s="192"/>
      <c r="P1040" s="192"/>
      <c r="Q1040" s="192"/>
      <c r="R1040" s="192"/>
      <c r="S1040" s="192"/>
      <c r="T1040" s="208"/>
      <c r="U1040" s="192"/>
      <c r="V1040" s="174" t="str">
        <f t="shared" si="71"/>
        <v/>
      </c>
      <c r="W1040" s="175" t="str">
        <f t="shared" ca="1" si="72"/>
        <v/>
      </c>
      <c r="X1040" s="182"/>
      <c r="Y1040" s="182"/>
      <c r="Z1040" s="182"/>
      <c r="AA1040" s="182"/>
    </row>
    <row r="1041" spans="1:27">
      <c r="A1041" s="214"/>
      <c r="B1041" s="169"/>
      <c r="C1041" s="192"/>
      <c r="D1041" s="208"/>
      <c r="E1041" s="208"/>
      <c r="F1041" s="213"/>
      <c r="G1041" s="192"/>
      <c r="H1041" s="192"/>
      <c r="I1041" s="192"/>
      <c r="J1041" s="192"/>
      <c r="K1041" s="192"/>
      <c r="L1041" s="193"/>
      <c r="M1041" s="172" t="str">
        <f>IF(C1041="","",(IF(IFERROR(INDEX(HandoverLog!A:A,MATCH(ShipmentRegister!C1041,HandoverLog!A:A,0),1),"Inside The Secure Store")=C1041,"Collected And Gone","Inside The Secure Store")))</f>
        <v/>
      </c>
      <c r="N1041" s="28" t="str">
        <f t="shared" ca="1" si="70"/>
        <v/>
      </c>
      <c r="O1041" s="192"/>
      <c r="P1041" s="192"/>
      <c r="Q1041" s="192"/>
      <c r="R1041" s="192"/>
      <c r="S1041" s="192"/>
      <c r="T1041" s="208"/>
      <c r="U1041" s="192"/>
      <c r="V1041" s="174" t="str">
        <f t="shared" si="71"/>
        <v/>
      </c>
      <c r="W1041" s="175" t="str">
        <f t="shared" ca="1" si="72"/>
        <v/>
      </c>
      <c r="X1041" s="182"/>
      <c r="Y1041" s="182"/>
      <c r="Z1041" s="182"/>
      <c r="AA1041" s="182"/>
    </row>
    <row r="1042" spans="1:27">
      <c r="A1042" s="214"/>
      <c r="B1042" s="169"/>
      <c r="C1042" s="192"/>
      <c r="D1042" s="208"/>
      <c r="E1042" s="208"/>
      <c r="F1042" s="213"/>
      <c r="G1042" s="192"/>
      <c r="H1042" s="192"/>
      <c r="I1042" s="192"/>
      <c r="J1042" s="192"/>
      <c r="K1042" s="192"/>
      <c r="L1042" s="193"/>
      <c r="M1042" s="172" t="str">
        <f>IF(C1042="","",(IF(IFERROR(INDEX(HandoverLog!A:A,MATCH(ShipmentRegister!C1042,HandoverLog!A:A,0),1),"Inside The Secure Store")=C1042,"Collected And Gone","Inside The Secure Store")))</f>
        <v/>
      </c>
      <c r="N1042" s="28" t="str">
        <f t="shared" ca="1" si="70"/>
        <v/>
      </c>
      <c r="O1042" s="192"/>
      <c r="P1042" s="192"/>
      <c r="Q1042" s="192"/>
      <c r="R1042" s="192"/>
      <c r="S1042" s="192"/>
      <c r="T1042" s="208"/>
      <c r="U1042" s="192"/>
      <c r="V1042" s="174" t="str">
        <f t="shared" si="71"/>
        <v/>
      </c>
      <c r="W1042" s="175" t="str">
        <f t="shared" ca="1" si="72"/>
        <v/>
      </c>
      <c r="X1042" s="182"/>
      <c r="Y1042" s="182"/>
      <c r="Z1042" s="182"/>
      <c r="AA1042" s="182"/>
    </row>
    <row r="1043" spans="1:27">
      <c r="A1043" s="214"/>
      <c r="B1043" s="169"/>
      <c r="C1043" s="192"/>
      <c r="D1043" s="208"/>
      <c r="E1043" s="208"/>
      <c r="F1043" s="213"/>
      <c r="G1043" s="192"/>
      <c r="H1043" s="192"/>
      <c r="I1043" s="192"/>
      <c r="J1043" s="192"/>
      <c r="K1043" s="192"/>
      <c r="L1043" s="193"/>
      <c r="M1043" s="172" t="str">
        <f>IF(C1043="","",(IF(IFERROR(INDEX(HandoverLog!A:A,MATCH(ShipmentRegister!C1043,HandoverLog!A:A,0),1),"Inside The Secure Store")=C1043,"Collected And Gone","Inside The Secure Store")))</f>
        <v/>
      </c>
      <c r="N1043" s="28" t="str">
        <f t="shared" ca="1" si="70"/>
        <v/>
      </c>
      <c r="O1043" s="192"/>
      <c r="P1043" s="192"/>
      <c r="Q1043" s="192"/>
      <c r="R1043" s="192"/>
      <c r="S1043" s="192"/>
      <c r="T1043" s="208"/>
      <c r="U1043" s="192"/>
      <c r="V1043" s="174" t="str">
        <f t="shared" si="71"/>
        <v/>
      </c>
      <c r="W1043" s="175" t="str">
        <f t="shared" ca="1" si="72"/>
        <v/>
      </c>
      <c r="X1043" s="182"/>
      <c r="Y1043" s="182"/>
      <c r="Z1043" s="182"/>
      <c r="AA1043" s="182"/>
    </row>
    <row r="1044" spans="1:27">
      <c r="A1044" s="214"/>
      <c r="B1044" s="169"/>
      <c r="C1044" s="192"/>
      <c r="D1044" s="208"/>
      <c r="E1044" s="208"/>
      <c r="F1044" s="213"/>
      <c r="G1044" s="192"/>
      <c r="H1044" s="192"/>
      <c r="I1044" s="192"/>
      <c r="J1044" s="192"/>
      <c r="K1044" s="192"/>
      <c r="L1044" s="193"/>
      <c r="M1044" s="172" t="str">
        <f>IF(C1044="","",(IF(IFERROR(INDEX(HandoverLog!A:A,MATCH(ShipmentRegister!C1044,HandoverLog!A:A,0),1),"Inside The Secure Store")=C1044,"Collected And Gone","Inside The Secure Store")))</f>
        <v/>
      </c>
      <c r="N1044" s="28" t="str">
        <f t="shared" ca="1" si="70"/>
        <v/>
      </c>
      <c r="O1044" s="192"/>
      <c r="P1044" s="192"/>
      <c r="Q1044" s="192"/>
      <c r="R1044" s="192"/>
      <c r="S1044" s="192"/>
      <c r="T1044" s="208"/>
      <c r="U1044" s="192"/>
      <c r="V1044" s="174" t="str">
        <f t="shared" si="71"/>
        <v/>
      </c>
      <c r="W1044" s="175" t="str">
        <f t="shared" ca="1" si="72"/>
        <v/>
      </c>
      <c r="X1044" s="182"/>
      <c r="Y1044" s="182"/>
      <c r="Z1044" s="182"/>
      <c r="AA1044" s="182"/>
    </row>
    <row r="1045" spans="1:27">
      <c r="A1045" s="214"/>
      <c r="B1045" s="169"/>
      <c r="C1045" s="192"/>
      <c r="D1045" s="208"/>
      <c r="E1045" s="208"/>
      <c r="F1045" s="213"/>
      <c r="G1045" s="192"/>
      <c r="H1045" s="192"/>
      <c r="I1045" s="192"/>
      <c r="J1045" s="192"/>
      <c r="K1045" s="192"/>
      <c r="L1045" s="193"/>
      <c r="M1045" s="172" t="str">
        <f>IF(C1045="","",(IF(IFERROR(INDEX(HandoverLog!A:A,MATCH(ShipmentRegister!C1045,HandoverLog!A:A,0),1),"Inside The Secure Store")=C1045,"Collected And Gone","Inside The Secure Store")))</f>
        <v/>
      </c>
      <c r="N1045" s="28" t="str">
        <f t="shared" ca="1" si="70"/>
        <v/>
      </c>
      <c r="O1045" s="192"/>
      <c r="P1045" s="192"/>
      <c r="Q1045" s="192"/>
      <c r="R1045" s="192"/>
      <c r="S1045" s="192"/>
      <c r="T1045" s="208"/>
      <c r="U1045" s="192"/>
      <c r="V1045" s="174" t="str">
        <f t="shared" si="71"/>
        <v/>
      </c>
      <c r="W1045" s="175" t="str">
        <f t="shared" ca="1" si="72"/>
        <v/>
      </c>
      <c r="X1045" s="182"/>
      <c r="Y1045" s="182"/>
      <c r="Z1045" s="182"/>
      <c r="AA1045" s="182"/>
    </row>
    <row r="1046" spans="1:27">
      <c r="A1046" s="214"/>
      <c r="B1046" s="169"/>
      <c r="C1046" s="192"/>
      <c r="D1046" s="208"/>
      <c r="E1046" s="208"/>
      <c r="F1046" s="213"/>
      <c r="G1046" s="192"/>
      <c r="H1046" s="192"/>
      <c r="I1046" s="192"/>
      <c r="J1046" s="192"/>
      <c r="K1046" s="192"/>
      <c r="L1046" s="193"/>
      <c r="M1046" s="172" t="str">
        <f>IF(C1046="","",(IF(IFERROR(INDEX(HandoverLog!A:A,MATCH(ShipmentRegister!C1046,HandoverLog!A:A,0),1),"Inside The Secure Store")=C1046,"Collected And Gone","Inside The Secure Store")))</f>
        <v/>
      </c>
      <c r="N1046" s="28" t="str">
        <f t="shared" ca="1" si="70"/>
        <v/>
      </c>
      <c r="O1046" s="192"/>
      <c r="P1046" s="192"/>
      <c r="Q1046" s="192"/>
      <c r="R1046" s="192"/>
      <c r="S1046" s="192"/>
      <c r="T1046" s="208"/>
      <c r="U1046" s="192"/>
      <c r="V1046" s="174" t="str">
        <f t="shared" si="71"/>
        <v/>
      </c>
      <c r="W1046" s="175" t="str">
        <f t="shared" ca="1" si="72"/>
        <v/>
      </c>
      <c r="X1046" s="182"/>
      <c r="Y1046" s="182"/>
      <c r="Z1046" s="182"/>
      <c r="AA1046" s="182"/>
    </row>
    <row r="1047" spans="1:27">
      <c r="A1047" s="214"/>
      <c r="B1047" s="169"/>
      <c r="C1047" s="192"/>
      <c r="D1047" s="208"/>
      <c r="E1047" s="208"/>
      <c r="F1047" s="213"/>
      <c r="G1047" s="192"/>
      <c r="H1047" s="192"/>
      <c r="I1047" s="192"/>
      <c r="J1047" s="192"/>
      <c r="K1047" s="192"/>
      <c r="L1047" s="193"/>
      <c r="M1047" s="172" t="str">
        <f>IF(C1047="","",(IF(IFERROR(INDEX(HandoverLog!A:A,MATCH(ShipmentRegister!C1047,HandoverLog!A:A,0),1),"Inside The Secure Store")=C1047,"Collected And Gone","Inside The Secure Store")))</f>
        <v/>
      </c>
      <c r="N1047" s="28" t="str">
        <f t="shared" ca="1" si="70"/>
        <v/>
      </c>
      <c r="O1047" s="192"/>
      <c r="P1047" s="192"/>
      <c r="Q1047" s="192"/>
      <c r="R1047" s="192"/>
      <c r="S1047" s="192"/>
      <c r="T1047" s="208"/>
      <c r="U1047" s="192"/>
      <c r="V1047" s="174" t="str">
        <f t="shared" si="71"/>
        <v/>
      </c>
      <c r="W1047" s="175" t="str">
        <f t="shared" ca="1" si="72"/>
        <v/>
      </c>
      <c r="X1047" s="182"/>
      <c r="Y1047" s="182"/>
      <c r="Z1047" s="182"/>
      <c r="AA1047" s="182"/>
    </row>
    <row r="1048" spans="1:27">
      <c r="A1048" s="214"/>
      <c r="B1048" s="169"/>
      <c r="C1048" s="192"/>
      <c r="D1048" s="208"/>
      <c r="E1048" s="208"/>
      <c r="F1048" s="213"/>
      <c r="G1048" s="192"/>
      <c r="H1048" s="192"/>
      <c r="I1048" s="192"/>
      <c r="J1048" s="192"/>
      <c r="K1048" s="192"/>
      <c r="L1048" s="193"/>
      <c r="M1048" s="172" t="str">
        <f>IF(C1048="","",(IF(IFERROR(INDEX(HandoverLog!A:A,MATCH(ShipmentRegister!C1048,HandoverLog!A:A,0),1),"Inside The Secure Store")=C1048,"Collected And Gone","Inside The Secure Store")))</f>
        <v/>
      </c>
      <c r="N1048" s="28" t="str">
        <f t="shared" ca="1" si="70"/>
        <v/>
      </c>
      <c r="O1048" s="192"/>
      <c r="P1048" s="192"/>
      <c r="Q1048" s="192"/>
      <c r="R1048" s="192"/>
      <c r="S1048" s="192"/>
      <c r="T1048" s="208"/>
      <c r="U1048" s="192"/>
      <c r="V1048" s="174" t="str">
        <f t="shared" si="71"/>
        <v/>
      </c>
      <c r="W1048" s="175" t="str">
        <f t="shared" ca="1" si="72"/>
        <v/>
      </c>
      <c r="X1048" s="182"/>
      <c r="Y1048" s="182"/>
      <c r="Z1048" s="182"/>
      <c r="AA1048" s="182"/>
    </row>
    <row r="1049" spans="1:27">
      <c r="A1049" s="214"/>
      <c r="B1049" s="169"/>
      <c r="C1049" s="192"/>
      <c r="D1049" s="208"/>
      <c r="E1049" s="208"/>
      <c r="F1049" s="213"/>
      <c r="G1049" s="192"/>
      <c r="H1049" s="192"/>
      <c r="I1049" s="192"/>
      <c r="J1049" s="192"/>
      <c r="K1049" s="192"/>
      <c r="L1049" s="193"/>
      <c r="M1049" s="172" t="str">
        <f>IF(C1049="","",(IF(IFERROR(INDEX(HandoverLog!A:A,MATCH(ShipmentRegister!C1049,HandoverLog!A:A,0),1),"Inside The Secure Store")=C1049,"Collected And Gone","Inside The Secure Store")))</f>
        <v/>
      </c>
      <c r="N1049" s="28" t="str">
        <f t="shared" ca="1" si="70"/>
        <v/>
      </c>
      <c r="O1049" s="192"/>
      <c r="P1049" s="192"/>
      <c r="Q1049" s="192"/>
      <c r="R1049" s="192"/>
      <c r="S1049" s="192"/>
      <c r="T1049" s="208"/>
      <c r="U1049" s="192"/>
      <c r="V1049" s="174" t="str">
        <f t="shared" si="71"/>
        <v/>
      </c>
      <c r="W1049" s="175" t="str">
        <f t="shared" ca="1" si="72"/>
        <v/>
      </c>
      <c r="X1049" s="182"/>
      <c r="Y1049" s="182"/>
      <c r="Z1049" s="182"/>
      <c r="AA1049" s="182"/>
    </row>
    <row r="1050" spans="1:27">
      <c r="A1050" s="214"/>
      <c r="B1050" s="169"/>
      <c r="C1050" s="192"/>
      <c r="D1050" s="208"/>
      <c r="E1050" s="208"/>
      <c r="F1050" s="213"/>
      <c r="G1050" s="192"/>
      <c r="H1050" s="192"/>
      <c r="I1050" s="192"/>
      <c r="J1050" s="192"/>
      <c r="K1050" s="192"/>
      <c r="L1050" s="193"/>
      <c r="M1050" s="172" t="str">
        <f>IF(C1050="","",(IF(IFERROR(INDEX(HandoverLog!A:A,MATCH(ShipmentRegister!C1050,HandoverLog!A:A,0),1),"Inside The Secure Store")=C1050,"Collected And Gone","Inside The Secure Store")))</f>
        <v/>
      </c>
      <c r="N1050" s="28" t="str">
        <f t="shared" ca="1" si="70"/>
        <v/>
      </c>
      <c r="O1050" s="192"/>
      <c r="P1050" s="192"/>
      <c r="Q1050" s="192"/>
      <c r="R1050" s="192"/>
      <c r="S1050" s="192"/>
      <c r="T1050" s="208"/>
      <c r="U1050" s="192"/>
      <c r="V1050" s="174" t="str">
        <f t="shared" si="71"/>
        <v/>
      </c>
      <c r="W1050" s="175" t="str">
        <f t="shared" ca="1" si="72"/>
        <v/>
      </c>
      <c r="X1050" s="182"/>
      <c r="Y1050" s="182"/>
      <c r="Z1050" s="182"/>
      <c r="AA1050" s="182"/>
    </row>
    <row r="1051" spans="1:27">
      <c r="A1051" s="214"/>
      <c r="B1051" s="169"/>
      <c r="C1051" s="192"/>
      <c r="D1051" s="208"/>
      <c r="E1051" s="208"/>
      <c r="F1051" s="213"/>
      <c r="G1051" s="192"/>
      <c r="H1051" s="192"/>
      <c r="I1051" s="192"/>
      <c r="J1051" s="192"/>
      <c r="K1051" s="192"/>
      <c r="L1051" s="193"/>
      <c r="M1051" s="172" t="str">
        <f>IF(C1051="","",(IF(IFERROR(INDEX(HandoverLog!A:A,MATCH(ShipmentRegister!C1051,HandoverLog!A:A,0),1),"Inside The Secure Store")=C1051,"Collected And Gone","Inside The Secure Store")))</f>
        <v/>
      </c>
      <c r="N1051" s="28" t="str">
        <f t="shared" ca="1" si="70"/>
        <v/>
      </c>
      <c r="O1051" s="192"/>
      <c r="P1051" s="192"/>
      <c r="Q1051" s="192"/>
      <c r="R1051" s="192"/>
      <c r="S1051" s="192"/>
      <c r="T1051" s="208"/>
      <c r="U1051" s="192"/>
      <c r="V1051" s="174" t="str">
        <f t="shared" si="71"/>
        <v/>
      </c>
      <c r="W1051" s="175" t="str">
        <f t="shared" ca="1" si="72"/>
        <v/>
      </c>
      <c r="X1051" s="182"/>
      <c r="Y1051" s="182"/>
      <c r="Z1051" s="182"/>
      <c r="AA1051" s="182"/>
    </row>
    <row r="1052" spans="1:27">
      <c r="A1052" s="214"/>
      <c r="B1052" s="169"/>
      <c r="C1052" s="192"/>
      <c r="D1052" s="208"/>
      <c r="E1052" s="208"/>
      <c r="F1052" s="213"/>
      <c r="G1052" s="192"/>
      <c r="H1052" s="192"/>
      <c r="I1052" s="192"/>
      <c r="J1052" s="192"/>
      <c r="K1052" s="192"/>
      <c r="L1052" s="193"/>
      <c r="M1052" s="172" t="str">
        <f>IF(C1052="","",(IF(IFERROR(INDEX(HandoverLog!A:A,MATCH(ShipmentRegister!C1052,HandoverLog!A:A,0),1),"Inside The Secure Store")=C1052,"Collected And Gone","Inside The Secure Store")))</f>
        <v/>
      </c>
      <c r="N1052" s="28" t="str">
        <f t="shared" ca="1" si="70"/>
        <v/>
      </c>
      <c r="O1052" s="192"/>
      <c r="P1052" s="192"/>
      <c r="Q1052" s="192"/>
      <c r="R1052" s="192"/>
      <c r="S1052" s="192"/>
      <c r="T1052" s="208"/>
      <c r="U1052" s="192"/>
      <c r="V1052" s="174" t="str">
        <f t="shared" si="71"/>
        <v/>
      </c>
      <c r="W1052" s="175" t="str">
        <f t="shared" ca="1" si="72"/>
        <v/>
      </c>
      <c r="X1052" s="182"/>
      <c r="Y1052" s="182"/>
      <c r="Z1052" s="182"/>
      <c r="AA1052" s="182"/>
    </row>
    <row r="1053" spans="1:27">
      <c r="A1053" s="214"/>
      <c r="B1053" s="169"/>
      <c r="C1053" s="192"/>
      <c r="D1053" s="208"/>
      <c r="E1053" s="208"/>
      <c r="F1053" s="213"/>
      <c r="G1053" s="192"/>
      <c r="H1053" s="192"/>
      <c r="I1053" s="192"/>
      <c r="J1053" s="192"/>
      <c r="K1053" s="192"/>
      <c r="L1053" s="193"/>
      <c r="M1053" s="172" t="str">
        <f>IF(C1053="","",(IF(IFERROR(INDEX(HandoverLog!A:A,MATCH(ShipmentRegister!C1053,HandoverLog!A:A,0),1),"Inside The Secure Store")=C1053,"Collected And Gone","Inside The Secure Store")))</f>
        <v/>
      </c>
      <c r="N1053" s="28" t="str">
        <f t="shared" ca="1" si="70"/>
        <v/>
      </c>
      <c r="O1053" s="192"/>
      <c r="P1053" s="192"/>
      <c r="Q1053" s="192"/>
      <c r="R1053" s="192"/>
      <c r="S1053" s="192"/>
      <c r="T1053" s="208"/>
      <c r="U1053" s="192"/>
      <c r="V1053" s="174" t="str">
        <f t="shared" si="71"/>
        <v/>
      </c>
      <c r="W1053" s="175" t="str">
        <f t="shared" ca="1" si="72"/>
        <v/>
      </c>
      <c r="X1053" s="182"/>
      <c r="Y1053" s="182"/>
      <c r="Z1053" s="182"/>
      <c r="AA1053" s="182"/>
    </row>
    <row r="1054" spans="1:27">
      <c r="A1054" s="214"/>
      <c r="B1054" s="169"/>
      <c r="C1054" s="192"/>
      <c r="D1054" s="208"/>
      <c r="E1054" s="208"/>
      <c r="F1054" s="213"/>
      <c r="G1054" s="192"/>
      <c r="H1054" s="192"/>
      <c r="I1054" s="192"/>
      <c r="J1054" s="192"/>
      <c r="K1054" s="192"/>
      <c r="L1054" s="193"/>
      <c r="M1054" s="172" t="str">
        <f>IF(C1054="","",(IF(IFERROR(INDEX(HandoverLog!A:A,MATCH(ShipmentRegister!C1054,HandoverLog!A:A,0),1),"Inside The Secure Store")=C1054,"Collected And Gone","Inside The Secure Store")))</f>
        <v/>
      </c>
      <c r="N1054" s="28" t="str">
        <f t="shared" ca="1" si="70"/>
        <v/>
      </c>
      <c r="O1054" s="192"/>
      <c r="P1054" s="192"/>
      <c r="Q1054" s="192"/>
      <c r="R1054" s="192"/>
      <c r="S1054" s="192"/>
      <c r="T1054" s="208"/>
      <c r="U1054" s="192"/>
      <c r="V1054" s="174" t="str">
        <f t="shared" si="71"/>
        <v/>
      </c>
      <c r="W1054" s="175" t="str">
        <f t="shared" ca="1" si="72"/>
        <v/>
      </c>
      <c r="X1054" s="182"/>
      <c r="Y1054" s="182"/>
      <c r="Z1054" s="182"/>
      <c r="AA1054" s="182"/>
    </row>
    <row r="1055" spans="1:27">
      <c r="A1055" s="214"/>
      <c r="B1055" s="169"/>
      <c r="C1055" s="192"/>
      <c r="D1055" s="208"/>
      <c r="E1055" s="208"/>
      <c r="F1055" s="213"/>
      <c r="G1055" s="192"/>
      <c r="H1055" s="192"/>
      <c r="I1055" s="192"/>
      <c r="J1055" s="192"/>
      <c r="K1055" s="192"/>
      <c r="L1055" s="193"/>
      <c r="M1055" s="172" t="str">
        <f>IF(C1055="","",(IF(IFERROR(INDEX(HandoverLog!A:A,MATCH(ShipmentRegister!C1055,HandoverLog!A:A,0),1),"Inside The Secure Store")=C1055,"Collected And Gone","Inside The Secure Store")))</f>
        <v/>
      </c>
      <c r="N1055" s="28" t="str">
        <f t="shared" ca="1" si="70"/>
        <v/>
      </c>
      <c r="O1055" s="192"/>
      <c r="P1055" s="192"/>
      <c r="Q1055" s="192"/>
      <c r="R1055" s="192"/>
      <c r="S1055" s="192"/>
      <c r="T1055" s="208"/>
      <c r="U1055" s="192"/>
      <c r="V1055" s="174" t="str">
        <f t="shared" si="71"/>
        <v/>
      </c>
      <c r="W1055" s="175" t="str">
        <f t="shared" ca="1" si="72"/>
        <v/>
      </c>
      <c r="X1055" s="182"/>
      <c r="Y1055" s="182"/>
      <c r="Z1055" s="182"/>
      <c r="AA1055" s="182"/>
    </row>
    <row r="1056" spans="1:27">
      <c r="A1056" s="214"/>
      <c r="B1056" s="169"/>
      <c r="C1056" s="192"/>
      <c r="D1056" s="208"/>
      <c r="E1056" s="208"/>
      <c r="F1056" s="213"/>
      <c r="G1056" s="192"/>
      <c r="H1056" s="192"/>
      <c r="I1056" s="192"/>
      <c r="J1056" s="192"/>
      <c r="K1056" s="192"/>
      <c r="L1056" s="193"/>
      <c r="M1056" s="172" t="str">
        <f>IF(C1056="","",(IF(IFERROR(INDEX(HandoverLog!A:A,MATCH(ShipmentRegister!C1056,HandoverLog!A:A,0),1),"Inside The Secure Store")=C1056,"Collected And Gone","Inside The Secure Store")))</f>
        <v/>
      </c>
      <c r="N1056" s="28" t="str">
        <f t="shared" ca="1" si="70"/>
        <v/>
      </c>
      <c r="O1056" s="192"/>
      <c r="P1056" s="192"/>
      <c r="Q1056" s="192"/>
      <c r="R1056" s="192"/>
      <c r="S1056" s="192"/>
      <c r="T1056" s="208"/>
      <c r="U1056" s="192"/>
      <c r="V1056" s="174" t="str">
        <f t="shared" si="71"/>
        <v/>
      </c>
      <c r="W1056" s="175" t="str">
        <f t="shared" ca="1" si="72"/>
        <v/>
      </c>
      <c r="X1056" s="182"/>
      <c r="Y1056" s="182"/>
      <c r="Z1056" s="182"/>
      <c r="AA1056" s="182"/>
    </row>
    <row r="1057" spans="1:27">
      <c r="A1057" s="214"/>
      <c r="B1057" s="169"/>
      <c r="C1057" s="192"/>
      <c r="D1057" s="208"/>
      <c r="E1057" s="208"/>
      <c r="F1057" s="213"/>
      <c r="G1057" s="192"/>
      <c r="H1057" s="192"/>
      <c r="I1057" s="192"/>
      <c r="J1057" s="192"/>
      <c r="K1057" s="192"/>
      <c r="L1057" s="193"/>
      <c r="M1057" s="172" t="str">
        <f>IF(C1057="","",(IF(IFERROR(INDEX(HandoverLog!A:A,MATCH(ShipmentRegister!C1057,HandoverLog!A:A,0),1),"Inside The Secure Store")=C1057,"Collected And Gone","Inside The Secure Store")))</f>
        <v/>
      </c>
      <c r="N1057" s="28" t="str">
        <f t="shared" ca="1" si="70"/>
        <v/>
      </c>
      <c r="O1057" s="192"/>
      <c r="P1057" s="192"/>
      <c r="Q1057" s="192"/>
      <c r="R1057" s="192"/>
      <c r="S1057" s="192"/>
      <c r="T1057" s="208"/>
      <c r="U1057" s="192"/>
      <c r="V1057" s="174" t="str">
        <f t="shared" si="71"/>
        <v/>
      </c>
      <c r="W1057" s="175" t="str">
        <f t="shared" ca="1" si="72"/>
        <v/>
      </c>
      <c r="X1057" s="182"/>
      <c r="Y1057" s="182"/>
      <c r="Z1057" s="182"/>
      <c r="AA1057" s="182"/>
    </row>
    <row r="1058" spans="1:27">
      <c r="A1058" s="214"/>
      <c r="B1058" s="169"/>
      <c r="C1058" s="192"/>
      <c r="D1058" s="208"/>
      <c r="E1058" s="208"/>
      <c r="F1058" s="213"/>
      <c r="G1058" s="192"/>
      <c r="H1058" s="192"/>
      <c r="I1058" s="192"/>
      <c r="J1058" s="192"/>
      <c r="K1058" s="192"/>
      <c r="L1058" s="193"/>
      <c r="M1058" s="172" t="str">
        <f>IF(C1058="","",(IF(IFERROR(INDEX(HandoverLog!A:A,MATCH(ShipmentRegister!C1058,HandoverLog!A:A,0),1),"Inside The Secure Store")=C1058,"Collected And Gone","Inside The Secure Store")))</f>
        <v/>
      </c>
      <c r="N1058" s="28" t="str">
        <f t="shared" ca="1" si="70"/>
        <v/>
      </c>
      <c r="O1058" s="192"/>
      <c r="P1058" s="192"/>
      <c r="Q1058" s="192"/>
      <c r="R1058" s="192"/>
      <c r="S1058" s="192"/>
      <c r="T1058" s="208"/>
      <c r="U1058" s="192"/>
      <c r="V1058" s="174" t="str">
        <f t="shared" si="71"/>
        <v/>
      </c>
      <c r="W1058" s="175" t="str">
        <f t="shared" ca="1" si="72"/>
        <v/>
      </c>
      <c r="X1058" s="182"/>
      <c r="Y1058" s="182"/>
      <c r="Z1058" s="182"/>
      <c r="AA1058" s="182"/>
    </row>
    <row r="1059" spans="1:27">
      <c r="A1059" s="214"/>
      <c r="B1059" s="169"/>
      <c r="C1059" s="192"/>
      <c r="D1059" s="208"/>
      <c r="E1059" s="208"/>
      <c r="F1059" s="213"/>
      <c r="G1059" s="192"/>
      <c r="H1059" s="192"/>
      <c r="I1059" s="192"/>
      <c r="J1059" s="192"/>
      <c r="K1059" s="192"/>
      <c r="L1059" s="193"/>
      <c r="M1059" s="172" t="str">
        <f>IF(C1059="","",(IF(IFERROR(INDEX(HandoverLog!A:A,MATCH(ShipmentRegister!C1059,HandoverLog!A:A,0),1),"Inside The Secure Store")=C1059,"Collected And Gone","Inside The Secure Store")))</f>
        <v/>
      </c>
      <c r="N1059" s="28" t="str">
        <f t="shared" ref="N1059:N1095" ca="1" si="73">IF(A1059="","",(TODAY()-A1059))</f>
        <v/>
      </c>
      <c r="O1059" s="192"/>
      <c r="P1059" s="192"/>
      <c r="Q1059" s="192"/>
      <c r="R1059" s="192"/>
      <c r="S1059" s="192"/>
      <c r="T1059" s="208"/>
      <c r="U1059" s="192"/>
      <c r="V1059" s="174" t="str">
        <f t="shared" si="71"/>
        <v/>
      </c>
      <c r="W1059" s="175" t="str">
        <f t="shared" ca="1" si="72"/>
        <v/>
      </c>
      <c r="X1059" s="182"/>
      <c r="Y1059" s="182"/>
      <c r="Z1059" s="182"/>
      <c r="AA1059" s="182"/>
    </row>
    <row r="1060" spans="1:27">
      <c r="A1060" s="214"/>
      <c r="B1060" s="169"/>
      <c r="C1060" s="192"/>
      <c r="D1060" s="208"/>
      <c r="E1060" s="208"/>
      <c r="F1060" s="213"/>
      <c r="G1060" s="192"/>
      <c r="H1060" s="192"/>
      <c r="I1060" s="192"/>
      <c r="J1060" s="192"/>
      <c r="K1060" s="192"/>
      <c r="L1060" s="193"/>
      <c r="M1060" s="172" t="str">
        <f>IF(C1060="","",(IF(IFERROR(INDEX(HandoverLog!A:A,MATCH(ShipmentRegister!C1060,HandoverLog!A:A,0),1),"Inside The Secure Store")=C1060,"Collected And Gone","Inside The Secure Store")))</f>
        <v/>
      </c>
      <c r="N1060" s="28" t="str">
        <f t="shared" ca="1" si="73"/>
        <v/>
      </c>
      <c r="O1060" s="192"/>
      <c r="P1060" s="192"/>
      <c r="Q1060" s="192"/>
      <c r="R1060" s="192"/>
      <c r="S1060" s="192"/>
      <c r="T1060" s="208"/>
      <c r="U1060" s="192"/>
      <c r="V1060" s="174" t="str">
        <f t="shared" si="71"/>
        <v/>
      </c>
      <c r="W1060" s="175" t="str">
        <f t="shared" ca="1" si="72"/>
        <v/>
      </c>
      <c r="X1060" s="182"/>
      <c r="Y1060" s="182"/>
      <c r="Z1060" s="182"/>
      <c r="AA1060" s="182"/>
    </row>
    <row r="1061" spans="1:27">
      <c r="A1061" s="214"/>
      <c r="B1061" s="169"/>
      <c r="C1061" s="192"/>
      <c r="D1061" s="208"/>
      <c r="E1061" s="208"/>
      <c r="F1061" s="213"/>
      <c r="G1061" s="192"/>
      <c r="H1061" s="192"/>
      <c r="I1061" s="192"/>
      <c r="J1061" s="192"/>
      <c r="K1061" s="192"/>
      <c r="L1061" s="193"/>
      <c r="M1061" s="172" t="str">
        <f>IF(C1061="","",(IF(IFERROR(INDEX(HandoverLog!A:A,MATCH(ShipmentRegister!C1061,HandoverLog!A:A,0),1),"Inside The Secure Store")=C1061,"Collected And Gone","Inside The Secure Store")))</f>
        <v/>
      </c>
      <c r="N1061" s="28" t="str">
        <f t="shared" ca="1" si="73"/>
        <v/>
      </c>
      <c r="O1061" s="192"/>
      <c r="P1061" s="192"/>
      <c r="Q1061" s="192"/>
      <c r="R1061" s="192"/>
      <c r="S1061" s="192"/>
      <c r="T1061" s="208"/>
      <c r="U1061" s="192"/>
      <c r="V1061" s="174" t="str">
        <f t="shared" si="71"/>
        <v/>
      </c>
      <c r="W1061" s="175" t="str">
        <f t="shared" ca="1" si="72"/>
        <v/>
      </c>
      <c r="X1061" s="182"/>
      <c r="Y1061" s="182"/>
      <c r="Z1061" s="182"/>
      <c r="AA1061" s="182"/>
    </row>
    <row r="1062" spans="1:27">
      <c r="A1062" s="214"/>
      <c r="B1062" s="169"/>
      <c r="C1062" s="192"/>
      <c r="D1062" s="208"/>
      <c r="E1062" s="208"/>
      <c r="F1062" s="213"/>
      <c r="G1062" s="192"/>
      <c r="H1062" s="192"/>
      <c r="I1062" s="192"/>
      <c r="J1062" s="192"/>
      <c r="K1062" s="192"/>
      <c r="L1062" s="193"/>
      <c r="M1062" s="172" t="str">
        <f>IF(C1062="","",(IF(IFERROR(INDEX(HandoverLog!A:A,MATCH(ShipmentRegister!C1062,HandoverLog!A:A,0),1),"Inside The Secure Store")=C1062,"Collected And Gone","Inside The Secure Store")))</f>
        <v/>
      </c>
      <c r="N1062" s="28" t="str">
        <f t="shared" ca="1" si="73"/>
        <v/>
      </c>
      <c r="O1062" s="192"/>
      <c r="P1062" s="192"/>
      <c r="Q1062" s="192"/>
      <c r="R1062" s="192"/>
      <c r="S1062" s="192"/>
      <c r="T1062" s="208"/>
      <c r="U1062" s="192"/>
      <c r="V1062" s="174" t="str">
        <f t="shared" si="71"/>
        <v/>
      </c>
      <c r="W1062" s="175" t="str">
        <f t="shared" ca="1" si="72"/>
        <v/>
      </c>
      <c r="X1062" s="182"/>
      <c r="Y1062" s="182"/>
      <c r="Z1062" s="182"/>
      <c r="AA1062" s="182"/>
    </row>
    <row r="1063" spans="1:27">
      <c r="A1063" s="214"/>
      <c r="B1063" s="169"/>
      <c r="C1063" s="192"/>
      <c r="D1063" s="208"/>
      <c r="E1063" s="208"/>
      <c r="F1063" s="213"/>
      <c r="G1063" s="192"/>
      <c r="H1063" s="192"/>
      <c r="I1063" s="192"/>
      <c r="J1063" s="192"/>
      <c r="K1063" s="192"/>
      <c r="L1063" s="193"/>
      <c r="M1063" s="172" t="str">
        <f>IF(C1063="","",(IF(IFERROR(INDEX(HandoverLog!A:A,MATCH(ShipmentRegister!C1063,HandoverLog!A:A,0),1),"Inside The Secure Store")=C1063,"Collected And Gone","Inside The Secure Store")))</f>
        <v/>
      </c>
      <c r="N1063" s="28" t="str">
        <f t="shared" ca="1" si="73"/>
        <v/>
      </c>
      <c r="O1063" s="192"/>
      <c r="P1063" s="192"/>
      <c r="Q1063" s="192"/>
      <c r="R1063" s="192"/>
      <c r="S1063" s="192"/>
      <c r="T1063" s="208"/>
      <c r="U1063" s="192"/>
      <c r="V1063" s="174" t="str">
        <f t="shared" si="71"/>
        <v/>
      </c>
      <c r="W1063" s="175" t="str">
        <f t="shared" ca="1" si="72"/>
        <v/>
      </c>
      <c r="X1063" s="182"/>
      <c r="Y1063" s="182"/>
      <c r="Z1063" s="182"/>
      <c r="AA1063" s="182"/>
    </row>
    <row r="1064" spans="1:27">
      <c r="A1064" s="214"/>
      <c r="B1064" s="169"/>
      <c r="C1064" s="192"/>
      <c r="D1064" s="208"/>
      <c r="E1064" s="208"/>
      <c r="F1064" s="213"/>
      <c r="G1064" s="192"/>
      <c r="H1064" s="192"/>
      <c r="I1064" s="192"/>
      <c r="J1064" s="192"/>
      <c r="K1064" s="192"/>
      <c r="L1064" s="193"/>
      <c r="M1064" s="172" t="str">
        <f>IF(C1064="","",(IF(IFERROR(INDEX(HandoverLog!A:A,MATCH(ShipmentRegister!C1064,HandoverLog!A:A,0),1),"Inside The Secure Store")=C1064,"Collected And Gone","Inside The Secure Store")))</f>
        <v/>
      </c>
      <c r="N1064" s="28" t="str">
        <f t="shared" ca="1" si="73"/>
        <v/>
      </c>
      <c r="O1064" s="192"/>
      <c r="P1064" s="192"/>
      <c r="Q1064" s="192"/>
      <c r="R1064" s="192"/>
      <c r="S1064" s="192"/>
      <c r="T1064" s="208"/>
      <c r="U1064" s="192"/>
      <c r="V1064" s="174" t="str">
        <f t="shared" si="71"/>
        <v/>
      </c>
      <c r="W1064" s="175" t="str">
        <f t="shared" ca="1" si="72"/>
        <v/>
      </c>
      <c r="X1064" s="182"/>
      <c r="Y1064" s="182"/>
      <c r="Z1064" s="182"/>
      <c r="AA1064" s="182"/>
    </row>
    <row r="1065" spans="1:27">
      <c r="A1065" s="214"/>
      <c r="B1065" s="169"/>
      <c r="C1065" s="192"/>
      <c r="D1065" s="208"/>
      <c r="E1065" s="208"/>
      <c r="F1065" s="213"/>
      <c r="G1065" s="192"/>
      <c r="H1065" s="192"/>
      <c r="I1065" s="192"/>
      <c r="J1065" s="192"/>
      <c r="K1065" s="192"/>
      <c r="L1065" s="193"/>
      <c r="M1065" s="172" t="str">
        <f>IF(C1065="","",(IF(IFERROR(INDEX(HandoverLog!A:A,MATCH(ShipmentRegister!C1065,HandoverLog!A:A,0),1),"Inside The Secure Store")=C1065,"Collected And Gone","Inside The Secure Store")))</f>
        <v/>
      </c>
      <c r="N1065" s="28" t="str">
        <f t="shared" ca="1" si="73"/>
        <v/>
      </c>
      <c r="O1065" s="192"/>
      <c r="P1065" s="192"/>
      <c r="Q1065" s="192"/>
      <c r="R1065" s="192"/>
      <c r="S1065" s="192"/>
      <c r="T1065" s="208"/>
      <c r="U1065" s="192"/>
      <c r="V1065" s="174" t="str">
        <f t="shared" si="71"/>
        <v/>
      </c>
      <c r="W1065" s="175" t="str">
        <f t="shared" ca="1" si="72"/>
        <v/>
      </c>
      <c r="X1065" s="182"/>
      <c r="Y1065" s="182"/>
      <c r="Z1065" s="182"/>
      <c r="AA1065" s="182"/>
    </row>
    <row r="1066" spans="1:27">
      <c r="A1066" s="214"/>
      <c r="B1066" s="169"/>
      <c r="C1066" s="192"/>
      <c r="D1066" s="208"/>
      <c r="E1066" s="208"/>
      <c r="F1066" s="213"/>
      <c r="G1066" s="192"/>
      <c r="H1066" s="192"/>
      <c r="I1066" s="192"/>
      <c r="J1066" s="192"/>
      <c r="K1066" s="192"/>
      <c r="L1066" s="193"/>
      <c r="M1066" s="172" t="str">
        <f>IF(C1066="","",(IF(IFERROR(INDEX(HandoverLog!A:A,MATCH(ShipmentRegister!C1066,HandoverLog!A:A,0),1),"Inside The Secure Store")=C1066,"Collected And Gone","Inside The Secure Store")))</f>
        <v/>
      </c>
      <c r="N1066" s="28" t="str">
        <f t="shared" ca="1" si="73"/>
        <v/>
      </c>
      <c r="O1066" s="192"/>
      <c r="P1066" s="192"/>
      <c r="Q1066" s="192"/>
      <c r="R1066" s="192"/>
      <c r="S1066" s="192"/>
      <c r="T1066" s="208"/>
      <c r="U1066" s="192"/>
      <c r="V1066" s="174" t="str">
        <f t="shared" si="71"/>
        <v/>
      </c>
      <c r="W1066" s="175" t="str">
        <f t="shared" ca="1" si="72"/>
        <v/>
      </c>
      <c r="X1066" s="182"/>
      <c r="Y1066" s="182"/>
      <c r="Z1066" s="182"/>
      <c r="AA1066" s="182"/>
    </row>
    <row r="1067" spans="1:27">
      <c r="A1067" s="214"/>
      <c r="B1067" s="169"/>
      <c r="C1067" s="192"/>
      <c r="D1067" s="208"/>
      <c r="E1067" s="208"/>
      <c r="F1067" s="213"/>
      <c r="G1067" s="192"/>
      <c r="H1067" s="192"/>
      <c r="I1067" s="192"/>
      <c r="J1067" s="192"/>
      <c r="K1067" s="192"/>
      <c r="L1067" s="193"/>
      <c r="M1067" s="172" t="str">
        <f>IF(C1067="","",(IF(IFERROR(INDEX(HandoverLog!A:A,MATCH(ShipmentRegister!C1067,HandoverLog!A:A,0),1),"Inside The Secure Store")=C1067,"Collected And Gone","Inside The Secure Store")))</f>
        <v/>
      </c>
      <c r="N1067" s="28" t="str">
        <f t="shared" ca="1" si="73"/>
        <v/>
      </c>
      <c r="O1067" s="192"/>
      <c r="P1067" s="192"/>
      <c r="Q1067" s="192"/>
      <c r="R1067" s="192"/>
      <c r="S1067" s="192"/>
      <c r="T1067" s="208"/>
      <c r="U1067" s="192"/>
      <c r="V1067" s="174" t="str">
        <f t="shared" si="71"/>
        <v/>
      </c>
      <c r="W1067" s="175" t="str">
        <f t="shared" ca="1" si="72"/>
        <v/>
      </c>
      <c r="X1067" s="182"/>
      <c r="Y1067" s="182"/>
      <c r="Z1067" s="182"/>
      <c r="AA1067" s="182"/>
    </row>
    <row r="1068" spans="1:27">
      <c r="A1068" s="214"/>
      <c r="B1068" s="169"/>
      <c r="C1068" s="192"/>
      <c r="D1068" s="208"/>
      <c r="E1068" s="208"/>
      <c r="F1068" s="213"/>
      <c r="G1068" s="192"/>
      <c r="H1068" s="192"/>
      <c r="I1068" s="192"/>
      <c r="J1068" s="192"/>
      <c r="K1068" s="192"/>
      <c r="L1068" s="193"/>
      <c r="M1068" s="172" t="str">
        <f>IF(C1068="","",(IF(IFERROR(INDEX(HandoverLog!A:A,MATCH(ShipmentRegister!C1068,HandoverLog!A:A,0),1),"Inside The Secure Store")=C1068,"Collected And Gone","Inside The Secure Store")))</f>
        <v/>
      </c>
      <c r="N1068" s="28" t="str">
        <f t="shared" ca="1" si="73"/>
        <v/>
      </c>
      <c r="O1068" s="192"/>
      <c r="P1068" s="192"/>
      <c r="Q1068" s="192"/>
      <c r="R1068" s="192"/>
      <c r="S1068" s="192"/>
      <c r="T1068" s="208"/>
      <c r="U1068" s="192"/>
      <c r="V1068" s="174" t="str">
        <f t="shared" si="71"/>
        <v/>
      </c>
      <c r="W1068" s="175" t="str">
        <f t="shared" ca="1" si="72"/>
        <v/>
      </c>
      <c r="X1068" s="182"/>
      <c r="Y1068" s="182"/>
      <c r="Z1068" s="182"/>
      <c r="AA1068" s="182"/>
    </row>
    <row r="1069" spans="1:27">
      <c r="A1069" s="214"/>
      <c r="B1069" s="169"/>
      <c r="C1069" s="192"/>
      <c r="D1069" s="208"/>
      <c r="E1069" s="208"/>
      <c r="F1069" s="213"/>
      <c r="G1069" s="192"/>
      <c r="H1069" s="192"/>
      <c r="I1069" s="192"/>
      <c r="J1069" s="192"/>
      <c r="K1069" s="192"/>
      <c r="L1069" s="193"/>
      <c r="M1069" s="172" t="str">
        <f>IF(C1069="","",(IF(IFERROR(INDEX(HandoverLog!A:A,MATCH(ShipmentRegister!C1069,HandoverLog!A:A,0),1),"Inside The Secure Store")=C1069,"Collected And Gone","Inside The Secure Store")))</f>
        <v/>
      </c>
      <c r="N1069" s="28" t="str">
        <f t="shared" ca="1" si="73"/>
        <v/>
      </c>
      <c r="O1069" s="192"/>
      <c r="P1069" s="192"/>
      <c r="Q1069" s="192"/>
      <c r="R1069" s="192"/>
      <c r="S1069" s="192"/>
      <c r="T1069" s="208"/>
      <c r="U1069" s="192"/>
      <c r="V1069" s="174" t="str">
        <f t="shared" si="71"/>
        <v/>
      </c>
      <c r="W1069" s="175" t="str">
        <f t="shared" ca="1" si="72"/>
        <v/>
      </c>
      <c r="X1069" s="182"/>
      <c r="Y1069" s="182"/>
      <c r="Z1069" s="182"/>
      <c r="AA1069" s="182"/>
    </row>
    <row r="1070" spans="1:27">
      <c r="A1070" s="214"/>
      <c r="B1070" s="169"/>
      <c r="C1070" s="192"/>
      <c r="D1070" s="208"/>
      <c r="E1070" s="208"/>
      <c r="F1070" s="213"/>
      <c r="G1070" s="192"/>
      <c r="H1070" s="192"/>
      <c r="I1070" s="192"/>
      <c r="J1070" s="192"/>
      <c r="K1070" s="192"/>
      <c r="L1070" s="193"/>
      <c r="M1070" s="172" t="str">
        <f>IF(C1070="","",(IF(IFERROR(INDEX(HandoverLog!A:A,MATCH(ShipmentRegister!C1070,HandoverLog!A:A,0),1),"Inside The Secure Store")=C1070,"Collected And Gone","Inside The Secure Store")))</f>
        <v/>
      </c>
      <c r="N1070" s="28" t="str">
        <f t="shared" ca="1" si="73"/>
        <v/>
      </c>
      <c r="O1070" s="192"/>
      <c r="P1070" s="192"/>
      <c r="Q1070" s="192"/>
      <c r="R1070" s="192"/>
      <c r="S1070" s="192"/>
      <c r="T1070" s="208"/>
      <c r="U1070" s="192"/>
      <c r="V1070" s="174" t="str">
        <f t="shared" si="71"/>
        <v/>
      </c>
      <c r="W1070" s="175" t="str">
        <f t="shared" ca="1" si="72"/>
        <v/>
      </c>
      <c r="X1070" s="182"/>
      <c r="Y1070" s="182"/>
      <c r="Z1070" s="182"/>
      <c r="AA1070" s="182"/>
    </row>
    <row r="1071" spans="1:27">
      <c r="A1071" s="214"/>
      <c r="B1071" s="169"/>
      <c r="C1071" s="192"/>
      <c r="D1071" s="208"/>
      <c r="E1071" s="208"/>
      <c r="F1071" s="213"/>
      <c r="G1071" s="192"/>
      <c r="H1071" s="192"/>
      <c r="I1071" s="192"/>
      <c r="J1071" s="192"/>
      <c r="K1071" s="192"/>
      <c r="L1071" s="193"/>
      <c r="M1071" s="172" t="str">
        <f>IF(C1071="","",(IF(IFERROR(INDEX(HandoverLog!A:A,MATCH(ShipmentRegister!C1071,HandoverLog!A:A,0),1),"Inside The Secure Store")=C1071,"Collected And Gone","Inside The Secure Store")))</f>
        <v/>
      </c>
      <c r="N1071" s="28" t="str">
        <f t="shared" ca="1" si="73"/>
        <v/>
      </c>
      <c r="O1071" s="192"/>
      <c r="P1071" s="192"/>
      <c r="Q1071" s="192"/>
      <c r="R1071" s="192"/>
      <c r="S1071" s="192"/>
      <c r="T1071" s="208"/>
      <c r="U1071" s="192"/>
      <c r="V1071" s="174" t="str">
        <f t="shared" si="71"/>
        <v/>
      </c>
      <c r="W1071" s="175" t="str">
        <f t="shared" ca="1" si="72"/>
        <v/>
      </c>
      <c r="X1071" s="182"/>
      <c r="Y1071" s="182"/>
      <c r="Z1071" s="182"/>
      <c r="AA1071" s="182"/>
    </row>
    <row r="1072" spans="1:27">
      <c r="A1072" s="214"/>
      <c r="B1072" s="169"/>
      <c r="C1072" s="192"/>
      <c r="D1072" s="208"/>
      <c r="E1072" s="208"/>
      <c r="F1072" s="213"/>
      <c r="G1072" s="192"/>
      <c r="H1072" s="192"/>
      <c r="I1072" s="192"/>
      <c r="J1072" s="192"/>
      <c r="K1072" s="192"/>
      <c r="L1072" s="193"/>
      <c r="M1072" s="172" t="str">
        <f>IF(C1072="","",(IF(IFERROR(INDEX(HandoverLog!A:A,MATCH(ShipmentRegister!C1072,HandoverLog!A:A,0),1),"Inside The Secure Store")=C1072,"Collected And Gone","Inside The Secure Store")))</f>
        <v/>
      </c>
      <c r="N1072" s="28" t="str">
        <f t="shared" ca="1" si="73"/>
        <v/>
      </c>
      <c r="O1072" s="192"/>
      <c r="P1072" s="192"/>
      <c r="Q1072" s="192"/>
      <c r="R1072" s="192"/>
      <c r="S1072" s="192"/>
      <c r="T1072" s="208"/>
      <c r="U1072" s="192"/>
      <c r="V1072" s="174" t="str">
        <f t="shared" si="71"/>
        <v/>
      </c>
      <c r="W1072" s="175" t="str">
        <f t="shared" ca="1" si="72"/>
        <v/>
      </c>
      <c r="X1072" s="182"/>
      <c r="Y1072" s="182"/>
      <c r="Z1072" s="182"/>
      <c r="AA1072" s="182"/>
    </row>
    <row r="1073" spans="1:27">
      <c r="A1073" s="214"/>
      <c r="B1073" s="169"/>
      <c r="C1073" s="192"/>
      <c r="D1073" s="208"/>
      <c r="E1073" s="208"/>
      <c r="F1073" s="213"/>
      <c r="G1073" s="192"/>
      <c r="H1073" s="192"/>
      <c r="I1073" s="192"/>
      <c r="J1073" s="192"/>
      <c r="K1073" s="192"/>
      <c r="L1073" s="193"/>
      <c r="M1073" s="172" t="str">
        <f>IF(C1073="","",(IF(IFERROR(INDEX(HandoverLog!A:A,MATCH(ShipmentRegister!C1073,HandoverLog!A:A,0),1),"Inside The Secure Store")=C1073,"Collected And Gone","Inside The Secure Store")))</f>
        <v/>
      </c>
      <c r="N1073" s="28" t="str">
        <f t="shared" ca="1" si="73"/>
        <v/>
      </c>
      <c r="O1073" s="192"/>
      <c r="P1073" s="192"/>
      <c r="Q1073" s="192"/>
      <c r="R1073" s="192"/>
      <c r="S1073" s="192"/>
      <c r="T1073" s="208"/>
      <c r="U1073" s="192"/>
      <c r="V1073" s="174" t="str">
        <f t="shared" si="71"/>
        <v/>
      </c>
      <c r="W1073" s="175" t="str">
        <f t="shared" ca="1" si="72"/>
        <v/>
      </c>
      <c r="X1073" s="182"/>
      <c r="Y1073" s="182"/>
      <c r="Z1073" s="182"/>
      <c r="AA1073" s="182"/>
    </row>
    <row r="1074" spans="1:27">
      <c r="A1074" s="214"/>
      <c r="B1074" s="169"/>
      <c r="C1074" s="192"/>
      <c r="D1074" s="208"/>
      <c r="E1074" s="208"/>
      <c r="F1074" s="213"/>
      <c r="G1074" s="192"/>
      <c r="H1074" s="192"/>
      <c r="I1074" s="192"/>
      <c r="J1074" s="192"/>
      <c r="K1074" s="192"/>
      <c r="L1074" s="193"/>
      <c r="M1074" s="172" t="str">
        <f>IF(C1074="","",(IF(IFERROR(INDEX(HandoverLog!A:A,MATCH(ShipmentRegister!C1074,HandoverLog!A:A,0),1),"Inside The Secure Store")=C1074,"Collected And Gone","Inside The Secure Store")))</f>
        <v/>
      </c>
      <c r="N1074" s="28" t="str">
        <f t="shared" ca="1" si="73"/>
        <v/>
      </c>
      <c r="O1074" s="192"/>
      <c r="P1074" s="192"/>
      <c r="Q1074" s="192"/>
      <c r="R1074" s="192"/>
      <c r="S1074" s="192"/>
      <c r="T1074" s="208"/>
      <c r="U1074" s="192"/>
      <c r="V1074" s="174" t="str">
        <f t="shared" si="71"/>
        <v/>
      </c>
      <c r="W1074" s="175" t="str">
        <f t="shared" ca="1" si="72"/>
        <v/>
      </c>
      <c r="X1074" s="182"/>
      <c r="Y1074" s="182"/>
      <c r="Z1074" s="182"/>
      <c r="AA1074" s="182"/>
    </row>
    <row r="1075" spans="1:27">
      <c r="A1075" s="214"/>
      <c r="B1075" s="169"/>
      <c r="C1075" s="192"/>
      <c r="D1075" s="208"/>
      <c r="E1075" s="208"/>
      <c r="F1075" s="213"/>
      <c r="G1075" s="192"/>
      <c r="H1075" s="192"/>
      <c r="I1075" s="192"/>
      <c r="J1075" s="192"/>
      <c r="K1075" s="192"/>
      <c r="L1075" s="193"/>
      <c r="M1075" s="172" t="str">
        <f>IF(C1075="","",(IF(IFERROR(INDEX(HandoverLog!A:A,MATCH(ShipmentRegister!C1075,HandoverLog!A:A,0),1),"Inside The Secure Store")=C1075,"Collected And Gone","Inside The Secure Store")))</f>
        <v/>
      </c>
      <c r="N1075" s="28" t="str">
        <f t="shared" ca="1" si="73"/>
        <v/>
      </c>
      <c r="O1075" s="192"/>
      <c r="P1075" s="192"/>
      <c r="Q1075" s="192"/>
      <c r="R1075" s="192"/>
      <c r="S1075" s="192"/>
      <c r="T1075" s="208"/>
      <c r="U1075" s="192"/>
      <c r="V1075" s="174" t="str">
        <f t="shared" si="71"/>
        <v/>
      </c>
      <c r="W1075" s="175" t="str">
        <f t="shared" ca="1" si="72"/>
        <v/>
      </c>
      <c r="X1075" s="182"/>
      <c r="Y1075" s="182"/>
      <c r="Z1075" s="182"/>
      <c r="AA1075" s="182"/>
    </row>
    <row r="1076" spans="1:27">
      <c r="A1076" s="214"/>
      <c r="B1076" s="169"/>
      <c r="C1076" s="192"/>
      <c r="D1076" s="208"/>
      <c r="E1076" s="208"/>
      <c r="F1076" s="213"/>
      <c r="G1076" s="192"/>
      <c r="H1076" s="192"/>
      <c r="I1076" s="192"/>
      <c r="J1076" s="192"/>
      <c r="K1076" s="192"/>
      <c r="L1076" s="193"/>
      <c r="M1076" s="172" t="str">
        <f>IF(C1076="","",(IF(IFERROR(INDEX(HandoverLog!A:A,MATCH(ShipmentRegister!C1076,HandoverLog!A:A,0),1),"Inside The Secure Store")=C1076,"Collected And Gone","Inside The Secure Store")))</f>
        <v/>
      </c>
      <c r="N1076" s="28" t="str">
        <f t="shared" ca="1" si="73"/>
        <v/>
      </c>
      <c r="O1076" s="192"/>
      <c r="P1076" s="192"/>
      <c r="Q1076" s="192"/>
      <c r="R1076" s="192"/>
      <c r="S1076" s="192"/>
      <c r="T1076" s="208"/>
      <c r="U1076" s="192"/>
      <c r="V1076" s="174" t="str">
        <f t="shared" si="71"/>
        <v/>
      </c>
      <c r="W1076" s="175" t="str">
        <f t="shared" ca="1" si="72"/>
        <v/>
      </c>
      <c r="X1076" s="182"/>
      <c r="Y1076" s="182"/>
      <c r="Z1076" s="182"/>
      <c r="AA1076" s="182"/>
    </row>
    <row r="1077" spans="1:27">
      <c r="A1077" s="214"/>
      <c r="B1077" s="169"/>
      <c r="C1077" s="192"/>
      <c r="D1077" s="208"/>
      <c r="E1077" s="208"/>
      <c r="F1077" s="213"/>
      <c r="G1077" s="192"/>
      <c r="H1077" s="192"/>
      <c r="I1077" s="192"/>
      <c r="J1077" s="192"/>
      <c r="K1077" s="192"/>
      <c r="L1077" s="193"/>
      <c r="M1077" s="172" t="str">
        <f>IF(C1077="","",(IF(IFERROR(INDEX(HandoverLog!A:A,MATCH(ShipmentRegister!C1077,HandoverLog!A:A,0),1),"Inside The Secure Store")=C1077,"Collected And Gone","Inside The Secure Store")))</f>
        <v/>
      </c>
      <c r="N1077" s="28" t="str">
        <f t="shared" ca="1" si="73"/>
        <v/>
      </c>
      <c r="O1077" s="192"/>
      <c r="P1077" s="192"/>
      <c r="Q1077" s="192"/>
      <c r="R1077" s="192"/>
      <c r="S1077" s="192"/>
      <c r="T1077" s="208"/>
      <c r="U1077" s="192"/>
      <c r="V1077" s="174" t="str">
        <f t="shared" si="71"/>
        <v/>
      </c>
      <c r="W1077" s="175" t="str">
        <f t="shared" ca="1" si="72"/>
        <v/>
      </c>
      <c r="X1077" s="182"/>
      <c r="Y1077" s="182"/>
      <c r="Z1077" s="182"/>
      <c r="AA1077" s="182"/>
    </row>
    <row r="1078" spans="1:27">
      <c r="A1078" s="214"/>
      <c r="B1078" s="169"/>
      <c r="C1078" s="192"/>
      <c r="D1078" s="208"/>
      <c r="E1078" s="208"/>
      <c r="F1078" s="213"/>
      <c r="G1078" s="192"/>
      <c r="H1078" s="192"/>
      <c r="I1078" s="192"/>
      <c r="J1078" s="192"/>
      <c r="K1078" s="192"/>
      <c r="L1078" s="193"/>
      <c r="M1078" s="172" t="str">
        <f>IF(C1078="","",(IF(IFERROR(INDEX(HandoverLog!A:A,MATCH(ShipmentRegister!C1078,HandoverLog!A:A,0),1),"Inside The Secure Store")=C1078,"Collected And Gone","Inside The Secure Store")))</f>
        <v/>
      </c>
      <c r="N1078" s="28" t="str">
        <f t="shared" ca="1" si="73"/>
        <v/>
      </c>
      <c r="O1078" s="192"/>
      <c r="P1078" s="192"/>
      <c r="Q1078" s="192"/>
      <c r="R1078" s="192"/>
      <c r="S1078" s="192"/>
      <c r="T1078" s="208"/>
      <c r="U1078" s="192"/>
      <c r="V1078" s="174" t="str">
        <f t="shared" si="71"/>
        <v/>
      </c>
      <c r="W1078" s="175" t="str">
        <f t="shared" ca="1" si="72"/>
        <v/>
      </c>
      <c r="X1078" s="182"/>
      <c r="Y1078" s="182"/>
      <c r="Z1078" s="182"/>
      <c r="AA1078" s="182"/>
    </row>
    <row r="1079" spans="1:27">
      <c r="A1079" s="214"/>
      <c r="B1079" s="169"/>
      <c r="C1079" s="192"/>
      <c r="D1079" s="208"/>
      <c r="E1079" s="208"/>
      <c r="F1079" s="213"/>
      <c r="G1079" s="192"/>
      <c r="H1079" s="192"/>
      <c r="I1079" s="192"/>
      <c r="J1079" s="192"/>
      <c r="K1079" s="192"/>
      <c r="L1079" s="193"/>
      <c r="M1079" s="172" t="str">
        <f>IF(C1079="","",(IF(IFERROR(INDEX(HandoverLog!A:A,MATCH(ShipmentRegister!C1079,HandoverLog!A:A,0),1),"Inside The Secure Store")=C1079,"Collected And Gone","Inside The Secure Store")))</f>
        <v/>
      </c>
      <c r="N1079" s="28" t="str">
        <f t="shared" ca="1" si="73"/>
        <v/>
      </c>
      <c r="O1079" s="192"/>
      <c r="P1079" s="192"/>
      <c r="Q1079" s="192"/>
      <c r="R1079" s="192"/>
      <c r="S1079" s="192"/>
      <c r="T1079" s="208"/>
      <c r="U1079" s="192"/>
      <c r="V1079" s="174" t="str">
        <f t="shared" si="71"/>
        <v/>
      </c>
      <c r="W1079" s="175" t="str">
        <f t="shared" ca="1" si="72"/>
        <v/>
      </c>
      <c r="X1079" s="182"/>
      <c r="Y1079" s="182"/>
      <c r="Z1079" s="182"/>
      <c r="AA1079" s="182"/>
    </row>
    <row r="1080" spans="1:27">
      <c r="A1080" s="214"/>
      <c r="B1080" s="169"/>
      <c r="C1080" s="192"/>
      <c r="D1080" s="208"/>
      <c r="E1080" s="208"/>
      <c r="F1080" s="213"/>
      <c r="G1080" s="192"/>
      <c r="H1080" s="192"/>
      <c r="I1080" s="192"/>
      <c r="J1080" s="192"/>
      <c r="K1080" s="192"/>
      <c r="L1080" s="193"/>
      <c r="M1080" s="172" t="str">
        <f>IF(C1080="","",(IF(IFERROR(INDEX(HandoverLog!A:A,MATCH(ShipmentRegister!C1080,HandoverLog!A:A,0),1),"Inside The Secure Store")=C1080,"Collected And Gone","Inside The Secure Store")))</f>
        <v/>
      </c>
      <c r="N1080" s="28" t="str">
        <f t="shared" ca="1" si="73"/>
        <v/>
      </c>
      <c r="O1080" s="192"/>
      <c r="P1080" s="192"/>
      <c r="Q1080" s="192"/>
      <c r="R1080" s="192"/>
      <c r="S1080" s="192"/>
      <c r="T1080" s="208"/>
      <c r="U1080" s="192"/>
      <c r="V1080" s="174" t="str">
        <f t="shared" si="71"/>
        <v/>
      </c>
      <c r="W1080" s="175" t="str">
        <f t="shared" ca="1" si="72"/>
        <v/>
      </c>
      <c r="X1080" s="182"/>
      <c r="Y1080" s="182"/>
      <c r="Z1080" s="182"/>
      <c r="AA1080" s="182"/>
    </row>
    <row r="1081" spans="1:27">
      <c r="A1081" s="214"/>
      <c r="B1081" s="169"/>
      <c r="C1081" s="192"/>
      <c r="D1081" s="208"/>
      <c r="E1081" s="208"/>
      <c r="F1081" s="213"/>
      <c r="G1081" s="192"/>
      <c r="H1081" s="192"/>
      <c r="I1081" s="192"/>
      <c r="J1081" s="192"/>
      <c r="K1081" s="192"/>
      <c r="L1081" s="193"/>
      <c r="M1081" s="172" t="str">
        <f>IF(C1081="","",(IF(IFERROR(INDEX(HandoverLog!A:A,MATCH(ShipmentRegister!C1081,HandoverLog!A:A,0),1),"Inside The Secure Store")=C1081,"Collected And Gone","Inside The Secure Store")))</f>
        <v/>
      </c>
      <c r="N1081" s="28" t="str">
        <f t="shared" ca="1" si="73"/>
        <v/>
      </c>
      <c r="O1081" s="192"/>
      <c r="P1081" s="192"/>
      <c r="Q1081" s="192"/>
      <c r="R1081" s="192"/>
      <c r="S1081" s="192"/>
      <c r="T1081" s="208"/>
      <c r="U1081" s="192"/>
      <c r="V1081" s="174" t="str">
        <f t="shared" si="71"/>
        <v/>
      </c>
      <c r="W1081" s="175" t="str">
        <f t="shared" ca="1" si="72"/>
        <v/>
      </c>
      <c r="X1081" s="182"/>
      <c r="Y1081" s="182"/>
      <c r="Z1081" s="182"/>
      <c r="AA1081" s="182"/>
    </row>
    <row r="1082" spans="1:27">
      <c r="A1082" s="214"/>
      <c r="B1082" s="169"/>
      <c r="C1082" s="192"/>
      <c r="D1082" s="208"/>
      <c r="E1082" s="208"/>
      <c r="F1082" s="213"/>
      <c r="G1082" s="192"/>
      <c r="H1082" s="192"/>
      <c r="I1082" s="192"/>
      <c r="J1082" s="192"/>
      <c r="K1082" s="192"/>
      <c r="L1082" s="193"/>
      <c r="M1082" s="172" t="str">
        <f>IF(C1082="","",(IF(IFERROR(INDEX(HandoverLog!A:A,MATCH(ShipmentRegister!C1082,HandoverLog!A:A,0),1),"Inside The Secure Store")=C1082,"Collected And Gone","Inside The Secure Store")))</f>
        <v/>
      </c>
      <c r="N1082" s="28" t="str">
        <f t="shared" ca="1" si="73"/>
        <v/>
      </c>
      <c r="O1082" s="192"/>
      <c r="P1082" s="192"/>
      <c r="Q1082" s="192"/>
      <c r="R1082" s="192"/>
      <c r="S1082" s="192"/>
      <c r="T1082" s="208"/>
      <c r="U1082" s="192"/>
      <c r="V1082" s="174" t="str">
        <f t="shared" si="71"/>
        <v/>
      </c>
      <c r="W1082" s="175" t="str">
        <f t="shared" ca="1" si="72"/>
        <v/>
      </c>
      <c r="X1082" s="182"/>
      <c r="Y1082" s="182"/>
      <c r="Z1082" s="182"/>
      <c r="AA1082" s="182"/>
    </row>
    <row r="1083" spans="1:27">
      <c r="A1083" s="214"/>
      <c r="B1083" s="169"/>
      <c r="C1083" s="192"/>
      <c r="D1083" s="208"/>
      <c r="E1083" s="208"/>
      <c r="F1083" s="213"/>
      <c r="G1083" s="192"/>
      <c r="H1083" s="192"/>
      <c r="I1083" s="192"/>
      <c r="J1083" s="192"/>
      <c r="K1083" s="192"/>
      <c r="L1083" s="193"/>
      <c r="M1083" s="172" t="str">
        <f>IF(C1083="","",(IF(IFERROR(INDEX(HandoverLog!A:A,MATCH(ShipmentRegister!C1083,HandoverLog!A:A,0),1),"Inside The Secure Store")=C1083,"Collected And Gone","Inside The Secure Store")))</f>
        <v/>
      </c>
      <c r="N1083" s="28" t="str">
        <f t="shared" ca="1" si="73"/>
        <v/>
      </c>
      <c r="O1083" s="192"/>
      <c r="P1083" s="192"/>
      <c r="Q1083" s="192"/>
      <c r="R1083" s="192"/>
      <c r="S1083" s="192"/>
      <c r="T1083" s="208"/>
      <c r="U1083" s="192"/>
      <c r="V1083" s="174" t="str">
        <f t="shared" si="71"/>
        <v/>
      </c>
      <c r="W1083" s="175" t="str">
        <f t="shared" ca="1" si="72"/>
        <v/>
      </c>
      <c r="X1083" s="182"/>
      <c r="Y1083" s="182"/>
      <c r="Z1083" s="182"/>
      <c r="AA1083" s="182"/>
    </row>
    <row r="1084" spans="1:27">
      <c r="A1084" s="214"/>
      <c r="B1084" s="169"/>
      <c r="C1084" s="192"/>
      <c r="D1084" s="208"/>
      <c r="E1084" s="208"/>
      <c r="F1084" s="213"/>
      <c r="G1084" s="192"/>
      <c r="H1084" s="192"/>
      <c r="I1084" s="192"/>
      <c r="J1084" s="192"/>
      <c r="K1084" s="192"/>
      <c r="L1084" s="193"/>
      <c r="M1084" s="172" t="str">
        <f>IF(C1084="","",(IF(IFERROR(INDEX(HandoverLog!A:A,MATCH(ShipmentRegister!C1084,HandoverLog!A:A,0),1),"Inside The Secure Store")=C1084,"Collected And Gone","Inside The Secure Store")))</f>
        <v/>
      </c>
      <c r="N1084" s="28" t="str">
        <f t="shared" ca="1" si="73"/>
        <v/>
      </c>
      <c r="O1084" s="192"/>
      <c r="P1084" s="192"/>
      <c r="Q1084" s="192"/>
      <c r="R1084" s="192"/>
      <c r="S1084" s="192"/>
      <c r="T1084" s="208"/>
      <c r="U1084" s="192"/>
      <c r="V1084" s="174" t="str">
        <f t="shared" si="71"/>
        <v/>
      </c>
      <c r="W1084" s="175" t="str">
        <f t="shared" ca="1" si="72"/>
        <v/>
      </c>
      <c r="X1084" s="182"/>
      <c r="Y1084" s="182"/>
      <c r="Z1084" s="182"/>
      <c r="AA1084" s="182"/>
    </row>
    <row r="1085" spans="1:27">
      <c r="A1085" s="214"/>
      <c r="B1085" s="169"/>
      <c r="C1085" s="192"/>
      <c r="D1085" s="208"/>
      <c r="E1085" s="208"/>
      <c r="F1085" s="213"/>
      <c r="G1085" s="192"/>
      <c r="H1085" s="192"/>
      <c r="I1085" s="192"/>
      <c r="J1085" s="192"/>
      <c r="K1085" s="192"/>
      <c r="L1085" s="193"/>
      <c r="M1085" s="172" t="str">
        <f>IF(C1085="","",(IF(IFERROR(INDEX(HandoverLog!A:A,MATCH(ShipmentRegister!C1085,HandoverLog!A:A,0),1),"Inside The Secure Store")=C1085,"Collected And Gone","Inside The Secure Store")))</f>
        <v/>
      </c>
      <c r="N1085" s="28" t="str">
        <f t="shared" ca="1" si="73"/>
        <v/>
      </c>
      <c r="O1085" s="192"/>
      <c r="P1085" s="192"/>
      <c r="Q1085" s="192"/>
      <c r="R1085" s="192"/>
      <c r="S1085" s="192"/>
      <c r="T1085" s="208"/>
      <c r="U1085" s="192"/>
      <c r="V1085" s="174" t="str">
        <f t="shared" si="71"/>
        <v/>
      </c>
      <c r="W1085" s="175" t="str">
        <f t="shared" ca="1" si="72"/>
        <v/>
      </c>
      <c r="X1085" s="182"/>
      <c r="Y1085" s="182"/>
      <c r="Z1085" s="182"/>
      <c r="AA1085" s="182"/>
    </row>
    <row r="1086" spans="1:27">
      <c r="A1086" s="214"/>
      <c r="B1086" s="169"/>
      <c r="C1086" s="192"/>
      <c r="D1086" s="208"/>
      <c r="E1086" s="208"/>
      <c r="F1086" s="213"/>
      <c r="G1086" s="192"/>
      <c r="H1086" s="192"/>
      <c r="I1086" s="192"/>
      <c r="J1086" s="192"/>
      <c r="K1086" s="192"/>
      <c r="L1086" s="193"/>
      <c r="M1086" s="172" t="str">
        <f>IF(C1086="","",(IF(IFERROR(INDEX(HandoverLog!A:A,MATCH(ShipmentRegister!C1086,HandoverLog!A:A,0),1),"Inside The Secure Store")=C1086,"Collected And Gone","Inside The Secure Store")))</f>
        <v/>
      </c>
      <c r="N1086" s="28" t="str">
        <f t="shared" ca="1" si="73"/>
        <v/>
      </c>
      <c r="O1086" s="192"/>
      <c r="P1086" s="192"/>
      <c r="Q1086" s="192"/>
      <c r="R1086" s="192"/>
      <c r="S1086" s="192"/>
      <c r="T1086" s="208"/>
      <c r="U1086" s="192"/>
      <c r="V1086" s="174" t="str">
        <f t="shared" si="71"/>
        <v/>
      </c>
      <c r="W1086" s="175" t="str">
        <f t="shared" ca="1" si="72"/>
        <v/>
      </c>
      <c r="X1086" s="182"/>
      <c r="Y1086" s="182"/>
      <c r="Z1086" s="182"/>
      <c r="AA1086" s="182"/>
    </row>
    <row r="1087" spans="1:27">
      <c r="A1087" s="214"/>
      <c r="B1087" s="169"/>
      <c r="C1087" s="192"/>
      <c r="D1087" s="208"/>
      <c r="E1087" s="208"/>
      <c r="F1087" s="213"/>
      <c r="G1087" s="192"/>
      <c r="H1087" s="192"/>
      <c r="I1087" s="192"/>
      <c r="J1087" s="192"/>
      <c r="K1087" s="192"/>
      <c r="L1087" s="193"/>
      <c r="M1087" s="172" t="str">
        <f>IF(C1087="","",(IF(IFERROR(INDEX(HandoverLog!A:A,MATCH(ShipmentRegister!C1087,HandoverLog!A:A,0),1),"Inside The Secure Store")=C1087,"Collected And Gone","Inside The Secure Store")))</f>
        <v/>
      </c>
      <c r="N1087" s="28" t="str">
        <f t="shared" ca="1" si="73"/>
        <v/>
      </c>
      <c r="O1087" s="192"/>
      <c r="P1087" s="192"/>
      <c r="Q1087" s="192"/>
      <c r="R1087" s="192"/>
      <c r="S1087" s="192"/>
      <c r="T1087" s="208"/>
      <c r="U1087" s="192"/>
      <c r="V1087" s="174" t="str">
        <f t="shared" si="71"/>
        <v/>
      </c>
      <c r="W1087" s="175" t="str">
        <f t="shared" ca="1" si="72"/>
        <v/>
      </c>
      <c r="X1087" s="182"/>
      <c r="Y1087" s="182"/>
      <c r="Z1087" s="182"/>
      <c r="AA1087" s="182"/>
    </row>
    <row r="1088" spans="1:27">
      <c r="A1088" s="214"/>
      <c r="B1088" s="169"/>
      <c r="C1088" s="192"/>
      <c r="D1088" s="208"/>
      <c r="E1088" s="208"/>
      <c r="F1088" s="213"/>
      <c r="G1088" s="192"/>
      <c r="H1088" s="192"/>
      <c r="I1088" s="192"/>
      <c r="J1088" s="192"/>
      <c r="K1088" s="192"/>
      <c r="L1088" s="193"/>
      <c r="M1088" s="172" t="str">
        <f>IF(C1088="","",(IF(IFERROR(INDEX(HandoverLog!A:A,MATCH(ShipmentRegister!C1088,HandoverLog!A:A,0),1),"Inside The Secure Store")=C1088,"Collected And Gone","Inside The Secure Store")))</f>
        <v/>
      </c>
      <c r="N1088" s="28" t="str">
        <f t="shared" ca="1" si="73"/>
        <v/>
      </c>
      <c r="O1088" s="192"/>
      <c r="P1088" s="192"/>
      <c r="Q1088" s="192"/>
      <c r="R1088" s="192"/>
      <c r="S1088" s="192"/>
      <c r="T1088" s="208"/>
      <c r="U1088" s="192"/>
      <c r="V1088" s="174" t="str">
        <f t="shared" si="71"/>
        <v/>
      </c>
      <c r="W1088" s="175" t="str">
        <f t="shared" ca="1" si="72"/>
        <v/>
      </c>
      <c r="X1088" s="182"/>
      <c r="Y1088" s="182"/>
      <c r="Z1088" s="182"/>
      <c r="AA1088" s="182"/>
    </row>
    <row r="1089" spans="1:27">
      <c r="A1089" s="214"/>
      <c r="B1089" s="169"/>
      <c r="C1089" s="192"/>
      <c r="D1089" s="208"/>
      <c r="E1089" s="208"/>
      <c r="F1089" s="213"/>
      <c r="G1089" s="192"/>
      <c r="H1089" s="192"/>
      <c r="I1089" s="192"/>
      <c r="J1089" s="192"/>
      <c r="K1089" s="192"/>
      <c r="L1089" s="193"/>
      <c r="M1089" s="172" t="str">
        <f>IF(C1089="","",(IF(IFERROR(INDEX(HandoverLog!A:A,MATCH(ShipmentRegister!C1089,HandoverLog!A:A,0),1),"Inside The Secure Store")=C1089,"Collected And Gone","Inside The Secure Store")))</f>
        <v/>
      </c>
      <c r="N1089" s="28" t="str">
        <f t="shared" ca="1" si="73"/>
        <v/>
      </c>
      <c r="O1089" s="192"/>
      <c r="P1089" s="192"/>
      <c r="Q1089" s="192"/>
      <c r="R1089" s="192"/>
      <c r="S1089" s="192"/>
      <c r="T1089" s="208"/>
      <c r="U1089" s="192"/>
      <c r="V1089" s="174" t="str">
        <f t="shared" si="71"/>
        <v/>
      </c>
      <c r="W1089" s="175" t="str">
        <f t="shared" ca="1" si="72"/>
        <v/>
      </c>
      <c r="X1089" s="182"/>
      <c r="Y1089" s="182"/>
      <c r="Z1089" s="182"/>
      <c r="AA1089" s="182"/>
    </row>
    <row r="1090" spans="1:27">
      <c r="A1090" s="214"/>
      <c r="B1090" s="169"/>
      <c r="C1090" s="192"/>
      <c r="D1090" s="208"/>
      <c r="E1090" s="208"/>
      <c r="F1090" s="213"/>
      <c r="G1090" s="192"/>
      <c r="H1090" s="192"/>
      <c r="I1090" s="192"/>
      <c r="J1090" s="192"/>
      <c r="K1090" s="192"/>
      <c r="L1090" s="193"/>
      <c r="M1090" s="172" t="str">
        <f>IF(C1090="","",(IF(IFERROR(INDEX(HandoverLog!A:A,MATCH(ShipmentRegister!C1090,HandoverLog!A:A,0),1),"Inside The Secure Store")=C1090,"Collected And Gone","Inside The Secure Store")))</f>
        <v/>
      </c>
      <c r="N1090" s="28" t="str">
        <f t="shared" ca="1" si="73"/>
        <v/>
      </c>
      <c r="O1090" s="192"/>
      <c r="P1090" s="192"/>
      <c r="Q1090" s="192"/>
      <c r="R1090" s="192"/>
      <c r="S1090" s="192"/>
      <c r="T1090" s="208"/>
      <c r="U1090" s="192"/>
      <c r="V1090" s="174" t="str">
        <f t="shared" si="71"/>
        <v/>
      </c>
      <c r="W1090" s="175" t="str">
        <f t="shared" ca="1" si="72"/>
        <v/>
      </c>
      <c r="X1090" s="182"/>
      <c r="Y1090" s="182"/>
      <c r="Z1090" s="182"/>
      <c r="AA1090" s="182"/>
    </row>
    <row r="1091" spans="1:27">
      <c r="A1091" s="214"/>
      <c r="B1091" s="169"/>
      <c r="C1091" s="192"/>
      <c r="D1091" s="208"/>
      <c r="E1091" s="208"/>
      <c r="F1091" s="213"/>
      <c r="G1091" s="192"/>
      <c r="H1091" s="192"/>
      <c r="I1091" s="192"/>
      <c r="J1091" s="192"/>
      <c r="K1091" s="192"/>
      <c r="L1091" s="193"/>
      <c r="M1091" s="172" t="str">
        <f>IF(C1091="","",(IF(IFERROR(INDEX(HandoverLog!A:A,MATCH(ShipmentRegister!C1091,HandoverLog!A:A,0),1),"Inside The Secure Store")=C1091,"Collected And Gone","Inside The Secure Store")))</f>
        <v/>
      </c>
      <c r="N1091" s="28" t="str">
        <f t="shared" ca="1" si="73"/>
        <v/>
      </c>
      <c r="O1091" s="192"/>
      <c r="P1091" s="192"/>
      <c r="Q1091" s="192"/>
      <c r="R1091" s="192"/>
      <c r="S1091" s="192"/>
      <c r="T1091" s="208"/>
      <c r="U1091" s="192"/>
      <c r="V1091" s="174" t="str">
        <f t="shared" si="71"/>
        <v/>
      </c>
      <c r="W1091" s="175" t="str">
        <f t="shared" ca="1" si="72"/>
        <v/>
      </c>
      <c r="X1091" s="182"/>
      <c r="Y1091" s="182"/>
      <c r="Z1091" s="182"/>
      <c r="AA1091" s="182"/>
    </row>
    <row r="1092" spans="1:27">
      <c r="A1092" s="214"/>
      <c r="B1092" s="169"/>
      <c r="C1092" s="192"/>
      <c r="D1092" s="208"/>
      <c r="E1092" s="208"/>
      <c r="F1092" s="213"/>
      <c r="G1092" s="192"/>
      <c r="H1092" s="192"/>
      <c r="I1092" s="192"/>
      <c r="J1092" s="192"/>
      <c r="K1092" s="192"/>
      <c r="L1092" s="193"/>
      <c r="M1092" s="172" t="str">
        <f>IF(C1092="","",(IF(IFERROR(INDEX(HandoverLog!A:A,MATCH(ShipmentRegister!C1092,HandoverLog!A:A,0),1),"Inside The Secure Store")=C1092,"Collected And Gone","Inside The Secure Store")))</f>
        <v/>
      </c>
      <c r="N1092" s="28" t="str">
        <f t="shared" ca="1" si="73"/>
        <v/>
      </c>
      <c r="O1092" s="192"/>
      <c r="P1092" s="192"/>
      <c r="Q1092" s="192"/>
      <c r="R1092" s="192"/>
      <c r="S1092" s="192"/>
      <c r="T1092" s="208"/>
      <c r="U1092" s="192"/>
      <c r="V1092" s="174" t="str">
        <f t="shared" ref="V1092:V1095" si="74">IF(U1092="","",U1092+45)</f>
        <v/>
      </c>
      <c r="W1092" s="175" t="str">
        <f t="shared" ref="W1092:W1095" ca="1" si="75">IF(U1092="","",TODAY()-U1092)</f>
        <v/>
      </c>
      <c r="X1092" s="182"/>
      <c r="Y1092" s="182"/>
      <c r="Z1092" s="182"/>
      <c r="AA1092" s="182"/>
    </row>
    <row r="1093" spans="1:27">
      <c r="A1093" s="214"/>
      <c r="B1093" s="169"/>
      <c r="C1093" s="192"/>
      <c r="D1093" s="208"/>
      <c r="E1093" s="208"/>
      <c r="F1093" s="213"/>
      <c r="G1093" s="192"/>
      <c r="H1093" s="192"/>
      <c r="I1093" s="192"/>
      <c r="J1093" s="192"/>
      <c r="K1093" s="192"/>
      <c r="L1093" s="193"/>
      <c r="M1093" s="172" t="str">
        <f>IF(C1093="","",(IF(IFERROR(INDEX(HandoverLog!A:A,MATCH(ShipmentRegister!C1093,HandoverLog!A:A,0),1),"Inside The Secure Store")=C1093,"Collected And Gone","Inside The Secure Store")))</f>
        <v/>
      </c>
      <c r="N1093" s="28" t="str">
        <f t="shared" ca="1" si="73"/>
        <v/>
      </c>
      <c r="O1093" s="192"/>
      <c r="P1093" s="192"/>
      <c r="Q1093" s="192"/>
      <c r="R1093" s="192"/>
      <c r="S1093" s="192"/>
      <c r="T1093" s="208"/>
      <c r="U1093" s="192"/>
      <c r="V1093" s="174" t="str">
        <f t="shared" si="74"/>
        <v/>
      </c>
      <c r="W1093" s="175" t="str">
        <f t="shared" ca="1" si="75"/>
        <v/>
      </c>
      <c r="X1093" s="182"/>
      <c r="Y1093" s="182"/>
      <c r="Z1093" s="182"/>
      <c r="AA1093" s="182"/>
    </row>
    <row r="1094" spans="1:27">
      <c r="A1094" s="214"/>
      <c r="B1094" s="169"/>
      <c r="C1094" s="192"/>
      <c r="D1094" s="208"/>
      <c r="E1094" s="208"/>
      <c r="F1094" s="213"/>
      <c r="G1094" s="192"/>
      <c r="H1094" s="192"/>
      <c r="I1094" s="192"/>
      <c r="J1094" s="192"/>
      <c r="K1094" s="192"/>
      <c r="L1094" s="193"/>
      <c r="M1094" s="172" t="str">
        <f>IF(C1094="","",(IF(IFERROR(INDEX(HandoverLog!A:A,MATCH(ShipmentRegister!C1094,HandoverLog!A:A,0),1),"Inside The Secure Store")=C1094,"Collected And Gone","Inside The Secure Store")))</f>
        <v/>
      </c>
      <c r="N1094" s="28" t="str">
        <f t="shared" ca="1" si="73"/>
        <v/>
      </c>
      <c r="O1094" s="192"/>
      <c r="P1094" s="192"/>
      <c r="Q1094" s="192"/>
      <c r="R1094" s="192"/>
      <c r="S1094" s="192"/>
      <c r="T1094" s="208"/>
      <c r="U1094" s="192"/>
      <c r="V1094" s="174" t="str">
        <f t="shared" si="74"/>
        <v/>
      </c>
      <c r="W1094" s="175" t="str">
        <f t="shared" ca="1" si="75"/>
        <v/>
      </c>
      <c r="X1094" s="182"/>
      <c r="Y1094" s="182"/>
      <c r="Z1094" s="182"/>
      <c r="AA1094" s="182"/>
    </row>
    <row r="1095" spans="1:27">
      <c r="A1095" s="214"/>
      <c r="B1095" s="169"/>
      <c r="C1095" s="192"/>
      <c r="D1095" s="208"/>
      <c r="E1095" s="208"/>
      <c r="F1095" s="213"/>
      <c r="G1095" s="192"/>
      <c r="H1095" s="192"/>
      <c r="I1095" s="192"/>
      <c r="J1095" s="192"/>
      <c r="K1095" s="192"/>
      <c r="L1095" s="193"/>
      <c r="M1095" s="172" t="str">
        <f>IF(C1095="","",(IF(IFERROR(INDEX(HandoverLog!A:A,MATCH(ShipmentRegister!C1095,HandoverLog!A:A,0),1),"Inside The Secure Store")=C1095,"Collected And Gone","Inside The Secure Store")))</f>
        <v/>
      </c>
      <c r="N1095" s="28" t="str">
        <f t="shared" ca="1" si="73"/>
        <v/>
      </c>
      <c r="O1095" s="192"/>
      <c r="P1095" s="192"/>
      <c r="Q1095" s="192"/>
      <c r="R1095" s="192"/>
      <c r="S1095" s="192"/>
      <c r="T1095" s="208"/>
      <c r="U1095" s="192"/>
      <c r="V1095" s="174" t="str">
        <f t="shared" si="74"/>
        <v/>
      </c>
      <c r="W1095" s="175" t="str">
        <f t="shared" ca="1" si="75"/>
        <v/>
      </c>
      <c r="X1095" s="182"/>
      <c r="Y1095" s="182"/>
      <c r="Z1095" s="182"/>
      <c r="AA1095" s="182"/>
    </row>
  </sheetData>
  <autoFilter ref="A1:AD1095" xr:uid="{46B15336-E1C0-4803-B7F4-97B34A0A5EBA}">
    <filterColumn colId="15" showButton="0"/>
    <filterColumn colId="16" showButton="0"/>
    <filterColumn colId="17" showButton="0"/>
    <filterColumn colId="19" showButton="0"/>
    <filterColumn colId="20" showButton="0"/>
    <filterColumn colId="21" showButton="0"/>
  </autoFilter>
  <sortState xmlns:xlrd2="http://schemas.microsoft.com/office/spreadsheetml/2017/richdata2" ref="A3:W9">
    <sortCondition ref="A3:A9"/>
  </sortState>
  <mergeCells count="17">
    <mergeCell ref="K1:K2"/>
    <mergeCell ref="B1:B2"/>
    <mergeCell ref="A1:A2"/>
    <mergeCell ref="C1:C2"/>
    <mergeCell ref="E1:E2"/>
    <mergeCell ref="G1:G2"/>
    <mergeCell ref="F1:F2"/>
    <mergeCell ref="J1:J2"/>
    <mergeCell ref="D1:D2"/>
    <mergeCell ref="I1:I2"/>
    <mergeCell ref="H1:H2"/>
    <mergeCell ref="T1:W1"/>
    <mergeCell ref="P1:S1"/>
    <mergeCell ref="N1:N2"/>
    <mergeCell ref="O1:O2"/>
    <mergeCell ref="L1:L2"/>
    <mergeCell ref="M1:M2"/>
  </mergeCells>
  <phoneticPr fontId="17" type="noConversion"/>
  <conditionalFormatting sqref="W2:W1048576">
    <cfRule type="cellIs" dxfId="552" priority="3227" operator="greaterThanOrEqual">
      <formula>45</formula>
    </cfRule>
    <cfRule type="cellIs" dxfId="551" priority="3228" operator="between">
      <formula>30</formula>
      <formula>44</formula>
    </cfRule>
  </conditionalFormatting>
  <conditionalFormatting sqref="P3:S101">
    <cfRule type="cellIs" dxfId="550" priority="1816" operator="equal">
      <formula>"Send Email"</formula>
    </cfRule>
    <cfRule type="containsBlanks" dxfId="549" priority="1817">
      <formula>LEN(TRIM(P3))=0</formula>
    </cfRule>
  </conditionalFormatting>
  <conditionalFormatting sqref="S400:S406">
    <cfRule type="cellIs" dxfId="548" priority="222" operator="greaterThanOrEqual">
      <formula>45</formula>
    </cfRule>
    <cfRule type="cellIs" dxfId="547" priority="223" operator="between">
      <formula>30</formula>
      <formula>44</formula>
    </cfRule>
  </conditionalFormatting>
  <conditionalFormatting sqref="S400:S406">
    <cfRule type="cellIs" dxfId="546" priority="220" operator="greaterThanOrEqual">
      <formula>45</formula>
    </cfRule>
    <cfRule type="cellIs" dxfId="545" priority="221" operator="between">
      <formula>30</formula>
      <formula>44</formula>
    </cfRule>
  </conditionalFormatting>
  <conditionalFormatting sqref="C852:C856 C743:C850 C858:C908 C910:C1048576">
    <cfRule type="beginsWith" dxfId="544" priority="24" operator="beginsWith" text="tmp">
      <formula>LEFT(C743,LEN("tmp"))="tmp"</formula>
    </cfRule>
    <cfRule type="duplicateValues" dxfId="543" priority="33"/>
  </conditionalFormatting>
  <conditionalFormatting sqref="J1:J1048576">
    <cfRule type="cellIs" dxfId="542" priority="65" operator="equal">
      <formula>"Yes - With Space"</formula>
    </cfRule>
    <cfRule type="cellIs" dxfId="541" priority="66" operator="equal">
      <formula>"Yes - No Space"</formula>
    </cfRule>
    <cfRule type="cellIs" dxfId="540" priority="67" operator="equal">
      <formula>"Yes"</formula>
    </cfRule>
  </conditionalFormatting>
  <conditionalFormatting sqref="C1:C739">
    <cfRule type="beginsWith" dxfId="539" priority="8572" operator="beginsWith" text="tmp">
      <formula>LEFT(C1,LEN("tmp"))="tmp"</formula>
    </cfRule>
    <cfRule type="duplicateValues" dxfId="538" priority="8573"/>
  </conditionalFormatting>
  <conditionalFormatting sqref="C741:C742">
    <cfRule type="beginsWith" dxfId="537" priority="8575" operator="beginsWith" text="tmp">
      <formula>LEFT(C741,LEN("tmp"))="tmp"</formula>
    </cfRule>
  </conditionalFormatting>
  <conditionalFormatting sqref="C740">
    <cfRule type="duplicateValues" dxfId="536" priority="16"/>
  </conditionalFormatting>
  <conditionalFormatting sqref="C740">
    <cfRule type="beginsWith" dxfId="535" priority="17" operator="beginsWith" text="tmp">
      <formula>LEFT(C740,LEN("tmp"))="tmp"</formula>
    </cfRule>
    <cfRule type="duplicateValues" dxfId="534" priority="18"/>
  </conditionalFormatting>
  <conditionalFormatting sqref="O844">
    <cfRule type="beginsWith" dxfId="533" priority="13" operator="beginsWith" text="tmp">
      <formula>LEFT(O844,LEN("tmp"))="tmp"</formula>
    </cfRule>
    <cfRule type="duplicateValues" dxfId="532" priority="14"/>
  </conditionalFormatting>
  <conditionalFormatting sqref="C851">
    <cfRule type="beginsWith" dxfId="531" priority="10" operator="beginsWith" text="tmp">
      <formula>LEFT(C851,LEN("tmp"))="tmp"</formula>
    </cfRule>
    <cfRule type="duplicateValues" dxfId="530" priority="11"/>
  </conditionalFormatting>
  <conditionalFormatting sqref="C858:C908 C910:C1048576 C1:C856">
    <cfRule type="duplicateValues" dxfId="529" priority="8576"/>
  </conditionalFormatting>
  <conditionalFormatting sqref="C909">
    <cfRule type="beginsWith" dxfId="528" priority="2" operator="beginsWith" text="tmp">
      <formula>LEFT(C909,LEN("tmp"))="tmp"</formula>
    </cfRule>
    <cfRule type="duplicateValues" dxfId="527" priority="3"/>
  </conditionalFormatting>
  <conditionalFormatting sqref="C909">
    <cfRule type="duplicateValues" dxfId="526" priority="4"/>
  </conditionalFormatting>
  <dataValidations count="6">
    <dataValidation type="textLength" allowBlank="1" showInputMessage="1" showErrorMessage="1" sqref="O21 K25:K26 O27:O28 C3:C19 O68 K108 O156 C187:C210 O222:O223 C212:C223 C226:C249 C251:C254 C258:C304 O276 C308:C348 O351 O347 C350:C370 C372:C397 C22:C24 C178:C180 O176 C154:C176 O143:O144 C138:C152 C130:C136 C104:C128 C83:C102 C80:C81 C69:C78 C29:C67 C910:C1048576 C462:C472 O496 C476:C495 C497:C500 C502:C507 O532:O533 O526 C515:C525 C538:C582 C527:C535 C584:C666 C828 C830:C840 C806:C825 C852:C853 C855:C856 C668:C799 C858:C908 C399:C460" xr:uid="{00000000-0002-0000-0000-000000000000}">
      <formula1>10</formula1>
      <formula2>17</formula2>
    </dataValidation>
    <dataValidation type="whole" operator="greaterThanOrEqual" allowBlank="1" showInputMessage="1" showErrorMessage="1" sqref="D3:D180 D187:D370 D806:D825 D372:D799 D828:D1048576" xr:uid="{00000000-0002-0000-0000-000001000000}">
      <formula1>1</formula1>
    </dataValidation>
    <dataValidation type="textLength" operator="lessThanOrEqual" allowBlank="1" showInputMessage="1" showErrorMessage="1" sqref="E804 E3:E184 E187:E800 E806:E1048576" xr:uid="{00000000-0002-0000-0000-000002000000}">
      <formula1>1</formula1>
    </dataValidation>
    <dataValidation type="decimal" operator="greaterThanOrEqual" allowBlank="1" showErrorMessage="1" sqref="D826:D827 D800:D805" xr:uid="{E6EDF5F7-87F4-4564-BF92-AB1444E2DA70}">
      <formula1>1</formula1>
    </dataValidation>
    <dataValidation type="custom" allowBlank="1" showErrorMessage="1" sqref="C826:C827 C804:C805 O844 C854 C842:C849 C851" xr:uid="{F70B6D98-4098-4431-80AE-B79A970D8858}">
      <formula1>AND(GTE(LEN(C804),MIN((10),(17))),LTE(LEN(C804),MAX((10),(17))))</formula1>
    </dataValidation>
    <dataValidation type="custom" allowBlank="1" showErrorMessage="1" sqref="E805 E801:E803" xr:uid="{979D448F-657D-4950-9624-3D4F7FAEB80E}">
      <formula1>LTE(LEN(E801),(1))</formula1>
    </dataValidation>
  </dataValidations>
  <hyperlinks>
    <hyperlink ref="C62" r:id="rId1" display="javascript:void(0);" xr:uid="{16321DC1-6208-41BC-90B3-BF7D1782737E}"/>
  </hyperlinks>
  <pageMargins left="0.25" right="0.25" top="0.75" bottom="0.75" header="0.3" footer="0.3"/>
  <pageSetup paperSize="8" scale="10" orientation="landscape" r:id="rId2"/>
  <extLst>
    <ext xmlns:x14="http://schemas.microsoft.com/office/spreadsheetml/2009/9/main" uri="{78C0D931-6437-407d-A8EE-F0AAD7539E65}">
      <x14:conditionalFormattings>
        <x14:conditionalFormatting xmlns:xm="http://schemas.microsoft.com/office/excel/2006/main">
          <x14:cfRule type="expression" priority="19" id="{98DEEA23-3222-41AA-9744-43B1F1E6FA5A}">
            <xm:f>COUNTIF(AuditSheet!A:A,C1048575)&gt;0</xm:f>
            <x14:dxf>
              <fill>
                <patternFill>
                  <bgColor rgb="FF00B050"/>
                </patternFill>
              </fill>
            </x14:dxf>
          </x14:cfRule>
          <xm:sqref>C852:C856 C858:C908 C743:C780 C783:C850 C910:C1048576 C1:C739</xm:sqref>
        </x14:conditionalFormatting>
        <x14:conditionalFormatting xmlns:xm="http://schemas.microsoft.com/office/excel/2006/main">
          <x14:cfRule type="expression" priority="8571" id="{98DEEA23-3222-41AA-9744-43B1F1E6FA5A}">
            <xm:f>COUNTIF(AuditSheet!A:A,C780)&gt;0</xm:f>
            <x14:dxf>
              <fill>
                <patternFill>
                  <bgColor rgb="FF00B050"/>
                </patternFill>
              </fill>
            </x14:dxf>
          </x14:cfRule>
          <xm:sqref>C781</xm:sqref>
        </x14:conditionalFormatting>
        <x14:conditionalFormatting xmlns:xm="http://schemas.microsoft.com/office/excel/2006/main">
          <x14:cfRule type="expression" priority="8574" id="{98DEEA23-3222-41AA-9744-43B1F1E6FA5A}">
            <xm:f>COUNTIF(AuditSheet!A:A,C738)&gt;0</xm:f>
            <x14:dxf>
              <fill>
                <patternFill>
                  <bgColor rgb="FF00B050"/>
                </patternFill>
              </fill>
            </x14:dxf>
          </x14:cfRule>
          <xm:sqref>C741:C742</xm:sqref>
        </x14:conditionalFormatting>
        <x14:conditionalFormatting xmlns:xm="http://schemas.microsoft.com/office/excel/2006/main">
          <x14:cfRule type="expression" priority="15" id="{D1754988-FF69-4BF1-8C0F-3AA0A44685A1}">
            <xm:f>COUNTIF(AuditSheet!A:A,C740)&gt;0</xm:f>
            <x14:dxf>
              <fill>
                <patternFill>
                  <bgColor rgb="FF00B050"/>
                </patternFill>
              </fill>
            </x14:dxf>
          </x14:cfRule>
          <xm:sqref>C740</xm:sqref>
        </x14:conditionalFormatting>
        <x14:conditionalFormatting xmlns:xm="http://schemas.microsoft.com/office/excel/2006/main">
          <x14:cfRule type="expression" priority="12" id="{117C3FD3-88E0-480B-AD1C-AD4854F4315D}">
            <xm:f>COUNTIF(AuditSheet!M:M,O842)&gt;0</xm:f>
            <x14:dxf>
              <fill>
                <patternFill>
                  <bgColor rgb="FF00B050"/>
                </patternFill>
              </fill>
            </x14:dxf>
          </x14:cfRule>
          <xm:sqref>O844</xm:sqref>
        </x14:conditionalFormatting>
        <x14:conditionalFormatting xmlns:xm="http://schemas.microsoft.com/office/excel/2006/main">
          <x14:cfRule type="expression" priority="9" id="{BCE48A58-F61C-46A0-9914-E441D78F801D}">
            <xm:f>COUNTIF(AuditSheet!A:A,C849)&gt;0</xm:f>
            <x14:dxf>
              <fill>
                <patternFill>
                  <bgColor rgb="FF00B050"/>
                </patternFill>
              </fill>
            </x14:dxf>
          </x14:cfRule>
          <xm:sqref>C851</xm:sqref>
        </x14:conditionalFormatting>
        <x14:conditionalFormatting xmlns:xm="http://schemas.microsoft.com/office/excel/2006/main">
          <x14:cfRule type="expression" priority="8616" id="{98DEEA23-3222-41AA-9744-43B1F1E6FA5A}">
            <xm:f>COUNTIF(AuditSheet!A:A,#REF!)&gt;0</xm:f>
            <x14:dxf>
              <fill>
                <patternFill>
                  <bgColor rgb="FF00B050"/>
                </patternFill>
              </fill>
            </x14:dxf>
          </x14:cfRule>
          <xm:sqref>C782</xm:sqref>
        </x14:conditionalFormatting>
        <x14:conditionalFormatting xmlns:xm="http://schemas.microsoft.com/office/excel/2006/main">
          <x14:cfRule type="expression" priority="1" id="{23F6B41E-A338-46C6-B601-51F143029BC1}">
            <xm:f>COUNTIF(AuditSheet!A:A,C907)&gt;0</xm:f>
            <x14:dxf>
              <fill>
                <patternFill>
                  <bgColor rgb="FF00B050"/>
                </patternFill>
              </fill>
            </x14:dxf>
          </x14:cfRule>
          <xm:sqref>C909</xm:sqref>
        </x14:conditionalFormatting>
      </x14:conditionalFormattings>
    </ext>
    <ext xmlns:x14="http://schemas.microsoft.com/office/spreadsheetml/2009/9/main" uri="{CCE6A557-97BC-4b89-ADB6-D9C93CAAB3DF}">
      <x14:dataValidations xmlns:xm="http://schemas.microsoft.com/office/excel/2006/main" count="6">
        <x14:dataValidation type="list" allowBlank="1" showInputMessage="1" showErrorMessage="1" xr:uid="{00000000-0002-0000-0000-000004000000}">
          <x14:formula1>
            <xm:f>'Data Validation'!$D$2</xm:f>
          </x14:formula1>
          <xm:sqref>A1:L2 O1:U2 X1:XFD2 R400:S406 V1:W1048576 M1:N1048576</xm:sqref>
        </x14:dataValidation>
        <x14:dataValidation type="list" allowBlank="1" showInputMessage="1" showErrorMessage="1" xr:uid="{00000000-0002-0000-0000-000005000000}">
          <x14:formula1>
            <xm:f>'Data Validation'!$B$2:$B$84</xm:f>
          </x14:formula1>
          <xm:sqref>F3:F180 F187:F355 F357:F370 F806:F825 F372:F799 F827:F1048576</xm:sqref>
        </x14:dataValidation>
        <x14:dataValidation type="list" allowBlank="1" showInputMessage="1" showErrorMessage="1" xr:uid="{00000000-0002-0000-0000-000007000000}">
          <x14:formula1>
            <xm:f>'Data Validation'!$A$2:$A$3</xm:f>
          </x14:formula1>
          <xm:sqref>B3:B826 B828:B1048576</xm:sqref>
        </x14:dataValidation>
        <x14:dataValidation type="list" allowBlank="1" showErrorMessage="1" xr:uid="{8F71CCFB-4909-4B2F-AEEB-7AB1EA4D3CBC}">
          <x14:formula1>
            <xm:f>'E:\[TemporaryShipmentRegister_SY4.xlsx]Data Validation'!#REF!</xm:f>
          </x14:formula1>
          <xm:sqref>B827 F826</xm:sqref>
        </x14:dataValidation>
        <x14:dataValidation type="list" allowBlank="1" showErrorMessage="1" xr:uid="{B6FF4DA1-B96C-4284-9C26-9E294B22540F}">
          <x14:formula1>
            <xm:f>'D:\[TemporaryShipmentRegister_SY4.xlsx]Data Validation'!#REF!</xm:f>
          </x14:formula1>
          <xm:sqref>F804:F805</xm:sqref>
        </x14:dataValidation>
        <x14:dataValidation type="list" allowBlank="1" showInputMessage="1" showErrorMessage="1" xr:uid="{00000000-0002-0000-0000-000006000000}">
          <x14:formula1>
            <xm:f>'Data Validation'!$C$2:$C$5</xm:f>
          </x14:formula1>
          <xm:sqref>J3:J1048576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107955F-3115-4766-96AB-6A866B5F5AB0}">
  <sheetPr codeName="Sheet2"/>
  <dimension ref="A1:N2879"/>
  <sheetViews>
    <sheetView tabSelected="1" topLeftCell="A591" workbookViewId="0">
      <selection activeCell="B627" sqref="B627"/>
    </sheetView>
  </sheetViews>
  <sheetFormatPr defaultColWidth="9.140625" defaultRowHeight="15"/>
  <cols>
    <col min="1" max="1" width="17.7109375" style="60" customWidth="1"/>
    <col min="2" max="2" width="43" style="54" customWidth="1"/>
    <col min="3" max="3" width="6" style="27" bestFit="1" customWidth="1"/>
    <col min="4" max="4" width="14.42578125" style="27" customWidth="1"/>
    <col min="5" max="5" width="66.5703125" style="60" customWidth="1"/>
    <col min="6" max="6" width="14.42578125" style="64" customWidth="1"/>
    <col min="7" max="7" width="10.7109375" style="64" customWidth="1"/>
    <col min="8" max="9" width="14" style="60" customWidth="1"/>
    <col min="10" max="10" width="9.7109375" style="62" customWidth="1"/>
    <col min="11" max="11" width="8.7109375" style="68" bestFit="1" customWidth="1"/>
    <col min="12" max="12" width="10.7109375" style="69" customWidth="1"/>
    <col min="13" max="13" width="10.7109375" style="62" customWidth="1"/>
    <col min="14" max="16384" width="9.140625" style="60"/>
  </cols>
  <sheetData>
    <row r="1" spans="1:13" s="61" customFormat="1" ht="15" customHeight="1">
      <c r="A1" s="261" t="s">
        <v>78</v>
      </c>
      <c r="B1" s="271" t="s">
        <v>3</v>
      </c>
      <c r="C1" s="261" t="s">
        <v>40</v>
      </c>
      <c r="D1" s="261" t="s">
        <v>2</v>
      </c>
      <c r="E1" s="271" t="s">
        <v>44</v>
      </c>
      <c r="F1" s="271"/>
      <c r="G1" s="271"/>
      <c r="H1" s="271" t="s">
        <v>42</v>
      </c>
      <c r="I1" s="271" t="s">
        <v>29</v>
      </c>
      <c r="J1" s="261" t="s">
        <v>398</v>
      </c>
      <c r="K1" s="66" t="s">
        <v>79</v>
      </c>
      <c r="L1" s="264" t="s">
        <v>211</v>
      </c>
      <c r="M1" s="264" t="s">
        <v>212</v>
      </c>
    </row>
    <row r="2" spans="1:13" s="62" customFormat="1" ht="29.25" customHeight="1">
      <c r="A2" s="261"/>
      <c r="B2" s="271"/>
      <c r="C2" s="261"/>
      <c r="D2" s="261"/>
      <c r="E2" s="65" t="s">
        <v>43</v>
      </c>
      <c r="F2" s="70" t="s">
        <v>46</v>
      </c>
      <c r="G2" s="71" t="s">
        <v>41</v>
      </c>
      <c r="H2" s="271"/>
      <c r="I2" s="271"/>
      <c r="J2" s="261"/>
      <c r="K2" s="67" t="e">
        <f>AVERAGE(K3:K1040)</f>
        <v>#N/A</v>
      </c>
      <c r="L2" s="272"/>
      <c r="M2" s="272"/>
    </row>
    <row r="3" spans="1:13">
      <c r="A3" s="23" t="s">
        <v>804</v>
      </c>
      <c r="B3" s="56" t="str">
        <f>IF(ISBLANK($A3),"",INDEX(ShipmentRegister!G:G,MATCH($A3,ShipmentRegister!C:C,0)))</f>
        <v>SoftLayer Technologies Australia Pty Ltd</v>
      </c>
      <c r="C3" s="57">
        <f>IF(ISBLANK($A3),"",INDEX(ShipmentRegister!D:D,MATCH($A3,ShipmentRegister!C:C,0)))</f>
        <v>1</v>
      </c>
      <c r="D3" s="57" t="str">
        <f>IF(ISBLANK($A3),"",INDEX(ShipmentRegister!F:F,MATCH($A3,ShipmentRegister!C:C,0)))</f>
        <v>A2.1</v>
      </c>
      <c r="E3" s="23" t="s">
        <v>813</v>
      </c>
      <c r="F3" s="63">
        <v>44013</v>
      </c>
      <c r="G3" s="25" t="s">
        <v>425</v>
      </c>
      <c r="H3" s="23" t="s">
        <v>265</v>
      </c>
      <c r="I3" s="23" t="s">
        <v>559</v>
      </c>
      <c r="J3" s="24" t="s">
        <v>39</v>
      </c>
      <c r="K3" s="58">
        <f>IF(ISBLANK($A3),"",$F3-(INDEX(ShipmentRegister!A:A,MATCH($A3,ShipmentRegister!C:C,0))))</f>
        <v>1</v>
      </c>
      <c r="L3" s="59" t="str">
        <f>IF(ISBLANK($A3),"",IF(INDEX(ShipmentRegister!T:T,MATCH($A3,ShipmentRegister!C:C,0))=0,"",INDEX(ShipmentRegister!T:T,MATCH($A3,ShipmentRegister!C:C,0))))</f>
        <v/>
      </c>
      <c r="M3" s="24"/>
    </row>
    <row r="4" spans="1:13" ht="14.25" customHeight="1">
      <c r="A4" s="112" t="s">
        <v>811</v>
      </c>
      <c r="B4" s="56" t="str">
        <f>IF(ISBLANK($A4),"",INDEX(ShipmentRegister!G:G,MATCH($A4,ShipmentRegister!C:C,0)))</f>
        <v>SoftLayer Technologies Australia Pty Ltd</v>
      </c>
      <c r="C4" s="57">
        <f>IF(ISBLANK($A4),"",INDEX(ShipmentRegister!D:D,MATCH($A4,ShipmentRegister!C:C,0)))</f>
        <v>1</v>
      </c>
      <c r="D4" s="57" t="str">
        <f>IF(ISBLANK($A4),"",INDEX(ShipmentRegister!F:F,MATCH($A4,ShipmentRegister!C:C,0)))</f>
        <v>Loading Dock</v>
      </c>
      <c r="E4" s="112" t="s">
        <v>813</v>
      </c>
      <c r="F4" s="142">
        <v>44013</v>
      </c>
      <c r="G4" s="114" t="s">
        <v>425</v>
      </c>
      <c r="H4" s="112" t="s">
        <v>265</v>
      </c>
      <c r="I4" s="112" t="s">
        <v>559</v>
      </c>
      <c r="J4" s="113" t="s">
        <v>39</v>
      </c>
      <c r="K4" s="58">
        <f>IF(ISBLANK($A4),"",$F4-(INDEX(ShipmentRegister!A:A,MATCH($A4,ShipmentRegister!C:C,0))))</f>
        <v>1</v>
      </c>
      <c r="L4" s="59" t="str">
        <f>IF(ISBLANK($A4),"",IF(INDEX(ShipmentRegister!T:T,MATCH($A4,ShipmentRegister!C:C,0))=0,"",INDEX(ShipmentRegister!T:T,MATCH($A4,ShipmentRegister!C:C,0))))</f>
        <v/>
      </c>
      <c r="M4" s="113"/>
    </row>
    <row r="5" spans="1:13" ht="14.25" customHeight="1">
      <c r="A5" s="50" t="s">
        <v>797</v>
      </c>
      <c r="B5" s="56" t="str">
        <f>IF(ISBLANK($A5),"",INDEX(ShipmentRegister!G:G,MATCH($A5,ShipmentRegister!C:C,0)))</f>
        <v>WEX Prepaid Cards</v>
      </c>
      <c r="C5" s="57">
        <f>IF(ISBLANK($A5),"",INDEX(ShipmentRegister!D:D,MATCH($A5,ShipmentRegister!C:C,0)))</f>
        <v>1</v>
      </c>
      <c r="D5" s="57" t="str">
        <f>IF(ISBLANK($A5),"",INDEX(ShipmentRegister!F:F,MATCH($A5,ShipmentRegister!C:C,0)))</f>
        <v>B1.5</v>
      </c>
      <c r="E5" s="112" t="s">
        <v>814</v>
      </c>
      <c r="F5" s="142">
        <v>44013</v>
      </c>
      <c r="G5" s="114" t="s">
        <v>425</v>
      </c>
      <c r="H5" s="112" t="s">
        <v>265</v>
      </c>
      <c r="I5" s="112" t="s">
        <v>559</v>
      </c>
      <c r="J5" s="113" t="s">
        <v>39</v>
      </c>
      <c r="K5" s="58">
        <f>IF(ISBLANK($A5),"",$F5-(INDEX(ShipmentRegister!A:A,MATCH($A5,ShipmentRegister!C:C,0))))</f>
        <v>2</v>
      </c>
      <c r="L5" s="59" t="str">
        <f>IF(ISBLANK($A5),"",IF(INDEX(ShipmentRegister!T:T,MATCH($A5,ShipmentRegister!C:C,0))=0,"",INDEX(ShipmentRegister!T:T,MATCH($A5,ShipmentRegister!C:C,0))))</f>
        <v/>
      </c>
      <c r="M5" s="113"/>
    </row>
    <row r="6" spans="1:13" ht="14.25" customHeight="1">
      <c r="A6" s="50" t="s">
        <v>770</v>
      </c>
      <c r="B6" s="56" t="str">
        <f>IF(ISBLANK($A6),"",INDEX(ShipmentRegister!G:G,MATCH($A6,ShipmentRegister!C:C,0)))</f>
        <v>WEX Prepaid Cards</v>
      </c>
      <c r="C6" s="57">
        <f>IF(ISBLANK($A6),"",INDEX(ShipmentRegister!D:D,MATCH($A6,ShipmentRegister!C:C,0)))</f>
        <v>3</v>
      </c>
      <c r="D6" s="57" t="str">
        <f>IF(ISBLANK($A6),"",INDEX(ShipmentRegister!F:F,MATCH($A6,ShipmentRegister!C:C,0)))</f>
        <v>B1.5</v>
      </c>
      <c r="E6" s="112" t="s">
        <v>814</v>
      </c>
      <c r="F6" s="142">
        <v>44013</v>
      </c>
      <c r="G6" s="114" t="s">
        <v>425</v>
      </c>
      <c r="H6" s="112" t="s">
        <v>265</v>
      </c>
      <c r="I6" s="112" t="s">
        <v>559</v>
      </c>
      <c r="J6" s="113" t="s">
        <v>39</v>
      </c>
      <c r="K6" s="58">
        <f>IF(ISBLANK($A6),"",$F6-(INDEX(ShipmentRegister!A:A,MATCH($A6,ShipmentRegister!C:C,0))))</f>
        <v>9</v>
      </c>
      <c r="L6" s="59" t="str">
        <f>IF(ISBLANK($A6),"",IF(INDEX(ShipmentRegister!T:T,MATCH($A6,ShipmentRegister!C:C,0))=0,"",INDEX(ShipmentRegister!T:T,MATCH($A6,ShipmentRegister!C:C,0))))</f>
        <v/>
      </c>
      <c r="M6" s="113"/>
    </row>
    <row r="7" spans="1:13" ht="14.25" customHeight="1">
      <c r="A7" s="50" t="s">
        <v>771</v>
      </c>
      <c r="B7" s="56" t="str">
        <f>IF(ISBLANK($A7),"",INDEX(ShipmentRegister!G:G,MATCH($A7,ShipmentRegister!C:C,0)))</f>
        <v>WEX Prepaid Cards</v>
      </c>
      <c r="C7" s="57">
        <f>IF(ISBLANK($A7),"",INDEX(ShipmentRegister!D:D,MATCH($A7,ShipmentRegister!C:C,0)))</f>
        <v>3</v>
      </c>
      <c r="D7" s="57" t="str">
        <f>IF(ISBLANK($A7),"",INDEX(ShipmentRegister!F:F,MATCH($A7,ShipmentRegister!C:C,0)))</f>
        <v>B1.5</v>
      </c>
      <c r="E7" s="112" t="s">
        <v>814</v>
      </c>
      <c r="F7" s="142">
        <v>44013</v>
      </c>
      <c r="G7" s="114" t="s">
        <v>425</v>
      </c>
      <c r="H7" s="112" t="s">
        <v>265</v>
      </c>
      <c r="I7" s="112" t="s">
        <v>559</v>
      </c>
      <c r="J7" s="113" t="s">
        <v>39</v>
      </c>
      <c r="K7" s="58">
        <f>IF(ISBLANK($A7),"",$F7-(INDEX(ShipmentRegister!A:A,MATCH($A7,ShipmentRegister!C:C,0))))</f>
        <v>9</v>
      </c>
      <c r="L7" s="59" t="str">
        <f>IF(ISBLANK($A7),"",IF(INDEX(ShipmentRegister!T:T,MATCH($A7,ShipmentRegister!C:C,0))=0,"",INDEX(ShipmentRegister!T:T,MATCH($A7,ShipmentRegister!C:C,0))))</f>
        <v/>
      </c>
      <c r="M7" s="113"/>
    </row>
    <row r="8" spans="1:13" ht="14.25" customHeight="1">
      <c r="A8" s="50" t="s">
        <v>772</v>
      </c>
      <c r="B8" s="56" t="str">
        <f>IF(ISBLANK($A8),"",INDEX(ShipmentRegister!G:G,MATCH($A8,ShipmentRegister!C:C,0)))</f>
        <v>WEX Prepaid Cards</v>
      </c>
      <c r="C8" s="57">
        <f>IF(ISBLANK($A8),"",INDEX(ShipmentRegister!D:D,MATCH($A8,ShipmentRegister!C:C,0)))</f>
        <v>3</v>
      </c>
      <c r="D8" s="57" t="str">
        <f>IF(ISBLANK($A8),"",INDEX(ShipmentRegister!F:F,MATCH($A8,ShipmentRegister!C:C,0)))</f>
        <v>B1.5</v>
      </c>
      <c r="E8" s="112" t="s">
        <v>814</v>
      </c>
      <c r="F8" s="142">
        <v>44013</v>
      </c>
      <c r="G8" s="114" t="s">
        <v>425</v>
      </c>
      <c r="H8" s="112" t="s">
        <v>265</v>
      </c>
      <c r="I8" s="112" t="s">
        <v>559</v>
      </c>
      <c r="J8" s="113" t="s">
        <v>39</v>
      </c>
      <c r="K8" s="58">
        <f>IF(ISBLANK($A8),"",$F8-(INDEX(ShipmentRegister!A:A,MATCH($A8,ShipmentRegister!C:C,0))))</f>
        <v>9</v>
      </c>
      <c r="L8" s="59" t="str">
        <f>IF(ISBLANK($A8),"",IF(INDEX(ShipmentRegister!T:T,MATCH($A8,ShipmentRegister!C:C,0))=0,"",INDEX(ShipmentRegister!T:T,MATCH($A8,ShipmentRegister!C:C,0))))</f>
        <v/>
      </c>
      <c r="M8" s="113"/>
    </row>
    <row r="9" spans="1:13" ht="14.25" customHeight="1">
      <c r="A9" s="112" t="s">
        <v>800</v>
      </c>
      <c r="B9" s="56" t="str">
        <f>IF(ISBLANK($A9),"",INDEX(ShipmentRegister!G:G,MATCH($A9,ShipmentRegister!C:C,0)))</f>
        <v>OneNet Limited</v>
      </c>
      <c r="C9" s="57">
        <f>IF(ISBLANK($A9),"",INDEX(ShipmentRegister!D:D,MATCH($A9,ShipmentRegister!C:C,0)))</f>
        <v>1</v>
      </c>
      <c r="D9" s="57" t="str">
        <f>IF(ISBLANK($A9),"",INDEX(ShipmentRegister!F:F,MATCH($A9,ShipmentRegister!C:C,0)))</f>
        <v>A1.1</v>
      </c>
      <c r="E9" s="112" t="s">
        <v>815</v>
      </c>
      <c r="F9" s="142">
        <v>44013</v>
      </c>
      <c r="G9" s="114" t="s">
        <v>447</v>
      </c>
      <c r="H9" s="112" t="s">
        <v>427</v>
      </c>
      <c r="I9" s="112" t="s">
        <v>427</v>
      </c>
      <c r="J9" s="113" t="s">
        <v>39</v>
      </c>
      <c r="K9" s="58">
        <f>IF(ISBLANK($A9),"",$F9-(INDEX(ShipmentRegister!A:A,MATCH($A9,ShipmentRegister!C:C,0))))</f>
        <v>1</v>
      </c>
      <c r="L9" s="59" t="str">
        <f>IF(ISBLANK($A9),"",IF(INDEX(ShipmentRegister!T:T,MATCH($A9,ShipmentRegister!C:C,0))=0,"",INDEX(ShipmentRegister!T:T,MATCH($A9,ShipmentRegister!C:C,0))))</f>
        <v/>
      </c>
      <c r="M9" s="113"/>
    </row>
    <row r="10" spans="1:13" ht="14.25" customHeight="1">
      <c r="A10" s="50" t="s">
        <v>818</v>
      </c>
      <c r="B10" s="56" t="str">
        <f>IF(ISBLANK($A10),"",INDEX(ShipmentRegister!G:G,MATCH($A10,ShipmentRegister!C:C,0)))</f>
        <v>SYD70</v>
      </c>
      <c r="C10" s="57">
        <f>IF(ISBLANK($A10),"",INDEX(ShipmentRegister!D:D,MATCH($A10,ShipmentRegister!C:C,0)))</f>
        <v>1</v>
      </c>
      <c r="D10" s="57" t="str">
        <f>IF(ISBLANK($A10),"",INDEX(ShipmentRegister!F:F,MATCH($A10,ShipmentRegister!C:C,0)))</f>
        <v>A1.2</v>
      </c>
      <c r="E10" s="112" t="s">
        <v>822</v>
      </c>
      <c r="F10" s="142">
        <v>44013</v>
      </c>
      <c r="G10" s="114" t="s">
        <v>821</v>
      </c>
      <c r="H10" s="112" t="s">
        <v>427</v>
      </c>
      <c r="I10" s="112" t="s">
        <v>427</v>
      </c>
      <c r="J10" s="113" t="s">
        <v>39</v>
      </c>
      <c r="K10" s="58">
        <f>IF(ISBLANK($A10),"",$F10-(INDEX(ShipmentRegister!A:A,MATCH($A10,ShipmentRegister!C:C,0))))</f>
        <v>0</v>
      </c>
      <c r="L10" s="59" t="str">
        <f>IF(ISBLANK($A10),"",IF(INDEX(ShipmentRegister!T:T,MATCH($A10,ShipmentRegister!C:C,0))=0,"",INDEX(ShipmentRegister!T:T,MATCH($A10,ShipmentRegister!C:C,0))))</f>
        <v/>
      </c>
      <c r="M10" s="113"/>
    </row>
    <row r="11" spans="1:13" ht="14.25" customHeight="1">
      <c r="A11" s="50" t="s">
        <v>816</v>
      </c>
      <c r="B11" s="56" t="str">
        <f>IF(ISBLANK($A11),"",INDEX(ShipmentRegister!G:G,MATCH($A11,ShipmentRegister!C:C,0)))</f>
        <v>American Samoa Hawaii Cable, LLC (ASH)</v>
      </c>
      <c r="C11" s="57">
        <f>IF(ISBLANK($A11),"",INDEX(ShipmentRegister!D:D,MATCH($A11,ShipmentRegister!C:C,0)))</f>
        <v>1</v>
      </c>
      <c r="D11" s="57">
        <f>IF(ISBLANK($A11),"",INDEX(ShipmentRegister!F:F,MATCH($A11,ShipmentRegister!C:C,0)))</f>
        <v>0</v>
      </c>
      <c r="E11" s="112" t="s">
        <v>823</v>
      </c>
      <c r="F11" s="142">
        <v>44013</v>
      </c>
      <c r="G11" s="114" t="s">
        <v>824</v>
      </c>
      <c r="H11" s="112" t="s">
        <v>427</v>
      </c>
      <c r="I11" s="112" t="s">
        <v>427</v>
      </c>
      <c r="J11" s="113" t="s">
        <v>39</v>
      </c>
      <c r="K11" s="58">
        <f>IF(ISBLANK($A11),"",$F11-(INDEX(ShipmentRegister!A:A,MATCH($A11,ShipmentRegister!C:C,0))))</f>
        <v>0</v>
      </c>
      <c r="L11" s="59" t="str">
        <f>IF(ISBLANK($A11),"",IF(INDEX(ShipmentRegister!T:T,MATCH($A11,ShipmentRegister!C:C,0))=0,"",INDEX(ShipmentRegister!T:T,MATCH($A11,ShipmentRegister!C:C,0))))</f>
        <v/>
      </c>
      <c r="M11" s="113"/>
    </row>
    <row r="12" spans="1:13" ht="14.25" customHeight="1">
      <c r="A12" s="112" t="s">
        <v>834</v>
      </c>
      <c r="B12" s="56" t="str">
        <f>IF(ISBLANK($A12),"",INDEX(ShipmentRegister!G:G,MATCH($A12,ShipmentRegister!C:C,0)))</f>
        <v>SYD70</v>
      </c>
      <c r="C12" s="57">
        <f>IF(ISBLANK($A12),"",INDEX(ShipmentRegister!D:D,MATCH($A12,ShipmentRegister!C:C,0)))</f>
        <v>1</v>
      </c>
      <c r="D12" s="57" t="str">
        <f>IF(ISBLANK($A12),"",INDEX(ShipmentRegister!F:F,MATCH($A12,ShipmentRegister!C:C,0)))</f>
        <v>A1.2</v>
      </c>
      <c r="E12" s="112" t="s">
        <v>625</v>
      </c>
      <c r="F12" s="142">
        <v>44013</v>
      </c>
      <c r="G12" s="114" t="s">
        <v>337</v>
      </c>
      <c r="H12" s="112" t="s">
        <v>265</v>
      </c>
      <c r="I12" s="112" t="s">
        <v>559</v>
      </c>
      <c r="J12" s="113" t="s">
        <v>39</v>
      </c>
      <c r="K12" s="58">
        <f>IF(ISBLANK($A12),"",$F12-(INDEX(ShipmentRegister!A:A,MATCH($A12,ShipmentRegister!C:C,0))))</f>
        <v>0</v>
      </c>
      <c r="L12" s="59" t="str">
        <f>IF(ISBLANK($A12),"",IF(INDEX(ShipmentRegister!T:T,MATCH($A12,ShipmentRegister!C:C,0))=0,"",INDEX(ShipmentRegister!T:T,MATCH($A12,ShipmentRegister!C:C,0))))</f>
        <v/>
      </c>
      <c r="M12" s="113"/>
    </row>
    <row r="13" spans="1:13" ht="14.25" customHeight="1">
      <c r="A13" s="50" t="s">
        <v>761</v>
      </c>
      <c r="B13" s="56" t="str">
        <f>IF(ISBLANK($A13),"",INDEX(ShipmentRegister!G:G,MATCH($A13,ShipmentRegister!C:C,0)))</f>
        <v>CMC Markets Stockbroking Ltd</v>
      </c>
      <c r="C13" s="57">
        <f>IF(ISBLANK($A13),"",INDEX(ShipmentRegister!D:D,MATCH($A13,ShipmentRegister!C:C,0)))</f>
        <v>6</v>
      </c>
      <c r="D13" s="57" t="str">
        <f>IF(ISBLANK($A13),"",INDEX(ShipmentRegister!F:F,MATCH($A13,ShipmentRegister!C:C,0)))</f>
        <v>D1.2</v>
      </c>
      <c r="E13" s="112" t="s">
        <v>846</v>
      </c>
      <c r="F13" s="142">
        <v>44013</v>
      </c>
      <c r="G13" s="114" t="s">
        <v>424</v>
      </c>
      <c r="H13" s="112" t="s">
        <v>265</v>
      </c>
      <c r="I13" s="112" t="s">
        <v>265</v>
      </c>
      <c r="J13" s="113" t="s">
        <v>39</v>
      </c>
      <c r="K13" s="58">
        <f>IF(ISBLANK($A13),"",$F13-(INDEX(ShipmentRegister!A:A,MATCH($A13,ShipmentRegister!C:C,0))))</f>
        <v>9</v>
      </c>
      <c r="L13" s="59" t="str">
        <f>IF(ISBLANK($A13),"",IF(INDEX(ShipmentRegister!T:T,MATCH($A13,ShipmentRegister!C:C,0))=0,"",INDEX(ShipmentRegister!T:T,MATCH($A13,ShipmentRegister!C:C,0))))</f>
        <v/>
      </c>
      <c r="M13" s="113"/>
    </row>
    <row r="14" spans="1:13" ht="14.25" customHeight="1">
      <c r="A14" s="50" t="s">
        <v>762</v>
      </c>
      <c r="B14" s="56" t="str">
        <f>IF(ISBLANK($A14),"",INDEX(ShipmentRegister!G:G,MATCH($A14,ShipmentRegister!C:C,0)))</f>
        <v>CMC Markets Stockbroking Ltd</v>
      </c>
      <c r="C14" s="57">
        <f>IF(ISBLANK($A14),"",INDEX(ShipmentRegister!D:D,MATCH($A14,ShipmentRegister!C:C,0)))</f>
        <v>6</v>
      </c>
      <c r="D14" s="57" t="str">
        <f>IF(ISBLANK($A14),"",INDEX(ShipmentRegister!F:F,MATCH($A14,ShipmentRegister!C:C,0)))</f>
        <v>D1.2</v>
      </c>
      <c r="E14" s="112" t="s">
        <v>845</v>
      </c>
      <c r="F14" s="142">
        <v>44013</v>
      </c>
      <c r="G14" s="114" t="s">
        <v>424</v>
      </c>
      <c r="H14" s="112" t="s">
        <v>265</v>
      </c>
      <c r="I14" s="112" t="s">
        <v>265</v>
      </c>
      <c r="J14" s="113" t="s">
        <v>39</v>
      </c>
      <c r="K14" s="58">
        <f>IF(ISBLANK($A14),"",$F14-(INDEX(ShipmentRegister!A:A,MATCH($A14,ShipmentRegister!C:C,0))))</f>
        <v>9</v>
      </c>
      <c r="L14" s="59" t="str">
        <f>IF(ISBLANK($A14),"",IF(INDEX(ShipmentRegister!T:T,MATCH($A14,ShipmentRegister!C:C,0))=0,"",INDEX(ShipmentRegister!T:T,MATCH($A14,ShipmentRegister!C:C,0))))</f>
        <v/>
      </c>
      <c r="M14" s="113"/>
    </row>
    <row r="15" spans="1:13" ht="14.25" customHeight="1">
      <c r="A15" s="50" t="s">
        <v>763</v>
      </c>
      <c r="B15" s="56" t="str">
        <f>IF(ISBLANK($A15),"",INDEX(ShipmentRegister!G:G,MATCH($A15,ShipmentRegister!C:C,0)))</f>
        <v>CMC Markets Stockbroking Ltd</v>
      </c>
      <c r="C15" s="57">
        <f>IF(ISBLANK($A15),"",INDEX(ShipmentRegister!D:D,MATCH($A15,ShipmentRegister!C:C,0)))</f>
        <v>6</v>
      </c>
      <c r="D15" s="57" t="str">
        <f>IF(ISBLANK($A15),"",INDEX(ShipmentRegister!F:F,MATCH($A15,ShipmentRegister!C:C,0)))</f>
        <v>D1.2</v>
      </c>
      <c r="E15" s="112" t="s">
        <v>845</v>
      </c>
      <c r="F15" s="142">
        <v>44013</v>
      </c>
      <c r="G15" s="114" t="s">
        <v>424</v>
      </c>
      <c r="H15" s="112" t="s">
        <v>265</v>
      </c>
      <c r="I15" s="112" t="s">
        <v>265</v>
      </c>
      <c r="J15" s="113" t="s">
        <v>39</v>
      </c>
      <c r="K15" s="58">
        <f>IF(ISBLANK($A15),"",$F15-(INDEX(ShipmentRegister!A:A,MATCH($A15,ShipmentRegister!C:C,0))))</f>
        <v>9</v>
      </c>
      <c r="L15" s="59" t="str">
        <f>IF(ISBLANK($A15),"",IF(INDEX(ShipmentRegister!T:T,MATCH($A15,ShipmentRegister!C:C,0))=0,"",INDEX(ShipmentRegister!T:T,MATCH($A15,ShipmentRegister!C:C,0))))</f>
        <v/>
      </c>
      <c r="M15" s="113"/>
    </row>
    <row r="16" spans="1:13" ht="14.25" customHeight="1">
      <c r="A16" s="50" t="s">
        <v>764</v>
      </c>
      <c r="B16" s="56" t="str">
        <f>IF(ISBLANK($A16),"",INDEX(ShipmentRegister!G:G,MATCH($A16,ShipmentRegister!C:C,0)))</f>
        <v>CMC Markets Stockbroking Ltd</v>
      </c>
      <c r="C16" s="57">
        <f>IF(ISBLANK($A16),"",INDEX(ShipmentRegister!D:D,MATCH($A16,ShipmentRegister!C:C,0)))</f>
        <v>6</v>
      </c>
      <c r="D16" s="57" t="str">
        <f>IF(ISBLANK($A16),"",INDEX(ShipmentRegister!F:F,MATCH($A16,ShipmentRegister!C:C,0)))</f>
        <v>D1.2</v>
      </c>
      <c r="E16" s="112" t="s">
        <v>845</v>
      </c>
      <c r="F16" s="142">
        <v>44013</v>
      </c>
      <c r="G16" s="114" t="s">
        <v>424</v>
      </c>
      <c r="H16" s="112" t="s">
        <v>265</v>
      </c>
      <c r="I16" s="112" t="s">
        <v>265</v>
      </c>
      <c r="J16" s="113" t="s">
        <v>39</v>
      </c>
      <c r="K16" s="58">
        <f>IF(ISBLANK($A16),"",$F16-(INDEX(ShipmentRegister!A:A,MATCH($A16,ShipmentRegister!C:C,0))))</f>
        <v>9</v>
      </c>
      <c r="L16" s="59" t="str">
        <f>IF(ISBLANK($A16),"",IF(INDEX(ShipmentRegister!T:T,MATCH($A16,ShipmentRegister!C:C,0))=0,"",INDEX(ShipmentRegister!T:T,MATCH($A16,ShipmentRegister!C:C,0))))</f>
        <v/>
      </c>
      <c r="M16" s="113"/>
    </row>
    <row r="17" spans="1:13" ht="14.25" customHeight="1">
      <c r="A17" s="50" t="s">
        <v>765</v>
      </c>
      <c r="B17" s="56" t="str">
        <f>IF(ISBLANK($A17),"",INDEX(ShipmentRegister!G:G,MATCH($A17,ShipmentRegister!C:C,0)))</f>
        <v>CMC Markets Stockbroking Ltd</v>
      </c>
      <c r="C17" s="57">
        <f>IF(ISBLANK($A17),"",INDEX(ShipmentRegister!D:D,MATCH($A17,ShipmentRegister!C:C,0)))</f>
        <v>6</v>
      </c>
      <c r="D17" s="57" t="str">
        <f>IF(ISBLANK($A17),"",INDEX(ShipmentRegister!F:F,MATCH($A17,ShipmentRegister!C:C,0)))</f>
        <v>D1.2</v>
      </c>
      <c r="E17" s="112" t="s">
        <v>845</v>
      </c>
      <c r="F17" s="142">
        <v>44013</v>
      </c>
      <c r="G17" s="114" t="s">
        <v>424</v>
      </c>
      <c r="H17" s="112" t="s">
        <v>265</v>
      </c>
      <c r="I17" s="112" t="s">
        <v>265</v>
      </c>
      <c r="J17" s="113" t="s">
        <v>39</v>
      </c>
      <c r="K17" s="58">
        <f>IF(ISBLANK($A17),"",$F17-(INDEX(ShipmentRegister!A:A,MATCH($A17,ShipmentRegister!C:C,0))))</f>
        <v>9</v>
      </c>
      <c r="L17" s="59" t="str">
        <f>IF(ISBLANK($A17),"",IF(INDEX(ShipmentRegister!T:T,MATCH($A17,ShipmentRegister!C:C,0))=0,"",INDEX(ShipmentRegister!T:T,MATCH($A17,ShipmentRegister!C:C,0))))</f>
        <v/>
      </c>
      <c r="M17" s="113"/>
    </row>
    <row r="18" spans="1:13" ht="14.25" customHeight="1">
      <c r="A18" s="50" t="s">
        <v>766</v>
      </c>
      <c r="B18" s="56" t="str">
        <f>IF(ISBLANK($A18),"",INDEX(ShipmentRegister!G:G,MATCH($A18,ShipmentRegister!C:C,0)))</f>
        <v>CMC Markets Stockbroking Ltd</v>
      </c>
      <c r="C18" s="57">
        <f>IF(ISBLANK($A18),"",INDEX(ShipmentRegister!D:D,MATCH($A18,ShipmentRegister!C:C,0)))</f>
        <v>6</v>
      </c>
      <c r="D18" s="57" t="str">
        <f>IF(ISBLANK($A18),"",INDEX(ShipmentRegister!F:F,MATCH($A18,ShipmentRegister!C:C,0)))</f>
        <v>D1.2</v>
      </c>
      <c r="E18" s="112" t="s">
        <v>845</v>
      </c>
      <c r="F18" s="142">
        <v>44013</v>
      </c>
      <c r="G18" s="114" t="s">
        <v>424</v>
      </c>
      <c r="H18" s="112" t="s">
        <v>265</v>
      </c>
      <c r="I18" s="112" t="s">
        <v>265</v>
      </c>
      <c r="J18" s="113" t="s">
        <v>39</v>
      </c>
      <c r="K18" s="58">
        <f>IF(ISBLANK($A18),"",$F18-(INDEX(ShipmentRegister!A:A,MATCH($A18,ShipmentRegister!C:C,0))))</f>
        <v>9</v>
      </c>
      <c r="L18" s="59" t="str">
        <f>IF(ISBLANK($A18),"",IF(INDEX(ShipmentRegister!T:T,MATCH($A18,ShipmentRegister!C:C,0))=0,"",INDEX(ShipmentRegister!T:T,MATCH($A18,ShipmentRegister!C:C,0))))</f>
        <v/>
      </c>
      <c r="M18" s="113"/>
    </row>
    <row r="19" spans="1:13" ht="14.25" customHeight="1">
      <c r="A19" s="112" t="s">
        <v>696</v>
      </c>
      <c r="B19" s="56" t="str">
        <f>IF(ISBLANK($A19),"",INDEX(ShipmentRegister!G:G,MATCH($A19,ShipmentRegister!C:C,0)))</f>
        <v>Dell Australia Pty Limited</v>
      </c>
      <c r="C19" s="57">
        <f>IF(ISBLANK($A19),"",INDEX(ShipmentRegister!D:D,MATCH($A19,ShipmentRegister!C:C,0)))</f>
        <v>2</v>
      </c>
      <c r="D19" s="57" t="str">
        <f>IF(ISBLANK($A19),"",INDEX(ShipmentRegister!F:F,MATCH($A19,ShipmentRegister!C:C,0)))</f>
        <v>A1.1</v>
      </c>
      <c r="E19" s="112" t="s">
        <v>845</v>
      </c>
      <c r="F19" s="142">
        <v>44013</v>
      </c>
      <c r="G19" s="114" t="s">
        <v>424</v>
      </c>
      <c r="H19" s="112" t="s">
        <v>265</v>
      </c>
      <c r="I19" s="112" t="s">
        <v>265</v>
      </c>
      <c r="J19" s="113" t="s">
        <v>39</v>
      </c>
      <c r="K19" s="58">
        <f>IF(ISBLANK($A19),"",$F19-(INDEX(ShipmentRegister!A:A,MATCH($A19,ShipmentRegister!C:C,0))))</f>
        <v>22</v>
      </c>
      <c r="L19" s="59" t="str">
        <f>IF(ISBLANK($A19),"",IF(INDEX(ShipmentRegister!T:T,MATCH($A19,ShipmentRegister!C:C,0))=0,"",INDEX(ShipmentRegister!T:T,MATCH($A19,ShipmentRegister!C:C,0))))</f>
        <v/>
      </c>
      <c r="M19" s="113"/>
    </row>
    <row r="20" spans="1:13" ht="14.25" customHeight="1">
      <c r="A20" s="112" t="s">
        <v>840</v>
      </c>
      <c r="B20" s="56" t="str">
        <f>IF(ISBLANK($A20),"",INDEX(ShipmentRegister!G:G,MATCH($A20,ShipmentRegister!C:C,0)))</f>
        <v xml:space="preserve">Browserstack (AU) </v>
      </c>
      <c r="C20" s="57">
        <f>IF(ISBLANK($A20),"",INDEX(ShipmentRegister!D:D,MATCH($A20,ShipmentRegister!C:C,0)))</f>
        <v>1</v>
      </c>
      <c r="D20" s="57" t="str">
        <f>IF(ISBLANK($A20),"",INDEX(ShipmentRegister!F:F,MATCH($A20,ShipmentRegister!C:C,0)))</f>
        <v>A1.2</v>
      </c>
      <c r="E20" s="112" t="s">
        <v>752</v>
      </c>
      <c r="F20" s="142">
        <v>44013</v>
      </c>
      <c r="G20" s="114" t="s">
        <v>847</v>
      </c>
      <c r="H20" s="112" t="s">
        <v>265</v>
      </c>
      <c r="I20" s="112" t="s">
        <v>265</v>
      </c>
      <c r="J20" s="113" t="s">
        <v>39</v>
      </c>
      <c r="K20" s="58">
        <f>IF(ISBLANK($A20),"",$F20-(INDEX(ShipmentRegister!A:A,MATCH($A20,ShipmentRegister!C:C,0))))</f>
        <v>0</v>
      </c>
      <c r="L20" s="59" t="str">
        <f>IF(ISBLANK($A20),"",IF(INDEX(ShipmentRegister!T:T,MATCH($A20,ShipmentRegister!C:C,0))=0,"",INDEX(ShipmentRegister!T:T,MATCH($A20,ShipmentRegister!C:C,0))))</f>
        <v/>
      </c>
      <c r="M20" s="113"/>
    </row>
    <row r="21" spans="1:13" ht="14.25" customHeight="1">
      <c r="A21" s="112" t="s">
        <v>626</v>
      </c>
      <c r="B21" s="56" t="str">
        <f>IF(ISBLANK($A21),"",INDEX(ShipmentRegister!G:G,MATCH($A21,ShipmentRegister!C:C,0)))</f>
        <v>Cisco Systems Australia Pty Ltd (CC1)</v>
      </c>
      <c r="C21" s="57">
        <f>IF(ISBLANK($A21),"",INDEX(ShipmentRegister!D:D,MATCH($A21,ShipmentRegister!C:C,0)))</f>
        <v>1</v>
      </c>
      <c r="D21" s="57" t="str">
        <f>IF(ISBLANK($A21),"",INDEX(ShipmentRegister!F:F,MATCH($A21,ShipmentRegister!C:C,0)))</f>
        <v>A2.1</v>
      </c>
      <c r="E21" s="112" t="s">
        <v>845</v>
      </c>
      <c r="F21" s="142">
        <v>44013</v>
      </c>
      <c r="G21" s="143">
        <v>0.70833333333333337</v>
      </c>
      <c r="H21" s="112" t="s">
        <v>265</v>
      </c>
      <c r="I21" s="112" t="s">
        <v>265</v>
      </c>
      <c r="J21" s="113" t="s">
        <v>39</v>
      </c>
      <c r="K21" s="58">
        <f>IF(ISBLANK($A21),"",$F21-(INDEX(ShipmentRegister!A:A,MATCH($A21,ShipmentRegister!C:C,0))))</f>
        <v>54</v>
      </c>
      <c r="L21" s="59" t="str">
        <f>IF(ISBLANK($A21),"",IF(INDEX(ShipmentRegister!T:T,MATCH($A21,ShipmentRegister!C:C,0))=0,"",INDEX(ShipmentRegister!T:T,MATCH($A21,ShipmentRegister!C:C,0))))</f>
        <v/>
      </c>
      <c r="M21" s="113"/>
    </row>
    <row r="22" spans="1:13" ht="14.25" customHeight="1">
      <c r="A22" s="112" t="s">
        <v>825</v>
      </c>
      <c r="B22" s="56" t="str">
        <f>IF(ISBLANK($A22),"",INDEX(ShipmentRegister!G:G,MATCH($A22,ShipmentRegister!C:C,0)))</f>
        <v>Credit Suisse Management (Australia) Pty Ltd</v>
      </c>
      <c r="C22" s="57">
        <f>IF(ISBLANK($A22),"",INDEX(ShipmentRegister!D:D,MATCH($A22,ShipmentRegister!C:C,0)))</f>
        <v>8</v>
      </c>
      <c r="D22" s="57" t="str">
        <f>IF(ISBLANK($A22),"",INDEX(ShipmentRegister!F:F,MATCH($A22,ShipmentRegister!C:C,0)))</f>
        <v>B1.3</v>
      </c>
      <c r="E22" s="112" t="s">
        <v>848</v>
      </c>
      <c r="F22" s="142">
        <v>44013</v>
      </c>
      <c r="G22" s="143">
        <v>0.70833333333333337</v>
      </c>
      <c r="H22" s="112" t="s">
        <v>265</v>
      </c>
      <c r="I22" s="112" t="s">
        <v>265</v>
      </c>
      <c r="J22" s="113" t="s">
        <v>39</v>
      </c>
      <c r="K22" s="58">
        <f>IF(ISBLANK($A22),"",$F22-(INDEX(ShipmentRegister!A:A,MATCH($A22,ShipmentRegister!C:C,0))))</f>
        <v>0</v>
      </c>
      <c r="L22" s="59" t="str">
        <f>IF(ISBLANK($A22),"",IF(INDEX(ShipmentRegister!T:T,MATCH($A22,ShipmentRegister!C:C,0))=0,"",INDEX(ShipmentRegister!T:T,MATCH($A22,ShipmentRegister!C:C,0))))</f>
        <v/>
      </c>
      <c r="M22" s="113"/>
    </row>
    <row r="23" spans="1:13" ht="14.25" customHeight="1">
      <c r="A23" s="112" t="s">
        <v>827</v>
      </c>
      <c r="B23" s="56" t="str">
        <f>IF(ISBLANK($A23),"",INDEX(ShipmentRegister!G:G,MATCH($A23,ShipmentRegister!C:C,0)))</f>
        <v>Credit Suisse Management (Australia) Pty Ltd</v>
      </c>
      <c r="C23" s="57">
        <f>IF(ISBLANK($A23),"",INDEX(ShipmentRegister!D:D,MATCH($A23,ShipmentRegister!C:C,0)))</f>
        <v>8</v>
      </c>
      <c r="D23" s="57" t="str">
        <f>IF(ISBLANK($A23),"",INDEX(ShipmentRegister!F:F,MATCH($A23,ShipmentRegister!C:C,0)))</f>
        <v>B1.3</v>
      </c>
      <c r="E23" s="112" t="s">
        <v>848</v>
      </c>
      <c r="F23" s="142">
        <v>44013</v>
      </c>
      <c r="G23" s="143">
        <v>0.70833333333333337</v>
      </c>
      <c r="H23" s="112" t="s">
        <v>265</v>
      </c>
      <c r="I23" s="112" t="s">
        <v>265</v>
      </c>
      <c r="J23" s="113" t="s">
        <v>39</v>
      </c>
      <c r="K23" s="58">
        <f>IF(ISBLANK($A23),"",$F23-(INDEX(ShipmentRegister!A:A,MATCH($A23,ShipmentRegister!C:C,0))))</f>
        <v>0</v>
      </c>
      <c r="L23" s="59" t="str">
        <f>IF(ISBLANK($A23),"",IF(INDEX(ShipmentRegister!T:T,MATCH($A23,ShipmentRegister!C:C,0))=0,"",INDEX(ShipmentRegister!T:T,MATCH($A23,ShipmentRegister!C:C,0))))</f>
        <v/>
      </c>
      <c r="M23" s="113"/>
    </row>
    <row r="24" spans="1:13" ht="14.25" customHeight="1">
      <c r="A24" s="112" t="s">
        <v>828</v>
      </c>
      <c r="B24" s="56" t="str">
        <f>IF(ISBLANK($A24),"",INDEX(ShipmentRegister!G:G,MATCH($A24,ShipmentRegister!C:C,0)))</f>
        <v>Credit Suisse Management (Australia) Pty Ltd</v>
      </c>
      <c r="C24" s="57">
        <f>IF(ISBLANK($A24),"",INDEX(ShipmentRegister!D:D,MATCH($A24,ShipmentRegister!C:C,0)))</f>
        <v>8</v>
      </c>
      <c r="D24" s="57" t="str">
        <f>IF(ISBLANK($A24),"",INDEX(ShipmentRegister!F:F,MATCH($A24,ShipmentRegister!C:C,0)))</f>
        <v>B1.3</v>
      </c>
      <c r="E24" s="112" t="s">
        <v>848</v>
      </c>
      <c r="F24" s="142">
        <v>44013</v>
      </c>
      <c r="G24" s="143">
        <v>0.70833333333333337</v>
      </c>
      <c r="H24" s="112" t="s">
        <v>265</v>
      </c>
      <c r="I24" s="112" t="s">
        <v>265</v>
      </c>
      <c r="J24" s="113" t="s">
        <v>39</v>
      </c>
      <c r="K24" s="58">
        <f>IF(ISBLANK($A24),"",$F24-(INDEX(ShipmentRegister!A:A,MATCH($A24,ShipmentRegister!C:C,0))))</f>
        <v>0</v>
      </c>
      <c r="L24" s="59" t="str">
        <f>IF(ISBLANK($A24),"",IF(INDEX(ShipmentRegister!T:T,MATCH($A24,ShipmentRegister!C:C,0))=0,"",INDEX(ShipmentRegister!T:T,MATCH($A24,ShipmentRegister!C:C,0))))</f>
        <v/>
      </c>
      <c r="M24" s="113"/>
    </row>
    <row r="25" spans="1:13" ht="14.25" customHeight="1">
      <c r="A25" s="112" t="s">
        <v>829</v>
      </c>
      <c r="B25" s="56" t="str">
        <f>IF(ISBLANK($A25),"",INDEX(ShipmentRegister!G:G,MATCH($A25,ShipmentRegister!C:C,0)))</f>
        <v>Credit Suisse Management (Australia) Pty Ltd</v>
      </c>
      <c r="C25" s="57">
        <f>IF(ISBLANK($A25),"",INDEX(ShipmentRegister!D:D,MATCH($A25,ShipmentRegister!C:C,0)))</f>
        <v>8</v>
      </c>
      <c r="D25" s="57" t="str">
        <f>IF(ISBLANK($A25),"",INDEX(ShipmentRegister!F:F,MATCH($A25,ShipmentRegister!C:C,0)))</f>
        <v>B1.3</v>
      </c>
      <c r="E25" s="112" t="s">
        <v>848</v>
      </c>
      <c r="F25" s="142">
        <v>44013</v>
      </c>
      <c r="G25" s="143">
        <v>0.70833333333333337</v>
      </c>
      <c r="H25" s="112" t="s">
        <v>265</v>
      </c>
      <c r="I25" s="112" t="s">
        <v>265</v>
      </c>
      <c r="J25" s="113" t="s">
        <v>39</v>
      </c>
      <c r="K25" s="58">
        <f>IF(ISBLANK($A25),"",$F25-(INDEX(ShipmentRegister!A:A,MATCH($A25,ShipmentRegister!C:C,0))))</f>
        <v>0</v>
      </c>
      <c r="L25" s="59" t="str">
        <f>IF(ISBLANK($A25),"",IF(INDEX(ShipmentRegister!T:T,MATCH($A25,ShipmentRegister!C:C,0))=0,"",INDEX(ShipmentRegister!T:T,MATCH($A25,ShipmentRegister!C:C,0))))</f>
        <v/>
      </c>
      <c r="M25" s="113"/>
    </row>
    <row r="26" spans="1:13" ht="14.25" customHeight="1">
      <c r="A26" s="112" t="s">
        <v>830</v>
      </c>
      <c r="B26" s="56" t="str">
        <f>IF(ISBLANK($A26),"",INDEX(ShipmentRegister!G:G,MATCH($A26,ShipmentRegister!C:C,0)))</f>
        <v>Credit Suisse Management (Australia) Pty Ltd</v>
      </c>
      <c r="C26" s="57">
        <f>IF(ISBLANK($A26),"",INDEX(ShipmentRegister!D:D,MATCH($A26,ShipmentRegister!C:C,0)))</f>
        <v>8</v>
      </c>
      <c r="D26" s="57" t="str">
        <f>IF(ISBLANK($A26),"",INDEX(ShipmentRegister!F:F,MATCH($A26,ShipmentRegister!C:C,0)))</f>
        <v>B1.3</v>
      </c>
      <c r="E26" s="112" t="s">
        <v>848</v>
      </c>
      <c r="F26" s="142">
        <v>44013</v>
      </c>
      <c r="G26" s="143">
        <v>0.70833333333333337</v>
      </c>
      <c r="H26" s="112" t="s">
        <v>265</v>
      </c>
      <c r="I26" s="112" t="s">
        <v>265</v>
      </c>
      <c r="J26" s="113" t="s">
        <v>39</v>
      </c>
      <c r="K26" s="58">
        <f>IF(ISBLANK($A26),"",$F26-(INDEX(ShipmentRegister!A:A,MATCH($A26,ShipmentRegister!C:C,0))))</f>
        <v>0</v>
      </c>
      <c r="L26" s="59" t="str">
        <f>IF(ISBLANK($A26),"",IF(INDEX(ShipmentRegister!T:T,MATCH($A26,ShipmentRegister!C:C,0))=0,"",INDEX(ShipmentRegister!T:T,MATCH($A26,ShipmentRegister!C:C,0))))</f>
        <v/>
      </c>
      <c r="M26" s="113"/>
    </row>
    <row r="27" spans="1:13" ht="14.25" customHeight="1">
      <c r="A27" s="112" t="s">
        <v>831</v>
      </c>
      <c r="B27" s="56" t="str">
        <f>IF(ISBLANK($A27),"",INDEX(ShipmentRegister!G:G,MATCH($A27,ShipmentRegister!C:C,0)))</f>
        <v>Credit Suisse Management (Australia) Pty Ltd</v>
      </c>
      <c r="C27" s="57">
        <f>IF(ISBLANK($A27),"",INDEX(ShipmentRegister!D:D,MATCH($A27,ShipmentRegister!C:C,0)))</f>
        <v>8</v>
      </c>
      <c r="D27" s="57" t="str">
        <f>IF(ISBLANK($A27),"",INDEX(ShipmentRegister!F:F,MATCH($A27,ShipmentRegister!C:C,0)))</f>
        <v>B1.3</v>
      </c>
      <c r="E27" s="112" t="s">
        <v>848</v>
      </c>
      <c r="F27" s="142">
        <v>44013</v>
      </c>
      <c r="G27" s="143">
        <v>0.70833333333333337</v>
      </c>
      <c r="H27" s="112" t="s">
        <v>265</v>
      </c>
      <c r="I27" s="112" t="s">
        <v>265</v>
      </c>
      <c r="J27" s="113" t="s">
        <v>39</v>
      </c>
      <c r="K27" s="58">
        <f>IF(ISBLANK($A27),"",$F27-(INDEX(ShipmentRegister!A:A,MATCH($A27,ShipmentRegister!C:C,0))))</f>
        <v>0</v>
      </c>
      <c r="L27" s="59" t="str">
        <f>IF(ISBLANK($A27),"",IF(INDEX(ShipmentRegister!T:T,MATCH($A27,ShipmentRegister!C:C,0))=0,"",INDEX(ShipmentRegister!T:T,MATCH($A27,ShipmentRegister!C:C,0))))</f>
        <v/>
      </c>
      <c r="M27" s="113"/>
    </row>
    <row r="28" spans="1:13" ht="14.25" customHeight="1">
      <c r="A28" s="112" t="s">
        <v>832</v>
      </c>
      <c r="B28" s="56" t="str">
        <f>IF(ISBLANK($A28),"",INDEX(ShipmentRegister!G:G,MATCH($A28,ShipmentRegister!C:C,0)))</f>
        <v>Credit Suisse Management (Australia) Pty Ltd</v>
      </c>
      <c r="C28" s="57">
        <f>IF(ISBLANK($A28),"",INDEX(ShipmentRegister!D:D,MATCH($A28,ShipmentRegister!C:C,0)))</f>
        <v>8</v>
      </c>
      <c r="D28" s="57" t="str">
        <f>IF(ISBLANK($A28),"",INDEX(ShipmentRegister!F:F,MATCH($A28,ShipmentRegister!C:C,0)))</f>
        <v>B1.3</v>
      </c>
      <c r="E28" s="112" t="s">
        <v>848</v>
      </c>
      <c r="F28" s="142">
        <v>44013</v>
      </c>
      <c r="G28" s="143">
        <v>0.70833333333333337</v>
      </c>
      <c r="H28" s="112" t="s">
        <v>265</v>
      </c>
      <c r="I28" s="112" t="s">
        <v>265</v>
      </c>
      <c r="J28" s="113" t="s">
        <v>39</v>
      </c>
      <c r="K28" s="58">
        <f>IF(ISBLANK($A28),"",$F28-(INDEX(ShipmentRegister!A:A,MATCH($A28,ShipmentRegister!C:C,0))))</f>
        <v>0</v>
      </c>
      <c r="L28" s="59" t="str">
        <f>IF(ISBLANK($A28),"",IF(INDEX(ShipmentRegister!T:T,MATCH($A28,ShipmentRegister!C:C,0))=0,"",INDEX(ShipmentRegister!T:T,MATCH($A28,ShipmentRegister!C:C,0))))</f>
        <v/>
      </c>
      <c r="M28" s="113"/>
    </row>
    <row r="29" spans="1:13" ht="14.25" customHeight="1">
      <c r="A29" s="112" t="s">
        <v>833</v>
      </c>
      <c r="B29" s="56" t="str">
        <f>IF(ISBLANK($A29),"",INDEX(ShipmentRegister!G:G,MATCH($A29,ShipmentRegister!C:C,0)))</f>
        <v>Credit Suisse Management (Australia) Pty Ltd</v>
      </c>
      <c r="C29" s="57">
        <f>IF(ISBLANK($A29),"",INDEX(ShipmentRegister!D:D,MATCH($A29,ShipmentRegister!C:C,0)))</f>
        <v>8</v>
      </c>
      <c r="D29" s="57" t="str">
        <f>IF(ISBLANK($A29),"",INDEX(ShipmentRegister!F:F,MATCH($A29,ShipmentRegister!C:C,0)))</f>
        <v>B1.3</v>
      </c>
      <c r="E29" s="112" t="s">
        <v>848</v>
      </c>
      <c r="F29" s="142">
        <v>44013</v>
      </c>
      <c r="G29" s="143">
        <v>0.70833333333333337</v>
      </c>
      <c r="H29" s="112" t="s">
        <v>265</v>
      </c>
      <c r="I29" s="112" t="s">
        <v>265</v>
      </c>
      <c r="J29" s="113" t="s">
        <v>39</v>
      </c>
      <c r="K29" s="58">
        <f>IF(ISBLANK($A29),"",$F29-(INDEX(ShipmentRegister!A:A,MATCH($A29,ShipmentRegister!C:C,0))))</f>
        <v>0</v>
      </c>
      <c r="L29" s="59" t="str">
        <f>IF(ISBLANK($A29),"",IF(INDEX(ShipmentRegister!T:T,MATCH($A29,ShipmentRegister!C:C,0))=0,"",INDEX(ShipmentRegister!T:T,MATCH($A29,ShipmentRegister!C:C,0))))</f>
        <v/>
      </c>
      <c r="M29" s="113"/>
    </row>
    <row r="30" spans="1:13" ht="14.25" customHeight="1">
      <c r="A30" s="112" t="s">
        <v>650</v>
      </c>
      <c r="B30" s="56" t="str">
        <f>IF(ISBLANK($A30),"",INDEX(ShipmentRegister!G:G,MATCH($A30,ShipmentRegister!C:C,0)))</f>
        <v>Kabushiki Kaisha salesforce.com</v>
      </c>
      <c r="C30" s="57">
        <f>IF(ISBLANK($A30),"",INDEX(ShipmentRegister!D:D,MATCH($A30,ShipmentRegister!C:C,0)))</f>
        <v>1</v>
      </c>
      <c r="D30" s="57" t="str">
        <f>IF(ISBLANK($A30),"",INDEX(ShipmentRegister!F:F,MATCH($A30,ShipmentRegister!C:C,0)))</f>
        <v>A1.1</v>
      </c>
      <c r="E30" s="112" t="s">
        <v>845</v>
      </c>
      <c r="F30" s="142">
        <v>44013</v>
      </c>
      <c r="G30" s="143">
        <v>0.72916666666666663</v>
      </c>
      <c r="H30" s="112" t="s">
        <v>265</v>
      </c>
      <c r="I30" s="112" t="s">
        <v>265</v>
      </c>
      <c r="J30" s="113" t="s">
        <v>39</v>
      </c>
      <c r="K30" s="58">
        <f>IF(ISBLANK($A30),"",$F30-(INDEX(ShipmentRegister!A:A,MATCH($A30,ShipmentRegister!C:C,0))))</f>
        <v>37</v>
      </c>
      <c r="L30" s="59" t="str">
        <f>IF(ISBLANK($A30),"",IF(INDEX(ShipmentRegister!T:T,MATCH($A30,ShipmentRegister!C:C,0))=0,"",INDEX(ShipmentRegister!T:T,MATCH($A30,ShipmentRegister!C:C,0))))</f>
        <v/>
      </c>
      <c r="M30" s="113"/>
    </row>
    <row r="31" spans="1:13" ht="14.25" customHeight="1">
      <c r="A31" s="50" t="s">
        <v>699</v>
      </c>
      <c r="B31" s="56" t="str">
        <f>IF(ISBLANK($A31),"",INDEX(ShipmentRegister!G:G,MATCH($A31,ShipmentRegister!C:C,0)))</f>
        <v>Dell Australia Pty Limited</v>
      </c>
      <c r="C31" s="57">
        <f>IF(ISBLANK($A31),"",INDEX(ShipmentRegister!D:D,MATCH($A31,ShipmentRegister!C:C,0)))</f>
        <v>2</v>
      </c>
      <c r="D31" s="57" t="str">
        <f>IF(ISBLANK($A31),"",INDEX(ShipmentRegister!F:F,MATCH($A31,ShipmentRegister!C:C,0)))</f>
        <v>A1.1</v>
      </c>
      <c r="E31" s="112" t="s">
        <v>845</v>
      </c>
      <c r="F31" s="142">
        <v>44013</v>
      </c>
      <c r="G31" s="143">
        <v>0.85416666666666663</v>
      </c>
      <c r="H31" s="112" t="s">
        <v>417</v>
      </c>
      <c r="I31" s="112" t="s">
        <v>417</v>
      </c>
      <c r="J31" s="113" t="s">
        <v>39</v>
      </c>
      <c r="K31" s="58">
        <f>IF(ISBLANK($A31),"",$F31-(INDEX(ShipmentRegister!A:A,MATCH($A31,ShipmentRegister!C:C,0))))</f>
        <v>22</v>
      </c>
      <c r="L31" s="59" t="str">
        <f>IF(ISBLANK($A31),"",IF(INDEX(ShipmentRegister!T:T,MATCH($A31,ShipmentRegister!C:C,0))=0,"",INDEX(ShipmentRegister!T:T,MATCH($A31,ShipmentRegister!C:C,0))))</f>
        <v/>
      </c>
      <c r="M31" s="113"/>
    </row>
    <row r="32" spans="1:13" ht="14.25" customHeight="1">
      <c r="A32" s="112" t="s">
        <v>786</v>
      </c>
      <c r="B32" s="56" t="str">
        <f>IF(ISBLANK($A32),"",INDEX(ShipmentRegister!G:G,MATCH($A32,ShipmentRegister!C:C,0)))</f>
        <v>WEX Prepaid Cards</v>
      </c>
      <c r="C32" s="57">
        <f>IF(ISBLANK($A32),"",INDEX(ShipmentRegister!D:D,MATCH($A32,ShipmentRegister!C:C,0)))</f>
        <v>1</v>
      </c>
      <c r="D32" s="57" t="str">
        <f>IF(ISBLANK($A32),"",INDEX(ShipmentRegister!F:F,MATCH($A32,ShipmentRegister!C:C,0)))</f>
        <v>B1.3</v>
      </c>
      <c r="E32" s="112" t="s">
        <v>845</v>
      </c>
      <c r="F32" s="142">
        <v>44014</v>
      </c>
      <c r="G32" s="114" t="s">
        <v>854</v>
      </c>
      <c r="H32" s="112" t="s">
        <v>427</v>
      </c>
      <c r="I32" s="112" t="s">
        <v>427</v>
      </c>
      <c r="J32" s="113" t="s">
        <v>39</v>
      </c>
      <c r="K32" s="58">
        <f>IF(ISBLANK($A32),"",$F32-(INDEX(ShipmentRegister!A:A,MATCH($A32,ShipmentRegister!C:C,0))))</f>
        <v>8</v>
      </c>
      <c r="L32" s="59" t="str">
        <f>IF(ISBLANK($A32),"",IF(INDEX(ShipmentRegister!T:T,MATCH($A32,ShipmentRegister!C:C,0))=0,"",INDEX(ShipmentRegister!T:T,MATCH($A32,ShipmentRegister!C:C,0))))</f>
        <v/>
      </c>
      <c r="M32" s="113"/>
    </row>
    <row r="33" spans="1:14" ht="14.25" customHeight="1">
      <c r="A33" s="50" t="s">
        <v>839</v>
      </c>
      <c r="B33" s="56" t="str">
        <f>IF(ISBLANK($A33),"",INDEX(ShipmentRegister!G:G,MATCH($A33,ShipmentRegister!C:C,0)))</f>
        <v>InfoCube</v>
      </c>
      <c r="C33" s="57">
        <f>IF(ISBLANK($A33),"",INDEX(ShipmentRegister!D:D,MATCH($A33,ShipmentRegister!C:C,0)))</f>
        <v>1</v>
      </c>
      <c r="D33" s="57" t="str">
        <f>IF(ISBLANK($A33),"",INDEX(ShipmentRegister!F:F,MATCH($A33,ShipmentRegister!C:C,0)))</f>
        <v>A1.2</v>
      </c>
      <c r="E33" s="112" t="s">
        <v>845</v>
      </c>
      <c r="F33" s="142">
        <v>44014</v>
      </c>
      <c r="G33" s="114" t="s">
        <v>726</v>
      </c>
      <c r="H33" s="112" t="s">
        <v>427</v>
      </c>
      <c r="I33" s="112" t="s">
        <v>427</v>
      </c>
      <c r="J33" s="113" t="s">
        <v>39</v>
      </c>
      <c r="K33" s="58">
        <f>IF(ISBLANK($A33),"",$F33-(INDEX(ShipmentRegister!A:A,MATCH($A33,ShipmentRegister!C:C,0))))</f>
        <v>1</v>
      </c>
      <c r="L33" s="59" t="str">
        <f>IF(ISBLANK($A33),"",IF(INDEX(ShipmentRegister!T:T,MATCH($A33,ShipmentRegister!C:C,0))=0,"",INDEX(ShipmentRegister!T:T,MATCH($A33,ShipmentRegister!C:C,0))))</f>
        <v/>
      </c>
      <c r="M33" s="113"/>
    </row>
    <row r="34" spans="1:14" ht="14.25" customHeight="1">
      <c r="A34" s="112" t="s">
        <v>862</v>
      </c>
      <c r="B34" s="56" t="str">
        <f>IF(ISBLANK($A34),"",INDEX(ShipmentRegister!G:G,MATCH($A34,ShipmentRegister!C:C,0)))</f>
        <v>DATTO INC</v>
      </c>
      <c r="C34" s="57">
        <f>IF(ISBLANK($A34),"",INDEX(ShipmentRegister!D:D,MATCH($A34,ShipmentRegister!C:C,0)))</f>
        <v>1</v>
      </c>
      <c r="D34" s="57" t="str">
        <f>IF(ISBLANK($A34),"",INDEX(ShipmentRegister!F:F,MATCH($A34,ShipmentRegister!C:C,0)))</f>
        <v>A1.1</v>
      </c>
      <c r="E34" s="112" t="s">
        <v>450</v>
      </c>
      <c r="F34" s="142">
        <v>44014</v>
      </c>
      <c r="G34" s="114" t="s">
        <v>875</v>
      </c>
      <c r="H34" s="112" t="s">
        <v>618</v>
      </c>
      <c r="I34" s="112" t="s">
        <v>618</v>
      </c>
      <c r="J34" s="113" t="s">
        <v>39</v>
      </c>
      <c r="K34" s="58">
        <f>IF(ISBLANK($A34),"",$F34-(INDEX(ShipmentRegister!A:A,MATCH($A34,ShipmentRegister!C:C,0))))</f>
        <v>0</v>
      </c>
      <c r="L34" s="59" t="str">
        <f>IF(ISBLANK($A34),"",IF(INDEX(ShipmentRegister!T:T,MATCH($A34,ShipmentRegister!C:C,0))=0,"",INDEX(ShipmentRegister!T:T,MATCH($A34,ShipmentRegister!C:C,0))))</f>
        <v/>
      </c>
      <c r="M34" s="113"/>
    </row>
    <row r="35" spans="1:14" ht="14.25" customHeight="1">
      <c r="A35" s="50" t="s">
        <v>835</v>
      </c>
      <c r="B35" s="56" t="str">
        <f>IF(ISBLANK($A35),"",INDEX(ShipmentRegister!G:G,MATCH($A35,ShipmentRegister!C:C,0)))</f>
        <v>Access UK Ltd</v>
      </c>
      <c r="C35" s="57">
        <f>IF(ISBLANK($A35),"",INDEX(ShipmentRegister!D:D,MATCH($A35,ShipmentRegister!C:C,0)))</f>
        <v>1</v>
      </c>
      <c r="D35" s="57" t="str">
        <f>IF(ISBLANK($A35),"",INDEX(ShipmentRegister!F:F,MATCH($A35,ShipmentRegister!C:C,0)))</f>
        <v>A1.1</v>
      </c>
      <c r="E35" s="112" t="s">
        <v>876</v>
      </c>
      <c r="F35" s="142">
        <v>44015</v>
      </c>
      <c r="G35" s="143">
        <v>6.25E-2</v>
      </c>
      <c r="H35" s="112" t="s">
        <v>417</v>
      </c>
      <c r="I35" s="112" t="s">
        <v>417</v>
      </c>
      <c r="J35" s="113" t="s">
        <v>39</v>
      </c>
      <c r="K35" s="58">
        <f>IF(ISBLANK($A35),"",$F35-(INDEX(ShipmentRegister!A:A,MATCH($A35,ShipmentRegister!C:C,0))))</f>
        <v>2</v>
      </c>
      <c r="L35" s="59" t="str">
        <f>IF(ISBLANK($A35),"",IF(INDEX(ShipmentRegister!T:T,MATCH($A35,ShipmentRegister!C:C,0))=0,"",INDEX(ShipmentRegister!T:T,MATCH($A35,ShipmentRegister!C:C,0))))</f>
        <v/>
      </c>
      <c r="M35" s="113"/>
    </row>
    <row r="36" spans="1:14" ht="14.25" customHeight="1">
      <c r="A36" s="50" t="s">
        <v>882</v>
      </c>
      <c r="B36" s="56" t="str">
        <f>IF(ISBLANK($A36),"",INDEX(ShipmentRegister!G:G,MATCH($A36,ShipmentRegister!C:C,0)))</f>
        <v>Nutanix Inc</v>
      </c>
      <c r="C36" s="57">
        <f>IF(ISBLANK($A36),"",INDEX(ShipmentRegister!D:D,MATCH($A36,ShipmentRegister!C:C,0)))</f>
        <v>1</v>
      </c>
      <c r="D36" s="57" t="str">
        <f>IF(ISBLANK($A36),"",INDEX(ShipmentRegister!F:F,MATCH($A36,ShipmentRegister!C:C,0)))</f>
        <v>A2.2</v>
      </c>
      <c r="E36" s="112" t="s">
        <v>883</v>
      </c>
      <c r="F36" s="142">
        <v>44015</v>
      </c>
      <c r="G36" s="114" t="s">
        <v>685</v>
      </c>
      <c r="H36" s="112" t="s">
        <v>167</v>
      </c>
      <c r="I36" s="112" t="s">
        <v>167</v>
      </c>
      <c r="J36" s="113" t="s">
        <v>39</v>
      </c>
      <c r="K36" s="58">
        <f>IF(ISBLANK($A36),"",$F36-(INDEX(ShipmentRegister!A:A,MATCH($A36,ShipmentRegister!C:C,0))))</f>
        <v>0</v>
      </c>
      <c r="L36" s="59" t="str">
        <f>IF(ISBLANK($A36),"",IF(INDEX(ShipmentRegister!T:T,MATCH($A36,ShipmentRegister!C:C,0))=0,"",INDEX(ShipmentRegister!T:T,MATCH($A36,ShipmentRegister!C:C,0))))</f>
        <v/>
      </c>
      <c r="M36" s="113"/>
    </row>
    <row r="37" spans="1:14" ht="14.25" customHeight="1">
      <c r="A37" s="50" t="s">
        <v>700</v>
      </c>
      <c r="B37" s="56" t="str">
        <f>IF(ISBLANK($A37),"",INDEX(ShipmentRegister!G:G,MATCH($A37,ShipmentRegister!C:C,0)))</f>
        <v>DATTO INC</v>
      </c>
      <c r="C37" s="57">
        <f>IF(ISBLANK($A37),"",INDEX(ShipmentRegister!D:D,MATCH($A37,ShipmentRegister!C:C,0)))</f>
        <v>1</v>
      </c>
      <c r="D37" s="57" t="str">
        <f>IF(ISBLANK($A37),"",INDEX(ShipmentRegister!F:F,MATCH($A37,ShipmentRegister!C:C,0)))</f>
        <v>B1.3</v>
      </c>
      <c r="E37" s="112" t="s">
        <v>893</v>
      </c>
      <c r="F37" s="142">
        <v>44019</v>
      </c>
      <c r="G37" s="114" t="s">
        <v>894</v>
      </c>
      <c r="H37" s="112" t="s">
        <v>618</v>
      </c>
      <c r="I37" s="112" t="s">
        <v>618</v>
      </c>
      <c r="J37" s="113"/>
      <c r="K37" s="58">
        <f>IF(ISBLANK($A37),"",$F37-(INDEX(ShipmentRegister!A:A,MATCH($A37,ShipmentRegister!C:C,0))))</f>
        <v>27</v>
      </c>
      <c r="L37" s="59" t="str">
        <f>IF(ISBLANK($A37),"",IF(INDEX(ShipmentRegister!T:T,MATCH($A37,ShipmentRegister!C:C,0))=0,"",INDEX(ShipmentRegister!T:T,MATCH($A37,ShipmentRegister!C:C,0))))</f>
        <v/>
      </c>
      <c r="M37" s="113"/>
      <c r="N37" s="60" t="s">
        <v>1804</v>
      </c>
    </row>
    <row r="38" spans="1:14" ht="14.25" customHeight="1">
      <c r="A38" s="112" t="s">
        <v>870</v>
      </c>
      <c r="B38" s="56" t="str">
        <f>IF(ISBLANK($A38),"",INDEX(ShipmentRegister!G:G,MATCH($A38,ShipmentRegister!C:C,0)))</f>
        <v>AMAZON CORPORATE SERVICES PTY LIMITED</v>
      </c>
      <c r="C38" s="57">
        <f>IF(ISBLANK($A38),"",INDEX(ShipmentRegister!D:D,MATCH($A38,ShipmentRegister!C:C,0)))</f>
        <v>3</v>
      </c>
      <c r="D38" s="57" t="str">
        <f>IF(ISBLANK($A38),"",INDEX(ShipmentRegister!F:F,MATCH($A38,ShipmentRegister!C:C,0)))</f>
        <v>B1.3</v>
      </c>
      <c r="E38" s="112" t="s">
        <v>903</v>
      </c>
      <c r="F38" s="142">
        <v>44019</v>
      </c>
      <c r="G38" s="114" t="s">
        <v>904</v>
      </c>
      <c r="H38" s="112" t="s">
        <v>618</v>
      </c>
      <c r="I38" s="112" t="s">
        <v>618</v>
      </c>
      <c r="J38" s="113" t="s">
        <v>39</v>
      </c>
      <c r="K38" s="58">
        <f>IF(ISBLANK($A38),"",$F38-(INDEX(ShipmentRegister!A:A,MATCH($A38,ShipmentRegister!C:C,0))))</f>
        <v>5</v>
      </c>
      <c r="L38" s="59" t="str">
        <f>IF(ISBLANK($A38),"",IF(INDEX(ShipmentRegister!T:T,MATCH($A38,ShipmentRegister!C:C,0))=0,"",INDEX(ShipmentRegister!T:T,MATCH($A38,ShipmentRegister!C:C,0))))</f>
        <v/>
      </c>
      <c r="M38" s="113"/>
    </row>
    <row r="39" spans="1:14" ht="14.25" customHeight="1">
      <c r="A39" s="112" t="s">
        <v>872</v>
      </c>
      <c r="B39" s="56" t="str">
        <f>IF(ISBLANK($A39),"",INDEX(ShipmentRegister!G:G,MATCH($A39,ShipmentRegister!C:C,0)))</f>
        <v>AMAZON CORPORATE SERVICES PTY LIMITED</v>
      </c>
      <c r="C39" s="57">
        <f>IF(ISBLANK($A39),"",INDEX(ShipmentRegister!D:D,MATCH($A39,ShipmentRegister!C:C,0)))</f>
        <v>3</v>
      </c>
      <c r="D39" s="57" t="str">
        <f>IF(ISBLANK($A39),"",INDEX(ShipmentRegister!F:F,MATCH($A39,ShipmentRegister!C:C,0)))</f>
        <v>B1.3</v>
      </c>
      <c r="E39" s="112" t="s">
        <v>903</v>
      </c>
      <c r="F39" s="142">
        <v>44019</v>
      </c>
      <c r="G39" s="114" t="s">
        <v>904</v>
      </c>
      <c r="H39" s="112" t="s">
        <v>618</v>
      </c>
      <c r="I39" s="112" t="s">
        <v>618</v>
      </c>
      <c r="J39" s="113" t="s">
        <v>39</v>
      </c>
      <c r="K39" s="58">
        <f>IF(ISBLANK($A39),"",$F39-(INDEX(ShipmentRegister!A:A,MATCH($A39,ShipmentRegister!C:C,0))))</f>
        <v>5</v>
      </c>
      <c r="L39" s="59" t="str">
        <f>IF(ISBLANK($A39),"",IF(INDEX(ShipmentRegister!T:T,MATCH($A39,ShipmentRegister!C:C,0))=0,"",INDEX(ShipmentRegister!T:T,MATCH($A39,ShipmentRegister!C:C,0))))</f>
        <v/>
      </c>
      <c r="M39" s="113"/>
    </row>
    <row r="40" spans="1:14" ht="14.25" customHeight="1">
      <c r="A40" s="112" t="s">
        <v>873</v>
      </c>
      <c r="B40" s="56" t="str">
        <f>IF(ISBLANK($A40),"",INDEX(ShipmentRegister!G:G,MATCH($A40,ShipmentRegister!C:C,0)))</f>
        <v>AMAZON CORPORATE SERVICES PTY LIMITED</v>
      </c>
      <c r="C40" s="57">
        <f>IF(ISBLANK($A40),"",INDEX(ShipmentRegister!D:D,MATCH($A40,ShipmentRegister!C:C,0)))</f>
        <v>3</v>
      </c>
      <c r="D40" s="57" t="str">
        <f>IF(ISBLANK($A40),"",INDEX(ShipmentRegister!F:F,MATCH($A40,ShipmentRegister!C:C,0)))</f>
        <v>B1.3</v>
      </c>
      <c r="E40" s="112" t="s">
        <v>903</v>
      </c>
      <c r="F40" s="142">
        <v>44019</v>
      </c>
      <c r="G40" s="114" t="s">
        <v>904</v>
      </c>
      <c r="H40" s="112" t="s">
        <v>618</v>
      </c>
      <c r="I40" s="112" t="s">
        <v>618</v>
      </c>
      <c r="J40" s="113" t="s">
        <v>39</v>
      </c>
      <c r="K40" s="58">
        <f>IF(ISBLANK($A40),"",$F40-(INDEX(ShipmentRegister!A:A,MATCH($A40,ShipmentRegister!C:C,0))))</f>
        <v>5</v>
      </c>
      <c r="L40" s="59" t="str">
        <f>IF(ISBLANK($A40),"",IF(INDEX(ShipmentRegister!T:T,MATCH($A40,ShipmentRegister!C:C,0))=0,"",INDEX(ShipmentRegister!T:T,MATCH($A40,ShipmentRegister!C:C,0))))</f>
        <v/>
      </c>
      <c r="M40" s="113"/>
    </row>
    <row r="41" spans="1:14" ht="14.25" customHeight="1">
      <c r="A41" s="50" t="s">
        <v>908</v>
      </c>
      <c r="B41" s="56" t="str">
        <f>IF(ISBLANK($A41),"",INDEX(ShipmentRegister!G:G,MATCH($A41,ShipmentRegister!C:C,0)))</f>
        <v xml:space="preserve">
IVE Group</v>
      </c>
      <c r="C41" s="57">
        <f>IF(ISBLANK($A41),"",INDEX(ShipmentRegister!D:D,MATCH($A41,ShipmentRegister!C:C,0)))</f>
        <v>1</v>
      </c>
      <c r="D41" s="57" t="str">
        <f>IF(ISBLANK($A41),"",INDEX(ShipmentRegister!F:F,MATCH($A41,ShipmentRegister!C:C,0)))</f>
        <v>Central Floor</v>
      </c>
      <c r="E41" s="112" t="s">
        <v>911</v>
      </c>
      <c r="F41" s="142">
        <v>44019</v>
      </c>
      <c r="G41" s="114" t="s">
        <v>751</v>
      </c>
      <c r="H41" s="112" t="s">
        <v>265</v>
      </c>
      <c r="I41" s="112" t="s">
        <v>618</v>
      </c>
      <c r="J41" s="113" t="s">
        <v>39</v>
      </c>
      <c r="K41" s="58">
        <f>IF(ISBLANK($A41),"",$F41-(INDEX(ShipmentRegister!A:A,MATCH($A41,ShipmentRegister!C:C,0))))</f>
        <v>1</v>
      </c>
      <c r="L41" s="59" t="str">
        <f>IF(ISBLANK($A41),"",IF(INDEX(ShipmentRegister!T:T,MATCH($A41,ShipmentRegister!C:C,0))=0,"",INDEX(ShipmentRegister!T:T,MATCH($A41,ShipmentRegister!C:C,0))))</f>
        <v/>
      </c>
      <c r="M41" s="113"/>
    </row>
    <row r="42" spans="1:14" ht="14.25" customHeight="1">
      <c r="A42" s="112" t="s">
        <v>905</v>
      </c>
      <c r="B42" s="56" t="str">
        <f>IF(ISBLANK($A42),"",INDEX(ShipmentRegister!G:G,MATCH($A42,ShipmentRegister!C:C,0)))</f>
        <v>TTEC International Australia</v>
      </c>
      <c r="C42" s="57">
        <f>IF(ISBLANK($A42),"",INDEX(ShipmentRegister!D:D,MATCH($A42,ShipmentRegister!C:C,0)))</f>
        <v>1</v>
      </c>
      <c r="D42" s="57" t="str">
        <f>IF(ISBLANK($A42),"",INDEX(ShipmentRegister!F:F,MATCH($A42,ShipmentRegister!C:C,0)))</f>
        <v>B1.2</v>
      </c>
      <c r="E42" s="112" t="s">
        <v>917</v>
      </c>
      <c r="F42" s="142">
        <v>44018</v>
      </c>
      <c r="G42" s="114" t="s">
        <v>916</v>
      </c>
      <c r="H42" s="112" t="s">
        <v>290</v>
      </c>
      <c r="I42" s="112" t="s">
        <v>290</v>
      </c>
      <c r="J42" s="113" t="s">
        <v>39</v>
      </c>
      <c r="K42" s="58">
        <f>IF(ISBLANK($A42),"",$F42-(INDEX(ShipmentRegister!A:A,MATCH($A42,ShipmentRegister!C:C,0))))</f>
        <v>0</v>
      </c>
      <c r="L42" s="59" t="str">
        <f>IF(ISBLANK($A42),"",IF(INDEX(ShipmentRegister!T:T,MATCH($A42,ShipmentRegister!C:C,0))=0,"",INDEX(ShipmentRegister!T:T,MATCH($A42,ShipmentRegister!C:C,0))))</f>
        <v/>
      </c>
      <c r="M42" s="113"/>
    </row>
    <row r="43" spans="1:14" ht="14.25" customHeight="1">
      <c r="A43" s="50" t="s">
        <v>921</v>
      </c>
      <c r="B43" s="56" t="str">
        <f>IF(ISBLANK($A43),"",INDEX(ShipmentRegister!G:G,MATCH($A43,ShipmentRegister!C:C,0)))</f>
        <v>WEX Prepaid Cards</v>
      </c>
      <c r="C43" s="57">
        <f>IF(ISBLANK($A43),"",INDEX(ShipmentRegister!D:D,MATCH($A43,ShipmentRegister!C:C,0)))</f>
        <v>1</v>
      </c>
      <c r="D43" s="57" t="str">
        <f>IF(ISBLANK($A43),"",INDEX(ShipmentRegister!F:F,MATCH($A43,ShipmentRegister!C:C,0)))</f>
        <v>B1.5</v>
      </c>
      <c r="E43" s="112" t="s">
        <v>922</v>
      </c>
      <c r="F43" s="142">
        <v>44019</v>
      </c>
      <c r="G43" s="114" t="s">
        <v>923</v>
      </c>
      <c r="H43" s="112" t="s">
        <v>339</v>
      </c>
      <c r="I43" s="112" t="s">
        <v>339</v>
      </c>
      <c r="J43" s="113" t="s">
        <v>39</v>
      </c>
      <c r="K43" s="58">
        <f>IF(ISBLANK($A43),"",$F43-(INDEX(ShipmentRegister!A:A,MATCH($A43,ShipmentRegister!C:C,0))))</f>
        <v>25</v>
      </c>
      <c r="L43" s="59" t="str">
        <f>IF(ISBLANK($A43),"",IF(INDEX(ShipmentRegister!T:T,MATCH($A43,ShipmentRegister!C:C,0))=0,"",INDEX(ShipmentRegister!T:T,MATCH($A43,ShipmentRegister!C:C,0))))</f>
        <v/>
      </c>
      <c r="M43" s="113"/>
    </row>
    <row r="44" spans="1:14" ht="14.25" customHeight="1">
      <c r="A44" s="112" t="s">
        <v>793</v>
      </c>
      <c r="B44" s="56" t="str">
        <f>IF(ISBLANK($A44),"",INDEX(ShipmentRegister!G:G,MATCH($A44,ShipmentRegister!C:C,0)))</f>
        <v>Netflix Australia</v>
      </c>
      <c r="C44" s="57">
        <f>IF(ISBLANK($A44),"",INDEX(ShipmentRegister!D:D,MATCH($A44,ShipmentRegister!C:C,0)))</f>
        <v>1</v>
      </c>
      <c r="D44" s="57" t="str">
        <f>IF(ISBLANK($A44),"",INDEX(ShipmentRegister!F:F,MATCH($A44,ShipmentRegister!C:C,0)))</f>
        <v>B1.7</v>
      </c>
      <c r="E44" s="112" t="s">
        <v>927</v>
      </c>
      <c r="F44" s="142">
        <v>44019</v>
      </c>
      <c r="G44" s="114" t="s">
        <v>505</v>
      </c>
      <c r="H44" s="112" t="s">
        <v>618</v>
      </c>
      <c r="I44" s="112" t="s">
        <v>618</v>
      </c>
      <c r="J44" s="113" t="s">
        <v>39</v>
      </c>
      <c r="K44" s="58">
        <f>IF(ISBLANK($A44),"",$F44-(INDEX(ShipmentRegister!A:A,MATCH($A44,ShipmentRegister!C:C,0))))</f>
        <v>10</v>
      </c>
      <c r="L44" s="59" t="str">
        <f>IF(ISBLANK($A44),"",IF(INDEX(ShipmentRegister!T:T,MATCH($A44,ShipmentRegister!C:C,0))=0,"",INDEX(ShipmentRegister!T:T,MATCH($A44,ShipmentRegister!C:C,0))))</f>
        <v/>
      </c>
      <c r="M44" s="113"/>
    </row>
    <row r="45" spans="1:14" ht="14.25" customHeight="1">
      <c r="A45" s="107" t="s">
        <v>914</v>
      </c>
      <c r="B45" s="56" t="str">
        <f>IF(ISBLANK($A45),"",INDEX(ShipmentRegister!G:G,MATCH($A45,ShipmentRegister!C:C,0)))</f>
        <v>SYD70</v>
      </c>
      <c r="C45" s="57">
        <f>IF(ISBLANK($A45),"",INDEX(ShipmentRegister!D:D,MATCH($A45,ShipmentRegister!C:C,0)))</f>
        <v>1</v>
      </c>
      <c r="D45" s="57" t="str">
        <f>IF(ISBLANK($A45),"",INDEX(ShipmentRegister!F:F,MATCH($A45,ShipmentRegister!C:C,0)))</f>
        <v>A1.2</v>
      </c>
      <c r="E45" s="112" t="s">
        <v>568</v>
      </c>
      <c r="F45" s="142">
        <v>44019</v>
      </c>
      <c r="G45" s="114" t="s">
        <v>928</v>
      </c>
      <c r="H45" s="112" t="s">
        <v>618</v>
      </c>
      <c r="I45" s="112" t="s">
        <v>618</v>
      </c>
      <c r="J45" s="113" t="s">
        <v>39</v>
      </c>
      <c r="K45" s="58">
        <f>IF(ISBLANK($A45),"",$F45-(INDEX(ShipmentRegister!A:A,MATCH($A45,ShipmentRegister!C:C,0))))</f>
        <v>1</v>
      </c>
      <c r="L45" s="59" t="str">
        <f>IF(ISBLANK($A45),"",IF(INDEX(ShipmentRegister!T:T,MATCH($A45,ShipmentRegister!C:C,0))=0,"",INDEX(ShipmentRegister!T:T,MATCH($A45,ShipmentRegister!C:C,0))))</f>
        <v/>
      </c>
      <c r="M45" s="113"/>
    </row>
    <row r="46" spans="1:14" ht="14.25" customHeight="1">
      <c r="A46" s="50" t="s">
        <v>924</v>
      </c>
      <c r="B46" s="56" t="str">
        <f>IF(ISBLANK($A46),"",INDEX(ShipmentRegister!G:G,MATCH($A46,ShipmentRegister!C:C,0)))</f>
        <v>Hawaiki Submarine Cable Australia Pty Ltd</v>
      </c>
      <c r="C46" s="57">
        <f>IF(ISBLANK($A46),"",INDEX(ShipmentRegister!D:D,MATCH($A46,ShipmentRegister!C:C,0)))</f>
        <v>1</v>
      </c>
      <c r="D46" s="57" t="str">
        <f>IF(ISBLANK($A46),"",INDEX(ShipmentRegister!F:F,MATCH($A46,ShipmentRegister!C:C,0)))</f>
        <v>A1.1</v>
      </c>
      <c r="E46" s="112" t="s">
        <v>522</v>
      </c>
      <c r="F46" s="142">
        <v>44019</v>
      </c>
      <c r="G46" s="114" t="s">
        <v>938</v>
      </c>
      <c r="H46" s="112" t="s">
        <v>339</v>
      </c>
      <c r="I46" s="112" t="s">
        <v>339</v>
      </c>
      <c r="J46" s="113" t="s">
        <v>39</v>
      </c>
      <c r="K46" s="58">
        <f>IF(ISBLANK($A46),"",$F46-(INDEX(ShipmentRegister!A:A,MATCH($A46,ShipmentRegister!C:C,0))))</f>
        <v>0</v>
      </c>
      <c r="L46" s="59" t="str">
        <f>IF(ISBLANK($A46),"",IF(INDEX(ShipmentRegister!T:T,MATCH($A46,ShipmentRegister!C:C,0))=0,"",INDEX(ShipmentRegister!T:T,MATCH($A46,ShipmentRegister!C:C,0))))</f>
        <v/>
      </c>
      <c r="M46" s="113"/>
    </row>
    <row r="47" spans="1:14" ht="14.25" customHeight="1">
      <c r="A47" s="50" t="s">
        <v>940</v>
      </c>
      <c r="B47" s="56" t="str">
        <f>IF(ISBLANK($A47),"",INDEX(ShipmentRegister!G:G,MATCH($A47,ShipmentRegister!C:C,0)))</f>
        <v>Browserstack (AU)</v>
      </c>
      <c r="C47" s="57">
        <f>IF(ISBLANK($A47),"",INDEX(ShipmentRegister!D:D,MATCH($A47,ShipmentRegister!C:C,0)))</f>
        <v>1</v>
      </c>
      <c r="D47" s="57" t="str">
        <f>IF(ISBLANK($A47),"",INDEX(ShipmentRegister!F:F,MATCH($A47,ShipmentRegister!C:C,0)))</f>
        <v>A1.1</v>
      </c>
      <c r="E47" s="112" t="s">
        <v>941</v>
      </c>
      <c r="F47" s="142">
        <v>44019</v>
      </c>
      <c r="G47" s="114" t="s">
        <v>529</v>
      </c>
      <c r="H47" s="112" t="s">
        <v>339</v>
      </c>
      <c r="I47" s="112" t="s">
        <v>339</v>
      </c>
      <c r="J47" s="113" t="s">
        <v>39</v>
      </c>
      <c r="K47" s="58">
        <f>IF(ISBLANK($A47),"",$F47-(INDEX(ShipmentRegister!A:A,MATCH($A47,ShipmentRegister!C:C,0))))</f>
        <v>5</v>
      </c>
      <c r="L47" s="59" t="str">
        <f>IF(ISBLANK($A47),"",IF(INDEX(ShipmentRegister!T:T,MATCH($A47,ShipmentRegister!C:C,0))=0,"",INDEX(ShipmentRegister!T:T,MATCH($A47,ShipmentRegister!C:C,0))))</f>
        <v/>
      </c>
      <c r="M47" s="113"/>
    </row>
    <row r="48" spans="1:14" ht="14.25" customHeight="1">
      <c r="A48" s="50" t="s">
        <v>939</v>
      </c>
      <c r="B48" s="56" t="str">
        <f>IF(ISBLANK($A48),"",INDEX(ShipmentRegister!G:G,MATCH($A48,ShipmentRegister!C:C,0)))</f>
        <v xml:space="preserve">Browserstack (AU) </v>
      </c>
      <c r="C48" s="57">
        <f>IF(ISBLANK($A48),"",INDEX(ShipmentRegister!D:D,MATCH($A48,ShipmentRegister!C:C,0)))</f>
        <v>1</v>
      </c>
      <c r="D48" s="57" t="str">
        <f>IF(ISBLANK($A48),"",INDEX(ShipmentRegister!F:F,MATCH($A48,ShipmentRegister!C:C,0)))</f>
        <v>A1.1</v>
      </c>
      <c r="E48" s="112" t="s">
        <v>941</v>
      </c>
      <c r="F48" s="142">
        <v>44019</v>
      </c>
      <c r="G48" s="114" t="s">
        <v>529</v>
      </c>
      <c r="H48" s="112" t="s">
        <v>339</v>
      </c>
      <c r="I48" s="112" t="s">
        <v>339</v>
      </c>
      <c r="J48" s="113" t="s">
        <v>39</v>
      </c>
      <c r="K48" s="58">
        <f>IF(ISBLANK($A48),"",$F48-(INDEX(ShipmentRegister!A:A,MATCH($A48,ShipmentRegister!C:C,0))))</f>
        <v>4</v>
      </c>
      <c r="L48" s="59" t="str">
        <f>IF(ISBLANK($A48),"",IF(INDEX(ShipmentRegister!T:T,MATCH($A48,ShipmentRegister!C:C,0))=0,"",INDEX(ShipmentRegister!T:T,MATCH($A48,ShipmentRegister!C:C,0))))</f>
        <v/>
      </c>
      <c r="M48" s="113"/>
    </row>
    <row r="49" spans="1:14" ht="14.25" customHeight="1">
      <c r="A49" s="50" t="s">
        <v>887</v>
      </c>
      <c r="B49" s="56" t="str">
        <f>IF(ISBLANK($A49),"",INDEX(ShipmentRegister!G:G,MATCH($A49,ShipmentRegister!C:C,0)))</f>
        <v>AMAZON CORPORATE SERVICES PTY LIMITED</v>
      </c>
      <c r="C49" s="57">
        <f>IF(ISBLANK($A49),"",INDEX(ShipmentRegister!D:D,MATCH($A49,ShipmentRegister!C:C,0)))</f>
        <v>1</v>
      </c>
      <c r="D49" s="57" t="str">
        <f>IF(ISBLANK($A49),"",INDEX(ShipmentRegister!F:F,MATCH($A49,ShipmentRegister!C:C,0)))</f>
        <v>A1.2</v>
      </c>
      <c r="E49" s="112" t="s">
        <v>568</v>
      </c>
      <c r="F49" s="142">
        <v>44019</v>
      </c>
      <c r="G49" s="114" t="s">
        <v>511</v>
      </c>
      <c r="H49" s="112" t="s">
        <v>166</v>
      </c>
      <c r="I49" s="112" t="s">
        <v>166</v>
      </c>
      <c r="J49" s="113" t="s">
        <v>39</v>
      </c>
      <c r="K49" s="58">
        <f>IF(ISBLANK($A49),"",$F49-(INDEX(ShipmentRegister!A:A,MATCH($A49,ShipmentRegister!C:C,0))))</f>
        <v>4</v>
      </c>
      <c r="L49" s="59" t="str">
        <f>IF(ISBLANK($A49),"",IF(INDEX(ShipmentRegister!T:T,MATCH($A49,ShipmentRegister!C:C,0))=0,"",INDEX(ShipmentRegister!T:T,MATCH($A49,ShipmentRegister!C:C,0))))</f>
        <v/>
      </c>
      <c r="M49" s="113"/>
    </row>
    <row r="50" spans="1:14" ht="14.25" customHeight="1">
      <c r="A50" s="112" t="s">
        <v>918</v>
      </c>
      <c r="B50" s="56" t="str">
        <f>IF(ISBLANK($A50),"",INDEX(ShipmentRegister!G:G,MATCH($A50,ShipmentRegister!C:C,0)))</f>
        <v>Disney Streaming Technology LLC</v>
      </c>
      <c r="C50" s="57">
        <f>IF(ISBLANK($A50),"",INDEX(ShipmentRegister!D:D,MATCH($A50,ShipmentRegister!C:C,0)))</f>
        <v>1</v>
      </c>
      <c r="D50" s="57" t="str">
        <f>IF(ISBLANK($A50),"",INDEX(ShipmentRegister!F:F,MATCH($A50,ShipmentRegister!C:C,0)))</f>
        <v>B1.7</v>
      </c>
      <c r="E50" s="112" t="s">
        <v>953</v>
      </c>
      <c r="F50" s="142">
        <v>44020</v>
      </c>
      <c r="G50" s="114" t="s">
        <v>954</v>
      </c>
      <c r="H50" s="112" t="s">
        <v>618</v>
      </c>
      <c r="I50" s="112" t="s">
        <v>618</v>
      </c>
      <c r="J50" s="113" t="s">
        <v>39</v>
      </c>
      <c r="K50" s="58">
        <f>IF(ISBLANK($A50),"",$F50-(INDEX(ShipmentRegister!A:A,MATCH($A50,ShipmentRegister!C:C,0))))</f>
        <v>1</v>
      </c>
      <c r="L50" s="59" t="str">
        <f>IF(ISBLANK($A50),"",IF(INDEX(ShipmentRegister!T:T,MATCH($A50,ShipmentRegister!C:C,0))=0,"",INDEX(ShipmentRegister!T:T,MATCH($A50,ShipmentRegister!C:C,0))))</f>
        <v/>
      </c>
      <c r="M50" s="113"/>
    </row>
    <row r="51" spans="1:14" ht="14.25" customHeight="1">
      <c r="A51" s="112" t="s">
        <v>944</v>
      </c>
      <c r="B51" s="56" t="str">
        <f>IF(ISBLANK($A51),"",INDEX(ShipmentRegister!G:G,MATCH($A51,ShipmentRegister!C:C,0)))</f>
        <v>Disney Streaming Technology LLC</v>
      </c>
      <c r="C51" s="57">
        <f>IF(ISBLANK($A51),"",INDEX(ShipmentRegister!D:D,MATCH($A51,ShipmentRegister!C:C,0)))</f>
        <v>1</v>
      </c>
      <c r="D51" s="57" t="str">
        <f>IF(ISBLANK($A51),"",INDEX(ShipmentRegister!F:F,MATCH($A51,ShipmentRegister!C:C,0)))</f>
        <v>B1.7</v>
      </c>
      <c r="E51" s="112" t="s">
        <v>953</v>
      </c>
      <c r="F51" s="142">
        <v>44020</v>
      </c>
      <c r="G51" s="114" t="s">
        <v>954</v>
      </c>
      <c r="H51" s="112" t="s">
        <v>618</v>
      </c>
      <c r="I51" s="112" t="s">
        <v>618</v>
      </c>
      <c r="J51" s="113" t="s">
        <v>39</v>
      </c>
      <c r="K51" s="58">
        <f>IF(ISBLANK($A51),"",$F51-(INDEX(ShipmentRegister!A:A,MATCH($A51,ShipmentRegister!C:C,0))))</f>
        <v>1</v>
      </c>
      <c r="L51" s="59" t="str">
        <f>IF(ISBLANK($A51),"",IF(INDEX(ShipmentRegister!T:T,MATCH($A51,ShipmentRegister!C:C,0))=0,"",INDEX(ShipmentRegister!T:T,MATCH($A51,ShipmentRegister!C:C,0))))</f>
        <v/>
      </c>
      <c r="M51" s="113"/>
    </row>
    <row r="52" spans="1:14" ht="14.25" customHeight="1">
      <c r="A52" s="50" t="s">
        <v>957</v>
      </c>
      <c r="B52" s="56" t="str">
        <f>IF(ISBLANK($A52),"",INDEX(ShipmentRegister!G:G,MATCH($A52,ShipmentRegister!C:C,0)))</f>
        <v>SolarWinds MSP Cloud GmbH</v>
      </c>
      <c r="C52" s="57">
        <f>IF(ISBLANK($A52),"",INDEX(ShipmentRegister!D:D,MATCH($A52,ShipmentRegister!C:C,0)))</f>
        <v>1</v>
      </c>
      <c r="D52" s="57" t="str">
        <f>IF(ISBLANK($A52),"",INDEX(ShipmentRegister!F:F,MATCH($A52,ShipmentRegister!C:C,0)))</f>
        <v>A1.1</v>
      </c>
      <c r="E52" s="112" t="s">
        <v>959</v>
      </c>
      <c r="F52" s="142">
        <v>44020</v>
      </c>
      <c r="G52" s="114" t="s">
        <v>960</v>
      </c>
      <c r="H52" s="112" t="s">
        <v>618</v>
      </c>
      <c r="I52" s="112" t="s">
        <v>618</v>
      </c>
      <c r="J52" s="113" t="s">
        <v>39</v>
      </c>
      <c r="K52" s="58">
        <f>IF(ISBLANK($A52),"",$F52-(INDEX(ShipmentRegister!A:A,MATCH($A52,ShipmentRegister!C:C,0))))</f>
        <v>0</v>
      </c>
      <c r="L52" s="59" t="str">
        <f>IF(ISBLANK($A52),"",IF(INDEX(ShipmentRegister!T:T,MATCH($A52,ShipmentRegister!C:C,0))=0,"",INDEX(ShipmentRegister!T:T,MATCH($A52,ShipmentRegister!C:C,0))))</f>
        <v/>
      </c>
      <c r="M52" s="113"/>
    </row>
    <row r="53" spans="1:14" ht="14.25" customHeight="1">
      <c r="A53" s="50" t="s">
        <v>947</v>
      </c>
      <c r="B53" s="56" t="str">
        <f>IF(ISBLANK($A53),"",INDEX(ShipmentRegister!G:G,MATCH($A53,ShipmentRegister!C:C,0)))</f>
        <v>Tata Consultancy Services Limited</v>
      </c>
      <c r="C53" s="57">
        <f>IF(ISBLANK($A53),"",INDEX(ShipmentRegister!D:D,MATCH($A53,ShipmentRegister!C:C,0)))</f>
        <v>2</v>
      </c>
      <c r="D53" s="57" t="str">
        <f>IF(ISBLANK($A53),"",INDEX(ShipmentRegister!F:F,MATCH($A53,ShipmentRegister!C:C,0)))</f>
        <v>A2.2</v>
      </c>
      <c r="E53" s="112" t="s">
        <v>986</v>
      </c>
      <c r="F53" s="142">
        <v>44020</v>
      </c>
      <c r="G53" s="114" t="s">
        <v>526</v>
      </c>
      <c r="H53" s="112" t="s">
        <v>618</v>
      </c>
      <c r="I53" s="112" t="s">
        <v>618</v>
      </c>
      <c r="J53" s="113"/>
      <c r="K53" s="58">
        <f>IF(ISBLANK($A53),"",$F53-(INDEX(ShipmentRegister!A:A,MATCH($A53,ShipmentRegister!C:C,0))))</f>
        <v>0</v>
      </c>
      <c r="L53" s="59" t="str">
        <f>IF(ISBLANK($A53),"",IF(INDEX(ShipmentRegister!T:T,MATCH($A53,ShipmentRegister!C:C,0))=0,"",INDEX(ShipmentRegister!T:T,MATCH($A53,ShipmentRegister!C:C,0))))</f>
        <v/>
      </c>
      <c r="M53" s="113"/>
      <c r="N53" s="60" t="s">
        <v>1805</v>
      </c>
    </row>
    <row r="54" spans="1:14" ht="14.25" customHeight="1">
      <c r="A54" s="50" t="s">
        <v>950</v>
      </c>
      <c r="B54" s="56" t="str">
        <f>IF(ISBLANK($A54),"",INDEX(ShipmentRegister!G:G,MATCH($A54,ShipmentRegister!C:C,0)))</f>
        <v>Tata Consultancy Services Limited</v>
      </c>
      <c r="C54" s="57">
        <f>IF(ISBLANK($A54),"",INDEX(ShipmentRegister!D:D,MATCH($A54,ShipmentRegister!C:C,0)))</f>
        <v>2</v>
      </c>
      <c r="D54" s="57" t="str">
        <f>IF(ISBLANK($A54),"",INDEX(ShipmentRegister!F:F,MATCH($A54,ShipmentRegister!C:C,0)))</f>
        <v>A2.2</v>
      </c>
      <c r="E54" s="112" t="s">
        <v>986</v>
      </c>
      <c r="F54" s="142">
        <v>44020</v>
      </c>
      <c r="G54" s="114" t="s">
        <v>526</v>
      </c>
      <c r="H54" s="112" t="s">
        <v>618</v>
      </c>
      <c r="I54" s="112" t="s">
        <v>618</v>
      </c>
      <c r="J54" s="113"/>
      <c r="K54" s="58">
        <f>IF(ISBLANK($A54),"",$F54-(INDEX(ShipmentRegister!A:A,MATCH($A54,ShipmentRegister!C:C,0))))</f>
        <v>0</v>
      </c>
      <c r="L54" s="59" t="str">
        <f>IF(ISBLANK($A54),"",IF(INDEX(ShipmentRegister!T:T,MATCH($A54,ShipmentRegister!C:C,0))=0,"",INDEX(ShipmentRegister!T:T,MATCH($A54,ShipmentRegister!C:C,0))))</f>
        <v/>
      </c>
      <c r="M54" s="113"/>
      <c r="N54" s="60" t="s">
        <v>1805</v>
      </c>
    </row>
    <row r="55" spans="1:14" ht="14.25" customHeight="1">
      <c r="A55" s="50" t="s">
        <v>926</v>
      </c>
      <c r="B55" s="56" t="str">
        <f>IF(ISBLANK($A55),"",INDEX(ShipmentRegister!G:G,MATCH($A55,ShipmentRegister!C:C,0)))</f>
        <v>Host Universal Pty Ltd</v>
      </c>
      <c r="C55" s="57">
        <f>IF(ISBLANK($A55),"",INDEX(ShipmentRegister!D:D,MATCH($A55,ShipmentRegister!C:C,0)))</f>
        <v>1</v>
      </c>
      <c r="D55" s="57" t="str">
        <f>IF(ISBLANK($A55),"",INDEX(ShipmentRegister!F:F,MATCH($A55,ShipmentRegister!C:C,0)))</f>
        <v>D1.2</v>
      </c>
      <c r="E55" s="112" t="s">
        <v>972</v>
      </c>
      <c r="F55" s="142">
        <v>44020</v>
      </c>
      <c r="G55" s="114" t="s">
        <v>428</v>
      </c>
      <c r="H55" s="112" t="s">
        <v>167</v>
      </c>
      <c r="I55" s="112" t="s">
        <v>167</v>
      </c>
      <c r="J55" s="113" t="s">
        <v>39</v>
      </c>
      <c r="K55" s="58">
        <f>IF(ISBLANK($A55),"",$F55-(INDEX(ShipmentRegister!A:A,MATCH($A55,ShipmentRegister!C:C,0))))</f>
        <v>1</v>
      </c>
      <c r="L55" s="59" t="str">
        <f>IF(ISBLANK($A55),"",IF(INDEX(ShipmentRegister!T:T,MATCH($A55,ShipmentRegister!C:C,0))=0,"",INDEX(ShipmentRegister!T:T,MATCH($A55,ShipmentRegister!C:C,0))))</f>
        <v/>
      </c>
      <c r="M55" s="113"/>
    </row>
    <row r="56" spans="1:14" ht="14.25" customHeight="1">
      <c r="A56" s="112" t="s">
        <v>955</v>
      </c>
      <c r="B56" s="56" t="str">
        <f>IF(ISBLANK($A56),"",INDEX(ShipmentRegister!G:G,MATCH($A56,ShipmentRegister!C:C,0)))</f>
        <v>Microsoft Datacenter (Australia) PTY Limited</v>
      </c>
      <c r="C56" s="57">
        <f>IF(ISBLANK($A56),"",INDEX(ShipmentRegister!D:D,MATCH($A56,ShipmentRegister!C:C,0)))</f>
        <v>1</v>
      </c>
      <c r="D56" s="57" t="str">
        <f>IF(ISBLANK($A56),"",INDEX(ShipmentRegister!F:F,MATCH($A56,ShipmentRegister!C:C,0)))</f>
        <v>A1.1</v>
      </c>
      <c r="E56" s="112" t="s">
        <v>1806</v>
      </c>
      <c r="F56" s="142">
        <v>44020</v>
      </c>
      <c r="G56" s="114" t="s">
        <v>555</v>
      </c>
      <c r="H56" s="112" t="s">
        <v>989</v>
      </c>
      <c r="I56" s="112" t="s">
        <v>618</v>
      </c>
      <c r="J56" s="113" t="s">
        <v>39</v>
      </c>
      <c r="K56" s="58">
        <f>IF(ISBLANK($A56),"",$F56-(INDEX(ShipmentRegister!A:A,MATCH($A56,ShipmentRegister!C:C,0))))</f>
        <v>0</v>
      </c>
      <c r="L56" s="59" t="str">
        <f>IF(ISBLANK($A56),"",IF(INDEX(ShipmentRegister!T:T,MATCH($A56,ShipmentRegister!C:C,0))=0,"",INDEX(ShipmentRegister!T:T,MATCH($A56,ShipmentRegister!C:C,0))))</f>
        <v/>
      </c>
      <c r="M56" s="113"/>
    </row>
    <row r="57" spans="1:14" ht="14.25" customHeight="1">
      <c r="A57" s="112" t="s">
        <v>980</v>
      </c>
      <c r="B57" s="56" t="str">
        <f>IF(ISBLANK($A57),"",INDEX(ShipmentRegister!G:G,MATCH($A57,ShipmentRegister!C:C,0)))</f>
        <v>Schneider Electric Industries S.A.S</v>
      </c>
      <c r="C57" s="57">
        <f>IF(ISBLANK($A57),"",INDEX(ShipmentRegister!D:D,MATCH($A57,ShipmentRegister!C:C,0)))</f>
        <v>4</v>
      </c>
      <c r="D57" s="57" t="str">
        <f>IF(ISBLANK($A57),"",INDEX(ShipmentRegister!F:F,MATCH($A57,ShipmentRegister!C:C,0)))</f>
        <v>A1.1</v>
      </c>
      <c r="E57" s="112" t="s">
        <v>1807</v>
      </c>
      <c r="F57" s="142">
        <v>44020</v>
      </c>
      <c r="G57" s="114" t="s">
        <v>555</v>
      </c>
      <c r="H57" s="112" t="s">
        <v>989</v>
      </c>
      <c r="I57" s="112" t="s">
        <v>618</v>
      </c>
      <c r="J57" s="113" t="s">
        <v>39</v>
      </c>
      <c r="K57" s="58">
        <f>IF(ISBLANK($A57),"",$F57-(INDEX(ShipmentRegister!A:A,MATCH($A57,ShipmentRegister!C:C,0))))</f>
        <v>0</v>
      </c>
      <c r="L57" s="59" t="str">
        <f>IF(ISBLANK($A57),"",IF(INDEX(ShipmentRegister!T:T,MATCH($A57,ShipmentRegister!C:C,0))=0,"",INDEX(ShipmentRegister!T:T,MATCH($A57,ShipmentRegister!C:C,0))))</f>
        <v/>
      </c>
      <c r="M57" s="113"/>
      <c r="N57" s="60" t="s">
        <v>1808</v>
      </c>
    </row>
    <row r="58" spans="1:14" ht="14.25" customHeight="1">
      <c r="A58" s="112" t="s">
        <v>983</v>
      </c>
      <c r="B58" s="56" t="str">
        <f>IF(ISBLANK($A58),"",INDEX(ShipmentRegister!G:G,MATCH($A58,ShipmentRegister!C:C,0)))</f>
        <v>Schneider Electric Industries S.A.S</v>
      </c>
      <c r="C58" s="57">
        <f>IF(ISBLANK($A58),"",INDEX(ShipmentRegister!D:D,MATCH($A58,ShipmentRegister!C:C,0)))</f>
        <v>4</v>
      </c>
      <c r="D58" s="57" t="str">
        <f>IF(ISBLANK($A58),"",INDEX(ShipmentRegister!F:F,MATCH($A58,ShipmentRegister!C:C,0)))</f>
        <v>A1.1</v>
      </c>
      <c r="E58" s="112" t="s">
        <v>1807</v>
      </c>
      <c r="F58" s="142">
        <v>44020</v>
      </c>
      <c r="G58" s="114" t="s">
        <v>555</v>
      </c>
      <c r="H58" s="112" t="s">
        <v>989</v>
      </c>
      <c r="I58" s="112" t="s">
        <v>618</v>
      </c>
      <c r="J58" s="113" t="s">
        <v>39</v>
      </c>
      <c r="K58" s="58">
        <f>IF(ISBLANK($A58),"",$F58-(INDEX(ShipmentRegister!A:A,MATCH($A58,ShipmentRegister!C:C,0))))</f>
        <v>0</v>
      </c>
      <c r="L58" s="59" t="str">
        <f>IF(ISBLANK($A58),"",IF(INDEX(ShipmentRegister!T:T,MATCH($A58,ShipmentRegister!C:C,0))=0,"",INDEX(ShipmentRegister!T:T,MATCH($A58,ShipmentRegister!C:C,0))))</f>
        <v/>
      </c>
      <c r="M58" s="113"/>
      <c r="N58" s="60" t="s">
        <v>1808</v>
      </c>
    </row>
    <row r="59" spans="1:14" ht="14.25" customHeight="1">
      <c r="A59" s="112" t="s">
        <v>984</v>
      </c>
      <c r="B59" s="56" t="str">
        <f>IF(ISBLANK($A59),"",INDEX(ShipmentRegister!G:G,MATCH($A59,ShipmentRegister!C:C,0)))</f>
        <v>Schneider Electric Industries S.A.S</v>
      </c>
      <c r="C59" s="57">
        <f>IF(ISBLANK($A59),"",INDEX(ShipmentRegister!D:D,MATCH($A59,ShipmentRegister!C:C,0)))</f>
        <v>4</v>
      </c>
      <c r="D59" s="57" t="str">
        <f>IF(ISBLANK($A59),"",INDEX(ShipmentRegister!F:F,MATCH($A59,ShipmentRegister!C:C,0)))</f>
        <v>A1.1</v>
      </c>
      <c r="E59" s="112" t="s">
        <v>1807</v>
      </c>
      <c r="F59" s="142">
        <v>44020</v>
      </c>
      <c r="G59" s="114" t="s">
        <v>555</v>
      </c>
      <c r="H59" s="112" t="s">
        <v>989</v>
      </c>
      <c r="I59" s="112" t="s">
        <v>618</v>
      </c>
      <c r="J59" s="113" t="s">
        <v>39</v>
      </c>
      <c r="K59" s="58">
        <f>IF(ISBLANK($A59),"",$F59-(INDEX(ShipmentRegister!A:A,MATCH($A59,ShipmentRegister!C:C,0))))</f>
        <v>0</v>
      </c>
      <c r="L59" s="59" t="str">
        <f>IF(ISBLANK($A59),"",IF(INDEX(ShipmentRegister!T:T,MATCH($A59,ShipmentRegister!C:C,0))=0,"",INDEX(ShipmentRegister!T:T,MATCH($A59,ShipmentRegister!C:C,0))))</f>
        <v/>
      </c>
      <c r="M59" s="113"/>
      <c r="N59" s="60" t="s">
        <v>1808</v>
      </c>
    </row>
    <row r="60" spans="1:14" ht="14.25" customHeight="1">
      <c r="A60" s="112" t="s">
        <v>985</v>
      </c>
      <c r="B60" s="56" t="str">
        <f>IF(ISBLANK($A60),"",INDEX(ShipmentRegister!G:G,MATCH($A60,ShipmentRegister!C:C,0)))</f>
        <v>Schneider Electric Industries S.A.S</v>
      </c>
      <c r="C60" s="57">
        <f>IF(ISBLANK($A60),"",INDEX(ShipmentRegister!D:D,MATCH($A60,ShipmentRegister!C:C,0)))</f>
        <v>4</v>
      </c>
      <c r="D60" s="57" t="str">
        <f>IF(ISBLANK($A60),"",INDEX(ShipmentRegister!F:F,MATCH($A60,ShipmentRegister!C:C,0)))</f>
        <v>A1.1</v>
      </c>
      <c r="E60" s="112" t="s">
        <v>1807</v>
      </c>
      <c r="F60" s="142">
        <v>44020</v>
      </c>
      <c r="G60" s="114" t="s">
        <v>555</v>
      </c>
      <c r="H60" s="112" t="s">
        <v>989</v>
      </c>
      <c r="I60" s="112" t="s">
        <v>618</v>
      </c>
      <c r="J60" s="113" t="s">
        <v>39</v>
      </c>
      <c r="K60" s="58">
        <f>IF(ISBLANK($A60),"",$F60-(INDEX(ShipmentRegister!A:A,MATCH($A60,ShipmentRegister!C:C,0))))</f>
        <v>0</v>
      </c>
      <c r="L60" s="59" t="str">
        <f>IF(ISBLANK($A60),"",IF(INDEX(ShipmentRegister!T:T,MATCH($A60,ShipmentRegister!C:C,0))=0,"",INDEX(ShipmentRegister!T:T,MATCH($A60,ShipmentRegister!C:C,0))))</f>
        <v/>
      </c>
      <c r="M60" s="113"/>
      <c r="N60" s="60" t="s">
        <v>1808</v>
      </c>
    </row>
    <row r="61" spans="1:14" ht="14.25" customHeight="1">
      <c r="A61" s="108" t="s">
        <v>973</v>
      </c>
      <c r="B61" s="56" t="str">
        <f>IF(ISBLANK($A61),"",INDEX(ShipmentRegister!G:G,MATCH($A61,ShipmentRegister!C:C,0)))</f>
        <v>Kabushiki Kaisha salesforce.com</v>
      </c>
      <c r="C61" s="57">
        <f>IF(ISBLANK($A61),"",INDEX(ShipmentRegister!D:D,MATCH($A61,ShipmentRegister!C:C,0)))</f>
        <v>1</v>
      </c>
      <c r="D61" s="57" t="str">
        <f>IF(ISBLANK($A61),"",INDEX(ShipmentRegister!F:F,MATCH($A61,ShipmentRegister!C:C,0)))</f>
        <v>B1.3</v>
      </c>
      <c r="E61" s="112" t="s">
        <v>523</v>
      </c>
      <c r="F61" s="142">
        <v>44020</v>
      </c>
      <c r="G61" s="114" t="s">
        <v>992</v>
      </c>
      <c r="H61" s="112" t="s">
        <v>191</v>
      </c>
      <c r="I61" s="112" t="s">
        <v>191</v>
      </c>
      <c r="J61" s="113" t="s">
        <v>39</v>
      </c>
      <c r="K61" s="58">
        <f>IF(ISBLANK($A61),"",$F61-(INDEX(ShipmentRegister!A:A,MATCH($A61,ShipmentRegister!C:C,0))))</f>
        <v>0</v>
      </c>
      <c r="L61" s="59" t="str">
        <f>IF(ISBLANK($A61),"",IF(INDEX(ShipmentRegister!T:T,MATCH($A61,ShipmentRegister!C:C,0))=0,"",INDEX(ShipmentRegister!T:T,MATCH($A61,ShipmentRegister!C:C,0))))</f>
        <v/>
      </c>
      <c r="M61" s="113"/>
    </row>
    <row r="62" spans="1:14" ht="14.25" customHeight="1">
      <c r="A62" s="50" t="s">
        <v>968</v>
      </c>
      <c r="B62" s="56" t="str">
        <f>IF(ISBLANK($A62),"",INDEX(ShipmentRegister!G:G,MATCH($A62,ShipmentRegister!C:C,0)))</f>
        <v>DATTO INC</v>
      </c>
      <c r="C62" s="57">
        <f>IF(ISBLANK($A62),"",INDEX(ShipmentRegister!D:D,MATCH($A62,ShipmentRegister!C:C,0)))</f>
        <v>1</v>
      </c>
      <c r="D62" s="57" t="str">
        <f>IF(ISBLANK($A62),"",INDEX(ShipmentRegister!F:F,MATCH($A62,ShipmentRegister!C:C,0)))</f>
        <v>A1.1</v>
      </c>
      <c r="E62" s="112" t="s">
        <v>999</v>
      </c>
      <c r="F62" s="142">
        <v>44021</v>
      </c>
      <c r="G62" s="114" t="s">
        <v>1000</v>
      </c>
      <c r="H62" s="112" t="s">
        <v>339</v>
      </c>
      <c r="I62" s="112" t="s">
        <v>339</v>
      </c>
      <c r="J62" s="113" t="s">
        <v>39</v>
      </c>
      <c r="K62" s="58">
        <f>IF(ISBLANK($A62),"",$F62-(INDEX(ShipmentRegister!A:A,MATCH($A62,ShipmentRegister!C:C,0))))</f>
        <v>1</v>
      </c>
      <c r="L62" s="59" t="str">
        <f>IF(ISBLANK($A62),"",IF(INDEX(ShipmentRegister!T:T,MATCH($A62,ShipmentRegister!C:C,0))=0,"",INDEX(ShipmentRegister!T:T,MATCH($A62,ShipmentRegister!C:C,0))))</f>
        <v/>
      </c>
      <c r="M62" s="113"/>
    </row>
    <row r="63" spans="1:14" ht="14.25" customHeight="1">
      <c r="A63" s="112" t="s">
        <v>929</v>
      </c>
      <c r="B63" s="56" t="str">
        <f>IF(ISBLANK($A63),"",INDEX(ShipmentRegister!G:G,MATCH($A63,ShipmentRegister!C:C,0)))</f>
        <v>WEX Prepaid Cards</v>
      </c>
      <c r="C63" s="57">
        <f>IF(ISBLANK($A63),"",INDEX(ShipmentRegister!D:D,MATCH($A63,ShipmentRegister!C:C,0)))</f>
        <v>1</v>
      </c>
      <c r="D63" s="57" t="str">
        <f>IF(ISBLANK($A63),"",INDEX(ShipmentRegister!F:F,MATCH($A63,ShipmentRegister!C:C,0)))</f>
        <v>A2.1</v>
      </c>
      <c r="E63" s="112" t="s">
        <v>1011</v>
      </c>
      <c r="F63" s="142">
        <v>44021</v>
      </c>
      <c r="G63" s="114" t="s">
        <v>1012</v>
      </c>
      <c r="H63" s="112" t="s">
        <v>618</v>
      </c>
      <c r="I63" s="112" t="s">
        <v>618</v>
      </c>
      <c r="J63" s="113" t="s">
        <v>39</v>
      </c>
      <c r="K63" s="58">
        <f>IF(ISBLANK($A63),"",$F63-(INDEX(ShipmentRegister!A:A,MATCH($A63,ShipmentRegister!C:C,0))))</f>
        <v>2</v>
      </c>
      <c r="L63" s="59" t="str">
        <f>IF(ISBLANK($A63),"",IF(INDEX(ShipmentRegister!T:T,MATCH($A63,ShipmentRegister!C:C,0))=0,"",INDEX(ShipmentRegister!T:T,MATCH($A63,ShipmentRegister!C:C,0))))</f>
        <v/>
      </c>
      <c r="M63" s="113"/>
    </row>
    <row r="64" spans="1:14" ht="14.25" customHeight="1">
      <c r="A64" s="50" t="s">
        <v>994</v>
      </c>
      <c r="B64" s="56" t="str">
        <f>IF(ISBLANK($A64),"",INDEX(ShipmentRegister!G:G,MATCH($A64,ShipmentRegister!C:C,0)))</f>
        <v>WEX Prepaid Cards</v>
      </c>
      <c r="C64" s="57">
        <f>IF(ISBLANK($A64),"",INDEX(ShipmentRegister!D:D,MATCH($A64,ShipmentRegister!C:C,0)))</f>
        <v>3</v>
      </c>
      <c r="D64" s="57" t="str">
        <f>IF(ISBLANK($A64),"",INDEX(ShipmentRegister!F:F,MATCH($A64,ShipmentRegister!C:C,0)))</f>
        <v>Central Floor</v>
      </c>
      <c r="E64" s="112" t="s">
        <v>1017</v>
      </c>
      <c r="F64" s="142">
        <v>44021</v>
      </c>
      <c r="G64" s="114" t="s">
        <v>1012</v>
      </c>
      <c r="H64" s="112" t="s">
        <v>1018</v>
      </c>
      <c r="I64" s="112" t="s">
        <v>618</v>
      </c>
      <c r="J64" s="113" t="s">
        <v>39</v>
      </c>
      <c r="K64" s="58">
        <f>IF(ISBLANK($A64),"",$F64-(INDEX(ShipmentRegister!A:A,MATCH($A64,ShipmentRegister!C:C,0))))</f>
        <v>3</v>
      </c>
      <c r="L64" s="59" t="str">
        <f>IF(ISBLANK($A64),"",IF(INDEX(ShipmentRegister!T:T,MATCH($A64,ShipmentRegister!C:C,0))=0,"",INDEX(ShipmentRegister!T:T,MATCH($A64,ShipmentRegister!C:C,0))))</f>
        <v/>
      </c>
      <c r="M64" s="113"/>
    </row>
    <row r="65" spans="1:14" ht="14.25" customHeight="1">
      <c r="A65" s="50" t="s">
        <v>995</v>
      </c>
      <c r="B65" s="56" t="str">
        <f>IF(ISBLANK($A65),"",INDEX(ShipmentRegister!G:G,MATCH($A65,ShipmentRegister!C:C,0)))</f>
        <v>WEX Prepaid Cards</v>
      </c>
      <c r="C65" s="57">
        <f>IF(ISBLANK($A65),"",INDEX(ShipmentRegister!D:D,MATCH($A65,ShipmentRegister!C:C,0)))</f>
        <v>3</v>
      </c>
      <c r="D65" s="57" t="str">
        <f>IF(ISBLANK($A65),"",INDEX(ShipmentRegister!F:F,MATCH($A65,ShipmentRegister!C:C,0)))</f>
        <v>Central Floor</v>
      </c>
      <c r="E65" s="112" t="s">
        <v>1017</v>
      </c>
      <c r="F65" s="142">
        <v>44021</v>
      </c>
      <c r="G65" s="114" t="s">
        <v>1012</v>
      </c>
      <c r="H65" s="112" t="s">
        <v>1018</v>
      </c>
      <c r="I65" s="112" t="s">
        <v>618</v>
      </c>
      <c r="J65" s="113" t="s">
        <v>39</v>
      </c>
      <c r="K65" s="58">
        <f>IF(ISBLANK($A65),"",$F65-(INDEX(ShipmentRegister!A:A,MATCH($A65,ShipmentRegister!C:C,0))))</f>
        <v>3</v>
      </c>
      <c r="L65" s="59" t="str">
        <f>IF(ISBLANK($A65),"",IF(INDEX(ShipmentRegister!T:T,MATCH($A65,ShipmentRegister!C:C,0))=0,"",INDEX(ShipmentRegister!T:T,MATCH($A65,ShipmentRegister!C:C,0))))</f>
        <v/>
      </c>
      <c r="M65" s="113"/>
    </row>
    <row r="66" spans="1:14" ht="14.25" customHeight="1">
      <c r="A66" s="50" t="s">
        <v>951</v>
      </c>
      <c r="B66" s="56" t="str">
        <f>IF(ISBLANK($A66),"",INDEX(ShipmentRegister!G:G,MATCH($A66,ShipmentRegister!C:C,0)))</f>
        <v>SAP AUSTRALIA PTY LTD</v>
      </c>
      <c r="C66" s="57">
        <f>IF(ISBLANK($A66),"",INDEX(ShipmentRegister!D:D,MATCH($A66,ShipmentRegister!C:C,0)))</f>
        <v>1</v>
      </c>
      <c r="D66" s="57" t="str">
        <f>IF(ISBLANK($A66),"",INDEX(ShipmentRegister!F:F,MATCH($A66,ShipmentRegister!C:C,0)))</f>
        <v>B1.5</v>
      </c>
      <c r="E66" s="112" t="s">
        <v>1019</v>
      </c>
      <c r="F66" s="142">
        <v>44021</v>
      </c>
      <c r="G66" s="114" t="s">
        <v>780</v>
      </c>
      <c r="H66" s="112" t="s">
        <v>167</v>
      </c>
      <c r="I66" s="112" t="s">
        <v>167</v>
      </c>
      <c r="J66" s="113" t="s">
        <v>39</v>
      </c>
      <c r="K66" s="58">
        <f>IF(ISBLANK($A66),"",$F66-(INDEX(ShipmentRegister!A:A,MATCH($A66,ShipmentRegister!C:C,0))))</f>
        <v>1</v>
      </c>
      <c r="L66" s="59" t="str">
        <f>IF(ISBLANK($A66),"",IF(INDEX(ShipmentRegister!T:T,MATCH($A66,ShipmentRegister!C:C,0))=0,"",INDEX(ShipmentRegister!T:T,MATCH($A66,ShipmentRegister!C:C,0))))</f>
        <v/>
      </c>
      <c r="M66" s="113"/>
    </row>
    <row r="67" spans="1:14" ht="14.25" customHeight="1">
      <c r="A67" s="112" t="s">
        <v>990</v>
      </c>
      <c r="B67" s="56" t="str">
        <f>IF(ISBLANK($A67),"",INDEX(ShipmentRegister!G:G,MATCH($A67,ShipmentRegister!C:C,0)))</f>
        <v>OneNet Limited</v>
      </c>
      <c r="C67" s="57">
        <f>IF(ISBLANK($A67),"",INDEX(ShipmentRegister!D:D,MATCH($A67,ShipmentRegister!C:C,0)))</f>
        <v>1</v>
      </c>
      <c r="D67" s="57" t="str">
        <f>IF(ISBLANK($A67),"",INDEX(ShipmentRegister!F:F,MATCH($A67,ShipmentRegister!C:C,0)))</f>
        <v>A2.1</v>
      </c>
      <c r="E67" s="112" t="s">
        <v>746</v>
      </c>
      <c r="F67" s="142">
        <v>44022</v>
      </c>
      <c r="G67" s="143">
        <v>0.375</v>
      </c>
      <c r="H67" s="112" t="s">
        <v>417</v>
      </c>
      <c r="I67" s="112" t="s">
        <v>417</v>
      </c>
      <c r="J67" s="113" t="s">
        <v>39</v>
      </c>
      <c r="K67" s="58">
        <f>IF(ISBLANK($A67),"",$F67-(INDEX(ShipmentRegister!A:A,MATCH($A67,ShipmentRegister!C:C,0))))</f>
        <v>2</v>
      </c>
      <c r="L67" s="59" t="str">
        <f>IF(ISBLANK($A67),"",IF(INDEX(ShipmentRegister!T:T,MATCH($A67,ShipmentRegister!C:C,0))=0,"",INDEX(ShipmentRegister!T:T,MATCH($A67,ShipmentRegister!C:C,0))))</f>
        <v/>
      </c>
      <c r="M67" s="113"/>
    </row>
    <row r="68" spans="1:14" ht="14.25" customHeight="1">
      <c r="A68" s="112" t="s">
        <v>1027</v>
      </c>
      <c r="B68" s="56" t="str">
        <f>IF(ISBLANK($A68),"",INDEX(ShipmentRegister!G:G,MATCH($A68,ShipmentRegister!C:C,0)))</f>
        <v>Host Universal Pty Ltd</v>
      </c>
      <c r="C68" s="57">
        <f>IF(ISBLANK($A68),"",INDEX(ShipmentRegister!D:D,MATCH($A68,ShipmentRegister!C:C,0)))</f>
        <v>1</v>
      </c>
      <c r="D68" s="57" t="str">
        <f>IF(ISBLANK($A68),"",INDEX(ShipmentRegister!F:F,MATCH($A68,ShipmentRegister!C:C,0)))</f>
        <v>A1.2</v>
      </c>
      <c r="E68" s="112" t="s">
        <v>500</v>
      </c>
      <c r="F68" s="142">
        <v>44022</v>
      </c>
      <c r="G68" s="143">
        <v>0.37847222222222227</v>
      </c>
      <c r="H68" s="112" t="s">
        <v>417</v>
      </c>
      <c r="I68" s="112" t="s">
        <v>417</v>
      </c>
      <c r="J68" s="113" t="s">
        <v>39</v>
      </c>
      <c r="K68" s="58">
        <f>IF(ISBLANK($A68),"",$F68-(INDEX(ShipmentRegister!A:A,MATCH($A68,ShipmentRegister!C:C,0))))</f>
        <v>0</v>
      </c>
      <c r="L68" s="59" t="str">
        <f>IF(ISBLANK($A68),"",IF(INDEX(ShipmentRegister!T:T,MATCH($A68,ShipmentRegister!C:C,0))=0,"",INDEX(ShipmentRegister!T:T,MATCH($A68,ShipmentRegister!C:C,0))))</f>
        <v/>
      </c>
      <c r="M68" s="113"/>
    </row>
    <row r="69" spans="1:14" ht="14.25" customHeight="1">
      <c r="A69" s="112" t="s">
        <v>963</v>
      </c>
      <c r="B69" s="56" t="str">
        <f>IF(ISBLANK($A69),"",INDEX(ShipmentRegister!G:G,MATCH($A69,ShipmentRegister!C:C,0)))</f>
        <v>Host Universal Pty Ltd</v>
      </c>
      <c r="C69" s="57">
        <f>IF(ISBLANK($A69),"",INDEX(ShipmentRegister!D:D,MATCH($A69,ShipmentRegister!C:C,0)))</f>
        <v>1</v>
      </c>
      <c r="D69" s="57" t="str">
        <f>IF(ISBLANK($A69),"",INDEX(ShipmentRegister!F:F,MATCH($A69,ShipmentRegister!C:C,0)))</f>
        <v>A1.1</v>
      </c>
      <c r="E69" s="112" t="s">
        <v>500</v>
      </c>
      <c r="F69" s="142">
        <v>44022</v>
      </c>
      <c r="G69" s="143">
        <v>0.37847222222222227</v>
      </c>
      <c r="H69" s="112" t="s">
        <v>417</v>
      </c>
      <c r="I69" s="112" t="s">
        <v>417</v>
      </c>
      <c r="J69" s="113" t="s">
        <v>39</v>
      </c>
      <c r="K69" s="58">
        <f>IF(ISBLANK($A69),"",$F69-(INDEX(ShipmentRegister!A:A,MATCH($A69,ShipmentRegister!C:C,0))))</f>
        <v>2</v>
      </c>
      <c r="L69" s="59" t="str">
        <f>IF(ISBLANK($A69),"",IF(INDEX(ShipmentRegister!T:T,MATCH($A69,ShipmentRegister!C:C,0))=0,"",INDEX(ShipmentRegister!T:T,MATCH($A69,ShipmentRegister!C:C,0))))</f>
        <v/>
      </c>
      <c r="M69" s="113"/>
    </row>
    <row r="70" spans="1:14" ht="14.25" customHeight="1">
      <c r="A70" s="112" t="s">
        <v>933</v>
      </c>
      <c r="B70" s="56" t="str">
        <f>IF(ISBLANK($A70),"",INDEX(ShipmentRegister!G:G,MATCH($A70,ShipmentRegister!C:C,0)))</f>
        <v>Zurich Financial Services Australia Limited</v>
      </c>
      <c r="C70" s="57">
        <f>IF(ISBLANK($A70),"",INDEX(ShipmentRegister!D:D,MATCH($A70,ShipmentRegister!C:C,0)))</f>
        <v>1</v>
      </c>
      <c r="D70" s="57" t="str">
        <f>IF(ISBLANK($A70),"",INDEX(ShipmentRegister!F:F,MATCH($A70,ShipmentRegister!C:C,0)))</f>
        <v>Central Floor</v>
      </c>
      <c r="E70" s="112" t="s">
        <v>1036</v>
      </c>
      <c r="F70" s="142">
        <v>44022</v>
      </c>
      <c r="G70" s="143">
        <v>0.44097222222222227</v>
      </c>
      <c r="H70" s="112" t="s">
        <v>417</v>
      </c>
      <c r="I70" s="112" t="s">
        <v>417</v>
      </c>
      <c r="J70" s="113" t="s">
        <v>39</v>
      </c>
      <c r="K70" s="58">
        <f>IF(ISBLANK($A70),"",$F70-(INDEX(ShipmentRegister!A:A,MATCH($A70,ShipmentRegister!C:C,0))))</f>
        <v>3</v>
      </c>
      <c r="L70" s="59" t="str">
        <f>IF(ISBLANK($A70),"",IF(INDEX(ShipmentRegister!T:T,MATCH($A70,ShipmentRegister!C:C,0))=0,"",INDEX(ShipmentRegister!T:T,MATCH($A70,ShipmentRegister!C:C,0))))</f>
        <v/>
      </c>
      <c r="M70" s="113"/>
    </row>
    <row r="71" spans="1:14" ht="14.25" customHeight="1">
      <c r="A71" s="112" t="s">
        <v>936</v>
      </c>
      <c r="B71" s="56" t="str">
        <f>IF(ISBLANK($A71),"",INDEX(ShipmentRegister!G:G,MATCH($A71,ShipmentRegister!C:C,0)))</f>
        <v>Zurich Financial Services Australia Limited</v>
      </c>
      <c r="C71" s="57">
        <f>IF(ISBLANK($A71),"",INDEX(ShipmentRegister!D:D,MATCH($A71,ShipmentRegister!C:C,0)))</f>
        <v>1</v>
      </c>
      <c r="D71" s="57" t="str">
        <f>IF(ISBLANK($A71),"",INDEX(ShipmentRegister!F:F,MATCH($A71,ShipmentRegister!C:C,0)))</f>
        <v>Central Floor</v>
      </c>
      <c r="E71" s="112" t="s">
        <v>1036</v>
      </c>
      <c r="F71" s="142">
        <v>44022</v>
      </c>
      <c r="G71" s="143">
        <v>0.44097222222222227</v>
      </c>
      <c r="H71" s="112" t="s">
        <v>417</v>
      </c>
      <c r="I71" s="112" t="s">
        <v>417</v>
      </c>
      <c r="J71" s="113" t="s">
        <v>39</v>
      </c>
      <c r="K71" s="58">
        <f>IF(ISBLANK($A71),"",$F71-(INDEX(ShipmentRegister!A:A,MATCH($A71,ShipmentRegister!C:C,0))))</f>
        <v>3</v>
      </c>
      <c r="L71" s="59" t="str">
        <f>IF(ISBLANK($A71),"",IF(INDEX(ShipmentRegister!T:T,MATCH($A71,ShipmentRegister!C:C,0))=0,"",INDEX(ShipmentRegister!T:T,MATCH($A71,ShipmentRegister!C:C,0))))</f>
        <v/>
      </c>
      <c r="M71" s="113"/>
    </row>
    <row r="72" spans="1:14" ht="14.25" customHeight="1">
      <c r="A72" s="112" t="s">
        <v>937</v>
      </c>
      <c r="B72" s="56" t="str">
        <f>IF(ISBLANK($A72),"",INDEX(ShipmentRegister!G:G,MATCH($A72,ShipmentRegister!C:C,0)))</f>
        <v>Zurich Financial Services Australia Limited</v>
      </c>
      <c r="C72" s="57">
        <f>IF(ISBLANK($A72),"",INDEX(ShipmentRegister!D:D,MATCH($A72,ShipmentRegister!C:C,0)))</f>
        <v>1</v>
      </c>
      <c r="D72" s="57" t="str">
        <f>IF(ISBLANK($A72),"",INDEX(ShipmentRegister!F:F,MATCH($A72,ShipmentRegister!C:C,0)))</f>
        <v>Central Floor</v>
      </c>
      <c r="E72" s="112" t="s">
        <v>1036</v>
      </c>
      <c r="F72" s="142">
        <v>44022</v>
      </c>
      <c r="G72" s="143">
        <v>0.44097222222222227</v>
      </c>
      <c r="H72" s="112" t="s">
        <v>417</v>
      </c>
      <c r="I72" s="112" t="s">
        <v>417</v>
      </c>
      <c r="J72" s="113" t="s">
        <v>39</v>
      </c>
      <c r="K72" s="58">
        <f>IF(ISBLANK($A72),"",$F72-(INDEX(ShipmentRegister!A:A,MATCH($A72,ShipmentRegister!C:C,0))))</f>
        <v>3</v>
      </c>
      <c r="L72" s="59" t="str">
        <f>IF(ISBLANK($A72),"",IF(INDEX(ShipmentRegister!T:T,MATCH($A72,ShipmentRegister!C:C,0))=0,"",INDEX(ShipmentRegister!T:T,MATCH($A72,ShipmentRegister!C:C,0))))</f>
        <v/>
      </c>
      <c r="M72" s="113"/>
    </row>
    <row r="73" spans="1:14" ht="14.25" customHeight="1">
      <c r="A73" s="112" t="s">
        <v>1043</v>
      </c>
      <c r="B73" s="56" t="str">
        <f>IF(ISBLANK($A73),"",INDEX(ShipmentRegister!G:G,MATCH($A73,ShipmentRegister!C:C,0)))</f>
        <v>Browserstack (AU)</v>
      </c>
      <c r="C73" s="57">
        <f>IF(ISBLANK($A73),"",INDEX(ShipmentRegister!D:D,MATCH($A73,ShipmentRegister!C:C,0)))</f>
        <v>1</v>
      </c>
      <c r="D73" s="57" t="str">
        <f>IF(ISBLANK($A73),"",INDEX(ShipmentRegister!F:F,MATCH($A73,ShipmentRegister!C:C,0)))</f>
        <v>A1.1</v>
      </c>
      <c r="E73" s="112" t="s">
        <v>1045</v>
      </c>
      <c r="F73" s="142">
        <v>44022</v>
      </c>
      <c r="G73" s="143">
        <v>0.5</v>
      </c>
      <c r="H73" s="112" t="s">
        <v>417</v>
      </c>
      <c r="I73" s="112" t="s">
        <v>417</v>
      </c>
      <c r="J73" s="113" t="s">
        <v>39</v>
      </c>
      <c r="K73" s="58">
        <f>IF(ISBLANK($A73),"",$F73-(INDEX(ShipmentRegister!A:A,MATCH($A73,ShipmentRegister!C:C,0))))</f>
        <v>1</v>
      </c>
      <c r="L73" s="59" t="str">
        <f>IF(ISBLANK($A73),"",IF(INDEX(ShipmentRegister!T:T,MATCH($A73,ShipmentRegister!C:C,0))=0,"",INDEX(ShipmentRegister!T:T,MATCH($A73,ShipmentRegister!C:C,0))))</f>
        <v/>
      </c>
      <c r="M73" s="113"/>
    </row>
    <row r="74" spans="1:14" ht="14.25" customHeight="1">
      <c r="A74" s="112" t="s">
        <v>1037</v>
      </c>
      <c r="B74" s="56" t="str">
        <f>IF(ISBLANK($A74),"",INDEX(ShipmentRegister!G:G,MATCH($A74,ShipmentRegister!C:C,0)))</f>
        <v>Browserstack (AU)</v>
      </c>
      <c r="C74" s="57">
        <f>IF(ISBLANK($A74),"",INDEX(ShipmentRegister!D:D,MATCH($A74,ShipmentRegister!C:C,0)))</f>
        <v>1</v>
      </c>
      <c r="D74" s="57" t="str">
        <f>IF(ISBLANK($A74),"",INDEX(ShipmentRegister!F:F,MATCH($A74,ShipmentRegister!C:C,0)))</f>
        <v>B1.7</v>
      </c>
      <c r="E74" s="112" t="s">
        <v>1055</v>
      </c>
      <c r="F74" s="142">
        <v>44022</v>
      </c>
      <c r="G74" s="143">
        <v>0.66666666666666663</v>
      </c>
      <c r="H74" s="112" t="s">
        <v>1054</v>
      </c>
      <c r="I74" s="112" t="s">
        <v>1054</v>
      </c>
      <c r="J74" s="113" t="s">
        <v>39</v>
      </c>
      <c r="K74" s="58">
        <f>IF(ISBLANK($A74),"",$F74-(INDEX(ShipmentRegister!A:A,MATCH($A74,ShipmentRegister!C:C,0))))</f>
        <v>0</v>
      </c>
      <c r="L74" s="59" t="str">
        <f>IF(ISBLANK($A74),"",IF(INDEX(ShipmentRegister!T:T,MATCH($A74,ShipmentRegister!C:C,0))=0,"",INDEX(ShipmentRegister!T:T,MATCH($A74,ShipmentRegister!C:C,0))))</f>
        <v/>
      </c>
      <c r="M74" s="113"/>
    </row>
    <row r="75" spans="1:14" ht="14.25" customHeight="1">
      <c r="A75" s="112" t="s">
        <v>1050</v>
      </c>
      <c r="B75" s="56" t="str">
        <f>IF(ISBLANK($A75),"",INDEX(ShipmentRegister!G:G,MATCH($A75,ShipmentRegister!C:C,0)))</f>
        <v>ServiceNow Australia Pty Ltd / Ramsay Health Care</v>
      </c>
      <c r="C75" s="57">
        <f>IF(ISBLANK($A75),"",INDEX(ShipmentRegister!D:D,MATCH($A75,ShipmentRegister!C:C,0)))</f>
        <v>1</v>
      </c>
      <c r="D75" s="57" t="str">
        <f>IF(ISBLANK($A75),"",INDEX(ShipmentRegister!F:F,MATCH($A75,ShipmentRegister!C:C,0)))</f>
        <v>B1.5</v>
      </c>
      <c r="E75" s="112" t="s">
        <v>414</v>
      </c>
      <c r="F75" s="142">
        <v>44023</v>
      </c>
      <c r="G75" s="143">
        <v>0.4826388888888889</v>
      </c>
      <c r="H75" s="112" t="s">
        <v>417</v>
      </c>
      <c r="I75" s="112" t="s">
        <v>417</v>
      </c>
      <c r="J75" s="113" t="s">
        <v>39</v>
      </c>
      <c r="K75" s="58">
        <f>IF(ISBLANK($A75),"",$F75-(INDEX(ShipmentRegister!A:A,MATCH($A75,ShipmentRegister!C:C,0))))</f>
        <v>1</v>
      </c>
      <c r="L75" s="59" t="str">
        <f>IF(ISBLANK($A75),"",IF(INDEX(ShipmentRegister!T:T,MATCH($A75,ShipmentRegister!C:C,0))=0,"",INDEX(ShipmentRegister!T:T,MATCH($A75,ShipmentRegister!C:C,0))))</f>
        <v/>
      </c>
      <c r="M75" s="113"/>
    </row>
    <row r="76" spans="1:14" ht="14.25" customHeight="1">
      <c r="A76" s="112" t="s">
        <v>729</v>
      </c>
      <c r="B76" s="56" t="str">
        <f>IF(ISBLANK($A76),"",INDEX(ShipmentRegister!G:G,MATCH($A76,ShipmentRegister!C:C,0)))</f>
        <v>Telstra_Jeld-Wen (DCSA)</v>
      </c>
      <c r="C76" s="57">
        <f>IF(ISBLANK($A76),"",INDEX(ShipmentRegister!D:D,MATCH($A76,ShipmentRegister!C:C,0)))</f>
        <v>0</v>
      </c>
      <c r="D76" s="57" t="str">
        <f>IF(ISBLANK($A76),"",INDEX(ShipmentRegister!F:F,MATCH($A76,ShipmentRegister!C:C,0)))</f>
        <v>A1.1</v>
      </c>
      <c r="E76" s="112" t="s">
        <v>1809</v>
      </c>
      <c r="F76" s="142"/>
      <c r="G76" s="114"/>
      <c r="H76" s="112" t="s">
        <v>191</v>
      </c>
      <c r="I76" s="112" t="s">
        <v>191</v>
      </c>
      <c r="J76" s="113" t="s">
        <v>39</v>
      </c>
      <c r="K76" s="58">
        <f>IF(ISBLANK($A76),"",$F76-(INDEX(ShipmentRegister!A:A,MATCH($A76,ShipmentRegister!C:C,0))))</f>
        <v>-43997</v>
      </c>
      <c r="L76" s="59" t="str">
        <f>IF(ISBLANK($A76),"",IF(INDEX(ShipmentRegister!T:T,MATCH($A76,ShipmentRegister!C:C,0))=0,"",INDEX(ShipmentRegister!T:T,MATCH($A76,ShipmentRegister!C:C,0))))</f>
        <v/>
      </c>
      <c r="M76" s="113"/>
      <c r="N76" s="60" t="s">
        <v>1810</v>
      </c>
    </row>
    <row r="77" spans="1:14" ht="14.25" customHeight="1">
      <c r="A77" s="109" t="s">
        <v>931</v>
      </c>
      <c r="B77" s="56" t="str">
        <f>IF(ISBLANK($A77),"",INDEX(ShipmentRegister!G:G,MATCH($A77,ShipmentRegister!C:C,0)))</f>
        <v>WEX Prepaid Cards</v>
      </c>
      <c r="C77" s="57">
        <f>IF(ISBLANK($A77),"",INDEX(ShipmentRegister!D:D,MATCH($A77,ShipmentRegister!C:C,0)))</f>
        <v>3</v>
      </c>
      <c r="D77" s="57" t="str">
        <f>IF(ISBLANK($A77),"",INDEX(ShipmentRegister!F:F,MATCH($A77,ShipmentRegister!C:C,0)))</f>
        <v>Central Floor</v>
      </c>
      <c r="E77" s="112" t="s">
        <v>1017</v>
      </c>
      <c r="F77" s="142">
        <v>44021</v>
      </c>
      <c r="G77" s="114" t="s">
        <v>1012</v>
      </c>
      <c r="H77" s="112" t="s">
        <v>166</v>
      </c>
      <c r="I77" s="112" t="s">
        <v>791</v>
      </c>
      <c r="J77" s="113" t="s">
        <v>39</v>
      </c>
      <c r="K77" s="58">
        <f>IF(ISBLANK($A77),"",$F77-(INDEX(ShipmentRegister!A:A,MATCH($A77,ShipmentRegister!C:C,0))))</f>
        <v>3</v>
      </c>
      <c r="L77" s="59" t="str">
        <f>IF(ISBLANK($A77),"",IF(INDEX(ShipmentRegister!T:T,MATCH($A77,ShipmentRegister!C:C,0))=0,"",INDEX(ShipmentRegister!T:T,MATCH($A77,ShipmentRegister!C:C,0))))</f>
        <v/>
      </c>
      <c r="M77" s="113"/>
    </row>
    <row r="78" spans="1:14" ht="14.25" customHeight="1">
      <c r="A78" s="112" t="s">
        <v>895</v>
      </c>
      <c r="B78" s="56" t="str">
        <f>IF(ISBLANK($A78),"",INDEX(ShipmentRegister!G:G,MATCH($A78,ShipmentRegister!C:C,0)))</f>
        <v>Woolworths</v>
      </c>
      <c r="C78" s="57">
        <f>IF(ISBLANK($A78),"",INDEX(ShipmentRegister!D:D,MATCH($A78,ShipmentRegister!C:C,0)))</f>
        <v>3</v>
      </c>
      <c r="D78" s="57" t="str">
        <f>IF(ISBLANK($A78),"",INDEX(ShipmentRegister!F:F,MATCH($A78,ShipmentRegister!C:C,0)))</f>
        <v>Central Floor</v>
      </c>
      <c r="E78" s="112" t="s">
        <v>1056</v>
      </c>
      <c r="F78" s="142">
        <v>44019</v>
      </c>
      <c r="G78" s="114" t="s">
        <v>1058</v>
      </c>
      <c r="H78" s="112" t="s">
        <v>1057</v>
      </c>
      <c r="I78" s="112" t="s">
        <v>618</v>
      </c>
      <c r="J78" s="113" t="s">
        <v>39</v>
      </c>
      <c r="K78" s="58">
        <f>IF(ISBLANK($A78),"",$F78-(INDEX(ShipmentRegister!A:A,MATCH($A78,ShipmentRegister!C:C,0))))</f>
        <v>1</v>
      </c>
      <c r="L78" s="59" t="str">
        <f>IF(ISBLANK($A78),"",IF(INDEX(ShipmentRegister!T:T,MATCH($A78,ShipmentRegister!C:C,0))=0,"",INDEX(ShipmentRegister!T:T,MATCH($A78,ShipmentRegister!C:C,0))))</f>
        <v/>
      </c>
      <c r="M78" s="113"/>
    </row>
    <row r="79" spans="1:14" ht="14.25" customHeight="1">
      <c r="A79" s="112" t="s">
        <v>898</v>
      </c>
      <c r="B79" s="56" t="str">
        <f>IF(ISBLANK($A79),"",INDEX(ShipmentRegister!G:G,MATCH($A79,ShipmentRegister!C:C,0)))</f>
        <v>Woolworths</v>
      </c>
      <c r="C79" s="57">
        <f>IF(ISBLANK($A79),"",INDEX(ShipmentRegister!D:D,MATCH($A79,ShipmentRegister!C:C,0)))</f>
        <v>3</v>
      </c>
      <c r="D79" s="57" t="str">
        <f>IF(ISBLANK($A79),"",INDEX(ShipmentRegister!F:F,MATCH($A79,ShipmentRegister!C:C,0)))</f>
        <v>Central Floor</v>
      </c>
      <c r="E79" s="112" t="s">
        <v>1056</v>
      </c>
      <c r="F79" s="142">
        <v>44019</v>
      </c>
      <c r="G79" s="114" t="s">
        <v>1058</v>
      </c>
      <c r="H79" s="112" t="s">
        <v>1057</v>
      </c>
      <c r="I79" s="112" t="s">
        <v>618</v>
      </c>
      <c r="J79" s="113" t="s">
        <v>39</v>
      </c>
      <c r="K79" s="58">
        <f>IF(ISBLANK($A79),"",$F79-(INDEX(ShipmentRegister!A:A,MATCH($A79,ShipmentRegister!C:C,0))))</f>
        <v>1</v>
      </c>
      <c r="L79" s="59" t="str">
        <f>IF(ISBLANK($A79),"",IF(INDEX(ShipmentRegister!T:T,MATCH($A79,ShipmentRegister!C:C,0))=0,"",INDEX(ShipmentRegister!T:T,MATCH($A79,ShipmentRegister!C:C,0))))</f>
        <v/>
      </c>
      <c r="M79" s="113"/>
    </row>
    <row r="80" spans="1:14" ht="14.25" customHeight="1">
      <c r="A80" s="112" t="s">
        <v>899</v>
      </c>
      <c r="B80" s="56" t="str">
        <f>IF(ISBLANK($A80),"",INDEX(ShipmentRegister!G:G,MATCH($A80,ShipmentRegister!C:C,0)))</f>
        <v>Woolworths</v>
      </c>
      <c r="C80" s="57">
        <f>IF(ISBLANK($A80),"",INDEX(ShipmentRegister!D:D,MATCH($A80,ShipmentRegister!C:C,0)))</f>
        <v>3</v>
      </c>
      <c r="D80" s="57" t="str">
        <f>IF(ISBLANK($A80),"",INDEX(ShipmentRegister!F:F,MATCH($A80,ShipmentRegister!C:C,0)))</f>
        <v>Central Floor</v>
      </c>
      <c r="E80" s="112" t="s">
        <v>1056</v>
      </c>
      <c r="F80" s="142">
        <v>44019</v>
      </c>
      <c r="G80" s="114" t="s">
        <v>1058</v>
      </c>
      <c r="H80" s="112" t="s">
        <v>1057</v>
      </c>
      <c r="I80" s="112" t="s">
        <v>618</v>
      </c>
      <c r="J80" s="113" t="s">
        <v>39</v>
      </c>
      <c r="K80" s="58">
        <f>IF(ISBLANK($A80),"",$F80-(INDEX(ShipmentRegister!A:A,MATCH($A80,ShipmentRegister!C:C,0))))</f>
        <v>1</v>
      </c>
      <c r="L80" s="59" t="str">
        <f>IF(ISBLANK($A80),"",IF(INDEX(ShipmentRegister!T:T,MATCH($A80,ShipmentRegister!C:C,0))=0,"",INDEX(ShipmentRegister!T:T,MATCH($A80,ShipmentRegister!C:C,0))))</f>
        <v/>
      </c>
      <c r="M80" s="113"/>
    </row>
    <row r="81" spans="1:13" ht="14.25" customHeight="1">
      <c r="A81" s="50" t="s">
        <v>1063</v>
      </c>
      <c r="B81" s="56" t="str">
        <f>IF(ISBLANK($A81),"",INDEX(ShipmentRegister!G:G,MATCH($A81,ShipmentRegister!C:C,0)))</f>
        <v>Kindred South Development Pty Ltd</v>
      </c>
      <c r="C81" s="57">
        <f>IF(ISBLANK($A81),"",INDEX(ShipmentRegister!D:D,MATCH($A81,ShipmentRegister!C:C,0)))</f>
        <v>1</v>
      </c>
      <c r="D81" s="57" t="str">
        <f>IF(ISBLANK($A81),"",INDEX(ShipmentRegister!F:F,MATCH($A81,ShipmentRegister!C:C,0)))</f>
        <v>A2.1</v>
      </c>
      <c r="E81" s="112" t="s">
        <v>1074</v>
      </c>
      <c r="F81" s="142">
        <v>44025</v>
      </c>
      <c r="G81" s="114" t="s">
        <v>526</v>
      </c>
      <c r="H81" s="112" t="s">
        <v>1075</v>
      </c>
      <c r="I81" s="112" t="s">
        <v>1075</v>
      </c>
      <c r="J81" s="113" t="s">
        <v>39</v>
      </c>
      <c r="K81" s="58">
        <f>IF(ISBLANK($A81),"",$F81-(INDEX(ShipmentRegister!A:A,MATCH($A81,ShipmentRegister!C:C,0))))</f>
        <v>0</v>
      </c>
      <c r="L81" s="59" t="str">
        <f>IF(ISBLANK($A81),"",IF(INDEX(ShipmentRegister!T:T,MATCH($A81,ShipmentRegister!C:C,0))=0,"",INDEX(ShipmentRegister!T:T,MATCH($A81,ShipmentRegister!C:C,0))))</f>
        <v/>
      </c>
      <c r="M81" s="113"/>
    </row>
    <row r="82" spans="1:13" ht="14.25" customHeight="1">
      <c r="A82" s="50" t="s">
        <v>1059</v>
      </c>
      <c r="B82" s="56" t="str">
        <f>IF(ISBLANK($A82),"",INDEX(ShipmentRegister!G:G,MATCH($A82,ShipmentRegister!C:C,0)))</f>
        <v>Centorrino Technologies</v>
      </c>
      <c r="C82" s="57">
        <f>IF(ISBLANK($A82),"",INDEX(ShipmentRegister!D:D,MATCH($A82,ShipmentRegister!C:C,0)))</f>
        <v>1</v>
      </c>
      <c r="D82" s="57" t="str">
        <f>IF(ISBLANK($A82),"",INDEX(ShipmentRegister!F:F,MATCH($A82,ShipmentRegister!C:C,0)))</f>
        <v>A1.2</v>
      </c>
      <c r="E82" s="112" t="s">
        <v>1076</v>
      </c>
      <c r="F82" s="142">
        <v>44025</v>
      </c>
      <c r="G82" s="114" t="s">
        <v>464</v>
      </c>
      <c r="H82" s="112" t="s">
        <v>167</v>
      </c>
      <c r="I82" s="112" t="s">
        <v>167</v>
      </c>
      <c r="J82" s="113" t="s">
        <v>39</v>
      </c>
      <c r="K82" s="58">
        <f>IF(ISBLANK($A82),"",$F82-(INDEX(ShipmentRegister!A:A,MATCH($A82,ShipmentRegister!C:C,0))))</f>
        <v>0</v>
      </c>
      <c r="L82" s="59" t="str">
        <f>IF(ISBLANK($A82),"",IF(INDEX(ShipmentRegister!T:T,MATCH($A82,ShipmentRegister!C:C,0))=0,"",INDEX(ShipmentRegister!T:T,MATCH($A82,ShipmentRegister!C:C,0))))</f>
        <v/>
      </c>
      <c r="M82" s="113"/>
    </row>
    <row r="83" spans="1:13" ht="14.25" customHeight="1">
      <c r="A83" s="50" t="s">
        <v>1077</v>
      </c>
      <c r="B83" s="56" t="str">
        <f>IF(ISBLANK($A83),"",INDEX(ShipmentRegister!G:G,MATCH($A83,ShipmentRegister!C:C,0)))</f>
        <v>Hawaiki Submarine Cable Australia Pty Ltd</v>
      </c>
      <c r="C83" s="57">
        <f>IF(ISBLANK($A83),"",INDEX(ShipmentRegister!D:D,MATCH($A83,ShipmentRegister!C:C,0)))</f>
        <v>2</v>
      </c>
      <c r="D83" s="57" t="str">
        <f>IF(ISBLANK($A83),"",INDEX(ShipmentRegister!F:F,MATCH($A83,ShipmentRegister!C:C,0)))</f>
        <v>A2.2</v>
      </c>
      <c r="E83" s="112" t="s">
        <v>1086</v>
      </c>
      <c r="F83" s="142">
        <v>44025</v>
      </c>
      <c r="G83" s="114" t="s">
        <v>1087</v>
      </c>
      <c r="H83" s="112" t="s">
        <v>167</v>
      </c>
      <c r="I83" s="112" t="s">
        <v>167</v>
      </c>
      <c r="J83" s="113" t="s">
        <v>39</v>
      </c>
      <c r="K83" s="58">
        <f>IF(ISBLANK($A83),"",$F83-(INDEX(ShipmentRegister!A:A,MATCH($A83,ShipmentRegister!C:C,0))))</f>
        <v>0</v>
      </c>
      <c r="L83" s="59" t="str">
        <f>IF(ISBLANK($A83),"",IF(INDEX(ShipmentRegister!T:T,MATCH($A83,ShipmentRegister!C:C,0))=0,"",INDEX(ShipmentRegister!T:T,MATCH($A83,ShipmentRegister!C:C,0))))</f>
        <v/>
      </c>
      <c r="M83" s="113"/>
    </row>
    <row r="84" spans="1:13" ht="14.25" customHeight="1">
      <c r="A84" s="50" t="s">
        <v>1083</v>
      </c>
      <c r="B84" s="56" t="str">
        <f>IF(ISBLANK($A84),"",INDEX(ShipmentRegister!G:G,MATCH($A84,ShipmentRegister!C:C,0)))</f>
        <v>Hawaiki Submarine Cable Australia Pty Ltd</v>
      </c>
      <c r="C84" s="57">
        <f>IF(ISBLANK($A84),"",INDEX(ShipmentRegister!D:D,MATCH($A84,ShipmentRegister!C:C,0)))</f>
        <v>0</v>
      </c>
      <c r="D84" s="57" t="str">
        <f>IF(ISBLANK($A84),"",INDEX(ShipmentRegister!F:F,MATCH($A84,ShipmentRegister!C:C,0)))</f>
        <v>A2.2</v>
      </c>
      <c r="E84" s="112" t="s">
        <v>1086</v>
      </c>
      <c r="F84" s="142">
        <v>44025</v>
      </c>
      <c r="G84" s="114" t="s">
        <v>1087</v>
      </c>
      <c r="H84" s="112" t="s">
        <v>167</v>
      </c>
      <c r="I84" s="112" t="s">
        <v>167</v>
      </c>
      <c r="J84" s="113" t="s">
        <v>39</v>
      </c>
      <c r="K84" s="58">
        <f>IF(ISBLANK($A84),"",$F84-(INDEX(ShipmentRegister!A:A,MATCH($A84,ShipmentRegister!C:C,0))))</f>
        <v>0</v>
      </c>
      <c r="L84" s="59" t="str">
        <f>IF(ISBLANK($A84),"",IF(INDEX(ShipmentRegister!T:T,MATCH($A84,ShipmentRegister!C:C,0))=0,"",INDEX(ShipmentRegister!T:T,MATCH($A84,ShipmentRegister!C:C,0))))</f>
        <v/>
      </c>
      <c r="M84" s="113"/>
    </row>
    <row r="85" spans="1:13" ht="14.25" customHeight="1">
      <c r="A85" s="50" t="s">
        <v>1085</v>
      </c>
      <c r="B85" s="56" t="str">
        <f>IF(ISBLANK($A85),"",INDEX(ShipmentRegister!G:G,MATCH($A85,ShipmentRegister!C:C,0)))</f>
        <v>Atos (Australia) Pty Ltd.</v>
      </c>
      <c r="C85" s="57">
        <f>IF(ISBLANK($A85),"",INDEX(ShipmentRegister!D:D,MATCH($A85,ShipmentRegister!C:C,0)))</f>
        <v>1</v>
      </c>
      <c r="D85" s="57" t="str">
        <f>IF(ISBLANK($A85),"",INDEX(ShipmentRegister!F:F,MATCH($A85,ShipmentRegister!C:C,0)))</f>
        <v>B1.5</v>
      </c>
      <c r="E85" s="112" t="s">
        <v>446</v>
      </c>
      <c r="F85" s="142">
        <v>44025</v>
      </c>
      <c r="G85" s="114" t="s">
        <v>569</v>
      </c>
      <c r="H85" s="112" t="s">
        <v>167</v>
      </c>
      <c r="I85" s="112" t="s">
        <v>167</v>
      </c>
      <c r="J85" s="113" t="s">
        <v>39</v>
      </c>
      <c r="K85" s="58">
        <f>IF(ISBLANK($A85),"",$F85-(INDEX(ShipmentRegister!A:A,MATCH($A85,ShipmentRegister!C:C,0))))</f>
        <v>0</v>
      </c>
      <c r="L85" s="59" t="str">
        <f>IF(ISBLANK($A85),"",IF(INDEX(ShipmentRegister!T:T,MATCH($A85,ShipmentRegister!C:C,0))=0,"",INDEX(ShipmentRegister!T:T,MATCH($A85,ShipmentRegister!C:C,0))))</f>
        <v/>
      </c>
      <c r="M85" s="113"/>
    </row>
    <row r="86" spans="1:13" ht="14.25" customHeight="1">
      <c r="A86" s="50" t="s">
        <v>1069</v>
      </c>
      <c r="B86" s="56" t="str">
        <f>IF(ISBLANK($A86),"",INDEX(ShipmentRegister!G:G,MATCH($A86,ShipmentRegister!C:C,0)))</f>
        <v>NSONE Inc</v>
      </c>
      <c r="C86" s="57">
        <f>IF(ISBLANK($A86),"",INDEX(ShipmentRegister!D:D,MATCH($A86,ShipmentRegister!C:C,0)))</f>
        <v>1</v>
      </c>
      <c r="D86" s="57" t="str">
        <f>IF(ISBLANK($A86),"",INDEX(ShipmentRegister!F:F,MATCH($A86,ShipmentRegister!C:C,0)))</f>
        <v>B2.7</v>
      </c>
      <c r="E86" s="112" t="s">
        <v>1095</v>
      </c>
      <c r="F86" s="142">
        <v>44025</v>
      </c>
      <c r="G86" s="114" t="s">
        <v>1094</v>
      </c>
      <c r="H86" s="112" t="s">
        <v>427</v>
      </c>
      <c r="I86" s="112" t="s">
        <v>427</v>
      </c>
      <c r="J86" s="113" t="s">
        <v>39</v>
      </c>
      <c r="K86" s="58">
        <f>IF(ISBLANK($A86),"",$F86-(INDEX(ShipmentRegister!A:A,MATCH($A86,ShipmentRegister!C:C,0))))</f>
        <v>0</v>
      </c>
      <c r="L86" s="59" t="str">
        <f>IF(ISBLANK($A86),"",IF(INDEX(ShipmentRegister!T:T,MATCH($A86,ShipmentRegister!C:C,0))=0,"",INDEX(ShipmentRegister!T:T,MATCH($A86,ShipmentRegister!C:C,0))))</f>
        <v/>
      </c>
      <c r="M86" s="113"/>
    </row>
    <row r="87" spans="1:13" ht="14.25" customHeight="1">
      <c r="A87" s="112" t="s">
        <v>1028</v>
      </c>
      <c r="B87" s="56" t="str">
        <f>IF(ISBLANK($A87),"",INDEX(ShipmentRegister!G:G,MATCH($A87,ShipmentRegister!C:C,0)))</f>
        <v>APPLE PTY LIMITED</v>
      </c>
      <c r="C87" s="57">
        <f>IF(ISBLANK($A87),"",INDEX(ShipmentRegister!D:D,MATCH($A87,ShipmentRegister!C:C,0)))</f>
        <v>1</v>
      </c>
      <c r="D87" s="57" t="str">
        <f>IF(ISBLANK($A87),"",INDEX(ShipmentRegister!F:F,MATCH($A87,ShipmentRegister!C:C,0)))</f>
        <v>B2.1</v>
      </c>
      <c r="E87" s="112" t="s">
        <v>1100</v>
      </c>
      <c r="F87" s="142">
        <v>44025</v>
      </c>
      <c r="G87" s="114" t="s">
        <v>1101</v>
      </c>
      <c r="H87" s="112" t="s">
        <v>191</v>
      </c>
      <c r="I87" s="112" t="s">
        <v>191</v>
      </c>
      <c r="J87" s="113" t="s">
        <v>39</v>
      </c>
      <c r="K87" s="58">
        <f>IF(ISBLANK($A87),"",$F87-(INDEX(ShipmentRegister!A:A,MATCH($A87,ShipmentRegister!C:C,0))))</f>
        <v>3</v>
      </c>
      <c r="L87" s="59" t="str">
        <f>IF(ISBLANK($A87),"",IF(INDEX(ShipmentRegister!T:T,MATCH($A87,ShipmentRegister!C:C,0))=0,"",INDEX(ShipmentRegister!T:T,MATCH($A87,ShipmentRegister!C:C,0))))</f>
        <v/>
      </c>
      <c r="M87" s="113"/>
    </row>
    <row r="88" spans="1:13" ht="14.25" customHeight="1">
      <c r="A88" s="112" t="s">
        <v>1020</v>
      </c>
      <c r="B88" s="56" t="str">
        <f>IF(ISBLANK($A88),"",INDEX(ShipmentRegister!G:G,MATCH($A88,ShipmentRegister!C:C,0)))</f>
        <v>SAP AUSTRALIA PTY LTD</v>
      </c>
      <c r="C88" s="57">
        <f>IF(ISBLANK($A88),"",INDEX(ShipmentRegister!D:D,MATCH($A88,ShipmentRegister!C:C,0)))</f>
        <v>1</v>
      </c>
      <c r="D88" s="57" t="str">
        <f>IF(ISBLANK($A88),"",INDEX(ShipmentRegister!F:F,MATCH($A88,ShipmentRegister!C:C,0)))</f>
        <v>B1.7</v>
      </c>
      <c r="E88" s="112" t="s">
        <v>728</v>
      </c>
      <c r="F88" s="142">
        <v>44026</v>
      </c>
      <c r="G88" s="143">
        <v>0.43402777777777773</v>
      </c>
      <c r="H88" s="112" t="s">
        <v>417</v>
      </c>
      <c r="I88" s="112" t="s">
        <v>417</v>
      </c>
      <c r="J88" s="113" t="s">
        <v>39</v>
      </c>
      <c r="K88" s="58">
        <f>IF(ISBLANK($A88),"",$F88-(INDEX(ShipmentRegister!A:A,MATCH($A88,ShipmentRegister!C:C,0))))</f>
        <v>5</v>
      </c>
      <c r="L88" s="59" t="str">
        <f>IF(ISBLANK($A88),"",IF(INDEX(ShipmentRegister!T:T,MATCH($A88,ShipmentRegister!C:C,0))=0,"",INDEX(ShipmentRegister!T:T,MATCH($A88,ShipmentRegister!C:C,0))))</f>
        <v/>
      </c>
      <c r="M88" s="113"/>
    </row>
    <row r="89" spans="1:13" ht="14.25" customHeight="1">
      <c r="A89" s="50" t="s">
        <v>1034</v>
      </c>
      <c r="B89" s="56" t="str">
        <f>IF(ISBLANK($A89),"",INDEX(ShipmentRegister!G:G,MATCH($A89,ShipmentRegister!C:C,0)))</f>
        <v>Activision Blizzard International BV</v>
      </c>
      <c r="C89" s="57">
        <f>IF(ISBLANK($A89),"",INDEX(ShipmentRegister!D:D,MATCH($A89,ShipmentRegister!C:C,0)))</f>
        <v>1</v>
      </c>
      <c r="D89" s="57" t="str">
        <f>IF(ISBLANK($A89),"",INDEX(ShipmentRegister!F:F,MATCH($A89,ShipmentRegister!C:C,0)))</f>
        <v>A2.1</v>
      </c>
      <c r="E89" s="112" t="s">
        <v>1130</v>
      </c>
      <c r="F89" s="142">
        <v>44027</v>
      </c>
      <c r="G89" s="114" t="s">
        <v>1129</v>
      </c>
      <c r="H89" s="112" t="s">
        <v>169</v>
      </c>
      <c r="I89" s="112" t="s">
        <v>169</v>
      </c>
      <c r="J89" s="113" t="s">
        <v>39</v>
      </c>
      <c r="K89" s="58">
        <f>IF(ISBLANK($A89),"",$F89-(INDEX(ShipmentRegister!A:A,MATCH($A89,ShipmentRegister!C:C,0))))</f>
        <v>5</v>
      </c>
      <c r="L89" s="59" t="str">
        <f>IF(ISBLANK($A89),"",IF(INDEX(ShipmentRegister!T:T,MATCH($A89,ShipmentRegister!C:C,0))=0,"",INDEX(ShipmentRegister!T:T,MATCH($A89,ShipmentRegister!C:C,0))))</f>
        <v/>
      </c>
      <c r="M89" s="113"/>
    </row>
    <row r="90" spans="1:13" ht="14.25" customHeight="1">
      <c r="A90" s="112" t="s">
        <v>1122</v>
      </c>
      <c r="B90" s="56" t="str">
        <f>IF(ISBLANK($A90),"",INDEX(ShipmentRegister!G:G,MATCH($A90,ShipmentRegister!C:C,0)))</f>
        <v>Oracle OCI (SY4 cage 210)</v>
      </c>
      <c r="C90" s="57">
        <f>IF(ISBLANK($A90),"",INDEX(ShipmentRegister!D:D,MATCH($A90,ShipmentRegister!C:C,0)))</f>
        <v>1</v>
      </c>
      <c r="D90" s="57" t="str">
        <f>IF(ISBLANK($A90),"",INDEX(ShipmentRegister!F:F,MATCH($A90,ShipmentRegister!C:C,0)))</f>
        <v>A1.2</v>
      </c>
      <c r="E90" s="112" t="s">
        <v>1131</v>
      </c>
      <c r="F90" s="142">
        <v>44027</v>
      </c>
      <c r="G90" s="143">
        <v>0.39999999999999997</v>
      </c>
      <c r="H90" s="112" t="s">
        <v>417</v>
      </c>
      <c r="I90" s="112" t="s">
        <v>417</v>
      </c>
      <c r="J90" s="113" t="s">
        <v>39</v>
      </c>
      <c r="K90" s="58">
        <f>IF(ISBLANK($A90),"",$F90-(INDEX(ShipmentRegister!A:A,MATCH($A90,ShipmentRegister!C:C,0))))</f>
        <v>1</v>
      </c>
      <c r="L90" s="59" t="str">
        <f>IF(ISBLANK($A90),"",IF(INDEX(ShipmentRegister!T:T,MATCH($A90,ShipmentRegister!C:C,0))=0,"",INDEX(ShipmentRegister!T:T,MATCH($A90,ShipmentRegister!C:C,0))))</f>
        <v/>
      </c>
      <c r="M90" s="113"/>
    </row>
    <row r="91" spans="1:13" ht="14.25" customHeight="1">
      <c r="A91" s="50" t="s">
        <v>1111</v>
      </c>
      <c r="B91" s="56" t="str">
        <f>IF(ISBLANK($A91),"",INDEX(ShipmentRegister!G:G,MATCH($A91,ShipmentRegister!C:C,0)))</f>
        <v>AMAZON CORPORATE SERVICES PTY LIMITED</v>
      </c>
      <c r="C91" s="57">
        <f>IF(ISBLANK($A91),"",INDEX(ShipmentRegister!D:D,MATCH($A91,ShipmentRegister!C:C,0)))</f>
        <v>1</v>
      </c>
      <c r="D91" s="57" t="str">
        <f>IF(ISBLANK($A91),"",INDEX(ShipmentRegister!F:F,MATCH($A91,ShipmentRegister!C:C,0)))</f>
        <v>A1.2</v>
      </c>
      <c r="E91" s="112" t="s">
        <v>1146</v>
      </c>
      <c r="F91" s="142">
        <v>44027</v>
      </c>
      <c r="G91" s="114" t="s">
        <v>506</v>
      </c>
      <c r="H91" s="112" t="s">
        <v>169</v>
      </c>
      <c r="I91" s="112" t="s">
        <v>169</v>
      </c>
      <c r="J91" s="113" t="s">
        <v>39</v>
      </c>
      <c r="K91" s="58">
        <f>IF(ISBLANK($A91),"",$F91-(INDEX(ShipmentRegister!A:A,MATCH($A91,ShipmentRegister!C:C,0))))</f>
        <v>1</v>
      </c>
      <c r="L91" s="59" t="str">
        <f>IF(ISBLANK($A91),"",IF(INDEX(ShipmentRegister!T:T,MATCH($A91,ShipmentRegister!C:C,0))=0,"",INDEX(ShipmentRegister!T:T,MATCH($A91,ShipmentRegister!C:C,0))))</f>
        <v/>
      </c>
      <c r="M91" s="113"/>
    </row>
    <row r="92" spans="1:13" ht="14.25" customHeight="1">
      <c r="A92" s="50" t="s">
        <v>1105</v>
      </c>
      <c r="B92" s="56" t="str">
        <f>IF(ISBLANK($A92),"",INDEX(ShipmentRegister!G:G,MATCH($A92,ShipmentRegister!C:C,0)))</f>
        <v>Fastrack Technology Pty Ltd - RESELLER</v>
      </c>
      <c r="C92" s="57">
        <f>IF(ISBLANK($A92),"",INDEX(ShipmentRegister!D:D,MATCH($A92,ShipmentRegister!C:C,0)))</f>
        <v>1</v>
      </c>
      <c r="D92" s="57" t="str">
        <f>IF(ISBLANK($A92),"",INDEX(ShipmentRegister!F:F,MATCH($A92,ShipmentRegister!C:C,0)))</f>
        <v>A2.1</v>
      </c>
      <c r="E92" s="112" t="s">
        <v>1147</v>
      </c>
      <c r="F92" s="142">
        <v>44027</v>
      </c>
      <c r="G92" s="114" t="s">
        <v>1148</v>
      </c>
      <c r="H92" s="112" t="s">
        <v>169</v>
      </c>
      <c r="I92" s="112" t="s">
        <v>169</v>
      </c>
      <c r="J92" s="113" t="s">
        <v>39</v>
      </c>
      <c r="K92" s="58">
        <f>IF(ISBLANK($A92),"",$F92-(INDEX(ShipmentRegister!A:A,MATCH($A92,ShipmentRegister!C:C,0))))</f>
        <v>1</v>
      </c>
      <c r="L92" s="59" t="str">
        <f>IF(ISBLANK($A92),"",IF(INDEX(ShipmentRegister!T:T,MATCH($A92,ShipmentRegister!C:C,0))=0,"",INDEX(ShipmentRegister!T:T,MATCH($A92,ShipmentRegister!C:C,0))))</f>
        <v/>
      </c>
      <c r="M92" s="113"/>
    </row>
    <row r="93" spans="1:13" ht="14.25" customHeight="1">
      <c r="A93" s="50" t="s">
        <v>1031</v>
      </c>
      <c r="B93" s="56" t="str">
        <f>IF(ISBLANK($A93),"",INDEX(ShipmentRegister!G:G,MATCH($A93,ShipmentRegister!C:C,0)))</f>
        <v>EDGE NETWORK SERVICES LIMITED</v>
      </c>
      <c r="C93" s="57">
        <f>IF(ISBLANK($A93),"",INDEX(ShipmentRegister!D:D,MATCH($A93,ShipmentRegister!C:C,0)))</f>
        <v>1</v>
      </c>
      <c r="D93" s="57" t="str">
        <f>IF(ISBLANK($A93),"",INDEX(ShipmentRegister!F:F,MATCH($A93,ShipmentRegister!C:C,0)))</f>
        <v>B1.5</v>
      </c>
      <c r="E93" s="112" t="s">
        <v>1149</v>
      </c>
      <c r="F93" s="142">
        <v>44027</v>
      </c>
      <c r="G93" s="114" t="s">
        <v>1150</v>
      </c>
      <c r="H93" s="112" t="s">
        <v>169</v>
      </c>
      <c r="I93" s="112" t="s">
        <v>169</v>
      </c>
      <c r="J93" s="113" t="s">
        <v>39</v>
      </c>
      <c r="K93" s="58">
        <f>IF(ISBLANK($A93),"",$F93-(INDEX(ShipmentRegister!A:A,MATCH($A93,ShipmentRegister!C:C,0))))</f>
        <v>5</v>
      </c>
      <c r="L93" s="59" t="str">
        <f>IF(ISBLANK($A93),"",IF(INDEX(ShipmentRegister!T:T,MATCH($A93,ShipmentRegister!C:C,0))=0,"",INDEX(ShipmentRegister!T:T,MATCH($A93,ShipmentRegister!C:C,0))))</f>
        <v/>
      </c>
      <c r="M93" s="113"/>
    </row>
    <row r="94" spans="1:13" ht="14.25" customHeight="1">
      <c r="A94" s="50" t="s">
        <v>1102</v>
      </c>
      <c r="B94" s="56" t="str">
        <f>IF(ISBLANK($A94),"",INDEX(ShipmentRegister!G:G,MATCH($A94,ShipmentRegister!C:C,0)))</f>
        <v>Browserstack (AU)</v>
      </c>
      <c r="C94" s="57">
        <f>IF(ISBLANK($A94),"",INDEX(ShipmentRegister!D:D,MATCH($A94,ShipmentRegister!C:C,0)))</f>
        <v>1</v>
      </c>
      <c r="D94" s="57" t="str">
        <f>IF(ISBLANK($A94),"",INDEX(ShipmentRegister!F:F,MATCH($A94,ShipmentRegister!C:C,0)))</f>
        <v>B1.5</v>
      </c>
      <c r="E94" s="112" t="s">
        <v>1152</v>
      </c>
      <c r="F94" s="142">
        <v>44027</v>
      </c>
      <c r="G94" s="114" t="s">
        <v>422</v>
      </c>
      <c r="H94" s="112" t="s">
        <v>290</v>
      </c>
      <c r="I94" s="112" t="s">
        <v>290</v>
      </c>
      <c r="J94" s="113" t="s">
        <v>39</v>
      </c>
      <c r="K94" s="58">
        <f>IF(ISBLANK($A94),"",$F94-(INDEX(ShipmentRegister!A:A,MATCH($A94,ShipmentRegister!C:C,0))))</f>
        <v>1</v>
      </c>
      <c r="L94" s="59" t="str">
        <f>IF(ISBLANK($A94),"",IF(INDEX(ShipmentRegister!T:T,MATCH($A94,ShipmentRegister!C:C,0))=0,"",INDEX(ShipmentRegister!T:T,MATCH($A94,ShipmentRegister!C:C,0))))</f>
        <v/>
      </c>
      <c r="M94" s="113"/>
    </row>
    <row r="95" spans="1:13" ht="14.25" customHeight="1">
      <c r="A95" s="112" t="s">
        <v>1132</v>
      </c>
      <c r="B95" s="56" t="str">
        <f>IF(ISBLANK($A95),"",INDEX(ShipmentRegister!G:G,MATCH($A95,ShipmentRegister!C:C,0)))</f>
        <v>Ramsay Health Care Australia Pty Limited</v>
      </c>
      <c r="C95" s="57">
        <f>IF(ISBLANK($A95),"",INDEX(ShipmentRegister!D:D,MATCH($A95,ShipmentRegister!C:C,0)))</f>
        <v>1</v>
      </c>
      <c r="D95" s="57" t="str">
        <f>IF(ISBLANK($A95),"",INDEX(ShipmentRegister!F:F,MATCH($A95,ShipmentRegister!C:C,0)))</f>
        <v>A1.1</v>
      </c>
      <c r="E95" s="112" t="s">
        <v>1153</v>
      </c>
      <c r="F95" s="142">
        <v>44027</v>
      </c>
      <c r="G95" s="114" t="s">
        <v>1154</v>
      </c>
      <c r="H95" s="112" t="s">
        <v>290</v>
      </c>
      <c r="I95" s="112" t="s">
        <v>290</v>
      </c>
      <c r="J95" s="113" t="s">
        <v>39</v>
      </c>
      <c r="K95" s="58">
        <f>IF(ISBLANK($A95),"",$F95-(INDEX(ShipmentRegister!A:A,MATCH($A95,ShipmentRegister!C:C,0))))</f>
        <v>0</v>
      </c>
      <c r="L95" s="59" t="str">
        <f>IF(ISBLANK($A95),"",IF(INDEX(ShipmentRegister!T:T,MATCH($A95,ShipmentRegister!C:C,0))=0,"",INDEX(ShipmentRegister!T:T,MATCH($A95,ShipmentRegister!C:C,0))))</f>
        <v/>
      </c>
      <c r="M95" s="113"/>
    </row>
    <row r="96" spans="1:13" ht="14.25" customHeight="1">
      <c r="A96" s="50" t="s">
        <v>1113</v>
      </c>
      <c r="B96" s="56" t="str">
        <f>IF(ISBLANK($A96),"",INDEX(ShipmentRegister!G:G,MATCH($A96,ShipmentRegister!C:C,0)))</f>
        <v>The Missing Link Network Integration Pty Ltd - Reseller</v>
      </c>
      <c r="C96" s="57">
        <f>IF(ISBLANK($A96),"",INDEX(ShipmentRegister!D:D,MATCH($A96,ShipmentRegister!C:C,0)))</f>
        <v>1</v>
      </c>
      <c r="D96" s="57" t="str">
        <f>IF(ISBLANK($A96),"",INDEX(ShipmentRegister!F:F,MATCH($A96,ShipmentRegister!C:C,0)))</f>
        <v>D1.2</v>
      </c>
      <c r="E96" s="112" t="s">
        <v>1156</v>
      </c>
      <c r="F96" s="142">
        <v>44027</v>
      </c>
      <c r="G96" s="114" t="s">
        <v>803</v>
      </c>
      <c r="H96" s="112" t="s">
        <v>1054</v>
      </c>
      <c r="I96" s="112" t="s">
        <v>290</v>
      </c>
      <c r="J96" s="113" t="s">
        <v>39</v>
      </c>
      <c r="K96" s="58">
        <f>IF(ISBLANK($A96),"",$F96-(INDEX(ShipmentRegister!A:A,MATCH($A96,ShipmentRegister!C:C,0))))</f>
        <v>1</v>
      </c>
      <c r="L96" s="59" t="str">
        <f>IF(ISBLANK($A96),"",IF(INDEX(ShipmentRegister!T:T,MATCH($A96,ShipmentRegister!C:C,0))=0,"",INDEX(ShipmentRegister!T:T,MATCH($A96,ShipmentRegister!C:C,0))))</f>
        <v/>
      </c>
      <c r="M96" s="113"/>
    </row>
    <row r="97" spans="1:13" ht="14.25" customHeight="1">
      <c r="A97" s="112" t="s">
        <v>1143</v>
      </c>
      <c r="B97" s="56" t="str">
        <f>IF(ISBLANK($A97),"",INDEX(ShipmentRegister!G:G,MATCH($A97,ShipmentRegister!C:C,0)))</f>
        <v>The Missing Link Network Integration Pty Ltd - Reseller</v>
      </c>
      <c r="C97" s="57">
        <f>IF(ISBLANK($A97),"",INDEX(ShipmentRegister!D:D,MATCH($A97,ShipmentRegister!C:C,0)))</f>
        <v>1</v>
      </c>
      <c r="D97" s="57" t="str">
        <f>IF(ISBLANK($A97),"",INDEX(ShipmentRegister!F:F,MATCH($A97,ShipmentRegister!C:C,0)))</f>
        <v>Central Floor</v>
      </c>
      <c r="E97" s="112" t="s">
        <v>1155</v>
      </c>
      <c r="F97" s="142">
        <v>44027</v>
      </c>
      <c r="G97" s="114" t="s">
        <v>803</v>
      </c>
      <c r="H97" s="112" t="s">
        <v>1054</v>
      </c>
      <c r="I97" s="112" t="s">
        <v>290</v>
      </c>
      <c r="J97" s="113" t="s">
        <v>39</v>
      </c>
      <c r="K97" s="58">
        <f>IF(ISBLANK($A97),"",$F97-(INDEX(ShipmentRegister!A:A,MATCH($A97,ShipmentRegister!C:C,0))))</f>
        <v>0</v>
      </c>
      <c r="L97" s="59" t="str">
        <f>IF(ISBLANK($A97),"",IF(INDEX(ShipmentRegister!T:T,MATCH($A97,ShipmentRegister!C:C,0))=0,"",INDEX(ShipmentRegister!T:T,MATCH($A97,ShipmentRegister!C:C,0))))</f>
        <v/>
      </c>
      <c r="M97" s="113"/>
    </row>
    <row r="98" spans="1:13" ht="14.25" customHeight="1">
      <c r="A98" s="50" t="s">
        <v>1140</v>
      </c>
      <c r="B98" s="56" t="str">
        <f>IF(ISBLANK($A98),"",INDEX(ShipmentRegister!G:G,MATCH($A98,ShipmentRegister!C:C,0)))</f>
        <v>Kabushiki Kaisha salesforce.com</v>
      </c>
      <c r="C98" s="57">
        <f>IF(ISBLANK($A98),"",INDEX(ShipmentRegister!D:D,MATCH($A98,ShipmentRegister!C:C,0)))</f>
        <v>1</v>
      </c>
      <c r="D98" s="57" t="str">
        <f>IF(ISBLANK($A98),"",INDEX(ShipmentRegister!F:F,MATCH($A98,ShipmentRegister!C:C,0)))</f>
        <v>B1.5</v>
      </c>
      <c r="E98" s="112" t="s">
        <v>1811</v>
      </c>
      <c r="F98" s="142"/>
      <c r="G98" s="114"/>
      <c r="H98" s="112" t="s">
        <v>417</v>
      </c>
      <c r="I98" s="112" t="s">
        <v>417</v>
      </c>
      <c r="J98" s="113" t="s">
        <v>39</v>
      </c>
      <c r="K98" s="58">
        <f>IF(ISBLANK($A98),"",$F98-(INDEX(ShipmentRegister!A:A,MATCH($A98,ShipmentRegister!C:C,0))))</f>
        <v>-44027</v>
      </c>
      <c r="L98" s="59" t="str">
        <f>IF(ISBLANK($A98),"",IF(INDEX(ShipmentRegister!T:T,MATCH($A98,ShipmentRegister!C:C,0))=0,"",INDEX(ShipmentRegister!T:T,MATCH($A98,ShipmentRegister!C:C,0))))</f>
        <v/>
      </c>
      <c r="M98" s="113"/>
    </row>
    <row r="99" spans="1:13" ht="14.25" customHeight="1">
      <c r="A99" s="50" t="s">
        <v>1164</v>
      </c>
      <c r="B99" s="56" t="str">
        <f>IF(ISBLANK($A99),"",INDEX(ShipmentRegister!G:G,MATCH($A99,ShipmentRegister!C:C,0)))</f>
        <v>Telstra_First State Super</v>
      </c>
      <c r="C99" s="57">
        <f>IF(ISBLANK($A99),"",INDEX(ShipmentRegister!D:D,MATCH($A99,ShipmentRegister!C:C,0)))</f>
        <v>1</v>
      </c>
      <c r="D99" s="57" t="str">
        <f>IF(ISBLANK($A99),"",INDEX(ShipmentRegister!F:F,MATCH($A99,ShipmentRegister!C:C,0)))</f>
        <v>D1.2</v>
      </c>
      <c r="E99" s="112" t="s">
        <v>672</v>
      </c>
      <c r="F99" s="142">
        <v>44028</v>
      </c>
      <c r="G99" s="143">
        <v>0.74305555555555547</v>
      </c>
      <c r="H99" s="112" t="s">
        <v>417</v>
      </c>
      <c r="I99" s="112" t="s">
        <v>417</v>
      </c>
      <c r="J99" s="113" t="s">
        <v>39</v>
      </c>
      <c r="K99" s="58">
        <f>IF(ISBLANK($A99),"",$F99-(INDEX(ShipmentRegister!A:A,MATCH($A99,ShipmentRegister!C:C,0))))</f>
        <v>0</v>
      </c>
      <c r="L99" s="59" t="str">
        <f>IF(ISBLANK($A99),"",IF(INDEX(ShipmentRegister!T:T,MATCH($A99,ShipmentRegister!C:C,0))=0,"",INDEX(ShipmentRegister!T:T,MATCH($A99,ShipmentRegister!C:C,0))))</f>
        <v/>
      </c>
      <c r="M99" s="113"/>
    </row>
    <row r="100" spans="1:13" ht="14.25" customHeight="1">
      <c r="A100" s="112" t="s">
        <v>1171</v>
      </c>
      <c r="B100" s="56" t="str">
        <f>IF(ISBLANK($A100),"",INDEX(ShipmentRegister!G:G,MATCH($A100,ShipmentRegister!C:C,0)))</f>
        <v xml:space="preserve">Ali Mahfouz Security Compliance </v>
      </c>
      <c r="C100" s="57">
        <f>IF(ISBLANK($A100),"",INDEX(ShipmentRegister!D:D,MATCH($A100,ShipmentRegister!C:C,0)))</f>
        <v>1</v>
      </c>
      <c r="D100" s="57" t="str">
        <f>IF(ISBLANK($A100),"",INDEX(ShipmentRegister!F:F,MATCH($A100,ShipmentRegister!C:C,0)))</f>
        <v>A2.1</v>
      </c>
      <c r="E100" s="112" t="s">
        <v>1186</v>
      </c>
      <c r="F100" s="142">
        <v>44029</v>
      </c>
      <c r="G100" s="114" t="s">
        <v>1184</v>
      </c>
      <c r="H100" s="112" t="s">
        <v>1185</v>
      </c>
      <c r="I100" s="112" t="s">
        <v>618</v>
      </c>
      <c r="J100" s="113"/>
      <c r="K100" s="58">
        <f>IF(ISBLANK($A100),"",$F100-(INDEX(ShipmentRegister!A:A,MATCH($A100,ShipmentRegister!C:C,0))))</f>
        <v>1</v>
      </c>
      <c r="L100" s="59" t="str">
        <f>IF(ISBLANK($A100),"",IF(INDEX(ShipmentRegister!T:T,MATCH($A100,ShipmentRegister!C:C,0))=0,"",INDEX(ShipmentRegister!T:T,MATCH($A100,ShipmentRegister!C:C,0))))</f>
        <v/>
      </c>
      <c r="M100" s="113"/>
    </row>
    <row r="101" spans="1:13" ht="14.25" customHeight="1">
      <c r="A101" s="50" t="s">
        <v>1157</v>
      </c>
      <c r="B101" s="56" t="str">
        <f>IF(ISBLANK($A101),"",INDEX(ShipmentRegister!G:G,MATCH($A101,ShipmentRegister!C:C,0)))</f>
        <v>Browserstack (AU)</v>
      </c>
      <c r="C101" s="57">
        <f>IF(ISBLANK($A101),"",INDEX(ShipmentRegister!D:D,MATCH($A101,ShipmentRegister!C:C,0)))</f>
        <v>1</v>
      </c>
      <c r="D101" s="57" t="str">
        <f>IF(ISBLANK($A101),"",INDEX(ShipmentRegister!F:F,MATCH($A101,ShipmentRegister!C:C,0)))</f>
        <v>A2.1</v>
      </c>
      <c r="E101" s="112" t="s">
        <v>1198</v>
      </c>
      <c r="F101" s="142">
        <v>44029</v>
      </c>
      <c r="G101" s="114" t="s">
        <v>337</v>
      </c>
      <c r="H101" s="112" t="s">
        <v>167</v>
      </c>
      <c r="I101" s="112" t="s">
        <v>167</v>
      </c>
      <c r="J101" s="113"/>
      <c r="K101" s="58">
        <f>IF(ISBLANK($A101),"",$F101-(INDEX(ShipmentRegister!A:A,MATCH($A101,ShipmentRegister!C:C,0))))</f>
        <v>1</v>
      </c>
      <c r="L101" s="59" t="str">
        <f>IF(ISBLANK($A101),"",IF(INDEX(ShipmentRegister!T:T,MATCH($A101,ShipmentRegister!C:C,0))=0,"",INDEX(ShipmentRegister!T:T,MATCH($A101,ShipmentRegister!C:C,0))))</f>
        <v/>
      </c>
      <c r="M101" s="113"/>
    </row>
    <row r="102" spans="1:13" ht="14.25" customHeight="1">
      <c r="A102" s="112" t="s">
        <v>1195</v>
      </c>
      <c r="B102" s="56" t="str">
        <f>IF(ISBLANK($A102),"",INDEX(ShipmentRegister!G:G,MATCH($A102,ShipmentRegister!C:C,0)))</f>
        <v>SAP AUSTRALIA PTY LTD</v>
      </c>
      <c r="C102" s="57">
        <f>IF(ISBLANK($A102),"",INDEX(ShipmentRegister!D:D,MATCH($A102,ShipmentRegister!C:C,0)))</f>
        <v>1</v>
      </c>
      <c r="D102" s="57" t="str">
        <f>IF(ISBLANK($A102),"",INDEX(ShipmentRegister!F:F,MATCH($A102,ShipmentRegister!C:C,0)))</f>
        <v>A1.1</v>
      </c>
      <c r="E102" s="112" t="s">
        <v>1203</v>
      </c>
      <c r="F102" s="142">
        <v>44029</v>
      </c>
      <c r="G102" s="114" t="s">
        <v>1204</v>
      </c>
      <c r="H102" s="112" t="s">
        <v>1185</v>
      </c>
      <c r="I102" s="112" t="s">
        <v>618</v>
      </c>
      <c r="J102" s="113" t="s">
        <v>39</v>
      </c>
      <c r="K102" s="58">
        <f>IF(ISBLANK($A102),"",$F102-(INDEX(ShipmentRegister!A:A,MATCH($A102,ShipmentRegister!C:C,0))))</f>
        <v>0</v>
      </c>
      <c r="L102" s="59" t="str">
        <f>IF(ISBLANK($A102),"",IF(INDEX(ShipmentRegister!T:T,MATCH($A102,ShipmentRegister!C:C,0))=0,"",INDEX(ShipmentRegister!T:T,MATCH($A102,ShipmentRegister!C:C,0))))</f>
        <v/>
      </c>
      <c r="M102" s="113"/>
    </row>
    <row r="103" spans="1:13" ht="14.25" customHeight="1">
      <c r="A103" s="250" t="s">
        <v>1207</v>
      </c>
      <c r="B103" s="56" t="str">
        <f>IF(ISBLANK($A103),"",INDEX(ShipmentRegister!G:G,MATCH($A103,ShipmentRegister!C:C,0)))</f>
        <v>InfoCube</v>
      </c>
      <c r="C103" s="57">
        <f>IF(ISBLANK($A103),"",INDEX(ShipmentRegister!D:D,MATCH($A103,ShipmentRegister!C:C,0)))</f>
        <v>1</v>
      </c>
      <c r="D103" s="57" t="str">
        <f>IF(ISBLANK($A103),"",INDEX(ShipmentRegister!F:F,MATCH($A103,ShipmentRegister!C:C,0)))</f>
        <v>Central Floor</v>
      </c>
      <c r="E103" s="112" t="s">
        <v>1208</v>
      </c>
      <c r="F103" s="142">
        <v>44031</v>
      </c>
      <c r="G103" s="114" t="s">
        <v>1204</v>
      </c>
      <c r="H103" s="112" t="s">
        <v>169</v>
      </c>
      <c r="I103" s="112" t="s">
        <v>169</v>
      </c>
      <c r="J103" s="113" t="s">
        <v>39</v>
      </c>
      <c r="K103" s="58">
        <f>IF(ISBLANK($A103),"",$F103-(INDEX(ShipmentRegister!A:A,MATCH($A103,ShipmentRegister!C:C,0))))</f>
        <v>11</v>
      </c>
      <c r="L103" s="59" t="str">
        <f>IF(ISBLANK($A103),"",IF(INDEX(ShipmentRegister!T:T,MATCH($A103,ShipmentRegister!C:C,0))=0,"",INDEX(ShipmentRegister!T:T,MATCH($A103,ShipmentRegister!C:C,0))))</f>
        <v/>
      </c>
      <c r="M103" s="113"/>
    </row>
    <row r="104" spans="1:13" ht="14.25" customHeight="1">
      <c r="A104" s="50" t="s">
        <v>1168</v>
      </c>
      <c r="B104" s="56" t="str">
        <f>IF(ISBLANK($A104),"",INDEX(ShipmentRegister!G:G,MATCH($A104,ShipmentRegister!C:C,0)))</f>
        <v>TTEC International Australia</v>
      </c>
      <c r="C104" s="57">
        <f>IF(ISBLANK($A104),"",INDEX(ShipmentRegister!D:D,MATCH($A104,ShipmentRegister!C:C,0)))</f>
        <v>1</v>
      </c>
      <c r="D104" s="57" t="str">
        <f>IF(ISBLANK($A104),"",INDEX(ShipmentRegister!F:F,MATCH($A104,ShipmentRegister!C:C,0)))</f>
        <v>A2.1</v>
      </c>
      <c r="E104" s="112" t="s">
        <v>675</v>
      </c>
      <c r="F104" s="142">
        <v>44031</v>
      </c>
      <c r="G104" s="114" t="s">
        <v>1209</v>
      </c>
      <c r="H104" s="112" t="s">
        <v>265</v>
      </c>
      <c r="I104" s="112" t="s">
        <v>265</v>
      </c>
      <c r="J104" s="113" t="s">
        <v>39</v>
      </c>
      <c r="K104" s="58">
        <f>IF(ISBLANK($A104),"",$F104-(INDEX(ShipmentRegister!A:A,MATCH($A104,ShipmentRegister!C:C,0))))</f>
        <v>3</v>
      </c>
      <c r="L104" s="59" t="str">
        <f>IF(ISBLANK($A104),"",IF(INDEX(ShipmentRegister!T:T,MATCH($A104,ShipmentRegister!C:C,0))=0,"",INDEX(ShipmentRegister!T:T,MATCH($A104,ShipmentRegister!C:C,0))))</f>
        <v/>
      </c>
      <c r="M104" s="113"/>
    </row>
    <row r="105" spans="1:13" ht="14.25" customHeight="1">
      <c r="A105" s="50" t="s">
        <v>866</v>
      </c>
      <c r="B105" s="56" t="str">
        <f>IF(ISBLANK($A105),"",INDEX(ShipmentRegister!G:G,MATCH($A105,ShipmentRegister!C:C,0)))</f>
        <v>DATTO INC</v>
      </c>
      <c r="C105" s="57">
        <f>IF(ISBLANK($A105),"",INDEX(ShipmentRegister!D:D,MATCH($A105,ShipmentRegister!C:C,0)))</f>
        <v>1</v>
      </c>
      <c r="D105" s="57" t="str">
        <f>IF(ISBLANK($A105),"",INDEX(ShipmentRegister!F:F,MATCH($A105,ShipmentRegister!C:C,0)))</f>
        <v>Central Floor</v>
      </c>
      <c r="E105" s="112" t="s">
        <v>463</v>
      </c>
      <c r="F105" s="142">
        <v>44032</v>
      </c>
      <c r="G105" s="114" t="s">
        <v>1215</v>
      </c>
      <c r="H105" s="112" t="s">
        <v>167</v>
      </c>
      <c r="I105" s="112" t="s">
        <v>167</v>
      </c>
      <c r="J105" s="113" t="s">
        <v>39</v>
      </c>
      <c r="K105" s="58">
        <f>IF(ISBLANK($A105),"",$F105-(INDEX(ShipmentRegister!A:A,MATCH($A105,ShipmentRegister!C:C,0))))</f>
        <v>18</v>
      </c>
      <c r="L105" s="59" t="str">
        <f>IF(ISBLANK($A105),"",IF(INDEX(ShipmentRegister!T:T,MATCH($A105,ShipmentRegister!C:C,0))=0,"",INDEX(ShipmentRegister!T:T,MATCH($A105,ShipmentRegister!C:C,0))))</f>
        <v/>
      </c>
      <c r="M105" s="113"/>
    </row>
    <row r="106" spans="1:13" ht="14.25" customHeight="1">
      <c r="A106" s="50" t="s">
        <v>1216</v>
      </c>
      <c r="B106" s="56" t="str">
        <f>IF(ISBLANK($A106),"",INDEX(ShipmentRegister!G:G,MATCH($A106,ShipmentRegister!C:C,0)))</f>
        <v>SolarWinds MSP Cloud GmbH</v>
      </c>
      <c r="C106" s="57">
        <f>IF(ISBLANK($A106),"",INDEX(ShipmentRegister!D:D,MATCH($A106,ShipmentRegister!C:C,0)))</f>
        <v>2</v>
      </c>
      <c r="D106" s="57" t="str">
        <f>IF(ISBLANK($A106),"",INDEX(ShipmentRegister!F:F,MATCH($A106,ShipmentRegister!C:C,0)))</f>
        <v>Central Floor</v>
      </c>
      <c r="E106" s="112" t="s">
        <v>1231</v>
      </c>
      <c r="F106" s="142">
        <v>44032</v>
      </c>
      <c r="G106" s="114" t="s">
        <v>472</v>
      </c>
      <c r="H106" s="112" t="s">
        <v>1054</v>
      </c>
      <c r="I106" s="112" t="s">
        <v>169</v>
      </c>
      <c r="J106" s="113" t="s">
        <v>39</v>
      </c>
      <c r="K106" s="58">
        <f>IF(ISBLANK($A106),"",$F106-(INDEX(ShipmentRegister!A:A,MATCH($A106,ShipmentRegister!C:C,0))))</f>
        <v>0</v>
      </c>
      <c r="L106" s="59" t="str">
        <f>IF(ISBLANK($A106),"",IF(INDEX(ShipmentRegister!T:T,MATCH($A106,ShipmentRegister!C:C,0))=0,"",INDEX(ShipmentRegister!T:T,MATCH($A106,ShipmentRegister!C:C,0))))</f>
        <v/>
      </c>
      <c r="M106" s="113"/>
    </row>
    <row r="107" spans="1:13" ht="14.25" customHeight="1">
      <c r="A107" s="50" t="s">
        <v>1219</v>
      </c>
      <c r="B107" s="56" t="str">
        <f>IF(ISBLANK($A107),"",INDEX(ShipmentRegister!G:G,MATCH($A107,ShipmentRegister!C:C,0)))</f>
        <v>SolarWinds MSP Cloud GmbH</v>
      </c>
      <c r="C107" s="57">
        <f>IF(ISBLANK($A107),"",INDEX(ShipmentRegister!D:D,MATCH($A107,ShipmentRegister!C:C,0)))</f>
        <v>2</v>
      </c>
      <c r="D107" s="57" t="str">
        <f>IF(ISBLANK($A107),"",INDEX(ShipmentRegister!F:F,MATCH($A107,ShipmentRegister!C:C,0)))</f>
        <v>Central Floor</v>
      </c>
      <c r="E107" s="112" t="s">
        <v>1231</v>
      </c>
      <c r="F107" s="142">
        <v>44032</v>
      </c>
      <c r="G107" s="114" t="s">
        <v>472</v>
      </c>
      <c r="H107" s="112" t="s">
        <v>1054</v>
      </c>
      <c r="I107" s="112" t="s">
        <v>169</v>
      </c>
      <c r="J107" s="113" t="s">
        <v>39</v>
      </c>
      <c r="K107" s="58">
        <f>IF(ISBLANK($A107),"",$F107-(INDEX(ShipmentRegister!A:A,MATCH($A107,ShipmentRegister!C:C,0))))</f>
        <v>0</v>
      </c>
      <c r="L107" s="59" t="str">
        <f>IF(ISBLANK($A107),"",IF(INDEX(ShipmentRegister!T:T,MATCH($A107,ShipmentRegister!C:C,0))=0,"",INDEX(ShipmentRegister!T:T,MATCH($A107,ShipmentRegister!C:C,0))))</f>
        <v/>
      </c>
      <c r="M107" s="113"/>
    </row>
    <row r="108" spans="1:13" ht="14.25" customHeight="1">
      <c r="A108" s="112" t="s">
        <v>394</v>
      </c>
      <c r="B108" s="56" t="str">
        <f>IF(ISBLANK($A108),"",INDEX(ShipmentRegister!G:G,MATCH($A108,ShipmentRegister!C:C,0)))</f>
        <v xml:space="preserve">Equinix - Justin Phung </v>
      </c>
      <c r="C108" s="57">
        <f>IF(ISBLANK($A108),"",INDEX(ShipmentRegister!D:D,MATCH($A108,ShipmentRegister!C:C,0)))</f>
        <v>2</v>
      </c>
      <c r="D108" s="57" t="str">
        <f>IF(ISBLANK($A108),"",INDEX(ShipmentRegister!F:F,MATCH($A108,ShipmentRegister!C:C,0)))</f>
        <v>Central Floor</v>
      </c>
      <c r="E108" s="112" t="s">
        <v>1558</v>
      </c>
      <c r="F108" s="142">
        <v>44032</v>
      </c>
      <c r="G108" s="114" t="s">
        <v>1234</v>
      </c>
      <c r="H108" s="112" t="s">
        <v>618</v>
      </c>
      <c r="I108" s="112" t="s">
        <v>618</v>
      </c>
      <c r="J108" s="113"/>
      <c r="K108" s="58">
        <f>IF(ISBLANK($A108),"",$F108-(INDEX(ShipmentRegister!A:A,MATCH($A108,ShipmentRegister!C:C,0))))</f>
        <v>209</v>
      </c>
      <c r="L108" s="59" t="str">
        <f>IF(ISBLANK($A108),"",IF(INDEX(ShipmentRegister!T:T,MATCH($A108,ShipmentRegister!C:C,0))=0,"",INDEX(ShipmentRegister!T:T,MATCH($A108,ShipmentRegister!C:C,0))))</f>
        <v>Y</v>
      </c>
      <c r="M108" s="113"/>
    </row>
    <row r="109" spans="1:13" ht="14.25" customHeight="1">
      <c r="A109" s="112" t="s">
        <v>395</v>
      </c>
      <c r="B109" s="56" t="str">
        <f>IF(ISBLANK($A109),"",INDEX(ShipmentRegister!G:G,MATCH($A109,ShipmentRegister!C:C,0)))</f>
        <v xml:space="preserve">Equinix - Justin Phung </v>
      </c>
      <c r="C109" s="57">
        <f>IF(ISBLANK($A109),"",INDEX(ShipmentRegister!D:D,MATCH($A109,ShipmentRegister!C:C,0)))</f>
        <v>2</v>
      </c>
      <c r="D109" s="57" t="str">
        <f>IF(ISBLANK($A109),"",INDEX(ShipmentRegister!F:F,MATCH($A109,ShipmentRegister!C:C,0)))</f>
        <v>Central Floor</v>
      </c>
      <c r="E109" s="112" t="s">
        <v>1558</v>
      </c>
      <c r="F109" s="142">
        <v>44032</v>
      </c>
      <c r="G109" s="114" t="s">
        <v>1234</v>
      </c>
      <c r="H109" s="112" t="s">
        <v>618</v>
      </c>
      <c r="I109" s="112" t="s">
        <v>618</v>
      </c>
      <c r="J109" s="113"/>
      <c r="K109" s="58">
        <f>IF(ISBLANK($A109),"",$F109-(INDEX(ShipmentRegister!A:A,MATCH($A109,ShipmentRegister!C:C,0))))</f>
        <v>209</v>
      </c>
      <c r="L109" s="59" t="str">
        <f>IF(ISBLANK($A109),"",IF(INDEX(ShipmentRegister!T:T,MATCH($A109,ShipmentRegister!C:C,0))=0,"",INDEX(ShipmentRegister!T:T,MATCH($A109,ShipmentRegister!C:C,0))))</f>
        <v>Y</v>
      </c>
      <c r="M109" s="113"/>
    </row>
    <row r="110" spans="1:13" ht="14.25" customHeight="1">
      <c r="A110" s="112" t="s">
        <v>1096</v>
      </c>
      <c r="B110" s="56" t="str">
        <f>IF(ISBLANK($A110),"",INDEX(ShipmentRegister!G:G,MATCH($A110,ShipmentRegister!C:C,0)))</f>
        <v>Kindred South Development Pty Ltd</v>
      </c>
      <c r="C110" s="57">
        <f>IF(ISBLANK($A110),"",INDEX(ShipmentRegister!D:D,MATCH($A110,ShipmentRegister!C:C,0)))</f>
        <v>3</v>
      </c>
      <c r="D110" s="57" t="str">
        <f>IF(ISBLANK($A110),"",INDEX(ShipmentRegister!F:F,MATCH($A110,ShipmentRegister!C:C,0)))</f>
        <v>Central Floor</v>
      </c>
      <c r="E110" s="112" t="s">
        <v>1268</v>
      </c>
      <c r="F110" s="142">
        <v>44032</v>
      </c>
      <c r="G110" s="114" t="s">
        <v>526</v>
      </c>
      <c r="H110" s="112" t="s">
        <v>618</v>
      </c>
      <c r="I110" s="112" t="s">
        <v>618</v>
      </c>
      <c r="J110" s="113" t="s">
        <v>39</v>
      </c>
      <c r="K110" s="58">
        <f>IF(ISBLANK($A110),"",$F110-(INDEX(ShipmentRegister!A:A,MATCH($A110,ShipmentRegister!C:C,0))))</f>
        <v>7</v>
      </c>
      <c r="L110" s="59" t="str">
        <f>IF(ISBLANK($A110),"",IF(INDEX(ShipmentRegister!T:T,MATCH($A110,ShipmentRegister!C:C,0))=0,"",INDEX(ShipmentRegister!T:T,MATCH($A110,ShipmentRegister!C:C,0))))</f>
        <v/>
      </c>
      <c r="M110" s="113"/>
    </row>
    <row r="111" spans="1:13" ht="14.25" customHeight="1">
      <c r="A111" s="112" t="s">
        <v>1097</v>
      </c>
      <c r="B111" s="56" t="str">
        <f>IF(ISBLANK($A111),"",INDEX(ShipmentRegister!G:G,MATCH($A111,ShipmentRegister!C:C,0)))</f>
        <v>Kindred South Development Pty Ltd</v>
      </c>
      <c r="C111" s="57">
        <f>IF(ISBLANK($A111),"",INDEX(ShipmentRegister!D:D,MATCH($A111,ShipmentRegister!C:C,0)))</f>
        <v>3</v>
      </c>
      <c r="D111" s="57" t="str">
        <f>IF(ISBLANK($A111),"",INDEX(ShipmentRegister!F:F,MATCH($A111,ShipmentRegister!C:C,0)))</f>
        <v>Central Floor</v>
      </c>
      <c r="E111" s="112" t="s">
        <v>1268</v>
      </c>
      <c r="F111" s="142">
        <v>44032</v>
      </c>
      <c r="G111" s="114" t="s">
        <v>526</v>
      </c>
      <c r="H111" s="112" t="s">
        <v>618</v>
      </c>
      <c r="I111" s="112" t="s">
        <v>618</v>
      </c>
      <c r="J111" s="113" t="s">
        <v>39</v>
      </c>
      <c r="K111" s="58">
        <f>IF(ISBLANK($A111),"",$F111-(INDEX(ShipmentRegister!A:A,MATCH($A111,ShipmentRegister!C:C,0))))</f>
        <v>7</v>
      </c>
      <c r="L111" s="59" t="str">
        <f>IF(ISBLANK($A111),"",IF(INDEX(ShipmentRegister!T:T,MATCH($A111,ShipmentRegister!C:C,0))=0,"",INDEX(ShipmentRegister!T:T,MATCH($A111,ShipmentRegister!C:C,0))))</f>
        <v/>
      </c>
      <c r="M111" s="113"/>
    </row>
    <row r="112" spans="1:13" ht="14.25" customHeight="1">
      <c r="A112" s="112" t="s">
        <v>1098</v>
      </c>
      <c r="B112" s="56" t="str">
        <f>IF(ISBLANK($A112),"",INDEX(ShipmentRegister!G:G,MATCH($A112,ShipmentRegister!C:C,0)))</f>
        <v>Kindred South Development Pty Ltd</v>
      </c>
      <c r="C112" s="57">
        <f>IF(ISBLANK($A112),"",INDEX(ShipmentRegister!D:D,MATCH($A112,ShipmentRegister!C:C,0)))</f>
        <v>3</v>
      </c>
      <c r="D112" s="57" t="str">
        <f>IF(ISBLANK($A112),"",INDEX(ShipmentRegister!F:F,MATCH($A112,ShipmentRegister!C:C,0)))</f>
        <v>Central Floor</v>
      </c>
      <c r="E112" s="112" t="s">
        <v>1268</v>
      </c>
      <c r="F112" s="142">
        <v>44032</v>
      </c>
      <c r="G112" s="114" t="s">
        <v>526</v>
      </c>
      <c r="H112" s="112" t="s">
        <v>618</v>
      </c>
      <c r="I112" s="112" t="s">
        <v>618</v>
      </c>
      <c r="J112" s="113" t="s">
        <v>39</v>
      </c>
      <c r="K112" s="58">
        <f>IF(ISBLANK($A112),"",$F112-(INDEX(ShipmentRegister!A:A,MATCH($A112,ShipmentRegister!C:C,0))))</f>
        <v>7</v>
      </c>
      <c r="L112" s="59" t="str">
        <f>IF(ISBLANK($A112),"",IF(INDEX(ShipmentRegister!T:T,MATCH($A112,ShipmentRegister!C:C,0))=0,"",INDEX(ShipmentRegister!T:T,MATCH($A112,ShipmentRegister!C:C,0))))</f>
        <v/>
      </c>
      <c r="M112" s="113"/>
    </row>
    <row r="113" spans="1:14" ht="14.25" customHeight="1">
      <c r="A113" s="50" t="s">
        <v>955</v>
      </c>
      <c r="B113" s="56" t="str">
        <f>IF(ISBLANK($A113),"",INDEX(ShipmentRegister!G:G,MATCH($A113,ShipmentRegister!C:C,0)))</f>
        <v>Microsoft Datacenter (Australia) PTY Limited</v>
      </c>
      <c r="C113" s="57">
        <f>IF(ISBLANK($A113),"",INDEX(ShipmentRegister!D:D,MATCH($A113,ShipmentRegister!C:C,0)))</f>
        <v>1</v>
      </c>
      <c r="D113" s="57" t="str">
        <f>IF(ISBLANK($A113),"",INDEX(ShipmentRegister!F:F,MATCH($A113,ShipmentRegister!C:C,0)))</f>
        <v>A1.1</v>
      </c>
      <c r="E113" s="112" t="s">
        <v>1236</v>
      </c>
      <c r="F113" s="142">
        <v>44032</v>
      </c>
      <c r="G113" s="114" t="s">
        <v>1269</v>
      </c>
      <c r="H113" s="112" t="s">
        <v>618</v>
      </c>
      <c r="I113" s="112" t="s">
        <v>618</v>
      </c>
      <c r="J113" s="113" t="s">
        <v>39</v>
      </c>
      <c r="K113" s="58">
        <f>IF(ISBLANK($A113),"",$F113-(INDEX(ShipmentRegister!A:A,MATCH($A113,ShipmentRegister!C:C,0))))</f>
        <v>12</v>
      </c>
      <c r="L113" s="59" t="str">
        <f>IF(ISBLANK($A113),"",IF(INDEX(ShipmentRegister!T:T,MATCH($A113,ShipmentRegister!C:C,0))=0,"",INDEX(ShipmentRegister!T:T,MATCH($A113,ShipmentRegister!C:C,0))))</f>
        <v/>
      </c>
      <c r="M113" s="113"/>
    </row>
    <row r="114" spans="1:14" ht="14.25" customHeight="1">
      <c r="A114" s="112" t="s">
        <v>1235</v>
      </c>
      <c r="B114" s="56" t="str">
        <f>IF(ISBLANK($A114),"",INDEX(ShipmentRegister!G:G,MATCH($A114,ShipmentRegister!C:C,0)))</f>
        <v>Browserstack (AU)</v>
      </c>
      <c r="C114" s="57">
        <f>IF(ISBLANK($A114),"",INDEX(ShipmentRegister!D:D,MATCH($A114,ShipmentRegister!C:C,0)))</f>
        <v>1</v>
      </c>
      <c r="D114" s="57" t="str">
        <f>IF(ISBLANK($A114),"",INDEX(ShipmentRegister!F:F,MATCH($A114,ShipmentRegister!C:C,0)))</f>
        <v>B1.2</v>
      </c>
      <c r="E114" s="112" t="s">
        <v>1237</v>
      </c>
      <c r="F114" s="142">
        <v>44032</v>
      </c>
      <c r="G114" s="114" t="s">
        <v>1270</v>
      </c>
      <c r="H114" s="112" t="s">
        <v>618</v>
      </c>
      <c r="I114" s="112" t="s">
        <v>618</v>
      </c>
      <c r="J114" s="113"/>
      <c r="K114" s="58">
        <f>IF(ISBLANK($A114),"",$F114-(INDEX(ShipmentRegister!A:A,MATCH($A114,ShipmentRegister!C:C,0))))</f>
        <v>-1</v>
      </c>
      <c r="L114" s="59" t="str">
        <f>IF(ISBLANK($A114),"",IF(INDEX(ShipmentRegister!T:T,MATCH($A114,ShipmentRegister!C:C,0))=0,"",INDEX(ShipmentRegister!T:T,MATCH($A114,ShipmentRegister!C:C,0))))</f>
        <v/>
      </c>
      <c r="M114" s="113"/>
      <c r="N114" s="60" t="s">
        <v>2020</v>
      </c>
    </row>
    <row r="115" spans="1:14" ht="14.25" customHeight="1">
      <c r="A115" s="112" t="s">
        <v>1187</v>
      </c>
      <c r="B115" s="56" t="str">
        <f>IF(ISBLANK($A115),"",INDEX(ShipmentRegister!G:G,MATCH($A115,ShipmentRegister!C:C,0)))</f>
        <v>Atos (Australia) Pty Ltd.</v>
      </c>
      <c r="C115" s="57">
        <f>IF(ISBLANK($A115),"",INDEX(ShipmentRegister!D:D,MATCH($A115,ShipmentRegister!C:C,0)))</f>
        <v>3</v>
      </c>
      <c r="D115" s="57" t="str">
        <f>IF(ISBLANK($A115),"",INDEX(ShipmentRegister!F:F,MATCH($A115,ShipmentRegister!C:C,0)))</f>
        <v>Central Floor</v>
      </c>
      <c r="E115" s="112" t="s">
        <v>1247</v>
      </c>
      <c r="F115" s="142">
        <v>44033</v>
      </c>
      <c r="G115" s="114" t="s">
        <v>527</v>
      </c>
      <c r="H115" s="112" t="s">
        <v>1246</v>
      </c>
      <c r="I115" s="112" t="s">
        <v>1054</v>
      </c>
      <c r="J115" s="113" t="s">
        <v>39</v>
      </c>
      <c r="K115" s="58">
        <f>IF(ISBLANK($A115),"",$F115-(INDEX(ShipmentRegister!A:A,MATCH($A115,ShipmentRegister!C:C,0))))</f>
        <v>4</v>
      </c>
      <c r="L115" s="59" t="str">
        <f>IF(ISBLANK($A115),"",IF(INDEX(ShipmentRegister!T:T,MATCH($A115,ShipmentRegister!C:C,0))=0,"",INDEX(ShipmentRegister!T:T,MATCH($A115,ShipmentRegister!C:C,0))))</f>
        <v/>
      </c>
      <c r="M115" s="113"/>
    </row>
    <row r="116" spans="1:14" ht="14.25" customHeight="1">
      <c r="A116" s="112" t="s">
        <v>1190</v>
      </c>
      <c r="B116" s="56" t="str">
        <f>IF(ISBLANK($A116),"",INDEX(ShipmentRegister!G:G,MATCH($A116,ShipmentRegister!C:C,0)))</f>
        <v>Atos (Australia) Pty Ltd.</v>
      </c>
      <c r="C116" s="57">
        <f>IF(ISBLANK($A116),"",INDEX(ShipmentRegister!D:D,MATCH($A116,ShipmentRegister!C:C,0)))</f>
        <v>3</v>
      </c>
      <c r="D116" s="57" t="str">
        <f>IF(ISBLANK($A116),"",INDEX(ShipmentRegister!F:F,MATCH($A116,ShipmentRegister!C:C,0)))</f>
        <v>Central Floor</v>
      </c>
      <c r="E116" s="112" t="s">
        <v>1247</v>
      </c>
      <c r="F116" s="142">
        <v>44033</v>
      </c>
      <c r="G116" s="114" t="s">
        <v>527</v>
      </c>
      <c r="H116" s="112" t="s">
        <v>1246</v>
      </c>
      <c r="I116" s="112" t="s">
        <v>1054</v>
      </c>
      <c r="J116" s="113" t="s">
        <v>39</v>
      </c>
      <c r="K116" s="58">
        <f>IF(ISBLANK($A116),"",$F116-(INDEX(ShipmentRegister!A:A,MATCH($A116,ShipmentRegister!C:C,0))))</f>
        <v>4</v>
      </c>
      <c r="L116" s="59" t="str">
        <f>IF(ISBLANK($A116),"",IF(INDEX(ShipmentRegister!T:T,MATCH($A116,ShipmentRegister!C:C,0))=0,"",INDEX(ShipmentRegister!T:T,MATCH($A116,ShipmentRegister!C:C,0))))</f>
        <v/>
      </c>
      <c r="M116" s="113"/>
    </row>
    <row r="117" spans="1:14" ht="14.25" customHeight="1">
      <c r="A117" s="112" t="s">
        <v>1191</v>
      </c>
      <c r="B117" s="56" t="str">
        <f>IF(ISBLANK($A117),"",INDEX(ShipmentRegister!G:G,MATCH($A117,ShipmentRegister!C:C,0)))</f>
        <v>Atos (Australia) Pty Ltd.</v>
      </c>
      <c r="C117" s="57">
        <f>IF(ISBLANK($A117),"",INDEX(ShipmentRegister!D:D,MATCH($A117,ShipmentRegister!C:C,0)))</f>
        <v>3</v>
      </c>
      <c r="D117" s="57" t="str">
        <f>IF(ISBLANK($A117),"",INDEX(ShipmentRegister!F:F,MATCH($A117,ShipmentRegister!C:C,0)))</f>
        <v>Central Floor</v>
      </c>
      <c r="E117" s="112" t="s">
        <v>1247</v>
      </c>
      <c r="F117" s="142">
        <v>44033</v>
      </c>
      <c r="G117" s="114" t="s">
        <v>527</v>
      </c>
      <c r="H117" s="112" t="s">
        <v>1246</v>
      </c>
      <c r="I117" s="112" t="s">
        <v>1054</v>
      </c>
      <c r="J117" s="113" t="s">
        <v>39</v>
      </c>
      <c r="K117" s="58">
        <f>IF(ISBLANK($A117),"",$F117-(INDEX(ShipmentRegister!A:A,MATCH($A117,ShipmentRegister!C:C,0))))</f>
        <v>4</v>
      </c>
      <c r="L117" s="59" t="str">
        <f>IF(ISBLANK($A117),"",IF(INDEX(ShipmentRegister!T:T,MATCH($A117,ShipmentRegister!C:C,0))=0,"",INDEX(ShipmentRegister!T:T,MATCH($A117,ShipmentRegister!C:C,0))))</f>
        <v/>
      </c>
      <c r="M117" s="113"/>
    </row>
    <row r="118" spans="1:14" ht="14.25" customHeight="1">
      <c r="A118" s="50" t="s">
        <v>1200</v>
      </c>
      <c r="B118" s="56" t="str">
        <f>IF(ISBLANK($A118),"",INDEX(ShipmentRegister!G:G,MATCH($A118,ShipmentRegister!C:C,0)))</f>
        <v>SYD70</v>
      </c>
      <c r="C118" s="57">
        <f>IF(ISBLANK($A118),"",INDEX(ShipmentRegister!D:D,MATCH($A118,ShipmentRegister!C:C,0)))</f>
        <v>1</v>
      </c>
      <c r="D118" s="57" t="str">
        <f>IF(ISBLANK($A118),"",INDEX(ShipmentRegister!F:F,MATCH($A118,ShipmentRegister!C:C,0)))</f>
        <v>A2.1</v>
      </c>
      <c r="E118" s="112" t="s">
        <v>1248</v>
      </c>
      <c r="F118" s="142">
        <v>44033</v>
      </c>
      <c r="G118" s="114" t="s">
        <v>508</v>
      </c>
      <c r="H118" s="112" t="s">
        <v>1054</v>
      </c>
      <c r="I118" s="112" t="s">
        <v>1054</v>
      </c>
      <c r="J118" s="113" t="s">
        <v>39</v>
      </c>
      <c r="K118" s="58">
        <f>IF(ISBLANK($A118),"",$F118-(INDEX(ShipmentRegister!A:A,MATCH($A118,ShipmentRegister!C:C,0))))</f>
        <v>4</v>
      </c>
      <c r="L118" s="59" t="str">
        <f>IF(ISBLANK($A118),"",IF(INDEX(ShipmentRegister!T:T,MATCH($A118,ShipmentRegister!C:C,0))=0,"",INDEX(ShipmentRegister!T:T,MATCH($A118,ShipmentRegister!C:C,0))))</f>
        <v/>
      </c>
      <c r="M118" s="113"/>
    </row>
    <row r="119" spans="1:14" ht="14.25" customHeight="1">
      <c r="A119" s="50" t="s">
        <v>1249</v>
      </c>
      <c r="B119" s="56" t="str">
        <f>IF(ISBLANK($A119),"",INDEX(ShipmentRegister!G:G,MATCH($A119,ShipmentRegister!C:C,0)))</f>
        <v>SYD70</v>
      </c>
      <c r="C119" s="57">
        <f>IF(ISBLANK($A119),"",INDEX(ShipmentRegister!D:D,MATCH($A119,ShipmentRegister!C:C,0)))</f>
        <v>3</v>
      </c>
      <c r="D119" s="57" t="str">
        <f>IF(ISBLANK($A119),"",INDEX(ShipmentRegister!F:F,MATCH($A119,ShipmentRegister!C:C,0)))</f>
        <v>A1.1</v>
      </c>
      <c r="E119" s="112" t="s">
        <v>1252</v>
      </c>
      <c r="F119" s="142">
        <v>44033</v>
      </c>
      <c r="G119" s="114" t="s">
        <v>1253</v>
      </c>
      <c r="H119" s="112" t="s">
        <v>167</v>
      </c>
      <c r="I119" s="112" t="s">
        <v>167</v>
      </c>
      <c r="J119" s="113" t="s">
        <v>39</v>
      </c>
      <c r="K119" s="58">
        <f>IF(ISBLANK($A119),"",$F119-(INDEX(ShipmentRegister!A:A,MATCH($A119,ShipmentRegister!C:C,0))))</f>
        <v>0</v>
      </c>
      <c r="L119" s="59" t="str">
        <f>IF(ISBLANK($A119),"",IF(INDEX(ShipmentRegister!T:T,MATCH($A119,ShipmentRegister!C:C,0))=0,"",INDEX(ShipmentRegister!T:T,MATCH($A119,ShipmentRegister!C:C,0))))</f>
        <v/>
      </c>
      <c r="M119" s="113"/>
    </row>
    <row r="120" spans="1:14" ht="14.25" customHeight="1">
      <c r="A120" s="50" t="s">
        <v>1250</v>
      </c>
      <c r="B120" s="56" t="str">
        <f>IF(ISBLANK($A120),"",INDEX(ShipmentRegister!G:G,MATCH($A120,ShipmentRegister!C:C,0)))</f>
        <v>SYD70</v>
      </c>
      <c r="C120" s="57">
        <f>IF(ISBLANK($A120),"",INDEX(ShipmentRegister!D:D,MATCH($A120,ShipmentRegister!C:C,0)))</f>
        <v>0</v>
      </c>
      <c r="D120" s="57" t="str">
        <f>IF(ISBLANK($A120),"",INDEX(ShipmentRegister!F:F,MATCH($A120,ShipmentRegister!C:C,0)))</f>
        <v>A1.1</v>
      </c>
      <c r="E120" s="112" t="s">
        <v>1252</v>
      </c>
      <c r="F120" s="142">
        <v>44033</v>
      </c>
      <c r="G120" s="114" t="s">
        <v>1253</v>
      </c>
      <c r="H120" s="112" t="s">
        <v>167</v>
      </c>
      <c r="I120" s="112" t="s">
        <v>167</v>
      </c>
      <c r="J120" s="113" t="s">
        <v>39</v>
      </c>
      <c r="K120" s="58">
        <f>IF(ISBLANK($A120),"",$F120-(INDEX(ShipmentRegister!A:A,MATCH($A120,ShipmentRegister!C:C,0))))</f>
        <v>0</v>
      </c>
      <c r="L120" s="59" t="str">
        <f>IF(ISBLANK($A120),"",IF(INDEX(ShipmentRegister!T:T,MATCH($A120,ShipmentRegister!C:C,0))=0,"",INDEX(ShipmentRegister!T:T,MATCH($A120,ShipmentRegister!C:C,0))))</f>
        <v/>
      </c>
      <c r="M120" s="113"/>
    </row>
    <row r="121" spans="1:14" ht="14.25" customHeight="1">
      <c r="A121" s="50" t="s">
        <v>1251</v>
      </c>
      <c r="B121" s="56" t="str">
        <f>IF(ISBLANK($A121),"",INDEX(ShipmentRegister!G:G,MATCH($A121,ShipmentRegister!C:C,0)))</f>
        <v>SYD70</v>
      </c>
      <c r="C121" s="57">
        <f>IF(ISBLANK($A121),"",INDEX(ShipmentRegister!D:D,MATCH($A121,ShipmentRegister!C:C,0)))</f>
        <v>0</v>
      </c>
      <c r="D121" s="57" t="str">
        <f>IF(ISBLANK($A121),"",INDEX(ShipmentRegister!F:F,MATCH($A121,ShipmentRegister!C:C,0)))</f>
        <v>A1.1</v>
      </c>
      <c r="E121" s="112" t="s">
        <v>1252</v>
      </c>
      <c r="F121" s="142">
        <v>44033</v>
      </c>
      <c r="G121" s="114" t="s">
        <v>1253</v>
      </c>
      <c r="H121" s="112" t="s">
        <v>167</v>
      </c>
      <c r="I121" s="112" t="s">
        <v>167</v>
      </c>
      <c r="J121" s="113" t="s">
        <v>39</v>
      </c>
      <c r="K121" s="58">
        <f>IF(ISBLANK($A121),"",$F121-(INDEX(ShipmentRegister!A:A,MATCH($A121,ShipmentRegister!C:C,0))))</f>
        <v>0</v>
      </c>
      <c r="L121" s="59" t="str">
        <f>IF(ISBLANK($A121),"",IF(INDEX(ShipmentRegister!T:T,MATCH($A121,ShipmentRegister!C:C,0))=0,"",INDEX(ShipmentRegister!T:T,MATCH($A121,ShipmentRegister!C:C,0))))</f>
        <v/>
      </c>
      <c r="M121" s="113"/>
    </row>
    <row r="122" spans="1:14" ht="14.25" customHeight="1">
      <c r="A122" s="112" t="s">
        <v>1263</v>
      </c>
      <c r="B122" s="56" t="str">
        <f>IF(ISBLANK($A122),"",INDEX(ShipmentRegister!G:G,MATCH($A122,ShipmentRegister!C:C,0)))</f>
        <v>Hawaiki Submarine Cable Australia Pty Ltd</v>
      </c>
      <c r="C122" s="57">
        <f>IF(ISBLANK($A122),"",INDEX(ShipmentRegister!D:D,MATCH($A122,ShipmentRegister!C:C,0)))</f>
        <v>1</v>
      </c>
      <c r="D122" s="57" t="str">
        <f>IF(ISBLANK($A122),"",INDEX(ShipmentRegister!F:F,MATCH($A122,ShipmentRegister!C:C,0)))</f>
        <v>B1.7</v>
      </c>
      <c r="E122" s="112" t="s">
        <v>1265</v>
      </c>
      <c r="F122" s="142">
        <v>44033</v>
      </c>
      <c r="G122" s="114" t="s">
        <v>1266</v>
      </c>
      <c r="H122" s="112" t="s">
        <v>1185</v>
      </c>
      <c r="I122" s="112" t="s">
        <v>618</v>
      </c>
      <c r="J122" s="113" t="s">
        <v>39</v>
      </c>
      <c r="K122" s="58">
        <f>IF(ISBLANK($A122),"",$F122-(INDEX(ShipmentRegister!A:A,MATCH($A122,ShipmentRegister!C:C,0))))</f>
        <v>0</v>
      </c>
      <c r="L122" s="59" t="str">
        <f>IF(ISBLANK($A122),"",IF(INDEX(ShipmentRegister!T:T,MATCH($A122,ShipmentRegister!C:C,0))=0,"",INDEX(ShipmentRegister!T:T,MATCH($A122,ShipmentRegister!C:C,0))))</f>
        <v/>
      </c>
      <c r="M122" s="113"/>
    </row>
    <row r="123" spans="1:14" ht="14.25" customHeight="1">
      <c r="A123" s="112" t="s">
        <v>1193</v>
      </c>
      <c r="B123" s="56" t="str">
        <f>IF(ISBLANK($A123),"",INDEX(ShipmentRegister!G:G,MATCH($A123,ShipmentRegister!C:C,0)))</f>
        <v>Kabushiki Kaisha salesforce.com</v>
      </c>
      <c r="C123" s="57">
        <f>IF(ISBLANK($A123),"",INDEX(ShipmentRegister!D:D,MATCH($A123,ShipmentRegister!C:C,0)))</f>
        <v>1</v>
      </c>
      <c r="D123" s="57" t="str">
        <f>IF(ISBLANK($A123),"",INDEX(ShipmentRegister!F:F,MATCH($A123,ShipmentRegister!C:C,0)))</f>
        <v>A1.2</v>
      </c>
      <c r="E123" s="112" t="s">
        <v>1267</v>
      </c>
      <c r="F123" s="142">
        <v>44033</v>
      </c>
      <c r="G123" s="114" t="s">
        <v>416</v>
      </c>
      <c r="H123" s="112" t="s">
        <v>1185</v>
      </c>
      <c r="I123" s="112" t="s">
        <v>618</v>
      </c>
      <c r="J123" s="113" t="s">
        <v>39</v>
      </c>
      <c r="K123" s="58">
        <f>IF(ISBLANK($A123),"",$F123-(INDEX(ShipmentRegister!A:A,MATCH($A123,ShipmentRegister!C:C,0))))</f>
        <v>4</v>
      </c>
      <c r="L123" s="59" t="str">
        <f>IF(ISBLANK($A123),"",IF(INDEX(ShipmentRegister!T:T,MATCH($A123,ShipmentRegister!C:C,0))=0,"",INDEX(ShipmentRegister!T:T,MATCH($A123,ShipmentRegister!C:C,0))))</f>
        <v/>
      </c>
      <c r="M123" s="113"/>
    </row>
    <row r="124" spans="1:14" ht="14.25" customHeight="1">
      <c r="A124" s="112" t="s">
        <v>1221</v>
      </c>
      <c r="B124" s="56" t="str">
        <f>IF(ISBLANK($A124),"",INDEX(ShipmentRegister!G:G,MATCH($A124,ShipmentRegister!C:C,0)))</f>
        <v>Pexip AS</v>
      </c>
      <c r="C124" s="57">
        <f>IF(ISBLANK($A124),"",INDEX(ShipmentRegister!D:D,MATCH($A124,ShipmentRegister!C:C,0)))</f>
        <v>3</v>
      </c>
      <c r="D124" s="57" t="str">
        <f>IF(ISBLANK($A124),"",INDEX(ShipmentRegister!F:F,MATCH($A124,ShipmentRegister!C:C,0)))</f>
        <v>D1.2</v>
      </c>
      <c r="E124" s="112" t="s">
        <v>1273</v>
      </c>
      <c r="F124" s="142">
        <v>44034</v>
      </c>
      <c r="G124" s="114" t="s">
        <v>447</v>
      </c>
      <c r="H124" s="112" t="s">
        <v>1185</v>
      </c>
      <c r="I124" s="112" t="s">
        <v>618</v>
      </c>
      <c r="J124" s="113" t="s">
        <v>39</v>
      </c>
      <c r="K124" s="58">
        <f>IF(ISBLANK($A124),"",$F124-(INDEX(ShipmentRegister!A:A,MATCH($A124,ShipmentRegister!C:C,0))))</f>
        <v>2</v>
      </c>
      <c r="L124" s="59" t="str">
        <f>IF(ISBLANK($A124),"",IF(INDEX(ShipmentRegister!T:T,MATCH($A124,ShipmentRegister!C:C,0))=0,"",INDEX(ShipmentRegister!T:T,MATCH($A124,ShipmentRegister!C:C,0))))</f>
        <v/>
      </c>
      <c r="M124" s="113"/>
    </row>
    <row r="125" spans="1:14" ht="14.25" customHeight="1">
      <c r="A125" s="112" t="s">
        <v>1225</v>
      </c>
      <c r="B125" s="56" t="str">
        <f>IF(ISBLANK($A125),"",INDEX(ShipmentRegister!G:G,MATCH($A125,ShipmentRegister!C:C,0)))</f>
        <v>Pexip AS</v>
      </c>
      <c r="C125" s="57">
        <f>IF(ISBLANK($A125),"",INDEX(ShipmentRegister!D:D,MATCH($A125,ShipmentRegister!C:C,0)))</f>
        <v>0</v>
      </c>
      <c r="D125" s="57" t="str">
        <f>IF(ISBLANK($A125),"",INDEX(ShipmentRegister!F:F,MATCH($A125,ShipmentRegister!C:C,0)))</f>
        <v>D1.2</v>
      </c>
      <c r="E125" s="112" t="s">
        <v>1273</v>
      </c>
      <c r="F125" s="142">
        <v>44034</v>
      </c>
      <c r="G125" s="114" t="s">
        <v>447</v>
      </c>
      <c r="H125" s="112" t="s">
        <v>1185</v>
      </c>
      <c r="I125" s="112" t="s">
        <v>618</v>
      </c>
      <c r="J125" s="113" t="s">
        <v>39</v>
      </c>
      <c r="K125" s="58">
        <f>IF(ISBLANK($A125),"",$F125-(INDEX(ShipmentRegister!A:A,MATCH($A125,ShipmentRegister!C:C,0))))</f>
        <v>2</v>
      </c>
      <c r="L125" s="59" t="str">
        <f>IF(ISBLANK($A125),"",IF(INDEX(ShipmentRegister!T:T,MATCH($A125,ShipmentRegister!C:C,0))=0,"",INDEX(ShipmentRegister!T:T,MATCH($A125,ShipmentRegister!C:C,0))))</f>
        <v/>
      </c>
      <c r="M125" s="113"/>
    </row>
    <row r="126" spans="1:14" ht="14.25" customHeight="1">
      <c r="A126" s="112" t="s">
        <v>1226</v>
      </c>
      <c r="B126" s="56" t="str">
        <f>IF(ISBLANK($A126),"",INDEX(ShipmentRegister!G:G,MATCH($A126,ShipmentRegister!C:C,0)))</f>
        <v>Pexip AS</v>
      </c>
      <c r="C126" s="57">
        <f>IF(ISBLANK($A126),"",INDEX(ShipmentRegister!D:D,MATCH($A126,ShipmentRegister!C:C,0)))</f>
        <v>0</v>
      </c>
      <c r="D126" s="57" t="str">
        <f>IF(ISBLANK($A126),"",INDEX(ShipmentRegister!F:F,MATCH($A126,ShipmentRegister!C:C,0)))</f>
        <v>D1.2</v>
      </c>
      <c r="E126" s="112" t="s">
        <v>1273</v>
      </c>
      <c r="F126" s="142">
        <v>44034</v>
      </c>
      <c r="G126" s="114" t="s">
        <v>447</v>
      </c>
      <c r="H126" s="112" t="s">
        <v>1185</v>
      </c>
      <c r="I126" s="112" t="s">
        <v>618</v>
      </c>
      <c r="J126" s="113" t="s">
        <v>39</v>
      </c>
      <c r="K126" s="58">
        <f>IF(ISBLANK($A126),"",$F126-(INDEX(ShipmentRegister!A:A,MATCH($A126,ShipmentRegister!C:C,0))))</f>
        <v>2</v>
      </c>
      <c r="L126" s="59" t="str">
        <f>IF(ISBLANK($A126),"",IF(INDEX(ShipmentRegister!T:T,MATCH($A126,ShipmentRegister!C:C,0))=0,"",INDEX(ShipmentRegister!T:T,MATCH($A126,ShipmentRegister!C:C,0))))</f>
        <v/>
      </c>
      <c r="M126" s="113"/>
    </row>
    <row r="127" spans="1:14" ht="14.25" customHeight="1">
      <c r="A127" s="50" t="s">
        <v>1088</v>
      </c>
      <c r="B127" s="56" t="str">
        <f>IF(ISBLANK($A127),"",INDEX(ShipmentRegister!G:G,MATCH($A127,ShipmentRegister!C:C,0)))</f>
        <v>Telstra_Jeld-Wen (DCSA)</v>
      </c>
      <c r="C127" s="57">
        <f>IF(ISBLANK($A127),"",INDEX(ShipmentRegister!D:D,MATCH($A127,ShipmentRegister!C:C,0)))</f>
        <v>1</v>
      </c>
      <c r="D127" s="57" t="str">
        <f>IF(ISBLANK($A127),"",INDEX(ShipmentRegister!F:F,MATCH($A127,ShipmentRegister!C:C,0)))</f>
        <v>A2.1</v>
      </c>
      <c r="E127" s="112" t="s">
        <v>1278</v>
      </c>
      <c r="F127" s="142">
        <v>44034</v>
      </c>
      <c r="G127" s="114" t="s">
        <v>558</v>
      </c>
      <c r="H127" s="112" t="s">
        <v>167</v>
      </c>
      <c r="I127" s="112" t="s">
        <v>167</v>
      </c>
      <c r="J127" s="113" t="s">
        <v>39</v>
      </c>
      <c r="K127" s="58">
        <f>IF(ISBLANK($A127),"",$F127-(INDEX(ShipmentRegister!A:A,MATCH($A127,ShipmentRegister!C:C,0))))</f>
        <v>9</v>
      </c>
      <c r="L127" s="59" t="str">
        <f>IF(ISBLANK($A127),"",IF(INDEX(ShipmentRegister!T:T,MATCH($A127,ShipmentRegister!C:C,0))=0,"",INDEX(ShipmentRegister!T:T,MATCH($A127,ShipmentRegister!C:C,0))))</f>
        <v/>
      </c>
      <c r="M127" s="113"/>
    </row>
    <row r="128" spans="1:14" ht="14.25" customHeight="1">
      <c r="A128" s="50" t="s">
        <v>1295</v>
      </c>
      <c r="B128" s="56" t="str">
        <f>IF(ISBLANK($A128),"",INDEX(ShipmentRegister!G:G,MATCH($A128,ShipmentRegister!C:C,0)))</f>
        <v xml:space="preserve">Wipro Limited </v>
      </c>
      <c r="C128" s="57">
        <f>IF(ISBLANK($A128),"",INDEX(ShipmentRegister!D:D,MATCH($A128,ShipmentRegister!C:C,0)))</f>
        <v>1</v>
      </c>
      <c r="D128" s="57" t="str">
        <f>IF(ISBLANK($A128),"",INDEX(ShipmentRegister!F:F,MATCH($A128,ShipmentRegister!C:C,0)))</f>
        <v>A2.1</v>
      </c>
      <c r="E128" s="112" t="s">
        <v>1296</v>
      </c>
      <c r="F128" s="142">
        <v>44034</v>
      </c>
      <c r="G128" s="114" t="s">
        <v>1297</v>
      </c>
      <c r="H128" s="112" t="s">
        <v>167</v>
      </c>
      <c r="I128" s="112" t="s">
        <v>167</v>
      </c>
      <c r="J128" s="113" t="s">
        <v>39</v>
      </c>
      <c r="K128" s="58">
        <f>IF(ISBLANK($A128),"",$F128-(INDEX(ShipmentRegister!A:A,MATCH($A128,ShipmentRegister!C:C,0))))</f>
        <v>9</v>
      </c>
      <c r="L128" s="59" t="str">
        <f>IF(ISBLANK($A128),"",IF(INDEX(ShipmentRegister!T:T,MATCH($A128,ShipmentRegister!C:C,0))=0,"",INDEX(ShipmentRegister!T:T,MATCH($A128,ShipmentRegister!C:C,0))))</f>
        <v/>
      </c>
      <c r="M128" s="113"/>
    </row>
    <row r="129" spans="1:13" ht="14.25" customHeight="1">
      <c r="A129" s="112" t="s">
        <v>1298</v>
      </c>
      <c r="B129" s="56" t="str">
        <f>IF(ISBLANK($A129),"",INDEX(ShipmentRegister!G:G,MATCH($A129,ShipmentRegister!C:C,0)))</f>
        <v>DATTO INC</v>
      </c>
      <c r="C129" s="57">
        <f>IF(ISBLANK($A129),"",INDEX(ShipmentRegister!D:D,MATCH($A129,ShipmentRegister!C:C,0)))</f>
        <v>1</v>
      </c>
      <c r="D129" s="57" t="str">
        <f>IF(ISBLANK($A129),"",INDEX(ShipmentRegister!F:F,MATCH($A129,ShipmentRegister!C:C,0)))</f>
        <v>A1.1</v>
      </c>
      <c r="E129" s="112" t="s">
        <v>1300</v>
      </c>
      <c r="F129" s="142">
        <v>44034</v>
      </c>
      <c r="G129" s="114" t="s">
        <v>565</v>
      </c>
      <c r="H129" s="112" t="s">
        <v>618</v>
      </c>
      <c r="I129" s="112" t="s">
        <v>618</v>
      </c>
      <c r="J129" s="113" t="s">
        <v>39</v>
      </c>
      <c r="K129" s="58">
        <f>IF(ISBLANK($A129),"",$F129-(INDEX(ShipmentRegister!A:A,MATCH($A129,ShipmentRegister!C:C,0))))</f>
        <v>0</v>
      </c>
      <c r="L129" s="59" t="str">
        <f>IF(ISBLANK($A129),"",IF(INDEX(ShipmentRegister!T:T,MATCH($A129,ShipmentRegister!C:C,0))=0,"",INDEX(ShipmentRegister!T:T,MATCH($A129,ShipmentRegister!C:C,0))))</f>
        <v/>
      </c>
      <c r="M129" s="113"/>
    </row>
    <row r="130" spans="1:13" ht="14.25" customHeight="1">
      <c r="A130" s="112" t="s">
        <v>1288</v>
      </c>
      <c r="B130" s="56" t="str">
        <f>IF(ISBLANK($A130),"",INDEX(ShipmentRegister!G:G,MATCH($A130,ShipmentRegister!C:C,0)))</f>
        <v>Keepit A/S</v>
      </c>
      <c r="C130" s="57">
        <f>IF(ISBLANK($A130),"",INDEX(ShipmentRegister!D:D,MATCH($A130,ShipmentRegister!C:C,0)))</f>
        <v>1</v>
      </c>
      <c r="D130" s="57" t="str">
        <f>IF(ISBLANK($A130),"",INDEX(ShipmentRegister!F:F,MATCH($A130,ShipmentRegister!C:C,0)))</f>
        <v>A1.2</v>
      </c>
      <c r="E130" s="112" t="s">
        <v>1301</v>
      </c>
      <c r="F130" s="142">
        <v>44034</v>
      </c>
      <c r="G130" s="114" t="s">
        <v>1302</v>
      </c>
      <c r="H130" s="112" t="s">
        <v>618</v>
      </c>
      <c r="I130" s="112" t="s">
        <v>618</v>
      </c>
      <c r="J130" s="113" t="s">
        <v>39</v>
      </c>
      <c r="K130" s="58">
        <f>IF(ISBLANK($A130),"",$F130-(INDEX(ShipmentRegister!A:A,MATCH($A130,ShipmentRegister!C:C,0))))</f>
        <v>0</v>
      </c>
      <c r="L130" s="59" t="str">
        <f>IF(ISBLANK($A130),"",IF(INDEX(ShipmentRegister!T:T,MATCH($A130,ShipmentRegister!C:C,0))=0,"",INDEX(ShipmentRegister!T:T,MATCH($A130,ShipmentRegister!C:C,0))))</f>
        <v/>
      </c>
      <c r="M130" s="113"/>
    </row>
    <row r="131" spans="1:13" ht="14.25" customHeight="1">
      <c r="A131" s="112" t="s">
        <v>1279</v>
      </c>
      <c r="B131" s="56" t="str">
        <f>IF(ISBLANK($A131),"",INDEX(ShipmentRegister!G:G,MATCH($A131,ShipmentRegister!C:C,0)))</f>
        <v>TTEC International Australia</v>
      </c>
      <c r="C131" s="57">
        <f>IF(ISBLANK($A131),"",INDEX(ShipmentRegister!D:D,MATCH($A131,ShipmentRegister!C:C,0)))</f>
        <v>3</v>
      </c>
      <c r="D131" s="57" t="str">
        <f>IF(ISBLANK($A131),"",INDEX(ShipmentRegister!F:F,MATCH($A131,ShipmentRegister!C:C,0)))</f>
        <v>A2.1</v>
      </c>
      <c r="E131" s="112" t="s">
        <v>917</v>
      </c>
      <c r="F131" s="142">
        <v>44035</v>
      </c>
      <c r="G131" s="114" t="s">
        <v>1303</v>
      </c>
      <c r="H131" s="112" t="s">
        <v>618</v>
      </c>
      <c r="I131" s="112" t="s">
        <v>618</v>
      </c>
      <c r="J131" s="113" t="s">
        <v>39</v>
      </c>
      <c r="K131" s="58">
        <f>IF(ISBLANK($A131),"",$F131-(INDEX(ShipmentRegister!A:A,MATCH($A131,ShipmentRegister!C:C,0))))</f>
        <v>1</v>
      </c>
      <c r="L131" s="59" t="str">
        <f>IF(ISBLANK($A131),"",IF(INDEX(ShipmentRegister!T:T,MATCH($A131,ShipmentRegister!C:C,0))=0,"",INDEX(ShipmentRegister!T:T,MATCH($A131,ShipmentRegister!C:C,0))))</f>
        <v/>
      </c>
      <c r="M131" s="113"/>
    </row>
    <row r="132" spans="1:13" ht="14.25" customHeight="1">
      <c r="A132" s="112" t="s">
        <v>1280</v>
      </c>
      <c r="B132" s="56" t="str">
        <f>IF(ISBLANK($A132),"",INDEX(ShipmentRegister!G:G,MATCH($A132,ShipmentRegister!C:C,0)))</f>
        <v>TTEC International Australia</v>
      </c>
      <c r="C132" s="57">
        <f>IF(ISBLANK($A132),"",INDEX(ShipmentRegister!D:D,MATCH($A132,ShipmentRegister!C:C,0)))</f>
        <v>3</v>
      </c>
      <c r="D132" s="57" t="str">
        <f>IF(ISBLANK($A132),"",INDEX(ShipmentRegister!F:F,MATCH($A132,ShipmentRegister!C:C,0)))</f>
        <v>A2.1</v>
      </c>
      <c r="E132" s="112" t="s">
        <v>917</v>
      </c>
      <c r="F132" s="142">
        <v>44035</v>
      </c>
      <c r="G132" s="114" t="s">
        <v>1303</v>
      </c>
      <c r="H132" s="112" t="s">
        <v>618</v>
      </c>
      <c r="I132" s="112" t="s">
        <v>618</v>
      </c>
      <c r="J132" s="113" t="s">
        <v>39</v>
      </c>
      <c r="K132" s="58">
        <f>IF(ISBLANK($A132),"",$F132-(INDEX(ShipmentRegister!A:A,MATCH($A132,ShipmentRegister!C:C,0))))</f>
        <v>1</v>
      </c>
      <c r="L132" s="59" t="str">
        <f>IF(ISBLANK($A132),"",IF(INDEX(ShipmentRegister!T:T,MATCH($A132,ShipmentRegister!C:C,0))=0,"",INDEX(ShipmentRegister!T:T,MATCH($A132,ShipmentRegister!C:C,0))))</f>
        <v/>
      </c>
      <c r="M132" s="113"/>
    </row>
    <row r="133" spans="1:13" ht="14.25" customHeight="1">
      <c r="A133" s="112" t="s">
        <v>1281</v>
      </c>
      <c r="B133" s="56" t="str">
        <f>IF(ISBLANK($A133),"",INDEX(ShipmentRegister!G:G,MATCH($A133,ShipmentRegister!C:C,0)))</f>
        <v>TTEC International Australia</v>
      </c>
      <c r="C133" s="57">
        <f>IF(ISBLANK($A133),"",INDEX(ShipmentRegister!D:D,MATCH($A133,ShipmentRegister!C:C,0)))</f>
        <v>3</v>
      </c>
      <c r="D133" s="57" t="str">
        <f>IF(ISBLANK($A133),"",INDEX(ShipmentRegister!F:F,MATCH($A133,ShipmentRegister!C:C,0)))</f>
        <v>A2.1</v>
      </c>
      <c r="E133" s="112" t="s">
        <v>917</v>
      </c>
      <c r="F133" s="142">
        <v>44035</v>
      </c>
      <c r="G133" s="114" t="s">
        <v>1303</v>
      </c>
      <c r="H133" s="112" t="s">
        <v>618</v>
      </c>
      <c r="I133" s="112" t="s">
        <v>618</v>
      </c>
      <c r="J133" s="113" t="s">
        <v>39</v>
      </c>
      <c r="K133" s="58">
        <f>IF(ISBLANK($A133),"",$F133-(INDEX(ShipmentRegister!A:A,MATCH($A133,ShipmentRegister!C:C,0))))</f>
        <v>1</v>
      </c>
      <c r="L133" s="59" t="str">
        <f>IF(ISBLANK($A133),"",IF(INDEX(ShipmentRegister!T:T,MATCH($A133,ShipmentRegister!C:C,0))=0,"",INDEX(ShipmentRegister!T:T,MATCH($A133,ShipmentRegister!C:C,0))))</f>
        <v/>
      </c>
      <c r="M133" s="113"/>
    </row>
    <row r="134" spans="1:13" ht="14.25" customHeight="1">
      <c r="A134" s="112" t="s">
        <v>1271</v>
      </c>
      <c r="B134" s="56" t="str">
        <f>IF(ISBLANK($A134),"",INDEX(ShipmentRegister!G:G,MATCH($A134,ShipmentRegister!C:C,0)))</f>
        <v>AMAZON CORPORATE SERVICES PTY LIMITED</v>
      </c>
      <c r="C134" s="57">
        <f>IF(ISBLANK($A134),"",INDEX(ShipmentRegister!D:D,MATCH($A134,ShipmentRegister!C:C,0)))</f>
        <v>1</v>
      </c>
      <c r="D134" s="57" t="str">
        <f>IF(ISBLANK($A134),"",INDEX(ShipmentRegister!F:F,MATCH($A134,ShipmentRegister!C:C,0)))</f>
        <v>Central Floor</v>
      </c>
      <c r="E134" s="112" t="s">
        <v>1236</v>
      </c>
      <c r="F134" s="142">
        <v>44035</v>
      </c>
      <c r="G134" s="114" t="s">
        <v>620</v>
      </c>
      <c r="H134" s="112" t="s">
        <v>618</v>
      </c>
      <c r="I134" s="112" t="s">
        <v>618</v>
      </c>
      <c r="J134" s="113" t="s">
        <v>39</v>
      </c>
      <c r="K134" s="58">
        <f>IF(ISBLANK($A134),"",$F134-(INDEX(ShipmentRegister!A:A,MATCH($A134,ShipmentRegister!C:C,0))))</f>
        <v>1</v>
      </c>
      <c r="L134" s="59" t="str">
        <f>IF(ISBLANK($A134),"",IF(INDEX(ShipmentRegister!T:T,MATCH($A134,ShipmentRegister!C:C,0))=0,"",INDEX(ShipmentRegister!T:T,MATCH($A134,ShipmentRegister!C:C,0))))</f>
        <v/>
      </c>
      <c r="M134" s="113"/>
    </row>
    <row r="135" spans="1:13" ht="14.25" customHeight="1">
      <c r="A135" s="112" t="s">
        <v>1356</v>
      </c>
      <c r="B135" s="56" t="str">
        <f>IF(ISBLANK($A135),"",INDEX(ShipmentRegister!G:G,MATCH($A135,ShipmentRegister!C:C,0)))</f>
        <v xml:space="preserve">Wipro Limited </v>
      </c>
      <c r="C135" s="57">
        <f>IF(ISBLANK($A135),"",INDEX(ShipmentRegister!D:D,MATCH($A135,ShipmentRegister!C:C,0)))</f>
        <v>3</v>
      </c>
      <c r="D135" s="57" t="str">
        <f>IF(ISBLANK($A135),"",INDEX(ShipmentRegister!F:F,MATCH($A135,ShipmentRegister!C:C,0)))</f>
        <v>B1.5</v>
      </c>
      <c r="E135" s="112" t="s">
        <v>1296</v>
      </c>
      <c r="F135" s="142">
        <v>44033</v>
      </c>
      <c r="G135" s="114" t="s">
        <v>1359</v>
      </c>
      <c r="H135" s="112" t="s">
        <v>618</v>
      </c>
      <c r="I135" s="112" t="s">
        <v>618</v>
      </c>
      <c r="J135" s="113" t="s">
        <v>39</v>
      </c>
      <c r="K135" s="58">
        <f>IF(ISBLANK($A135),"",$F135-(INDEX(ShipmentRegister!A:A,MATCH($A135,ShipmentRegister!C:C,0))))</f>
        <v>36</v>
      </c>
      <c r="L135" s="59" t="str">
        <f>IF(ISBLANK($A135),"",IF(INDEX(ShipmentRegister!T:T,MATCH($A135,ShipmentRegister!C:C,0))=0,"",INDEX(ShipmentRegister!T:T,MATCH($A135,ShipmentRegister!C:C,0))))</f>
        <v/>
      </c>
      <c r="M135" s="113"/>
    </row>
    <row r="136" spans="1:13" ht="14.25" customHeight="1">
      <c r="A136" s="112" t="s">
        <v>1357</v>
      </c>
      <c r="B136" s="56" t="str">
        <f>IF(ISBLANK($A136),"",INDEX(ShipmentRegister!G:G,MATCH($A136,ShipmentRegister!C:C,0)))</f>
        <v xml:space="preserve">Wipro Limited </v>
      </c>
      <c r="C136" s="57">
        <f>IF(ISBLANK($A136),"",INDEX(ShipmentRegister!D:D,MATCH($A136,ShipmentRegister!C:C,0)))</f>
        <v>3</v>
      </c>
      <c r="D136" s="57" t="str">
        <f>IF(ISBLANK($A136),"",INDEX(ShipmentRegister!F:F,MATCH($A136,ShipmentRegister!C:C,0)))</f>
        <v>B1.5</v>
      </c>
      <c r="E136" s="112" t="s">
        <v>1296</v>
      </c>
      <c r="F136" s="142">
        <v>44033</v>
      </c>
      <c r="G136" s="114" t="s">
        <v>1359</v>
      </c>
      <c r="H136" s="112" t="s">
        <v>618</v>
      </c>
      <c r="I136" s="112" t="s">
        <v>618</v>
      </c>
      <c r="J136" s="113" t="s">
        <v>39</v>
      </c>
      <c r="K136" s="58">
        <f>IF(ISBLANK($A136),"",$F136-(INDEX(ShipmentRegister!A:A,MATCH($A136,ShipmentRegister!C:C,0))))</f>
        <v>36</v>
      </c>
      <c r="L136" s="59" t="str">
        <f>IF(ISBLANK($A136),"",IF(INDEX(ShipmentRegister!T:T,MATCH($A136,ShipmentRegister!C:C,0))=0,"",INDEX(ShipmentRegister!T:T,MATCH($A136,ShipmentRegister!C:C,0))))</f>
        <v/>
      </c>
      <c r="M136" s="113"/>
    </row>
    <row r="137" spans="1:13" ht="14.25" customHeight="1">
      <c r="A137" s="112" t="s">
        <v>1358</v>
      </c>
      <c r="B137" s="56" t="str">
        <f>IF(ISBLANK($A137),"",INDEX(ShipmentRegister!G:G,MATCH($A137,ShipmentRegister!C:C,0)))</f>
        <v xml:space="preserve">Wipro Limited </v>
      </c>
      <c r="C137" s="57">
        <f>IF(ISBLANK($A137),"",INDEX(ShipmentRegister!D:D,MATCH($A137,ShipmentRegister!C:C,0)))</f>
        <v>3</v>
      </c>
      <c r="D137" s="57" t="str">
        <f>IF(ISBLANK($A137),"",INDEX(ShipmentRegister!F:F,MATCH($A137,ShipmentRegister!C:C,0)))</f>
        <v>B1.5</v>
      </c>
      <c r="E137" s="112" t="s">
        <v>1296</v>
      </c>
      <c r="F137" s="142">
        <v>44033</v>
      </c>
      <c r="G137" s="114" t="s">
        <v>1359</v>
      </c>
      <c r="H137" s="112" t="s">
        <v>618</v>
      </c>
      <c r="I137" s="112" t="s">
        <v>618</v>
      </c>
      <c r="J137" s="113" t="s">
        <v>39</v>
      </c>
      <c r="K137" s="58">
        <f>IF(ISBLANK($A137),"",$F137-(INDEX(ShipmentRegister!A:A,MATCH($A137,ShipmentRegister!C:C,0))))</f>
        <v>36</v>
      </c>
      <c r="L137" s="59" t="str">
        <f>IF(ISBLANK($A137),"",IF(INDEX(ShipmentRegister!T:T,MATCH($A137,ShipmentRegister!C:C,0))=0,"",INDEX(ShipmentRegister!T:T,MATCH($A137,ShipmentRegister!C:C,0))))</f>
        <v/>
      </c>
      <c r="M137" s="113"/>
    </row>
    <row r="138" spans="1:13" ht="14.25" customHeight="1">
      <c r="A138" s="112" t="s">
        <v>1304</v>
      </c>
      <c r="B138" s="56" t="str">
        <f>IF(ISBLANK($A138),"",INDEX(ShipmentRegister!G:G,MATCH($A138,ShipmentRegister!C:C,0)))</f>
        <v>Browserstack (AU)</v>
      </c>
      <c r="C138" s="57">
        <f>IF(ISBLANK($A138),"",INDEX(ShipmentRegister!D:D,MATCH($A138,ShipmentRegister!C:C,0)))</f>
        <v>1</v>
      </c>
      <c r="D138" s="57" t="str">
        <f>IF(ISBLANK($A138),"",INDEX(ShipmentRegister!F:F,MATCH($A138,ShipmentRegister!C:C,0)))</f>
        <v>D1.2</v>
      </c>
      <c r="E138" s="112" t="s">
        <v>1305</v>
      </c>
      <c r="F138" s="142">
        <v>44035</v>
      </c>
      <c r="G138" s="114" t="s">
        <v>1306</v>
      </c>
      <c r="H138" s="112" t="s">
        <v>618</v>
      </c>
      <c r="I138" s="112" t="s">
        <v>618</v>
      </c>
      <c r="J138" s="113" t="s">
        <v>39</v>
      </c>
      <c r="K138" s="58">
        <f>IF(ISBLANK($A138),"",$F138-(INDEX(ShipmentRegister!A:A,MATCH($A138,ShipmentRegister!C:C,0))))</f>
        <v>1</v>
      </c>
      <c r="L138" s="59" t="str">
        <f>IF(ISBLANK($A138),"",IF(INDEX(ShipmentRegister!T:T,MATCH($A138,ShipmentRegister!C:C,0))=0,"",INDEX(ShipmentRegister!T:T,MATCH($A138,ShipmentRegister!C:C,0))))</f>
        <v/>
      </c>
      <c r="M138" s="113"/>
    </row>
    <row r="139" spans="1:13" ht="14.25" customHeight="1">
      <c r="A139" s="112" t="s">
        <v>851</v>
      </c>
      <c r="B139" s="56" t="str">
        <f>IF(ISBLANK($A139),"",INDEX(ShipmentRegister!G:G,MATCH($A139,ShipmentRegister!C:C,0)))</f>
        <v>Disney Streaming Technology LLC</v>
      </c>
      <c r="C139" s="57">
        <f>IF(ISBLANK($A139),"",INDEX(ShipmentRegister!D:D,MATCH($A139,ShipmentRegister!C:C,0)))</f>
        <v>1</v>
      </c>
      <c r="D139" s="57" t="str">
        <f>IF(ISBLANK($A139),"",INDEX(ShipmentRegister!F:F,MATCH($A139,ShipmentRegister!C:C,0)))</f>
        <v>B1.7</v>
      </c>
      <c r="E139" s="112" t="s">
        <v>1361</v>
      </c>
      <c r="F139" s="142">
        <v>44035</v>
      </c>
      <c r="G139" s="114" t="s">
        <v>821</v>
      </c>
      <c r="H139" s="112" t="s">
        <v>618</v>
      </c>
      <c r="I139" s="112" t="s">
        <v>618</v>
      </c>
      <c r="J139" s="113" t="s">
        <v>39</v>
      </c>
      <c r="K139" s="58">
        <f>IF(ISBLANK($A139),"",$F139-(INDEX(ShipmentRegister!A:A,MATCH($A139,ShipmentRegister!C:C,0))))</f>
        <v>21</v>
      </c>
      <c r="L139" s="59" t="str">
        <f>IF(ISBLANK($A139),"",IF(INDEX(ShipmentRegister!T:T,MATCH($A139,ShipmentRegister!C:C,0))=0,"",INDEX(ShipmentRegister!T:T,MATCH($A139,ShipmentRegister!C:C,0))))</f>
        <v/>
      </c>
      <c r="M139" s="113"/>
    </row>
    <row r="140" spans="1:13" ht="14.25" customHeight="1">
      <c r="A140" s="112" t="s">
        <v>961</v>
      </c>
      <c r="B140" s="56" t="str">
        <f>IF(ISBLANK($A140),"",INDEX(ShipmentRegister!G:G,MATCH($A140,ShipmentRegister!C:C,0)))</f>
        <v>FUZEBOX INC</v>
      </c>
      <c r="C140" s="57">
        <f>IF(ISBLANK($A140),"",INDEX(ShipmentRegister!D:D,MATCH($A140,ShipmentRegister!C:C,0)))</f>
        <v>1</v>
      </c>
      <c r="D140" s="57" t="str">
        <f>IF(ISBLANK($A140),"",INDEX(ShipmentRegister!F:F,MATCH($A140,ShipmentRegister!C:C,0)))</f>
        <v>A1.1</v>
      </c>
      <c r="E140" s="112" t="s">
        <v>1308</v>
      </c>
      <c r="F140" s="142">
        <v>44035</v>
      </c>
      <c r="G140" s="114" t="s">
        <v>578</v>
      </c>
      <c r="H140" s="112" t="s">
        <v>618</v>
      </c>
      <c r="I140" s="112" t="s">
        <v>618</v>
      </c>
      <c r="J140" s="113" t="s">
        <v>39</v>
      </c>
      <c r="K140" s="58">
        <f>IF(ISBLANK($A140),"",$F140-(INDEX(ShipmentRegister!A:A,MATCH($A140,ShipmentRegister!C:C,0))))</f>
        <v>15</v>
      </c>
      <c r="L140" s="59" t="str">
        <f>IF(ISBLANK($A140),"",IF(INDEX(ShipmentRegister!T:T,MATCH($A140,ShipmentRegister!C:C,0))=0,"",INDEX(ShipmentRegister!T:T,MATCH($A140,ShipmentRegister!C:C,0))))</f>
        <v/>
      </c>
      <c r="M140" s="113"/>
    </row>
    <row r="141" spans="1:13" ht="14.25" customHeight="1">
      <c r="A141" s="112" t="s">
        <v>1274</v>
      </c>
      <c r="B141" s="56" t="str">
        <f>IF(ISBLANK($A141),"",INDEX(ShipmentRegister!G:G,MATCH($A141,ShipmentRegister!C:C,0)))</f>
        <v>SVC EQUINIX AU</v>
      </c>
      <c r="C141" s="57">
        <f>IF(ISBLANK($A141),"",INDEX(ShipmentRegister!D:D,MATCH($A141,ShipmentRegister!C:C,0)))</f>
        <v>2</v>
      </c>
      <c r="D141" s="57" t="str">
        <f>IF(ISBLANK($A141),"",INDEX(ShipmentRegister!F:F,MATCH($A141,ShipmentRegister!C:C,0)))</f>
        <v>B1.5</v>
      </c>
      <c r="E141" s="112" t="s">
        <v>1360</v>
      </c>
      <c r="F141" s="142">
        <v>44035</v>
      </c>
      <c r="G141" s="114" t="s">
        <v>1269</v>
      </c>
      <c r="H141" s="112" t="s">
        <v>618</v>
      </c>
      <c r="I141" s="112" t="s">
        <v>618</v>
      </c>
      <c r="J141" s="113" t="s">
        <v>39</v>
      </c>
      <c r="K141" s="58">
        <f>IF(ISBLANK($A141),"",$F141-(INDEX(ShipmentRegister!A:A,MATCH($A141,ShipmentRegister!C:C,0))))</f>
        <v>1</v>
      </c>
      <c r="L141" s="59" t="str">
        <f>IF(ISBLANK($A141),"",IF(INDEX(ShipmentRegister!T:T,MATCH($A141,ShipmentRegister!C:C,0))=0,"",INDEX(ShipmentRegister!T:T,MATCH($A141,ShipmentRegister!C:C,0))))</f>
        <v/>
      </c>
      <c r="M141" s="113"/>
    </row>
    <row r="142" spans="1:13" ht="14.25" customHeight="1">
      <c r="A142" s="112" t="s">
        <v>1277</v>
      </c>
      <c r="B142" s="56" t="str">
        <f>IF(ISBLANK($A142),"",INDEX(ShipmentRegister!G:G,MATCH($A142,ShipmentRegister!C:C,0)))</f>
        <v>SVC EQUINIX AU</v>
      </c>
      <c r="C142" s="57">
        <f>IF(ISBLANK($A142),"",INDEX(ShipmentRegister!D:D,MATCH($A142,ShipmentRegister!C:C,0)))</f>
        <v>2</v>
      </c>
      <c r="D142" s="57" t="str">
        <f>IF(ISBLANK($A142),"",INDEX(ShipmentRegister!F:F,MATCH($A142,ShipmentRegister!C:C,0)))</f>
        <v>B1.5</v>
      </c>
      <c r="E142" s="112" t="s">
        <v>1360</v>
      </c>
      <c r="F142" s="142">
        <v>44035</v>
      </c>
      <c r="G142" s="114" t="s">
        <v>1269</v>
      </c>
      <c r="H142" s="112" t="s">
        <v>618</v>
      </c>
      <c r="I142" s="112" t="s">
        <v>618</v>
      </c>
      <c r="J142" s="113" t="s">
        <v>39</v>
      </c>
      <c r="K142" s="58">
        <f>IF(ISBLANK($A142),"",$F142-(INDEX(ShipmentRegister!A:A,MATCH($A142,ShipmentRegister!C:C,0))))</f>
        <v>1</v>
      </c>
      <c r="L142" s="59" t="str">
        <f>IF(ISBLANK($A142),"",IF(INDEX(ShipmentRegister!T:T,MATCH($A142,ShipmentRegister!C:C,0))=0,"",INDEX(ShipmentRegister!T:T,MATCH($A142,ShipmentRegister!C:C,0))))</f>
        <v/>
      </c>
      <c r="M142" s="113"/>
    </row>
    <row r="143" spans="1:13" ht="14.25" customHeight="1">
      <c r="A143" s="112" t="s">
        <v>1283</v>
      </c>
      <c r="B143" s="56" t="str">
        <f>IF(ISBLANK($A143),"",INDEX(ShipmentRegister!G:G,MATCH($A143,ShipmentRegister!C:C,0)))</f>
        <v>SVC EQUINIX AU</v>
      </c>
      <c r="C143" s="57">
        <f>IF(ISBLANK($A143),"",INDEX(ShipmentRegister!D:D,MATCH($A143,ShipmentRegister!C:C,0)))</f>
        <v>3</v>
      </c>
      <c r="D143" s="57" t="str">
        <f>IF(ISBLANK($A143),"",INDEX(ShipmentRegister!F:F,MATCH($A143,ShipmentRegister!C:C,0)))</f>
        <v>D1.2</v>
      </c>
      <c r="E143" s="112" t="s">
        <v>1360</v>
      </c>
      <c r="F143" s="142">
        <v>44035</v>
      </c>
      <c r="G143" s="114" t="s">
        <v>558</v>
      </c>
      <c r="H143" s="112" t="s">
        <v>1054</v>
      </c>
      <c r="I143" s="112" t="s">
        <v>618</v>
      </c>
      <c r="J143" s="113" t="s">
        <v>39</v>
      </c>
      <c r="K143" s="58">
        <f>IF(ISBLANK($A143),"",$F143-(INDEX(ShipmentRegister!A:A,MATCH($A143,ShipmentRegister!C:C,0))))</f>
        <v>1</v>
      </c>
      <c r="L143" s="59" t="str">
        <f>IF(ISBLANK($A143),"",IF(INDEX(ShipmentRegister!T:T,MATCH($A143,ShipmentRegister!C:C,0))=0,"",INDEX(ShipmentRegister!T:T,MATCH($A143,ShipmentRegister!C:C,0))))</f>
        <v/>
      </c>
      <c r="M143" s="113"/>
    </row>
    <row r="144" spans="1:13" ht="14.25" customHeight="1">
      <c r="A144" s="112" t="s">
        <v>1284</v>
      </c>
      <c r="B144" s="56" t="str">
        <f>IF(ISBLANK($A144),"",INDEX(ShipmentRegister!G:G,MATCH($A144,ShipmentRegister!C:C,0)))</f>
        <v>SVC EQUINIX AU</v>
      </c>
      <c r="C144" s="57">
        <f>IF(ISBLANK($A144),"",INDEX(ShipmentRegister!D:D,MATCH($A144,ShipmentRegister!C:C,0)))</f>
        <v>3</v>
      </c>
      <c r="D144" s="57" t="str">
        <f>IF(ISBLANK($A144),"",INDEX(ShipmentRegister!F:F,MATCH($A144,ShipmentRegister!C:C,0)))</f>
        <v>D1.2</v>
      </c>
      <c r="E144" s="112" t="s">
        <v>1360</v>
      </c>
      <c r="F144" s="142">
        <v>44035</v>
      </c>
      <c r="G144" s="114" t="s">
        <v>558</v>
      </c>
      <c r="H144" s="112" t="s">
        <v>1054</v>
      </c>
      <c r="I144" s="112" t="s">
        <v>618</v>
      </c>
      <c r="J144" s="113" t="s">
        <v>39</v>
      </c>
      <c r="K144" s="58">
        <f>IF(ISBLANK($A144),"",$F144-(INDEX(ShipmentRegister!A:A,MATCH($A144,ShipmentRegister!C:C,0))))</f>
        <v>1</v>
      </c>
      <c r="L144" s="59" t="str">
        <f>IF(ISBLANK($A144),"",IF(INDEX(ShipmentRegister!T:T,MATCH($A144,ShipmentRegister!C:C,0))=0,"",INDEX(ShipmentRegister!T:T,MATCH($A144,ShipmentRegister!C:C,0))))</f>
        <v/>
      </c>
      <c r="M144" s="113"/>
    </row>
    <row r="145" spans="1:14" ht="14.25" customHeight="1">
      <c r="A145" s="112" t="s">
        <v>1285</v>
      </c>
      <c r="B145" s="56" t="str">
        <f>IF(ISBLANK($A145),"",INDEX(ShipmentRegister!G:G,MATCH($A145,ShipmentRegister!C:C,0)))</f>
        <v>SVC EQUINIX AU</v>
      </c>
      <c r="C145" s="57">
        <f>IF(ISBLANK($A145),"",INDEX(ShipmentRegister!D:D,MATCH($A145,ShipmentRegister!C:C,0)))</f>
        <v>3</v>
      </c>
      <c r="D145" s="57" t="str">
        <f>IF(ISBLANK($A145),"",INDEX(ShipmentRegister!F:F,MATCH($A145,ShipmentRegister!C:C,0)))</f>
        <v>D1.2</v>
      </c>
      <c r="E145" s="112" t="s">
        <v>1360</v>
      </c>
      <c r="F145" s="142">
        <v>44035</v>
      </c>
      <c r="G145" s="114" t="s">
        <v>558</v>
      </c>
      <c r="H145" s="112" t="s">
        <v>1054</v>
      </c>
      <c r="I145" s="112" t="s">
        <v>618</v>
      </c>
      <c r="J145" s="113" t="s">
        <v>39</v>
      </c>
      <c r="K145" s="58">
        <f>IF(ISBLANK($A145),"",$F145-(INDEX(ShipmentRegister!A:A,MATCH($A145,ShipmentRegister!C:C,0))))</f>
        <v>1</v>
      </c>
      <c r="L145" s="59" t="str">
        <f>IF(ISBLANK($A145),"",IF(INDEX(ShipmentRegister!T:T,MATCH($A145,ShipmentRegister!C:C,0))=0,"",INDEX(ShipmentRegister!T:T,MATCH($A145,ShipmentRegister!C:C,0))))</f>
        <v/>
      </c>
      <c r="M145" s="113"/>
    </row>
    <row r="146" spans="1:14" ht="14.25" customHeight="1">
      <c r="A146" s="112" t="s">
        <v>1318</v>
      </c>
      <c r="B146" s="56" t="str">
        <f>IF(ISBLANK($A146),"",INDEX(ShipmentRegister!G:G,MATCH($A146,ShipmentRegister!C:C,0)))</f>
        <v>Equinix - Thomas Katsamatsas</v>
      </c>
      <c r="C146" s="57">
        <f>IF(ISBLANK($A146),"",INDEX(ShipmentRegister!D:D,MATCH($A146,ShipmentRegister!C:C,0)))</f>
        <v>2</v>
      </c>
      <c r="D146" s="57" t="str">
        <f>IF(ISBLANK($A146),"",INDEX(ShipmentRegister!F:F,MATCH($A146,ShipmentRegister!C:C,0)))</f>
        <v>B1.2</v>
      </c>
      <c r="E146" s="112" t="s">
        <v>1321</v>
      </c>
      <c r="F146" s="142">
        <v>44035</v>
      </c>
      <c r="G146" s="114" t="s">
        <v>1322</v>
      </c>
      <c r="H146" s="112" t="s">
        <v>1376</v>
      </c>
      <c r="I146" s="112" t="s">
        <v>618</v>
      </c>
      <c r="J146" s="113"/>
      <c r="K146" s="58">
        <f>IF(ISBLANK($A146),"",$F146-(INDEX(ShipmentRegister!A:A,MATCH($A146,ShipmentRegister!C:C,0))))</f>
        <v>0</v>
      </c>
      <c r="L146" s="59" t="str">
        <f>IF(ISBLANK($A146),"",IF(INDEX(ShipmentRegister!T:T,MATCH($A146,ShipmentRegister!C:C,0))=0,"",INDEX(ShipmentRegister!T:T,MATCH($A146,ShipmentRegister!C:C,0))))</f>
        <v/>
      </c>
      <c r="M146" s="113"/>
    </row>
    <row r="147" spans="1:14" ht="14.25" customHeight="1">
      <c r="A147" s="112" t="s">
        <v>1320</v>
      </c>
      <c r="B147" s="56" t="str">
        <f>IF(ISBLANK($A147),"",INDEX(ShipmentRegister!G:G,MATCH($A147,ShipmentRegister!C:C,0)))</f>
        <v>Equinix - Thomas Katsamatsas</v>
      </c>
      <c r="C147" s="57">
        <f>IF(ISBLANK($A147),"",INDEX(ShipmentRegister!D:D,MATCH($A147,ShipmentRegister!C:C,0)))</f>
        <v>2</v>
      </c>
      <c r="D147" s="57" t="str">
        <f>IF(ISBLANK($A147),"",INDEX(ShipmentRegister!F:F,MATCH($A147,ShipmentRegister!C:C,0)))</f>
        <v>B1.2</v>
      </c>
      <c r="E147" s="112" t="s">
        <v>1321</v>
      </c>
      <c r="F147" s="142">
        <v>44035</v>
      </c>
      <c r="G147" s="114" t="s">
        <v>1322</v>
      </c>
      <c r="H147" s="112" t="s">
        <v>1376</v>
      </c>
      <c r="I147" s="112" t="s">
        <v>618</v>
      </c>
      <c r="J147" s="113"/>
      <c r="K147" s="58">
        <f>IF(ISBLANK($A147),"",$F147-(INDEX(ShipmentRegister!A:A,MATCH($A147,ShipmentRegister!C:C,0))))</f>
        <v>0</v>
      </c>
      <c r="L147" s="59" t="str">
        <f>IF(ISBLANK($A147),"",IF(INDEX(ShipmentRegister!T:T,MATCH($A147,ShipmentRegister!C:C,0))=0,"",INDEX(ShipmentRegister!T:T,MATCH($A147,ShipmentRegister!C:C,0))))</f>
        <v/>
      </c>
      <c r="M147" s="113"/>
    </row>
    <row r="148" spans="1:14" ht="14.25" customHeight="1">
      <c r="A148" s="50" t="s">
        <v>1326</v>
      </c>
      <c r="B148" s="56" t="str">
        <f>IF(ISBLANK($A148),"",INDEX(ShipmentRegister!G:G,MATCH($A148,ShipmentRegister!C:C,0)))</f>
        <v>AMAZON CORPORATE SERVICES PTY LIMITED</v>
      </c>
      <c r="C148" s="57">
        <f>IF(ISBLANK($A148),"",INDEX(ShipmentRegister!D:D,MATCH($A148,ShipmentRegister!C:C,0)))</f>
        <v>1</v>
      </c>
      <c r="D148" s="57" t="str">
        <f>IF(ISBLANK($A148),"",INDEX(ShipmentRegister!F:F,MATCH($A148,ShipmentRegister!C:C,0)))</f>
        <v>A2.1</v>
      </c>
      <c r="E148" s="112" t="s">
        <v>1328</v>
      </c>
      <c r="F148" s="142">
        <v>44035</v>
      </c>
      <c r="G148" s="114" t="s">
        <v>1329</v>
      </c>
      <c r="H148" s="112" t="s">
        <v>169</v>
      </c>
      <c r="I148" s="112" t="s">
        <v>169</v>
      </c>
      <c r="J148" s="113" t="s">
        <v>39</v>
      </c>
      <c r="K148" s="58">
        <f>IF(ISBLANK($A148),"",$F148-(INDEX(ShipmentRegister!A:A,MATCH($A148,ShipmentRegister!C:C,0))))</f>
        <v>0</v>
      </c>
      <c r="L148" s="59" t="str">
        <f>IF(ISBLANK($A148),"",IF(INDEX(ShipmentRegister!T:T,MATCH($A148,ShipmentRegister!C:C,0))=0,"",INDEX(ShipmentRegister!T:T,MATCH($A148,ShipmentRegister!C:C,0))))</f>
        <v/>
      </c>
      <c r="M148" s="113"/>
    </row>
    <row r="149" spans="1:14" ht="14.25" customHeight="1">
      <c r="A149" s="50" t="s">
        <v>1332</v>
      </c>
      <c r="B149" s="56" t="str">
        <f>IF(ISBLANK($A149),"",INDEX(ShipmentRegister!G:G,MATCH($A149,ShipmentRegister!C:C,0)))</f>
        <v>SoftLayer Technologies Australia Pty Ltd</v>
      </c>
      <c r="C149" s="57">
        <f>IF(ISBLANK($A149),"",INDEX(ShipmentRegister!D:D,MATCH($A149,ShipmentRegister!C:C,0)))</f>
        <v>3</v>
      </c>
      <c r="D149" s="57" t="str">
        <f>IF(ISBLANK($A149),"",INDEX(ShipmentRegister!F:F,MATCH($A149,ShipmentRegister!C:C,0)))</f>
        <v>Central Floor</v>
      </c>
      <c r="E149" s="112" t="s">
        <v>737</v>
      </c>
      <c r="F149" s="142">
        <v>44036</v>
      </c>
      <c r="G149" s="114" t="s">
        <v>821</v>
      </c>
      <c r="H149" s="112" t="s">
        <v>1054</v>
      </c>
      <c r="I149" s="112" t="s">
        <v>1054</v>
      </c>
      <c r="J149" s="113"/>
      <c r="K149" s="58">
        <f>IF(ISBLANK($A149),"",$F149-(INDEX(ShipmentRegister!A:A,MATCH($A149,ShipmentRegister!C:C,0))))</f>
        <v>0</v>
      </c>
      <c r="L149" s="59" t="str">
        <f>IF(ISBLANK($A149),"",IF(INDEX(ShipmentRegister!T:T,MATCH($A149,ShipmentRegister!C:C,0))=0,"",INDEX(ShipmentRegister!T:T,MATCH($A149,ShipmentRegister!C:C,0))))</f>
        <v/>
      </c>
      <c r="M149" s="113"/>
      <c r="N149" s="60" t="s">
        <v>2019</v>
      </c>
    </row>
    <row r="150" spans="1:14" ht="14.25" customHeight="1">
      <c r="A150" s="50" t="s">
        <v>1333</v>
      </c>
      <c r="B150" s="56" t="str">
        <f>IF(ISBLANK($A150),"",INDEX(ShipmentRegister!G:G,MATCH($A150,ShipmentRegister!C:C,0)))</f>
        <v>SoftLayer Technologies Australia Pty Ltd</v>
      </c>
      <c r="C150" s="57">
        <f>IF(ISBLANK($A150),"",INDEX(ShipmentRegister!D:D,MATCH($A150,ShipmentRegister!C:C,0)))</f>
        <v>3</v>
      </c>
      <c r="D150" s="57" t="str">
        <f>IF(ISBLANK($A150),"",INDEX(ShipmentRegister!F:F,MATCH($A150,ShipmentRegister!C:C,0)))</f>
        <v>Central Floor</v>
      </c>
      <c r="E150" s="112" t="s">
        <v>737</v>
      </c>
      <c r="F150" s="142">
        <v>44036</v>
      </c>
      <c r="G150" s="114" t="s">
        <v>821</v>
      </c>
      <c r="H150" s="112" t="s">
        <v>1054</v>
      </c>
      <c r="I150" s="112" t="s">
        <v>1054</v>
      </c>
      <c r="J150" s="113"/>
      <c r="K150" s="58">
        <f>IF(ISBLANK($A150),"",$F150-(INDEX(ShipmentRegister!A:A,MATCH($A150,ShipmentRegister!C:C,0))))</f>
        <v>0</v>
      </c>
      <c r="L150" s="59" t="str">
        <f>IF(ISBLANK($A150),"",IF(INDEX(ShipmentRegister!T:T,MATCH($A150,ShipmentRegister!C:C,0))=0,"",INDEX(ShipmentRegister!T:T,MATCH($A150,ShipmentRegister!C:C,0))))</f>
        <v/>
      </c>
      <c r="M150" s="113"/>
      <c r="N150" s="60" t="s">
        <v>2019</v>
      </c>
    </row>
    <row r="151" spans="1:14" ht="14.25" customHeight="1">
      <c r="A151" s="50" t="s">
        <v>1334</v>
      </c>
      <c r="B151" s="56" t="str">
        <f>IF(ISBLANK($A151),"",INDEX(ShipmentRegister!G:G,MATCH($A151,ShipmentRegister!C:C,0)))</f>
        <v>SoftLayer Technologies Australia Pty Ltd</v>
      </c>
      <c r="C151" s="57">
        <f>IF(ISBLANK($A151),"",INDEX(ShipmentRegister!D:D,MATCH($A151,ShipmentRegister!C:C,0)))</f>
        <v>3</v>
      </c>
      <c r="D151" s="57" t="str">
        <f>IF(ISBLANK($A151),"",INDEX(ShipmentRegister!F:F,MATCH($A151,ShipmentRegister!C:C,0)))</f>
        <v>Central Floor</v>
      </c>
      <c r="E151" s="112" t="s">
        <v>737</v>
      </c>
      <c r="F151" s="142">
        <v>44036</v>
      </c>
      <c r="G151" s="114" t="s">
        <v>821</v>
      </c>
      <c r="H151" s="112" t="s">
        <v>1054</v>
      </c>
      <c r="I151" s="112" t="s">
        <v>1054</v>
      </c>
      <c r="J151" s="113"/>
      <c r="K151" s="58">
        <f>IF(ISBLANK($A151),"",$F151-(INDEX(ShipmentRegister!A:A,MATCH($A151,ShipmentRegister!C:C,0))))</f>
        <v>0</v>
      </c>
      <c r="L151" s="59" t="str">
        <f>IF(ISBLANK($A151),"",IF(INDEX(ShipmentRegister!T:T,MATCH($A151,ShipmentRegister!C:C,0))=0,"",INDEX(ShipmentRegister!T:T,MATCH($A151,ShipmentRegister!C:C,0))))</f>
        <v/>
      </c>
      <c r="M151" s="113"/>
      <c r="N151" s="60" t="s">
        <v>2019</v>
      </c>
    </row>
    <row r="152" spans="1:14" ht="14.25" customHeight="1">
      <c r="A152" s="112" t="s">
        <v>1240</v>
      </c>
      <c r="B152" s="56" t="str">
        <f>IF(ISBLANK($A152),"",INDEX(ShipmentRegister!G:G,MATCH($A152,ShipmentRegister!C:C,0)))</f>
        <v>Dyno Nobel</v>
      </c>
      <c r="C152" s="57">
        <f>IF(ISBLANK($A152),"",INDEX(ShipmentRegister!D:D,MATCH($A152,ShipmentRegister!C:C,0)))</f>
        <v>1</v>
      </c>
      <c r="D152" s="57" t="str">
        <f>IF(ISBLANK($A152),"",INDEX(ShipmentRegister!F:F,MATCH($A152,ShipmentRegister!C:C,0)))</f>
        <v>A2.1</v>
      </c>
      <c r="E152" s="112" t="s">
        <v>1337</v>
      </c>
      <c r="F152" s="142">
        <v>44036</v>
      </c>
      <c r="G152" s="114" t="s">
        <v>558</v>
      </c>
      <c r="H152" s="112" t="s">
        <v>427</v>
      </c>
      <c r="I152" s="112" t="s">
        <v>427</v>
      </c>
      <c r="J152" s="113" t="s">
        <v>39</v>
      </c>
      <c r="K152" s="58">
        <f>IF(ISBLANK($A152),"",$F152-(INDEX(ShipmentRegister!A:A,MATCH($A152,ShipmentRegister!C:C,0))))</f>
        <v>3</v>
      </c>
      <c r="L152" s="59" t="str">
        <f>IF(ISBLANK($A152),"",IF(INDEX(ShipmentRegister!T:T,MATCH($A152,ShipmentRegister!C:C,0))=0,"",INDEX(ShipmentRegister!T:T,MATCH($A152,ShipmentRegister!C:C,0))))</f>
        <v/>
      </c>
      <c r="M152" s="113"/>
    </row>
    <row r="153" spans="1:14" ht="14.25" customHeight="1">
      <c r="A153" s="50" t="s">
        <v>1292</v>
      </c>
      <c r="B153" s="56" t="str">
        <f>IF(ISBLANK($A153),"",INDEX(ShipmentRegister!G:G,MATCH($A153,ShipmentRegister!C:C,0)))</f>
        <v>Telstra_Jeld-Wen (DCSA)</v>
      </c>
      <c r="C153" s="57">
        <f>IF(ISBLANK($A153),"",INDEX(ShipmentRegister!D:D,MATCH($A153,ShipmentRegister!C:C,0)))</f>
        <v>1</v>
      </c>
      <c r="D153" s="57" t="str">
        <f>IF(ISBLANK($A153),"",INDEX(ShipmentRegister!F:F,MATCH($A153,ShipmentRegister!C:C,0)))</f>
        <v>B1.7</v>
      </c>
      <c r="E153" s="112" t="s">
        <v>1338</v>
      </c>
      <c r="F153" s="142">
        <v>44036</v>
      </c>
      <c r="G153" s="114" t="s">
        <v>637</v>
      </c>
      <c r="H153" s="112" t="s">
        <v>1054</v>
      </c>
      <c r="I153" s="112" t="s">
        <v>1054</v>
      </c>
      <c r="J153" s="113" t="s">
        <v>39</v>
      </c>
      <c r="K153" s="58">
        <f>IF(ISBLANK($A153),"",$F153-(INDEX(ShipmentRegister!A:A,MATCH($A153,ShipmentRegister!C:C,0))))</f>
        <v>2</v>
      </c>
      <c r="L153" s="59" t="str">
        <f>IF(ISBLANK($A153),"",IF(INDEX(ShipmentRegister!T:T,MATCH($A153,ShipmentRegister!C:C,0))=0,"",INDEX(ShipmentRegister!T:T,MATCH($A153,ShipmentRegister!C:C,0))))</f>
        <v/>
      </c>
      <c r="M153" s="113"/>
    </row>
    <row r="154" spans="1:14" ht="14.25" customHeight="1">
      <c r="A154" s="50" t="s">
        <v>248</v>
      </c>
      <c r="B154" s="56" t="str">
        <f>IF(ISBLANK($A154),"",INDEX(ShipmentRegister!G:G,MATCH($A154,ShipmentRegister!C:C,0)))</f>
        <v>Net Virtue PTY LTD</v>
      </c>
      <c r="C154" s="57">
        <f>IF(ISBLANK($A154),"",INDEX(ShipmentRegister!D:D,MATCH($A154,ShipmentRegister!C:C,0)))</f>
        <v>2</v>
      </c>
      <c r="D154" s="57" t="str">
        <f>IF(ISBLANK($A154),"",INDEX(ShipmentRegister!F:F,MATCH($A154,ShipmentRegister!C:C,0)))</f>
        <v>B2.7</v>
      </c>
      <c r="E154" s="112" t="s">
        <v>1344</v>
      </c>
      <c r="F154" s="142">
        <v>44036</v>
      </c>
      <c r="G154" s="114" t="s">
        <v>465</v>
      </c>
      <c r="H154" s="112" t="s">
        <v>140</v>
      </c>
      <c r="I154" s="112" t="s">
        <v>140</v>
      </c>
      <c r="J154" s="113" t="s">
        <v>39</v>
      </c>
      <c r="K154" s="58">
        <f>IF(ISBLANK($A154),"",$F154-(INDEX(ShipmentRegister!A:A,MATCH($A154,ShipmentRegister!C:C,0))))</f>
        <v>379</v>
      </c>
      <c r="L154" s="59" t="str">
        <f>IF(ISBLANK($A154),"",IF(INDEX(ShipmentRegister!T:T,MATCH($A154,ShipmentRegister!C:C,0))=0,"",INDEX(ShipmentRegister!T:T,MATCH($A154,ShipmentRegister!C:C,0))))</f>
        <v/>
      </c>
      <c r="M154" s="113"/>
    </row>
    <row r="155" spans="1:14" ht="14.25" customHeight="1">
      <c r="A155" s="50" t="s">
        <v>247</v>
      </c>
      <c r="B155" s="56" t="str">
        <f>IF(ISBLANK($A155),"",INDEX(ShipmentRegister!G:G,MATCH($A155,ShipmentRegister!C:C,0)))</f>
        <v>Net Virtue PTY LTD</v>
      </c>
      <c r="C155" s="57">
        <f>IF(ISBLANK($A155),"",INDEX(ShipmentRegister!D:D,MATCH($A155,ShipmentRegister!C:C,0)))</f>
        <v>2</v>
      </c>
      <c r="D155" s="57" t="str">
        <f>IF(ISBLANK($A155),"",INDEX(ShipmentRegister!F:F,MATCH($A155,ShipmentRegister!C:C,0)))</f>
        <v>B2.7</v>
      </c>
      <c r="E155" s="112" t="s">
        <v>1347</v>
      </c>
      <c r="F155" s="142">
        <v>44035</v>
      </c>
      <c r="G155" s="114" t="s">
        <v>464</v>
      </c>
      <c r="H155" s="112" t="s">
        <v>167</v>
      </c>
      <c r="I155" s="112" t="s">
        <v>167</v>
      </c>
      <c r="J155" s="113" t="s">
        <v>39</v>
      </c>
      <c r="K155" s="58">
        <f>IF(ISBLANK($A155),"",$F155-(INDEX(ShipmentRegister!A:A,MATCH($A155,ShipmentRegister!C:C,0))))</f>
        <v>378</v>
      </c>
      <c r="L155" s="59" t="str">
        <f>IF(ISBLANK($A155),"",IF(INDEX(ShipmentRegister!T:T,MATCH($A155,ShipmentRegister!C:C,0))=0,"",INDEX(ShipmentRegister!T:T,MATCH($A155,ShipmentRegister!C:C,0))))</f>
        <v/>
      </c>
      <c r="M155" s="113"/>
    </row>
    <row r="156" spans="1:14" ht="14.25" customHeight="1">
      <c r="A156" s="50" t="s">
        <v>1123</v>
      </c>
      <c r="B156" s="56" t="str">
        <f>IF(ISBLANK($A156),"",INDEX(ShipmentRegister!G:G,MATCH($A156,ShipmentRegister!C:C,0)))</f>
        <v>WEX Prepaid Cards</v>
      </c>
      <c r="C156" s="57">
        <f>IF(ISBLANK($A156),"",INDEX(ShipmentRegister!D:D,MATCH($A156,ShipmentRegister!C:C,0)))</f>
        <v>1</v>
      </c>
      <c r="D156" s="57" t="str">
        <f>IF(ISBLANK($A156),"",INDEX(ShipmentRegister!F:F,MATCH($A156,ShipmentRegister!C:C,0)))</f>
        <v>A2.1</v>
      </c>
      <c r="E156" s="112" t="s">
        <v>756</v>
      </c>
      <c r="F156" s="142">
        <v>44036</v>
      </c>
      <c r="G156" s="114" t="s">
        <v>712</v>
      </c>
      <c r="H156" s="112" t="s">
        <v>427</v>
      </c>
      <c r="I156" s="112" t="s">
        <v>427</v>
      </c>
      <c r="J156" s="113" t="s">
        <v>39</v>
      </c>
      <c r="K156" s="58">
        <f>IF(ISBLANK($A156),"",$F156-(INDEX(ShipmentRegister!A:A,MATCH($A156,ShipmentRegister!C:C,0))))</f>
        <v>10</v>
      </c>
      <c r="L156" s="59" t="str">
        <f>IF(ISBLANK($A156),"",IF(INDEX(ShipmentRegister!T:T,MATCH($A156,ShipmentRegister!C:C,0))=0,"",INDEX(ShipmentRegister!T:T,MATCH($A156,ShipmentRegister!C:C,0))))</f>
        <v/>
      </c>
      <c r="M156" s="113"/>
    </row>
    <row r="157" spans="1:14" ht="14.25" customHeight="1">
      <c r="A157" s="50" t="s">
        <v>723</v>
      </c>
      <c r="B157" s="56" t="str">
        <f>IF(ISBLANK($A157),"",INDEX(ShipmentRegister!G:G,MATCH($A157,ShipmentRegister!C:C,0)))</f>
        <v>Code 42 Australia</v>
      </c>
      <c r="C157" s="57">
        <f>IF(ISBLANK($A157),"",INDEX(ShipmentRegister!D:D,MATCH($A157,ShipmentRegister!C:C,0)))</f>
        <v>3</v>
      </c>
      <c r="D157" s="57" t="str">
        <f>IF(ISBLANK($A157),"",INDEX(ShipmentRegister!F:F,MATCH($A157,ShipmentRegister!C:C,0)))</f>
        <v>Central Floor</v>
      </c>
      <c r="E157" s="50" t="s">
        <v>1010</v>
      </c>
      <c r="F157" s="142"/>
      <c r="G157" s="114"/>
      <c r="H157" s="112"/>
      <c r="I157" s="112"/>
      <c r="J157" s="113" t="s">
        <v>39</v>
      </c>
      <c r="K157" s="58">
        <f>IF(ISBLANK($A157),"",$F157-(INDEX(ShipmentRegister!A:A,MATCH($A157,ShipmentRegister!C:C,0))))</f>
        <v>-43994</v>
      </c>
      <c r="L157" s="59" t="str">
        <f>IF(ISBLANK($A157),"",IF(INDEX(ShipmentRegister!T:T,MATCH($A157,ShipmentRegister!C:C,0))=0,"",INDEX(ShipmentRegister!T:T,MATCH($A157,ShipmentRegister!C:C,0))))</f>
        <v/>
      </c>
      <c r="M157" s="113"/>
      <c r="N157" s="60" t="s">
        <v>2022</v>
      </c>
    </row>
    <row r="158" spans="1:14" ht="14.25" customHeight="1">
      <c r="A158" s="50" t="s">
        <v>724</v>
      </c>
      <c r="B158" s="56" t="str">
        <f>IF(ISBLANK($A158),"",INDEX(ShipmentRegister!G:G,MATCH($A158,ShipmentRegister!C:C,0)))</f>
        <v>Code 42 Australia</v>
      </c>
      <c r="C158" s="57">
        <f>IF(ISBLANK($A158),"",INDEX(ShipmentRegister!D:D,MATCH($A158,ShipmentRegister!C:C,0)))</f>
        <v>3</v>
      </c>
      <c r="D158" s="57" t="str">
        <f>IF(ISBLANK($A158),"",INDEX(ShipmentRegister!F:F,MATCH($A158,ShipmentRegister!C:C,0)))</f>
        <v>Central Floor</v>
      </c>
      <c r="E158" s="50" t="s">
        <v>1010</v>
      </c>
      <c r="F158" s="142"/>
      <c r="G158" s="114"/>
      <c r="H158" s="112"/>
      <c r="I158" s="112"/>
      <c r="J158" s="113" t="s">
        <v>39</v>
      </c>
      <c r="K158" s="58">
        <f>IF(ISBLANK($A158),"",$F158-(INDEX(ShipmentRegister!A:A,MATCH($A158,ShipmentRegister!C:C,0))))</f>
        <v>-43994</v>
      </c>
      <c r="L158" s="59" t="str">
        <f>IF(ISBLANK($A158),"",IF(INDEX(ShipmentRegister!T:T,MATCH($A158,ShipmentRegister!C:C,0))=0,"",INDEX(ShipmentRegister!T:T,MATCH($A158,ShipmentRegister!C:C,0))))</f>
        <v/>
      </c>
      <c r="M158" s="113"/>
      <c r="N158" s="60" t="s">
        <v>2022</v>
      </c>
    </row>
    <row r="159" spans="1:14" ht="14.25" customHeight="1">
      <c r="A159" s="50" t="s">
        <v>725</v>
      </c>
      <c r="B159" s="56" t="str">
        <f>IF(ISBLANK($A159),"",INDEX(ShipmentRegister!G:G,MATCH($A159,ShipmentRegister!C:C,0)))</f>
        <v>Code 42 Australia</v>
      </c>
      <c r="C159" s="57">
        <f>IF(ISBLANK($A159),"",INDEX(ShipmentRegister!D:D,MATCH($A159,ShipmentRegister!C:C,0)))</f>
        <v>3</v>
      </c>
      <c r="D159" s="57" t="str">
        <f>IF(ISBLANK($A159),"",INDEX(ShipmentRegister!F:F,MATCH($A159,ShipmentRegister!C:C,0)))</f>
        <v>Central Floor</v>
      </c>
      <c r="E159" s="50" t="s">
        <v>1010</v>
      </c>
      <c r="F159" s="142"/>
      <c r="G159" s="114"/>
      <c r="H159" s="112"/>
      <c r="I159" s="112"/>
      <c r="J159" s="113" t="s">
        <v>39</v>
      </c>
      <c r="K159" s="58">
        <f>IF(ISBLANK($A159),"",$F159-(INDEX(ShipmentRegister!A:A,MATCH($A159,ShipmentRegister!C:C,0))))</f>
        <v>-43994</v>
      </c>
      <c r="L159" s="59" t="str">
        <f>IF(ISBLANK($A159),"",IF(INDEX(ShipmentRegister!T:T,MATCH($A159,ShipmentRegister!C:C,0))=0,"",INDEX(ShipmentRegister!T:T,MATCH($A159,ShipmentRegister!C:C,0))))</f>
        <v/>
      </c>
      <c r="M159" s="113"/>
      <c r="N159" s="60" t="s">
        <v>2022</v>
      </c>
    </row>
    <row r="160" spans="1:14" ht="14.25" customHeight="1">
      <c r="A160" s="50" t="s">
        <v>655</v>
      </c>
      <c r="B160" s="56" t="str">
        <f>IF(ISBLANK($A160),"",INDEX(ShipmentRegister!G:G,MATCH($A160,ShipmentRegister!C:C,0)))</f>
        <v>Browserstack (AU)</v>
      </c>
      <c r="C160" s="57">
        <f>IF(ISBLANK($A160),"",INDEX(ShipmentRegister!D:D,MATCH($A160,ShipmentRegister!C:C,0)))</f>
        <v>1</v>
      </c>
      <c r="D160" s="57" t="str">
        <f>IF(ISBLANK($A160),"",INDEX(ShipmentRegister!F:F,MATCH($A160,ShipmentRegister!C:C,0)))</f>
        <v>B1.7</v>
      </c>
      <c r="E160" s="112" t="s">
        <v>1351</v>
      </c>
      <c r="F160" s="142">
        <v>44036</v>
      </c>
      <c r="G160" s="114" t="s">
        <v>1352</v>
      </c>
      <c r="H160" s="114" t="s">
        <v>427</v>
      </c>
      <c r="I160" s="112" t="s">
        <v>427</v>
      </c>
      <c r="J160" s="113" t="s">
        <v>39</v>
      </c>
      <c r="K160" s="58">
        <f>IF(ISBLANK($A160),"",$F160-(INDEX(ShipmentRegister!A:A,MATCH($A160,ShipmentRegister!C:C,0))))</f>
        <v>60</v>
      </c>
      <c r="L160" s="59" t="str">
        <f>IF(ISBLANK($A160),"",IF(INDEX(ShipmentRegister!T:T,MATCH($A160,ShipmentRegister!C:C,0))=0,"",INDEX(ShipmentRegister!T:T,MATCH($A160,ShipmentRegister!C:C,0))))</f>
        <v/>
      </c>
      <c r="M160" s="113"/>
    </row>
    <row r="161" spans="1:14" ht="14.25" customHeight="1">
      <c r="A161" s="112" t="s">
        <v>1040</v>
      </c>
      <c r="B161" s="56" t="str">
        <f>IF(ISBLANK($A161),"",INDEX(ShipmentRegister!G:G,MATCH($A161,ShipmentRegister!C:C,0)))</f>
        <v>Zurich Financial Services Australia Limited</v>
      </c>
      <c r="C161" s="57">
        <f>IF(ISBLANK($A161),"",INDEX(ShipmentRegister!D:D,MATCH($A161,ShipmentRegister!C:C,0)))</f>
        <v>1</v>
      </c>
      <c r="D161" s="57" t="str">
        <f>IF(ISBLANK($A161),"",INDEX(ShipmentRegister!F:F,MATCH($A161,ShipmentRegister!C:C,0)))</f>
        <v>A1.1</v>
      </c>
      <c r="E161" s="112" t="s">
        <v>1353</v>
      </c>
      <c r="F161" s="142">
        <v>44026</v>
      </c>
      <c r="G161" s="114"/>
      <c r="H161" s="112"/>
      <c r="I161" s="112"/>
      <c r="J161" s="113" t="s">
        <v>39</v>
      </c>
      <c r="K161" s="58">
        <f>IF(ISBLANK($A161),"",$F161-(INDEX(ShipmentRegister!A:A,MATCH($A161,ShipmentRegister!C:C,0))))</f>
        <v>4</v>
      </c>
      <c r="L161" s="59" t="str">
        <f>IF(ISBLANK($A161),"",IF(INDEX(ShipmentRegister!T:T,MATCH($A161,ShipmentRegister!C:C,0))=0,"",INDEX(ShipmentRegister!T:T,MATCH($A161,ShipmentRegister!C:C,0))))</f>
        <v/>
      </c>
      <c r="M161" s="113"/>
    </row>
    <row r="162" spans="1:14" ht="14.25" customHeight="1">
      <c r="A162" s="50" t="s">
        <v>1227</v>
      </c>
      <c r="B162" s="56" t="str">
        <f>IF(ISBLANK($A162),"",INDEX(ShipmentRegister!G:G,MATCH($A162,ShipmentRegister!C:C,0)))</f>
        <v>Woolworths</v>
      </c>
      <c r="C162" s="57">
        <f>IF(ISBLANK($A162),"",INDEX(ShipmentRegister!D:D,MATCH($A162,ShipmentRegister!C:C,0)))</f>
        <v>1</v>
      </c>
      <c r="D162" s="57" t="str">
        <f>IF(ISBLANK($A162),"",INDEX(ShipmentRegister!F:F,MATCH($A162,ShipmentRegister!C:C,0)))</f>
        <v>A1.1</v>
      </c>
      <c r="E162" s="112" t="s">
        <v>1354</v>
      </c>
      <c r="F162" s="142">
        <v>44037</v>
      </c>
      <c r="G162" s="114" t="s">
        <v>558</v>
      </c>
      <c r="H162" s="112" t="s">
        <v>140</v>
      </c>
      <c r="I162" s="112" t="s">
        <v>140</v>
      </c>
      <c r="J162" s="113" t="s">
        <v>39</v>
      </c>
      <c r="K162" s="58">
        <f>IF(ISBLANK($A162),"",$F162-(INDEX(ShipmentRegister!A:A,MATCH($A162,ShipmentRegister!C:C,0))))</f>
        <v>5</v>
      </c>
      <c r="L162" s="59" t="str">
        <f>IF(ISBLANK($A162),"",IF(INDEX(ShipmentRegister!T:T,MATCH($A162,ShipmentRegister!C:C,0))=0,"",INDEX(ShipmentRegister!T:T,MATCH($A162,ShipmentRegister!C:C,0))))</f>
        <v/>
      </c>
      <c r="M162" s="113"/>
    </row>
    <row r="163" spans="1:14" ht="14.25" customHeight="1">
      <c r="A163" s="110" t="s">
        <v>1339</v>
      </c>
      <c r="B163" s="56" t="str">
        <f>IF(ISBLANK($A163),"",INDEX(ShipmentRegister!G:G,MATCH($A163,ShipmentRegister!C:C,0)))</f>
        <v>Equinix - Thomas Katsamatsas</v>
      </c>
      <c r="C163" s="57">
        <f>IF(ISBLANK($A163),"",INDEX(ShipmentRegister!D:D,MATCH($A163,ShipmentRegister!C:C,0)))</f>
        <v>1</v>
      </c>
      <c r="D163" s="57" t="str">
        <f>IF(ISBLANK($A163),"",INDEX(ShipmentRegister!F:F,MATCH($A163,ShipmentRegister!C:C,0)))</f>
        <v>B1.2</v>
      </c>
      <c r="E163" s="112" t="s">
        <v>1362</v>
      </c>
      <c r="F163" s="142">
        <v>44036</v>
      </c>
      <c r="G163" s="114" t="s">
        <v>429</v>
      </c>
      <c r="H163" s="112"/>
      <c r="I163" s="112"/>
      <c r="J163" s="113"/>
      <c r="K163" s="58">
        <f>IF(ISBLANK($A163),"",$F163-(INDEX(ShipmentRegister!A:A,MATCH($A163,ShipmentRegister!C:C,0))))</f>
        <v>0</v>
      </c>
      <c r="L163" s="59" t="str">
        <f>IF(ISBLANK($A163),"",IF(INDEX(ShipmentRegister!T:T,MATCH($A163,ShipmentRegister!C:C,0))=0,"",INDEX(ShipmentRegister!T:T,MATCH($A163,ShipmentRegister!C:C,0))))</f>
        <v/>
      </c>
      <c r="M163" s="113"/>
    </row>
    <row r="164" spans="1:14" ht="14.25" customHeight="1">
      <c r="A164" s="50" t="s">
        <v>1238</v>
      </c>
      <c r="B164" s="56" t="str">
        <f>IF(ISBLANK($A164),"",INDEX(ShipmentRegister!G:G,MATCH($A164,ShipmentRegister!C:C,0)))</f>
        <v>Leaseweb Australia Pty Limited (Resell)</v>
      </c>
      <c r="C164" s="57">
        <f>IF(ISBLANK($A164),"",INDEX(ShipmentRegister!D:D,MATCH($A164,ShipmentRegister!C:C,0)))</f>
        <v>1</v>
      </c>
      <c r="D164" s="57" t="str">
        <f>IF(ISBLANK($A164),"",INDEX(ShipmentRegister!F:F,MATCH($A164,ShipmentRegister!C:C,0)))</f>
        <v>Central Floor</v>
      </c>
      <c r="E164" s="112" t="s">
        <v>1372</v>
      </c>
      <c r="F164" s="142">
        <v>44039</v>
      </c>
      <c r="G164" s="114" t="s">
        <v>465</v>
      </c>
      <c r="H164" s="112" t="s">
        <v>167</v>
      </c>
      <c r="I164" s="112" t="s">
        <v>167</v>
      </c>
      <c r="J164" s="113" t="s">
        <v>39</v>
      </c>
      <c r="K164" s="58">
        <f>IF(ISBLANK($A164),"",$F164-(INDEX(ShipmentRegister!A:A,MATCH($A164,ShipmentRegister!C:C,0))))</f>
        <v>6</v>
      </c>
      <c r="L164" s="59" t="str">
        <f>IF(ISBLANK($A164),"",IF(INDEX(ShipmentRegister!T:T,MATCH($A164,ShipmentRegister!C:C,0))=0,"",INDEX(ShipmentRegister!T:T,MATCH($A164,ShipmentRegister!C:C,0))))</f>
        <v/>
      </c>
      <c r="M164" s="113"/>
    </row>
    <row r="165" spans="1:14" ht="14.25" customHeight="1">
      <c r="A165" s="112" t="s">
        <v>1307</v>
      </c>
      <c r="B165" s="56" t="str">
        <f>IF(ISBLANK($A165),"",INDEX(ShipmentRegister!G:G,MATCH($A165,ShipmentRegister!C:C,0)))</f>
        <v>Zscaler Australia Pty Ltd.</v>
      </c>
      <c r="C165" s="57">
        <f>IF(ISBLANK($A165),"",INDEX(ShipmentRegister!D:D,MATCH($A165,ShipmentRegister!C:C,0)))</f>
        <v>1</v>
      </c>
      <c r="D165" s="57" t="str">
        <f>IF(ISBLANK($A165),"",INDEX(ShipmentRegister!F:F,MATCH($A165,ShipmentRegister!C:C,0)))</f>
        <v>A1.1</v>
      </c>
      <c r="E165" s="112" t="s">
        <v>1379</v>
      </c>
      <c r="F165" s="142">
        <v>44040</v>
      </c>
      <c r="G165" s="114" t="s">
        <v>1380</v>
      </c>
      <c r="H165" s="112" t="s">
        <v>339</v>
      </c>
      <c r="I165" s="112" t="s">
        <v>339</v>
      </c>
      <c r="J165" s="113" t="s">
        <v>39</v>
      </c>
      <c r="K165" s="58">
        <f>IF(ISBLANK($A165),"",$F165-(INDEX(ShipmentRegister!A:A,MATCH($A165,ShipmentRegister!C:C,0))))</f>
        <v>5</v>
      </c>
      <c r="L165" s="59" t="str">
        <f>IF(ISBLANK($A165),"",IF(INDEX(ShipmentRegister!T:T,MATCH($A165,ShipmentRegister!C:C,0))=0,"",INDEX(ShipmentRegister!T:T,MATCH($A165,ShipmentRegister!C:C,0))))</f>
        <v/>
      </c>
      <c r="M165" s="113"/>
    </row>
    <row r="166" spans="1:14" ht="14.25" customHeight="1">
      <c r="A166" s="50" t="s">
        <v>1373</v>
      </c>
      <c r="B166" s="56" t="str">
        <f>IF(ISBLANK($A166),"",INDEX(ShipmentRegister!G:G,MATCH($A166,ShipmentRegister!C:C,0)))</f>
        <v>Browserstack (AU)</v>
      </c>
      <c r="C166" s="57">
        <f>IF(ISBLANK($A166),"",INDEX(ShipmentRegister!D:D,MATCH($A166,ShipmentRegister!C:C,0)))</f>
        <v>1</v>
      </c>
      <c r="D166" s="57" t="str">
        <f>IF(ISBLANK($A166),"",INDEX(ShipmentRegister!F:F,MATCH($A166,ShipmentRegister!C:C,0)))</f>
        <v>A2.2</v>
      </c>
      <c r="E166" s="112" t="s">
        <v>636</v>
      </c>
      <c r="F166" s="142">
        <v>44040</v>
      </c>
      <c r="G166" s="114" t="s">
        <v>1382</v>
      </c>
      <c r="H166" s="112" t="s">
        <v>167</v>
      </c>
      <c r="I166" s="112" t="s">
        <v>167</v>
      </c>
      <c r="J166" s="113"/>
      <c r="K166" s="58">
        <f>IF(ISBLANK($A166),"",$F166-(INDEX(ShipmentRegister!A:A,MATCH($A166,ShipmentRegister!C:C,0))))</f>
        <v>1</v>
      </c>
      <c r="L166" s="59" t="str">
        <f>IF(ISBLANK($A166),"",IF(INDEX(ShipmentRegister!T:T,MATCH($A166,ShipmentRegister!C:C,0))=0,"",INDEX(ShipmentRegister!T:T,MATCH($A166,ShipmentRegister!C:C,0))))</f>
        <v/>
      </c>
      <c r="M166" s="113"/>
      <c r="N166" s="60" t="s">
        <v>2024</v>
      </c>
    </row>
    <row r="167" spans="1:14" ht="14.25" customHeight="1">
      <c r="A167" s="250" t="s">
        <v>1383</v>
      </c>
      <c r="B167" s="56" t="str">
        <f>IF(ISBLANK($A167),"",INDEX(ShipmentRegister!G:G,MATCH($A167,ShipmentRegister!C:C,0)))</f>
        <v>Hawaiki Submarine Cable Australia Pty Ltd</v>
      </c>
      <c r="C167" s="57">
        <f>IF(ISBLANK($A167),"",INDEX(ShipmentRegister!D:D,MATCH($A167,ShipmentRegister!C:C,0)))</f>
        <v>1</v>
      </c>
      <c r="D167" s="57" t="str">
        <f>IF(ISBLANK($A167),"",INDEX(ShipmentRegister!F:F,MATCH($A167,ShipmentRegister!C:C,0)))</f>
        <v>A1.1</v>
      </c>
      <c r="E167" s="112" t="s">
        <v>695</v>
      </c>
      <c r="F167" s="142">
        <v>44040</v>
      </c>
      <c r="G167" s="114" t="s">
        <v>1384</v>
      </c>
      <c r="H167" s="112" t="s">
        <v>167</v>
      </c>
      <c r="I167" s="112" t="s">
        <v>167</v>
      </c>
      <c r="J167" s="113" t="s">
        <v>39</v>
      </c>
      <c r="K167" s="58">
        <f>IF(ISBLANK($A167),"",$F167-(INDEX(ShipmentRegister!A:A,MATCH($A167,ShipmentRegister!C:C,0))))</f>
        <v>1</v>
      </c>
      <c r="L167" s="59" t="str">
        <f>IF(ISBLANK($A167),"",IF(INDEX(ShipmentRegister!T:T,MATCH($A167,ShipmentRegister!C:C,0))=0,"",INDEX(ShipmentRegister!T:T,MATCH($A167,ShipmentRegister!C:C,0))))</f>
        <v/>
      </c>
      <c r="M167" s="113"/>
    </row>
    <row r="168" spans="1:14" ht="14.25" customHeight="1">
      <c r="A168" s="50" t="s">
        <v>1402</v>
      </c>
      <c r="B168" s="56" t="str">
        <f>IF(ISBLANK($A168),"",INDEX(ShipmentRegister!G:G,MATCH($A168,ShipmentRegister!C:C,0)))</f>
        <v>SoftLayer Technologies Australia Pty Ltd</v>
      </c>
      <c r="C168" s="57">
        <f>IF(ISBLANK($A168),"",INDEX(ShipmentRegister!D:D,MATCH($A168,ShipmentRegister!C:C,0)))</f>
        <v>1</v>
      </c>
      <c r="D168" s="57" t="str">
        <f>IF(ISBLANK($A168),"",INDEX(ShipmentRegister!F:F,MATCH($A168,ShipmentRegister!C:C,0)))</f>
        <v>Loading Dock</v>
      </c>
      <c r="E168" s="112" t="s">
        <v>1420</v>
      </c>
      <c r="F168" s="142">
        <v>44040</v>
      </c>
      <c r="G168" s="114" t="s">
        <v>510</v>
      </c>
      <c r="H168" s="112" t="s">
        <v>167</v>
      </c>
      <c r="I168" s="112" t="s">
        <v>167</v>
      </c>
      <c r="J168" s="113" t="s">
        <v>39</v>
      </c>
      <c r="K168" s="58">
        <f>IF(ISBLANK($A168),"",$F168-(INDEX(ShipmentRegister!A:A,MATCH($A168,ShipmentRegister!C:C,0))))</f>
        <v>0</v>
      </c>
      <c r="L168" s="59" t="str">
        <f>IF(ISBLANK($A168),"",IF(INDEX(ShipmentRegister!T:T,MATCH($A168,ShipmentRegister!C:C,0))=0,"",INDEX(ShipmentRegister!T:T,MATCH($A168,ShipmentRegister!C:C,0))))</f>
        <v/>
      </c>
      <c r="M168" s="113"/>
    </row>
    <row r="169" spans="1:14" ht="14.25" customHeight="1">
      <c r="A169" s="50" t="s">
        <v>1403</v>
      </c>
      <c r="B169" s="56" t="str">
        <f>IF(ISBLANK($A169),"",INDEX(ShipmentRegister!G:G,MATCH($A169,ShipmentRegister!C:C,0)))</f>
        <v>SoftLayer Technologies Australia Pty Ltd</v>
      </c>
      <c r="C169" s="57">
        <f>IF(ISBLANK($A169),"",INDEX(ShipmentRegister!D:D,MATCH($A169,ShipmentRegister!C:C,0)))</f>
        <v>2</v>
      </c>
      <c r="D169" s="57" t="str">
        <f>IF(ISBLANK($A169),"",INDEX(ShipmentRegister!F:F,MATCH($A169,ShipmentRegister!C:C,0)))</f>
        <v>Loading Dock</v>
      </c>
      <c r="E169" s="112" t="s">
        <v>1420</v>
      </c>
      <c r="F169" s="142">
        <v>44040</v>
      </c>
      <c r="G169" s="114" t="s">
        <v>465</v>
      </c>
      <c r="H169" s="112" t="s">
        <v>167</v>
      </c>
      <c r="I169" s="112" t="s">
        <v>167</v>
      </c>
      <c r="J169" s="113" t="s">
        <v>39</v>
      </c>
      <c r="K169" s="58">
        <f>IF(ISBLANK($A169),"",$F169-(INDEX(ShipmentRegister!A:A,MATCH($A169,ShipmentRegister!C:C,0))))</f>
        <v>0</v>
      </c>
      <c r="L169" s="59" t="str">
        <f>IF(ISBLANK($A169),"",IF(INDEX(ShipmentRegister!T:T,MATCH($A169,ShipmentRegister!C:C,0))=0,"",INDEX(ShipmentRegister!T:T,MATCH($A169,ShipmentRegister!C:C,0))))</f>
        <v/>
      </c>
      <c r="M169" s="113"/>
    </row>
    <row r="170" spans="1:14" ht="14.25" customHeight="1">
      <c r="A170" s="50" t="s">
        <v>1404</v>
      </c>
      <c r="B170" s="56" t="str">
        <f>IF(ISBLANK($A170),"",INDEX(ShipmentRegister!G:G,MATCH($A170,ShipmentRegister!C:C,0)))</f>
        <v>SoftLayer Technologies Australia Pty Ltd</v>
      </c>
      <c r="C170" s="57">
        <f>IF(ISBLANK($A170),"",INDEX(ShipmentRegister!D:D,MATCH($A170,ShipmentRegister!C:C,0)))</f>
        <v>2</v>
      </c>
      <c r="D170" s="57" t="str">
        <f>IF(ISBLANK($A170),"",INDEX(ShipmentRegister!F:F,MATCH($A170,ShipmentRegister!C:C,0)))</f>
        <v>Loading Dock</v>
      </c>
      <c r="E170" s="112" t="s">
        <v>1420</v>
      </c>
      <c r="F170" s="142">
        <v>44040</v>
      </c>
      <c r="G170" s="114" t="s">
        <v>465</v>
      </c>
      <c r="H170" s="112" t="s">
        <v>167</v>
      </c>
      <c r="I170" s="112" t="s">
        <v>167</v>
      </c>
      <c r="J170" s="113" t="s">
        <v>39</v>
      </c>
      <c r="K170" s="58">
        <f>IF(ISBLANK($A170),"",$F170-(INDEX(ShipmentRegister!A:A,MATCH($A170,ShipmentRegister!C:C,0))))</f>
        <v>0</v>
      </c>
      <c r="L170" s="59" t="str">
        <f>IF(ISBLANK($A170),"",IF(INDEX(ShipmentRegister!T:T,MATCH($A170,ShipmentRegister!C:C,0))=0,"",INDEX(ShipmentRegister!T:T,MATCH($A170,ShipmentRegister!C:C,0))))</f>
        <v/>
      </c>
      <c r="M170" s="113"/>
    </row>
    <row r="171" spans="1:14" ht="14.25" customHeight="1">
      <c r="A171" s="50" t="s">
        <v>1407</v>
      </c>
      <c r="B171" s="56" t="str">
        <f>IF(ISBLANK($A171),"",INDEX(ShipmentRegister!G:G,MATCH($A171,ShipmentRegister!C:C,0)))</f>
        <v>SoftLayer Technologies Australia Pty Ltd</v>
      </c>
      <c r="C171" s="57">
        <f>IF(ISBLANK($A171),"",INDEX(ShipmentRegister!D:D,MATCH($A171,ShipmentRegister!C:C,0)))</f>
        <v>1</v>
      </c>
      <c r="D171" s="57" t="str">
        <f>IF(ISBLANK($A171),"",INDEX(ShipmentRegister!F:F,MATCH($A171,ShipmentRegister!C:C,0)))</f>
        <v>Loading Dock</v>
      </c>
      <c r="E171" s="112" t="s">
        <v>1420</v>
      </c>
      <c r="F171" s="142">
        <v>44040</v>
      </c>
      <c r="G171" s="114" t="s">
        <v>1409</v>
      </c>
      <c r="H171" s="112" t="s">
        <v>167</v>
      </c>
      <c r="I171" s="112" t="s">
        <v>167</v>
      </c>
      <c r="J171" s="113" t="s">
        <v>39</v>
      </c>
      <c r="K171" s="58">
        <f>IF(ISBLANK($A171),"",$F171-(INDEX(ShipmentRegister!A:A,MATCH($A171,ShipmentRegister!C:C,0))))</f>
        <v>0</v>
      </c>
      <c r="L171" s="59" t="str">
        <f>IF(ISBLANK($A171),"",IF(INDEX(ShipmentRegister!T:T,MATCH($A171,ShipmentRegister!C:C,0))=0,"",INDEX(ShipmentRegister!T:T,MATCH($A171,ShipmentRegister!C:C,0))))</f>
        <v/>
      </c>
      <c r="M171" s="113"/>
    </row>
    <row r="172" spans="1:14" ht="14.25" customHeight="1">
      <c r="A172" s="50" t="s">
        <v>1413</v>
      </c>
      <c r="B172" s="56" t="str">
        <f>IF(ISBLANK($A172),"",INDEX(ShipmentRegister!G:G,MATCH($A172,ShipmentRegister!C:C,0)))</f>
        <v>Tetra Tech / Coffey Services Australia Pty Ltd</v>
      </c>
      <c r="C172" s="57">
        <f>IF(ISBLANK($A172),"",INDEX(ShipmentRegister!D:D,MATCH($A172,ShipmentRegister!C:C,0)))</f>
        <v>1</v>
      </c>
      <c r="D172" s="57" t="str">
        <f>IF(ISBLANK($A172),"",INDEX(ShipmentRegister!F:F,MATCH($A172,ShipmentRegister!C:C,0)))</f>
        <v>A2.1</v>
      </c>
      <c r="E172" s="112" t="s">
        <v>1419</v>
      </c>
      <c r="F172" s="142">
        <v>44040</v>
      </c>
      <c r="G172" s="114" t="s">
        <v>1417</v>
      </c>
      <c r="H172" s="112" t="s">
        <v>167</v>
      </c>
      <c r="I172" s="112" t="s">
        <v>167</v>
      </c>
      <c r="J172" s="113" t="s">
        <v>39</v>
      </c>
      <c r="K172" s="58">
        <f>IF(ISBLANK($A172),"",$F172-(INDEX(ShipmentRegister!A:A,MATCH($A172,ShipmentRegister!C:C,0))))</f>
        <v>0</v>
      </c>
      <c r="L172" s="59" t="str">
        <f>IF(ISBLANK($A172),"",IF(INDEX(ShipmentRegister!T:T,MATCH($A172,ShipmentRegister!C:C,0))=0,"",INDEX(ShipmentRegister!T:T,MATCH($A172,ShipmentRegister!C:C,0))))</f>
        <v/>
      </c>
      <c r="M172" s="113"/>
    </row>
    <row r="173" spans="1:14" ht="14.25" customHeight="1">
      <c r="A173" s="50" t="s">
        <v>1398</v>
      </c>
      <c r="B173" s="56" t="str">
        <f>IF(ISBLANK($A173),"",INDEX(ShipmentRegister!G:G,MATCH($A173,ShipmentRegister!C:C,0)))</f>
        <v>Zurich Financial Services Australia Limited</v>
      </c>
      <c r="C173" s="57">
        <f>IF(ISBLANK($A173),"",INDEX(ShipmentRegister!D:D,MATCH($A173,ShipmentRegister!C:C,0)))</f>
        <v>2</v>
      </c>
      <c r="D173" s="57" t="str">
        <f>IF(ISBLANK($A173),"",INDEX(ShipmentRegister!F:F,MATCH($A173,ShipmentRegister!C:C,0)))</f>
        <v>Central Floor</v>
      </c>
      <c r="E173" s="112" t="s">
        <v>1426</v>
      </c>
      <c r="F173" s="142">
        <v>44040</v>
      </c>
      <c r="G173" s="114" t="s">
        <v>1427</v>
      </c>
      <c r="H173" s="112" t="s">
        <v>140</v>
      </c>
      <c r="I173" s="112" t="s">
        <v>140</v>
      </c>
      <c r="J173" s="113" t="s">
        <v>39</v>
      </c>
      <c r="K173" s="58">
        <f>IF(ISBLANK($A173),"",$F173-(INDEX(ShipmentRegister!A:A,MATCH($A173,ShipmentRegister!C:C,0))))</f>
        <v>0</v>
      </c>
      <c r="L173" s="59" t="str">
        <f>IF(ISBLANK($A173),"",IF(INDEX(ShipmentRegister!T:T,MATCH($A173,ShipmentRegister!C:C,0))=0,"",INDEX(ShipmentRegister!T:T,MATCH($A173,ShipmentRegister!C:C,0))))</f>
        <v/>
      </c>
      <c r="M173" s="113"/>
    </row>
    <row r="174" spans="1:14" ht="14.25" customHeight="1">
      <c r="A174" s="50" t="s">
        <v>1401</v>
      </c>
      <c r="B174" s="56" t="str">
        <f>IF(ISBLANK($A174),"",INDEX(ShipmentRegister!G:G,MATCH($A174,ShipmentRegister!C:C,0)))</f>
        <v>Zurich Financial Services Australia Limited</v>
      </c>
      <c r="C174" s="57">
        <f>IF(ISBLANK($A174),"",INDEX(ShipmentRegister!D:D,MATCH($A174,ShipmentRegister!C:C,0)))</f>
        <v>2</v>
      </c>
      <c r="D174" s="57" t="str">
        <f>IF(ISBLANK($A174),"",INDEX(ShipmentRegister!F:F,MATCH($A174,ShipmentRegister!C:C,0)))</f>
        <v>Central Floor</v>
      </c>
      <c r="E174" s="112" t="s">
        <v>1426</v>
      </c>
      <c r="F174" s="142">
        <v>44040</v>
      </c>
      <c r="G174" s="114" t="s">
        <v>1427</v>
      </c>
      <c r="H174" s="112" t="s">
        <v>140</v>
      </c>
      <c r="I174" s="112" t="s">
        <v>140</v>
      </c>
      <c r="J174" s="113" t="s">
        <v>39</v>
      </c>
      <c r="K174" s="58">
        <f>IF(ISBLANK($A174),"",$F174-(INDEX(ShipmentRegister!A:A,MATCH($A174,ShipmentRegister!C:C,0))))</f>
        <v>0</v>
      </c>
      <c r="L174" s="59" t="str">
        <f>IF(ISBLANK($A174),"",IF(INDEX(ShipmentRegister!T:T,MATCH($A174,ShipmentRegister!C:C,0))=0,"",INDEX(ShipmentRegister!T:T,MATCH($A174,ShipmentRegister!C:C,0))))</f>
        <v/>
      </c>
      <c r="M174" s="113"/>
    </row>
    <row r="175" spans="1:14" ht="14.25" customHeight="1">
      <c r="A175" s="50" t="s">
        <v>1428</v>
      </c>
      <c r="B175" s="56" t="str">
        <f>IF(ISBLANK($A175),"",INDEX(ShipmentRegister!G:G,MATCH($A175,ShipmentRegister!C:C,0)))</f>
        <v>TOTAL SERVER SOLUTIONS L.LC.</v>
      </c>
      <c r="C175" s="57">
        <f>IF(ISBLANK($A175),"",INDEX(ShipmentRegister!D:D,MATCH($A175,ShipmentRegister!C:C,0)))</f>
        <v>1</v>
      </c>
      <c r="D175" s="57" t="str">
        <f>IF(ISBLANK($A175),"",INDEX(ShipmentRegister!F:F,MATCH($A175,ShipmentRegister!C:C,0)))</f>
        <v>B1.5</v>
      </c>
      <c r="E175" s="112" t="s">
        <v>1429</v>
      </c>
      <c r="F175" s="142">
        <v>44041</v>
      </c>
      <c r="G175" s="143">
        <v>0.2638888888888889</v>
      </c>
      <c r="H175" s="112" t="s">
        <v>417</v>
      </c>
      <c r="I175" s="112" t="s">
        <v>417</v>
      </c>
      <c r="J175" s="113" t="s">
        <v>39</v>
      </c>
      <c r="K175" s="58">
        <f>IF(ISBLANK($A175),"",$F175-(INDEX(ShipmentRegister!A:A,MATCH($A175,ShipmentRegister!C:C,0))))</f>
        <v>1</v>
      </c>
      <c r="L175" s="59" t="str">
        <f>IF(ISBLANK($A175),"",IF(INDEX(ShipmentRegister!T:T,MATCH($A175,ShipmentRegister!C:C,0))=0,"",INDEX(ShipmentRegister!T:T,MATCH($A175,ShipmentRegister!C:C,0))))</f>
        <v/>
      </c>
      <c r="M175" s="113"/>
    </row>
    <row r="176" spans="1:14" ht="14.25" customHeight="1">
      <c r="A176" s="112" t="s">
        <v>1423</v>
      </c>
      <c r="B176" s="56" t="str">
        <f>IF(ISBLANK($A176),"",INDEX(ShipmentRegister!G:G,MATCH($A176,ShipmentRegister!C:C,0)))</f>
        <v>SYD70</v>
      </c>
      <c r="C176" s="57">
        <f>IF(ISBLANK($A176),"",INDEX(ShipmentRegister!D:D,MATCH($A176,ShipmentRegister!C:C,0)))</f>
        <v>1</v>
      </c>
      <c r="D176" s="57" t="str">
        <f>IF(ISBLANK($A176),"",INDEX(ShipmentRegister!F:F,MATCH($A176,ShipmentRegister!C:C,0)))</f>
        <v>A1.1</v>
      </c>
      <c r="E176" s="112" t="s">
        <v>1248</v>
      </c>
      <c r="F176" s="142">
        <v>44041</v>
      </c>
      <c r="G176" s="114" t="s">
        <v>445</v>
      </c>
      <c r="H176" s="112" t="s">
        <v>1376</v>
      </c>
      <c r="I176" s="112" t="s">
        <v>1376</v>
      </c>
      <c r="J176" s="113" t="s">
        <v>39</v>
      </c>
      <c r="K176" s="58">
        <f>IF(ISBLANK($A176),"",$F176-(INDEX(ShipmentRegister!A:A,MATCH($A176,ShipmentRegister!C:C,0))))</f>
        <v>1</v>
      </c>
      <c r="L176" s="59" t="str">
        <f>IF(ISBLANK($A176),"",IF(INDEX(ShipmentRegister!T:T,MATCH($A176,ShipmentRegister!C:C,0))=0,"",INDEX(ShipmentRegister!T:T,MATCH($A176,ShipmentRegister!C:C,0))))</f>
        <v/>
      </c>
      <c r="M176" s="113"/>
    </row>
    <row r="177" spans="1:14" ht="14.25" customHeight="1">
      <c r="A177" s="112" t="s">
        <v>1323</v>
      </c>
      <c r="B177" s="56" t="str">
        <f>IF(ISBLANK($A177),"",INDEX(ShipmentRegister!G:G,MATCH($A177,ShipmentRegister!C:C,0)))</f>
        <v>ServiceNow Australia Pty Ltd</v>
      </c>
      <c r="C177" s="57">
        <f>IF(ISBLANK($A177),"",INDEX(ShipmentRegister!D:D,MATCH($A177,ShipmentRegister!C:C,0)))</f>
        <v>1</v>
      </c>
      <c r="D177" s="57" t="str">
        <f>IF(ISBLANK($A177),"",INDEX(ShipmentRegister!F:F,MATCH($A177,ShipmentRegister!C:C,0)))</f>
        <v>B2.7</v>
      </c>
      <c r="E177" s="112" t="s">
        <v>1432</v>
      </c>
      <c r="F177" s="142">
        <v>44041</v>
      </c>
      <c r="G177" s="114" t="s">
        <v>1433</v>
      </c>
      <c r="H177" s="112" t="s">
        <v>1376</v>
      </c>
      <c r="I177" s="112" t="s">
        <v>1376</v>
      </c>
      <c r="J177" s="113" t="s">
        <v>39</v>
      </c>
      <c r="K177" s="58">
        <f>IF(ISBLANK($A177),"",$F177-(INDEX(ShipmentRegister!A:A,MATCH($A177,ShipmentRegister!C:C,0))))</f>
        <v>6</v>
      </c>
      <c r="L177" s="59" t="str">
        <f>IF(ISBLANK($A177),"",IF(INDEX(ShipmentRegister!T:T,MATCH($A177,ShipmentRegister!C:C,0))=0,"",INDEX(ShipmentRegister!T:T,MATCH($A177,ShipmentRegister!C:C,0))))</f>
        <v/>
      </c>
      <c r="M177" s="113"/>
    </row>
    <row r="178" spans="1:14" ht="14.25" customHeight="1">
      <c r="A178" s="115" t="s">
        <v>1440</v>
      </c>
      <c r="B178" s="56" t="str">
        <f>IF(ISBLANK($A178),"",INDEX(ShipmentRegister!G:G,MATCH($A178,ShipmentRegister!C:C,0)))</f>
        <v>Credit Suisse Management (Australia) Pty Ltd</v>
      </c>
      <c r="C178" s="57">
        <f>IF(ISBLANK($A178),"",INDEX(ShipmentRegister!D:D,MATCH($A178,ShipmentRegister!C:C,0)))</f>
        <v>1</v>
      </c>
      <c r="D178" s="57" t="str">
        <f>IF(ISBLANK($A178),"",INDEX(ShipmentRegister!F:F,MATCH($A178,ShipmentRegister!C:C,0)))</f>
        <v>D2.4</v>
      </c>
      <c r="E178" s="112" t="s">
        <v>1442</v>
      </c>
      <c r="F178" s="142">
        <v>44041</v>
      </c>
      <c r="G178" s="114" t="s">
        <v>1443</v>
      </c>
      <c r="H178" s="112" t="s">
        <v>140</v>
      </c>
      <c r="I178" s="112" t="s">
        <v>140</v>
      </c>
      <c r="J178" s="113"/>
      <c r="K178" s="58">
        <f>IF(ISBLANK($A178),"",$F178-(INDEX(ShipmentRegister!A:A,MATCH($A178,ShipmentRegister!C:C,0))))</f>
        <v>0</v>
      </c>
      <c r="L178" s="59" t="str">
        <f>IF(ISBLANK($A178),"",IF(INDEX(ShipmentRegister!T:T,MATCH($A178,ShipmentRegister!C:C,0))=0,"",INDEX(ShipmentRegister!T:T,MATCH($A178,ShipmentRegister!C:C,0))))</f>
        <v/>
      </c>
      <c r="M178" s="113"/>
      <c r="N178" s="60" t="s">
        <v>2020</v>
      </c>
    </row>
    <row r="179" spans="1:14" ht="14.25" customHeight="1">
      <c r="A179" s="50" t="s">
        <v>1474</v>
      </c>
      <c r="B179" s="56" t="str">
        <f>IF(ISBLANK($A179),"",INDEX(ShipmentRegister!G:G,MATCH($A179,ShipmentRegister!C:C,0)))</f>
        <v>Cloud4c Services Pty Ltd</v>
      </c>
      <c r="C179" s="57">
        <f>IF(ISBLANK($A179),"",INDEX(ShipmentRegister!D:D,MATCH($A179,ShipmentRegister!C:C,0)))</f>
        <v>1</v>
      </c>
      <c r="D179" s="57" t="str">
        <f>IF(ISBLANK($A179),"",INDEX(ShipmentRegister!F:F,MATCH($A179,ShipmentRegister!C:C,0)))</f>
        <v>Central Floor</v>
      </c>
      <c r="E179" s="112" t="s">
        <v>1475</v>
      </c>
      <c r="F179" s="142">
        <v>44042</v>
      </c>
      <c r="G179" s="114" t="s">
        <v>821</v>
      </c>
      <c r="H179" s="112" t="s">
        <v>1054</v>
      </c>
      <c r="I179" s="112" t="s">
        <v>1054</v>
      </c>
      <c r="J179" s="113" t="s">
        <v>39</v>
      </c>
      <c r="K179" s="58">
        <f>IF(ISBLANK($A179),"",$F179-(INDEX(ShipmentRegister!A:A,MATCH($A179,ShipmentRegister!C:C,0))))</f>
        <v>2</v>
      </c>
      <c r="L179" s="59" t="str">
        <f>IF(ISBLANK($A179),"",IF(INDEX(ShipmentRegister!T:T,MATCH($A179,ShipmentRegister!C:C,0))=0,"",INDEX(ShipmentRegister!T:T,MATCH($A179,ShipmentRegister!C:C,0))))</f>
        <v/>
      </c>
      <c r="M179" s="113"/>
    </row>
    <row r="180" spans="1:14" ht="14.25" customHeight="1">
      <c r="A180" s="112" t="s">
        <v>1479</v>
      </c>
      <c r="B180" s="56" t="str">
        <f>IF(ISBLANK($A180),"",INDEX(ShipmentRegister!G:G,MATCH($A180,ShipmentRegister!C:C,0)))</f>
        <v>Hawaiki Submarine Cable Australia Pty Ltd</v>
      </c>
      <c r="C180" s="57">
        <f>IF(ISBLANK($A180),"",INDEX(ShipmentRegister!D:D,MATCH($A180,ShipmentRegister!C:C,0)))</f>
        <v>1</v>
      </c>
      <c r="D180" s="57" t="str">
        <f>IF(ISBLANK($A180),"",INDEX(ShipmentRegister!F:F,MATCH($A180,ShipmentRegister!C:C,0)))</f>
        <v>A1.1</v>
      </c>
      <c r="E180" s="112" t="s">
        <v>1481</v>
      </c>
      <c r="F180" s="142">
        <v>44042</v>
      </c>
      <c r="G180" s="114" t="s">
        <v>563</v>
      </c>
      <c r="H180" s="112" t="s">
        <v>1376</v>
      </c>
      <c r="I180" s="112" t="s">
        <v>1376</v>
      </c>
      <c r="J180" s="113" t="s">
        <v>39</v>
      </c>
      <c r="K180" s="58">
        <f>IF(ISBLANK($A180),"",$F180-(INDEX(ShipmentRegister!A:A,MATCH($A180,ShipmentRegister!C:C,0))))</f>
        <v>0</v>
      </c>
      <c r="L180" s="59" t="str">
        <f>IF(ISBLANK($A180),"",IF(INDEX(ShipmentRegister!T:T,MATCH($A180,ShipmentRegister!C:C,0))=0,"",INDEX(ShipmentRegister!T:T,MATCH($A180,ShipmentRegister!C:C,0))))</f>
        <v/>
      </c>
      <c r="M180" s="113"/>
    </row>
    <row r="181" spans="1:14" ht="14.25" customHeight="1">
      <c r="A181" s="112" t="s">
        <v>1482</v>
      </c>
      <c r="B181" s="56" t="str">
        <f>IF(ISBLANK($A181),"",INDEX(ShipmentRegister!G:G,MATCH($A181,ShipmentRegister!C:C,0)))</f>
        <v>Hawaiki Submarine Cable Australia Pty Ltd</v>
      </c>
      <c r="C181" s="57">
        <f>IF(ISBLANK($A181),"",INDEX(ShipmentRegister!D:D,MATCH($A181,ShipmentRegister!C:C,0)))</f>
        <v>1</v>
      </c>
      <c r="D181" s="57" t="str">
        <f>IF(ISBLANK($A181),"",INDEX(ShipmentRegister!F:F,MATCH($A181,ShipmentRegister!C:C,0)))</f>
        <v>B1.5</v>
      </c>
      <c r="E181" s="112" t="s">
        <v>1481</v>
      </c>
      <c r="F181" s="142">
        <v>44042</v>
      </c>
      <c r="G181" s="114" t="s">
        <v>530</v>
      </c>
      <c r="H181" s="112" t="s">
        <v>1376</v>
      </c>
      <c r="I181" s="112" t="s">
        <v>1376</v>
      </c>
      <c r="J181" s="113" t="s">
        <v>39</v>
      </c>
      <c r="K181" s="58">
        <f>IF(ISBLANK($A181),"",$F181-(INDEX(ShipmentRegister!A:A,MATCH($A181,ShipmentRegister!C:C,0))))</f>
        <v>0</v>
      </c>
      <c r="L181" s="59" t="str">
        <f>IF(ISBLANK($A181),"",IF(INDEX(ShipmentRegister!T:T,MATCH($A181,ShipmentRegister!C:C,0))=0,"",INDEX(ShipmentRegister!T:T,MATCH($A181,ShipmentRegister!C:C,0))))</f>
        <v/>
      </c>
      <c r="M181" s="113"/>
    </row>
    <row r="182" spans="1:14" ht="14.25" customHeight="1">
      <c r="A182" s="112" t="s">
        <v>1485</v>
      </c>
      <c r="B182" s="56" t="str">
        <f>IF(ISBLANK($A182),"",INDEX(ShipmentRegister!G:G,MATCH($A182,ShipmentRegister!C:C,0)))</f>
        <v>SoftLayer Technologies Australia Pty Ltd</v>
      </c>
      <c r="C182" s="57">
        <f>IF(ISBLANK($A182),"",INDEX(ShipmentRegister!D:D,MATCH($A182,ShipmentRegister!C:C,0)))</f>
        <v>4</v>
      </c>
      <c r="D182" s="57" t="str">
        <f>IF(ISBLANK($A182),"",INDEX(ShipmentRegister!F:F,MATCH($A182,ShipmentRegister!C:C,0)))</f>
        <v>Loading Dock</v>
      </c>
      <c r="E182" s="112" t="s">
        <v>1420</v>
      </c>
      <c r="F182" s="142">
        <v>44042</v>
      </c>
      <c r="G182" s="114" t="s">
        <v>476</v>
      </c>
      <c r="H182" s="112" t="s">
        <v>1376</v>
      </c>
      <c r="I182" s="112" t="s">
        <v>1376</v>
      </c>
      <c r="J182" s="113" t="s">
        <v>39</v>
      </c>
      <c r="K182" s="58">
        <f>IF(ISBLANK($A182),"",$F182-(INDEX(ShipmentRegister!A:A,MATCH($A182,ShipmentRegister!C:C,0))))</f>
        <v>0</v>
      </c>
      <c r="L182" s="59" t="str">
        <f>IF(ISBLANK($A182),"",IF(INDEX(ShipmentRegister!T:T,MATCH($A182,ShipmentRegister!C:C,0))=0,"",INDEX(ShipmentRegister!T:T,MATCH($A182,ShipmentRegister!C:C,0))))</f>
        <v/>
      </c>
      <c r="M182" s="113"/>
    </row>
    <row r="183" spans="1:14" ht="14.25" customHeight="1">
      <c r="A183" s="112" t="s">
        <v>1488</v>
      </c>
      <c r="B183" s="56" t="str">
        <f>IF(ISBLANK($A183),"",INDEX(ShipmentRegister!G:G,MATCH($A183,ShipmentRegister!C:C,0)))</f>
        <v>SoftLayer Technologies Australia Pty Ltd</v>
      </c>
      <c r="C183" s="57">
        <f>IF(ISBLANK($A183),"",INDEX(ShipmentRegister!D:D,MATCH($A183,ShipmentRegister!C:C,0)))</f>
        <v>4</v>
      </c>
      <c r="D183" s="57" t="str">
        <f>IF(ISBLANK($A183),"",INDEX(ShipmentRegister!F:F,MATCH($A183,ShipmentRegister!C:C,0)))</f>
        <v>Loading Dock</v>
      </c>
      <c r="E183" s="112" t="s">
        <v>1420</v>
      </c>
      <c r="F183" s="142">
        <v>44042</v>
      </c>
      <c r="G183" s="114" t="s">
        <v>476</v>
      </c>
      <c r="H183" s="112" t="s">
        <v>1376</v>
      </c>
      <c r="I183" s="112" t="s">
        <v>1376</v>
      </c>
      <c r="J183" s="113" t="s">
        <v>39</v>
      </c>
      <c r="K183" s="58">
        <f>IF(ISBLANK($A183),"",$F183-(INDEX(ShipmentRegister!A:A,MATCH($A183,ShipmentRegister!C:C,0))))</f>
        <v>0</v>
      </c>
      <c r="L183" s="59" t="str">
        <f>IF(ISBLANK($A183),"",IF(INDEX(ShipmentRegister!T:T,MATCH($A183,ShipmentRegister!C:C,0))=0,"",INDEX(ShipmentRegister!T:T,MATCH($A183,ShipmentRegister!C:C,0))))</f>
        <v/>
      </c>
      <c r="M183" s="113"/>
    </row>
    <row r="184" spans="1:14" ht="14.25" customHeight="1">
      <c r="A184" s="112" t="s">
        <v>1489</v>
      </c>
      <c r="B184" s="56" t="str">
        <f>IF(ISBLANK($A184),"",INDEX(ShipmentRegister!G:G,MATCH($A184,ShipmentRegister!C:C,0)))</f>
        <v>SoftLayer Technologies Australia Pty Ltd</v>
      </c>
      <c r="C184" s="57">
        <f>IF(ISBLANK($A184),"",INDEX(ShipmentRegister!D:D,MATCH($A184,ShipmentRegister!C:C,0)))</f>
        <v>4</v>
      </c>
      <c r="D184" s="57" t="str">
        <f>IF(ISBLANK($A184),"",INDEX(ShipmentRegister!F:F,MATCH($A184,ShipmentRegister!C:C,0)))</f>
        <v>Loading Dock</v>
      </c>
      <c r="E184" s="112" t="s">
        <v>1420</v>
      </c>
      <c r="F184" s="142">
        <v>44042</v>
      </c>
      <c r="G184" s="114" t="s">
        <v>476</v>
      </c>
      <c r="H184" s="112" t="s">
        <v>1376</v>
      </c>
      <c r="I184" s="112" t="s">
        <v>1376</v>
      </c>
      <c r="J184" s="113" t="s">
        <v>39</v>
      </c>
      <c r="K184" s="58">
        <f>IF(ISBLANK($A184),"",$F184-(INDEX(ShipmentRegister!A:A,MATCH($A184,ShipmentRegister!C:C,0))))</f>
        <v>0</v>
      </c>
      <c r="L184" s="59" t="str">
        <f>IF(ISBLANK($A184),"",IF(INDEX(ShipmentRegister!T:T,MATCH($A184,ShipmentRegister!C:C,0))=0,"",INDEX(ShipmentRegister!T:T,MATCH($A184,ShipmentRegister!C:C,0))))</f>
        <v/>
      </c>
      <c r="M184" s="113"/>
    </row>
    <row r="185" spans="1:14" ht="14.25" customHeight="1">
      <c r="A185" s="112" t="s">
        <v>1490</v>
      </c>
      <c r="B185" s="56" t="str">
        <f>IF(ISBLANK($A185),"",INDEX(ShipmentRegister!G:G,MATCH($A185,ShipmentRegister!C:C,0)))</f>
        <v>SoftLayer Technologies Australia Pty Ltd</v>
      </c>
      <c r="C185" s="57">
        <f>IF(ISBLANK($A185),"",INDEX(ShipmentRegister!D:D,MATCH($A185,ShipmentRegister!C:C,0)))</f>
        <v>4</v>
      </c>
      <c r="D185" s="57" t="str">
        <f>IF(ISBLANK($A185),"",INDEX(ShipmentRegister!F:F,MATCH($A185,ShipmentRegister!C:C,0)))</f>
        <v>Loading Dock</v>
      </c>
      <c r="E185" s="112" t="s">
        <v>1420</v>
      </c>
      <c r="F185" s="142">
        <v>44042</v>
      </c>
      <c r="G185" s="114" t="s">
        <v>476</v>
      </c>
      <c r="H185" s="112" t="s">
        <v>1376</v>
      </c>
      <c r="I185" s="112" t="s">
        <v>1376</v>
      </c>
      <c r="J185" s="113" t="s">
        <v>39</v>
      </c>
      <c r="K185" s="58">
        <f>IF(ISBLANK($A185),"",$F185-(INDEX(ShipmentRegister!A:A,MATCH($A185,ShipmentRegister!C:C,0))))</f>
        <v>0</v>
      </c>
      <c r="L185" s="59" t="str">
        <f>IF(ISBLANK($A185),"",IF(INDEX(ShipmentRegister!T:T,MATCH($A185,ShipmentRegister!C:C,0))=0,"",INDEX(ShipmentRegister!T:T,MATCH($A185,ShipmentRegister!C:C,0))))</f>
        <v/>
      </c>
      <c r="M185" s="113"/>
    </row>
    <row r="186" spans="1:14" ht="14.25" customHeight="1">
      <c r="A186" s="112" t="s">
        <v>1496</v>
      </c>
      <c r="B186" s="56" t="str">
        <f>IF(ISBLANK($A186),"",INDEX(ShipmentRegister!G:G,MATCH($A186,ShipmentRegister!C:C,0)))</f>
        <v>SoftLayer Technologies Australia Pty Ltd</v>
      </c>
      <c r="C186" s="57">
        <f>IF(ISBLANK($A186),"",INDEX(ShipmentRegister!D:D,MATCH($A186,ShipmentRegister!C:C,0)))</f>
        <v>3</v>
      </c>
      <c r="D186" s="57" t="str">
        <f>IF(ISBLANK($A186),"",INDEX(ShipmentRegister!F:F,MATCH($A186,ShipmentRegister!C:C,0)))</f>
        <v>Loading Dock</v>
      </c>
      <c r="E186" s="112" t="s">
        <v>1499</v>
      </c>
      <c r="F186" s="142">
        <v>44042</v>
      </c>
      <c r="G186" s="114" t="s">
        <v>570</v>
      </c>
      <c r="H186" s="112" t="s">
        <v>1376</v>
      </c>
      <c r="I186" s="112" t="s">
        <v>1376</v>
      </c>
      <c r="J186" s="113"/>
      <c r="K186" s="58">
        <f>IF(ISBLANK($A186),"",$F186-(INDEX(ShipmentRegister!A:A,MATCH($A186,ShipmentRegister!C:C,0))))</f>
        <v>0</v>
      </c>
      <c r="L186" s="59" t="str">
        <f>IF(ISBLANK($A186),"",IF(INDEX(ShipmentRegister!T:T,MATCH($A186,ShipmentRegister!C:C,0))=0,"",INDEX(ShipmentRegister!T:T,MATCH($A186,ShipmentRegister!C:C,0))))</f>
        <v/>
      </c>
      <c r="M186" s="113"/>
      <c r="N186" s="60" t="s">
        <v>2025</v>
      </c>
    </row>
    <row r="187" spans="1:14" ht="14.25" customHeight="1">
      <c r="A187" s="112" t="s">
        <v>1497</v>
      </c>
      <c r="B187" s="56" t="str">
        <f>IF(ISBLANK($A187),"",INDEX(ShipmentRegister!G:G,MATCH($A187,ShipmentRegister!C:C,0)))</f>
        <v>SoftLayer Technologies Australia Pty Ltd</v>
      </c>
      <c r="C187" s="57">
        <f>IF(ISBLANK($A187),"",INDEX(ShipmentRegister!D:D,MATCH($A187,ShipmentRegister!C:C,0)))</f>
        <v>3</v>
      </c>
      <c r="D187" s="57" t="str">
        <f>IF(ISBLANK($A187),"",INDEX(ShipmentRegister!F:F,MATCH($A187,ShipmentRegister!C:C,0)))</f>
        <v>Loading Dock</v>
      </c>
      <c r="E187" s="112" t="s">
        <v>1499</v>
      </c>
      <c r="F187" s="142">
        <v>44042</v>
      </c>
      <c r="G187" s="114" t="s">
        <v>570</v>
      </c>
      <c r="H187" s="112" t="s">
        <v>1376</v>
      </c>
      <c r="I187" s="112" t="s">
        <v>1376</v>
      </c>
      <c r="J187" s="113"/>
      <c r="K187" s="58">
        <f>IF(ISBLANK($A187),"",$F187-(INDEX(ShipmentRegister!A:A,MATCH($A187,ShipmentRegister!C:C,0))))</f>
        <v>0</v>
      </c>
      <c r="L187" s="59" t="str">
        <f>IF(ISBLANK($A187),"",IF(INDEX(ShipmentRegister!T:T,MATCH($A187,ShipmentRegister!C:C,0))=0,"",INDEX(ShipmentRegister!T:T,MATCH($A187,ShipmentRegister!C:C,0))))</f>
        <v/>
      </c>
      <c r="M187" s="113"/>
      <c r="N187" s="60" t="s">
        <v>2025</v>
      </c>
    </row>
    <row r="188" spans="1:14" ht="14.25" customHeight="1">
      <c r="A188" s="112" t="s">
        <v>1498</v>
      </c>
      <c r="B188" s="56" t="str">
        <f>IF(ISBLANK($A188),"",INDEX(ShipmentRegister!G:G,MATCH($A188,ShipmentRegister!C:C,0)))</f>
        <v>SoftLayer Technologies Australia Pty Ltd</v>
      </c>
      <c r="C188" s="57">
        <f>IF(ISBLANK($A188),"",INDEX(ShipmentRegister!D:D,MATCH($A188,ShipmentRegister!C:C,0)))</f>
        <v>3</v>
      </c>
      <c r="D188" s="57" t="str">
        <f>IF(ISBLANK($A188),"",INDEX(ShipmentRegister!F:F,MATCH($A188,ShipmentRegister!C:C,0)))</f>
        <v>Loading Dock</v>
      </c>
      <c r="E188" s="112" t="s">
        <v>1499</v>
      </c>
      <c r="F188" s="142">
        <v>44042</v>
      </c>
      <c r="G188" s="114" t="s">
        <v>570</v>
      </c>
      <c r="H188" s="112" t="s">
        <v>1376</v>
      </c>
      <c r="I188" s="112" t="s">
        <v>1376</v>
      </c>
      <c r="J188" s="113"/>
      <c r="K188" s="58">
        <f>IF(ISBLANK($A188),"",$F188-(INDEX(ShipmentRegister!A:A,MATCH($A188,ShipmentRegister!C:C,0))))</f>
        <v>0</v>
      </c>
      <c r="L188" s="59" t="str">
        <f>IF(ISBLANK($A188),"",IF(INDEX(ShipmentRegister!T:T,MATCH($A188,ShipmentRegister!C:C,0))=0,"",INDEX(ShipmentRegister!T:T,MATCH($A188,ShipmentRegister!C:C,0))))</f>
        <v/>
      </c>
      <c r="M188" s="113"/>
      <c r="N188" s="60" t="s">
        <v>2025</v>
      </c>
    </row>
    <row r="189" spans="1:14" ht="14.25" customHeight="1">
      <c r="A189" s="50" t="s">
        <v>1310</v>
      </c>
      <c r="B189" s="56" t="str">
        <f>IF(ISBLANK($A189),"",INDEX(ShipmentRegister!G:G,MATCH($A189,ShipmentRegister!C:C,0)))</f>
        <v>Kabushiki Kaisha salesforce.com</v>
      </c>
      <c r="C189" s="57">
        <f>IF(ISBLANK($A189),"",INDEX(ShipmentRegister!D:D,MATCH($A189,ShipmentRegister!C:C,0)))</f>
        <v>2</v>
      </c>
      <c r="D189" s="57" t="str">
        <f>IF(ISBLANK($A189),"",INDEX(ShipmentRegister!F:F,MATCH($A189,ShipmentRegister!C:C,0)))</f>
        <v>Central Floor</v>
      </c>
      <c r="E189" s="112" t="s">
        <v>1500</v>
      </c>
      <c r="F189" s="142">
        <v>44042</v>
      </c>
      <c r="G189" s="114" t="s">
        <v>1501</v>
      </c>
      <c r="H189" s="112" t="s">
        <v>140</v>
      </c>
      <c r="I189" s="112" t="s">
        <v>140</v>
      </c>
      <c r="J189" s="113" t="s">
        <v>39</v>
      </c>
      <c r="K189" s="58">
        <f>IF(ISBLANK($A189),"",$F189-(INDEX(ShipmentRegister!A:A,MATCH($A189,ShipmentRegister!C:C,0))))</f>
        <v>7</v>
      </c>
      <c r="L189" s="59" t="str">
        <f>IF(ISBLANK($A189),"",IF(INDEX(ShipmentRegister!T:T,MATCH($A189,ShipmentRegister!C:C,0))=0,"",INDEX(ShipmentRegister!T:T,MATCH($A189,ShipmentRegister!C:C,0))))</f>
        <v/>
      </c>
      <c r="M189" s="113"/>
    </row>
    <row r="190" spans="1:14" ht="14.25" customHeight="1">
      <c r="A190" s="50" t="s">
        <v>1311</v>
      </c>
      <c r="B190" s="56" t="str">
        <f>IF(ISBLANK($A190),"",INDEX(ShipmentRegister!G:G,MATCH($A190,ShipmentRegister!C:C,0)))</f>
        <v>Kabushiki Kaisha salesforce.com</v>
      </c>
      <c r="C190" s="57">
        <f>IF(ISBLANK($A190),"",INDEX(ShipmentRegister!D:D,MATCH($A190,ShipmentRegister!C:C,0)))</f>
        <v>2</v>
      </c>
      <c r="D190" s="57" t="str">
        <f>IF(ISBLANK($A190),"",INDEX(ShipmentRegister!F:F,MATCH($A190,ShipmentRegister!C:C,0)))</f>
        <v>Central Floor</v>
      </c>
      <c r="E190" s="112" t="s">
        <v>1500</v>
      </c>
      <c r="F190" s="142">
        <v>44042</v>
      </c>
      <c r="G190" s="114" t="s">
        <v>1501</v>
      </c>
      <c r="H190" s="112" t="s">
        <v>140</v>
      </c>
      <c r="I190" s="112" t="s">
        <v>140</v>
      </c>
      <c r="J190" s="113" t="s">
        <v>39</v>
      </c>
      <c r="K190" s="58">
        <f>IF(ISBLANK($A190),"",$F190-(INDEX(ShipmentRegister!A:A,MATCH($A190,ShipmentRegister!C:C,0))))</f>
        <v>7</v>
      </c>
      <c r="L190" s="59" t="str">
        <f>IF(ISBLANK($A190),"",IF(INDEX(ShipmentRegister!T:T,MATCH($A190,ShipmentRegister!C:C,0))=0,"",INDEX(ShipmentRegister!T:T,MATCH($A190,ShipmentRegister!C:C,0))))</f>
        <v/>
      </c>
      <c r="M190" s="113"/>
    </row>
    <row r="191" spans="1:14" ht="14.25" customHeight="1">
      <c r="A191" s="50" t="s">
        <v>1447</v>
      </c>
      <c r="B191" s="56" t="str">
        <f>IF(ISBLANK($A191),"",INDEX(ShipmentRegister!G:G,MATCH($A191,ShipmentRegister!C:C,0)))</f>
        <v>Access UK Ltd</v>
      </c>
      <c r="C191" s="57">
        <f>IF(ISBLANK($A191),"",INDEX(ShipmentRegister!D:D,MATCH($A191,ShipmentRegister!C:C,0)))</f>
        <v>1</v>
      </c>
      <c r="D191" s="57" t="str">
        <f>IF(ISBLANK($A191),"",INDEX(ShipmentRegister!F:F,MATCH($A191,ShipmentRegister!C:C,0)))</f>
        <v>B1.5</v>
      </c>
      <c r="E191" s="112" t="s">
        <v>1502</v>
      </c>
      <c r="F191" s="142">
        <v>44042</v>
      </c>
      <c r="G191" s="114" t="s">
        <v>624</v>
      </c>
      <c r="H191" s="112" t="s">
        <v>290</v>
      </c>
      <c r="I191" s="112" t="s">
        <v>290</v>
      </c>
      <c r="J191" s="113" t="s">
        <v>39</v>
      </c>
      <c r="K191" s="58">
        <f>IF(ISBLANK($A191),"",$F191-(INDEX(ShipmentRegister!A:A,MATCH($A191,ShipmentRegister!C:C,0))))</f>
        <v>3</v>
      </c>
      <c r="L191" s="59" t="str">
        <f>IF(ISBLANK($A191),"",IF(INDEX(ShipmentRegister!T:T,MATCH($A191,ShipmentRegister!C:C,0))=0,"",INDEX(ShipmentRegister!T:T,MATCH($A191,ShipmentRegister!C:C,0))))</f>
        <v/>
      </c>
      <c r="M191" s="113"/>
    </row>
    <row r="192" spans="1:14" ht="14.25" customHeight="1">
      <c r="A192" s="50" t="s">
        <v>1491</v>
      </c>
      <c r="B192" s="56" t="str">
        <f>IF(ISBLANK($A192),"",INDEX(ShipmentRegister!G:G,MATCH($A192,ShipmentRegister!C:C,0)))</f>
        <v>The Digital Foundry Pty Ltd</v>
      </c>
      <c r="C192" s="57">
        <f>IF(ISBLANK($A192),"",INDEX(ShipmentRegister!D:D,MATCH($A192,ShipmentRegister!C:C,0)))</f>
        <v>1</v>
      </c>
      <c r="D192" s="57" t="str">
        <f>IF(ISBLANK($A192),"",INDEX(ShipmentRegister!F:F,MATCH($A192,ShipmentRegister!C:C,0)))</f>
        <v>Loading Dock</v>
      </c>
      <c r="E192" s="112" t="s">
        <v>1503</v>
      </c>
      <c r="F192" s="142">
        <v>44042</v>
      </c>
      <c r="G192" s="114" t="s">
        <v>624</v>
      </c>
      <c r="H192" s="112" t="s">
        <v>140</v>
      </c>
      <c r="I192" s="112" t="s">
        <v>140</v>
      </c>
      <c r="J192" s="113" t="s">
        <v>39</v>
      </c>
      <c r="K192" s="58">
        <f>IF(ISBLANK($A192),"",$F192-(INDEX(ShipmentRegister!A:A,MATCH($A192,ShipmentRegister!C:C,0))))</f>
        <v>0</v>
      </c>
      <c r="L192" s="59" t="str">
        <f>IF(ISBLANK($A192),"",IF(INDEX(ShipmentRegister!T:T,MATCH($A192,ShipmentRegister!C:C,0))=0,"",INDEX(ShipmentRegister!T:T,MATCH($A192,ShipmentRegister!C:C,0))))</f>
        <v/>
      </c>
      <c r="M192" s="113"/>
    </row>
    <row r="193" spans="1:13" ht="14.25" customHeight="1">
      <c r="A193" s="50" t="s">
        <v>1448</v>
      </c>
      <c r="B193" s="56" t="str">
        <f>IF(ISBLANK($A193),"",INDEX(ShipmentRegister!G:G,MATCH($A193,ShipmentRegister!C:C,0)))</f>
        <v>Access UK Ltd</v>
      </c>
      <c r="C193" s="57">
        <f>IF(ISBLANK($A193),"",INDEX(ShipmentRegister!D:D,MATCH($A193,ShipmentRegister!C:C,0)))</f>
        <v>1</v>
      </c>
      <c r="D193" s="57" t="str">
        <f>IF(ISBLANK($A193),"",INDEX(ShipmentRegister!F:F,MATCH($A193,ShipmentRegister!C:C,0)))</f>
        <v>Central Floor</v>
      </c>
      <c r="E193" s="112" t="s">
        <v>1504</v>
      </c>
      <c r="F193" s="142">
        <v>44042</v>
      </c>
      <c r="G193" s="143">
        <v>0.81805555555555554</v>
      </c>
      <c r="H193" s="112" t="s">
        <v>417</v>
      </c>
      <c r="I193" s="112" t="s">
        <v>417</v>
      </c>
      <c r="J193" s="113" t="s">
        <v>39</v>
      </c>
      <c r="K193" s="58">
        <f>IF(ISBLANK($A193),"",$F193-(INDEX(ShipmentRegister!A:A,MATCH($A193,ShipmentRegister!C:C,0))))</f>
        <v>3</v>
      </c>
      <c r="L193" s="59" t="str">
        <f>IF(ISBLANK($A193),"",IF(INDEX(ShipmentRegister!T:T,MATCH($A193,ShipmentRegister!C:C,0))=0,"",INDEX(ShipmentRegister!T:T,MATCH($A193,ShipmentRegister!C:C,0))))</f>
        <v/>
      </c>
      <c r="M193" s="113"/>
    </row>
    <row r="194" spans="1:13" ht="14.25" customHeight="1">
      <c r="A194" s="50" t="s">
        <v>1512</v>
      </c>
      <c r="B194" s="56" t="str">
        <f>IF(ISBLANK($A194),"",INDEX(ShipmentRegister!G:G,MATCH($A194,ShipmentRegister!C:C,0)))</f>
        <v>SoftLayer Technologies Australia Pty Ltd</v>
      </c>
      <c r="C194" s="57">
        <f>IF(ISBLANK($A194),"",INDEX(ShipmentRegister!D:D,MATCH($A194,ShipmentRegister!C:C,0)))</f>
        <v>1</v>
      </c>
      <c r="D194" s="57" t="str">
        <f>IF(ISBLANK($A194),"",INDEX(ShipmentRegister!F:F,MATCH($A194,ShipmentRegister!C:C,0)))</f>
        <v>A1.1</v>
      </c>
      <c r="E194" s="112" t="s">
        <v>1514</v>
      </c>
      <c r="F194" s="142">
        <v>44043</v>
      </c>
      <c r="G194" s="143">
        <v>0.4548611111111111</v>
      </c>
      <c r="H194" s="112" t="s">
        <v>1054</v>
      </c>
      <c r="I194" s="112" t="s">
        <v>1054</v>
      </c>
      <c r="J194" s="113" t="s">
        <v>39</v>
      </c>
      <c r="K194" s="58">
        <f>IF(ISBLANK($A194),"",$F194-(INDEX(ShipmentRegister!A:A,MATCH($A194,ShipmentRegister!C:C,0))))</f>
        <v>0</v>
      </c>
      <c r="L194" s="59" t="str">
        <f>IF(ISBLANK($A194),"",IF(INDEX(ShipmentRegister!T:T,MATCH($A194,ShipmentRegister!C:C,0))=0,"",INDEX(ShipmentRegister!T:T,MATCH($A194,ShipmentRegister!C:C,0))))</f>
        <v/>
      </c>
      <c r="M194" s="113"/>
    </row>
    <row r="195" spans="1:13" ht="14.25" customHeight="1">
      <c r="A195" s="112" t="s">
        <v>1135</v>
      </c>
      <c r="B195" s="56" t="str">
        <f>IF(ISBLANK($A195),"",INDEX(ShipmentRegister!G:G,MATCH($A195,ShipmentRegister!C:C,0)))</f>
        <v>MOQDIGITAL PTY LTD</v>
      </c>
      <c r="C195" s="57">
        <f>IF(ISBLANK($A195),"",INDEX(ShipmentRegister!D:D,MATCH($A195,ShipmentRegister!C:C,0)))</f>
        <v>1</v>
      </c>
      <c r="D195" s="57" t="str">
        <f>IF(ISBLANK($A195),"",INDEX(ShipmentRegister!F:F,MATCH($A195,ShipmentRegister!C:C,0)))</f>
        <v>A1.1</v>
      </c>
      <c r="E195" s="112" t="s">
        <v>1516</v>
      </c>
      <c r="F195" s="142">
        <v>44043</v>
      </c>
      <c r="G195" s="143">
        <v>0.41319444444444442</v>
      </c>
      <c r="H195" s="112" t="s">
        <v>1376</v>
      </c>
      <c r="I195" s="112" t="s">
        <v>1376</v>
      </c>
      <c r="J195" s="113" t="s">
        <v>39</v>
      </c>
      <c r="K195" s="58">
        <f>IF(ISBLANK($A195),"",$F195-(INDEX(ShipmentRegister!A:A,MATCH($A195,ShipmentRegister!C:C,0))))</f>
        <v>16</v>
      </c>
      <c r="L195" s="59" t="str">
        <f>IF(ISBLANK($A195),"",IF(INDEX(ShipmentRegister!T:T,MATCH($A195,ShipmentRegister!C:C,0))=0,"",INDEX(ShipmentRegister!T:T,MATCH($A195,ShipmentRegister!C:C,0))))</f>
        <v/>
      </c>
      <c r="M195" s="113"/>
    </row>
    <row r="196" spans="1:13" ht="14.25" customHeight="1">
      <c r="A196" s="112" t="s">
        <v>1158</v>
      </c>
      <c r="B196" s="56" t="str">
        <f>IF(ISBLANK($A196),"",INDEX(ShipmentRegister!G:G,MATCH($A196,ShipmentRegister!C:C,0)))</f>
        <v>MOQDIGITAL PTY LTD</v>
      </c>
      <c r="C196" s="57">
        <f>IF(ISBLANK($A196),"",INDEX(ShipmentRegister!D:D,MATCH($A196,ShipmentRegister!C:C,0)))</f>
        <v>3</v>
      </c>
      <c r="D196" s="57" t="str">
        <f>IF(ISBLANK($A196),"",INDEX(ShipmentRegister!F:F,MATCH($A196,ShipmentRegister!C:C,0)))</f>
        <v>B1.5</v>
      </c>
      <c r="E196" s="112" t="s">
        <v>1516</v>
      </c>
      <c r="F196" s="142">
        <v>44043</v>
      </c>
      <c r="G196" s="143">
        <v>0.41319444444444442</v>
      </c>
      <c r="H196" s="112" t="s">
        <v>1376</v>
      </c>
      <c r="I196" s="112" t="s">
        <v>1376</v>
      </c>
      <c r="J196" s="113" t="s">
        <v>39</v>
      </c>
      <c r="K196" s="58">
        <f>IF(ISBLANK($A196),"",$F196-(INDEX(ShipmentRegister!A:A,MATCH($A196,ShipmentRegister!C:C,0))))</f>
        <v>15</v>
      </c>
      <c r="L196" s="59" t="str">
        <f>IF(ISBLANK($A196),"",IF(INDEX(ShipmentRegister!T:T,MATCH($A196,ShipmentRegister!C:C,0))=0,"",INDEX(ShipmentRegister!T:T,MATCH($A196,ShipmentRegister!C:C,0))))</f>
        <v/>
      </c>
      <c r="M196" s="113"/>
    </row>
    <row r="197" spans="1:13" ht="14.25" customHeight="1">
      <c r="A197" s="112" t="s">
        <v>1163</v>
      </c>
      <c r="B197" s="56" t="str">
        <f>IF(ISBLANK($A197),"",INDEX(ShipmentRegister!G:G,MATCH($A197,ShipmentRegister!C:C,0)))</f>
        <v>MOQDIGITAL PTY LTD</v>
      </c>
      <c r="C197" s="57">
        <f>IF(ISBLANK($A197),"",INDEX(ShipmentRegister!D:D,MATCH($A197,ShipmentRegister!C:C,0)))</f>
        <v>3</v>
      </c>
      <c r="D197" s="57" t="str">
        <f>IF(ISBLANK($A197),"",INDEX(ShipmentRegister!F:F,MATCH($A197,ShipmentRegister!C:C,0)))</f>
        <v>B1.5</v>
      </c>
      <c r="E197" s="112" t="s">
        <v>1516</v>
      </c>
      <c r="F197" s="142">
        <v>44043</v>
      </c>
      <c r="G197" s="143">
        <v>0.41319444444444442</v>
      </c>
      <c r="H197" s="112" t="s">
        <v>1376</v>
      </c>
      <c r="I197" s="112" t="s">
        <v>1376</v>
      </c>
      <c r="J197" s="113" t="s">
        <v>39</v>
      </c>
      <c r="K197" s="58">
        <f>IF(ISBLANK($A197),"",$F197-(INDEX(ShipmentRegister!A:A,MATCH($A197,ShipmentRegister!C:C,0))))</f>
        <v>15</v>
      </c>
      <c r="L197" s="59" t="str">
        <f>IF(ISBLANK($A197),"",IF(INDEX(ShipmentRegister!T:T,MATCH($A197,ShipmentRegister!C:C,0))=0,"",INDEX(ShipmentRegister!T:T,MATCH($A197,ShipmentRegister!C:C,0))))</f>
        <v/>
      </c>
      <c r="M197" s="113"/>
    </row>
    <row r="198" spans="1:13" ht="14.25" customHeight="1">
      <c r="A198" s="112" t="s">
        <v>1165</v>
      </c>
      <c r="B198" s="56" t="str">
        <f>IF(ISBLANK($A198),"",INDEX(ShipmentRegister!G:G,MATCH($A198,ShipmentRegister!C:C,0)))</f>
        <v>MOQDIGITAL PTY LTD</v>
      </c>
      <c r="C198" s="57">
        <f>IF(ISBLANK($A198),"",INDEX(ShipmentRegister!D:D,MATCH($A198,ShipmentRegister!C:C,0)))</f>
        <v>3</v>
      </c>
      <c r="D198" s="57" t="str">
        <f>IF(ISBLANK($A198),"",INDEX(ShipmentRegister!F:F,MATCH($A198,ShipmentRegister!C:C,0)))</f>
        <v>B1.5</v>
      </c>
      <c r="E198" s="112" t="s">
        <v>1516</v>
      </c>
      <c r="F198" s="142">
        <v>44043</v>
      </c>
      <c r="G198" s="143">
        <v>0.41319444444444442</v>
      </c>
      <c r="H198" s="112" t="s">
        <v>1376</v>
      </c>
      <c r="I198" s="112" t="s">
        <v>1376</v>
      </c>
      <c r="J198" s="113" t="s">
        <v>39</v>
      </c>
      <c r="K198" s="58">
        <f>IF(ISBLANK($A198),"",$F198-(INDEX(ShipmentRegister!A:A,MATCH($A198,ShipmentRegister!C:C,0))))</f>
        <v>15</v>
      </c>
      <c r="L198" s="59" t="str">
        <f>IF(ISBLANK($A198),"",IF(INDEX(ShipmentRegister!T:T,MATCH($A198,ShipmentRegister!C:C,0))=0,"",INDEX(ShipmentRegister!T:T,MATCH($A198,ShipmentRegister!C:C,0))))</f>
        <v/>
      </c>
      <c r="M198" s="113"/>
    </row>
    <row r="199" spans="1:13" ht="14.25" customHeight="1">
      <c r="A199" s="112" t="s">
        <v>1239</v>
      </c>
      <c r="B199" s="56" t="str">
        <f>IF(ISBLANK($A199),"",INDEX(ShipmentRegister!G:G,MATCH($A199,ShipmentRegister!C:C,0)))</f>
        <v>MOQDIGITAL PTY LTD</v>
      </c>
      <c r="C199" s="57">
        <f>IF(ISBLANK($A199),"",INDEX(ShipmentRegister!D:D,MATCH($A199,ShipmentRegister!C:C,0)))</f>
        <v>1</v>
      </c>
      <c r="D199" s="57" t="str">
        <f>IF(ISBLANK($A199),"",INDEX(ShipmentRegister!F:F,MATCH($A199,ShipmentRegister!C:C,0)))</f>
        <v>A1.1</v>
      </c>
      <c r="E199" s="112" t="s">
        <v>1516</v>
      </c>
      <c r="F199" s="142">
        <v>44043</v>
      </c>
      <c r="G199" s="143">
        <v>0.42708333333333331</v>
      </c>
      <c r="H199" s="112" t="s">
        <v>1376</v>
      </c>
      <c r="I199" s="112" t="s">
        <v>1376</v>
      </c>
      <c r="J199" s="113" t="s">
        <v>39</v>
      </c>
      <c r="K199" s="58">
        <f>IF(ISBLANK($A199),"",$F199-(INDEX(ShipmentRegister!A:A,MATCH($A199,ShipmentRegister!C:C,0))))</f>
        <v>10</v>
      </c>
      <c r="L199" s="59" t="str">
        <f>IF(ISBLANK($A199),"",IF(INDEX(ShipmentRegister!T:T,MATCH($A199,ShipmentRegister!C:C,0))=0,"",INDEX(ShipmentRegister!T:T,MATCH($A199,ShipmentRegister!C:C,0))))</f>
        <v/>
      </c>
      <c r="M199" s="113"/>
    </row>
    <row r="200" spans="1:13" ht="14.25" customHeight="1">
      <c r="A200" s="112" t="s">
        <v>1451</v>
      </c>
      <c r="B200" s="56" t="str">
        <f>IF(ISBLANK($A200),"",INDEX(ShipmentRegister!G:G,MATCH($A200,ShipmentRegister!C:C,0)))</f>
        <v>MOQDIGITAL PTY LTD</v>
      </c>
      <c r="C200" s="57">
        <f>IF(ISBLANK($A200),"",INDEX(ShipmentRegister!D:D,MATCH($A200,ShipmentRegister!C:C,0)))</f>
        <v>1</v>
      </c>
      <c r="D200" s="57" t="str">
        <f>IF(ISBLANK($A200),"",INDEX(ShipmentRegister!F:F,MATCH($A200,ShipmentRegister!C:C,0)))</f>
        <v>Central Floor</v>
      </c>
      <c r="E200" s="112" t="s">
        <v>1516</v>
      </c>
      <c r="F200" s="142">
        <v>44043</v>
      </c>
      <c r="G200" s="143">
        <v>0.43402777777777773</v>
      </c>
      <c r="H200" s="112" t="s">
        <v>1376</v>
      </c>
      <c r="I200" s="112" t="s">
        <v>1376</v>
      </c>
      <c r="J200" s="113" t="s">
        <v>39</v>
      </c>
      <c r="K200" s="58">
        <f>IF(ISBLANK($A200),"",$F200-(INDEX(ShipmentRegister!A:A,MATCH($A200,ShipmentRegister!C:C,0))))</f>
        <v>1</v>
      </c>
      <c r="L200" s="59" t="str">
        <f>IF(ISBLANK($A200),"",IF(INDEX(ShipmentRegister!T:T,MATCH($A200,ShipmentRegister!C:C,0))=0,"",INDEX(ShipmentRegister!T:T,MATCH($A200,ShipmentRegister!C:C,0))))</f>
        <v/>
      </c>
      <c r="M200" s="113"/>
    </row>
    <row r="201" spans="1:13" ht="14.25" customHeight="1">
      <c r="A201" s="112" t="s">
        <v>1517</v>
      </c>
      <c r="B201" s="56" t="str">
        <f>IF(ISBLANK($A201),"",INDEX(ShipmentRegister!G:G,MATCH($A201,ShipmentRegister!C:C,0)))</f>
        <v>MOQDIGITAL PTY LTD</v>
      </c>
      <c r="C201" s="57">
        <f>IF(ISBLANK($A201),"",INDEX(ShipmentRegister!D:D,MATCH($A201,ShipmentRegister!C:C,0)))</f>
        <v>2</v>
      </c>
      <c r="D201" s="57" t="str">
        <f>IF(ISBLANK($A201),"",INDEX(ShipmentRegister!F:F,MATCH($A201,ShipmentRegister!C:C,0)))</f>
        <v>D1.2</v>
      </c>
      <c r="E201" s="112" t="s">
        <v>1516</v>
      </c>
      <c r="F201" s="142">
        <v>44043</v>
      </c>
      <c r="G201" s="143">
        <v>0.45833333333333331</v>
      </c>
      <c r="H201" s="112" t="s">
        <v>1376</v>
      </c>
      <c r="I201" s="112" t="s">
        <v>1376</v>
      </c>
      <c r="J201" s="113" t="s">
        <v>39</v>
      </c>
      <c r="K201" s="58">
        <f>IF(ISBLANK($A201),"",$F201-(INDEX(ShipmentRegister!A:A,MATCH($A201,ShipmentRegister!C:C,0))))</f>
        <v>3</v>
      </c>
      <c r="L201" s="59" t="str">
        <f>IF(ISBLANK($A201),"",IF(INDEX(ShipmentRegister!T:T,MATCH($A201,ShipmentRegister!C:C,0))=0,"",INDEX(ShipmentRegister!T:T,MATCH($A201,ShipmentRegister!C:C,0))))</f>
        <v/>
      </c>
      <c r="M201" s="113"/>
    </row>
    <row r="202" spans="1:13" ht="14.25" customHeight="1">
      <c r="A202" s="112" t="s">
        <v>1518</v>
      </c>
      <c r="B202" s="56" t="str">
        <f>IF(ISBLANK($A202),"",INDEX(ShipmentRegister!G:G,MATCH($A202,ShipmentRegister!C:C,0)))</f>
        <v>MOQDIGITAL PTY LTD</v>
      </c>
      <c r="C202" s="57">
        <f>IF(ISBLANK($A202),"",INDEX(ShipmentRegister!D:D,MATCH($A202,ShipmentRegister!C:C,0)))</f>
        <v>2</v>
      </c>
      <c r="D202" s="57" t="str">
        <f>IF(ISBLANK($A202),"",INDEX(ShipmentRegister!F:F,MATCH($A202,ShipmentRegister!C:C,0)))</f>
        <v>D1.2</v>
      </c>
      <c r="E202" s="112" t="s">
        <v>1516</v>
      </c>
      <c r="F202" s="142">
        <v>44043</v>
      </c>
      <c r="G202" s="143" t="s">
        <v>464</v>
      </c>
      <c r="H202" s="112" t="s">
        <v>1376</v>
      </c>
      <c r="I202" s="112" t="s">
        <v>1376</v>
      </c>
      <c r="J202" s="113" t="s">
        <v>39</v>
      </c>
      <c r="K202" s="58">
        <f>IF(ISBLANK($A202),"",$F202-(INDEX(ShipmentRegister!A:A,MATCH($A202,ShipmentRegister!C:C,0))))</f>
        <v>3</v>
      </c>
      <c r="L202" s="59" t="str">
        <f>IF(ISBLANK($A202),"",IF(INDEX(ShipmentRegister!T:T,MATCH($A202,ShipmentRegister!C:C,0))=0,"",INDEX(ShipmentRegister!T:T,MATCH($A202,ShipmentRegister!C:C,0))))</f>
        <v/>
      </c>
      <c r="M202" s="113"/>
    </row>
    <row r="203" spans="1:13" ht="14.25" customHeight="1">
      <c r="A203" s="112" t="s">
        <v>1521</v>
      </c>
      <c r="B203" s="56" t="str">
        <f>IF(ISBLANK($A203),"",INDEX(ShipmentRegister!G:G,MATCH($A203,ShipmentRegister!C:C,0)))</f>
        <v>Hawaiki Submarine Cable Australia Pty Ltd</v>
      </c>
      <c r="C203" s="57">
        <f>IF(ISBLANK($A203),"",INDEX(ShipmentRegister!D:D,MATCH($A203,ShipmentRegister!C:C,0)))</f>
        <v>1</v>
      </c>
      <c r="D203" s="57" t="str">
        <f>IF(ISBLANK($A203),"",INDEX(ShipmentRegister!F:F,MATCH($A203,ShipmentRegister!C:C,0)))</f>
        <v>A1.1</v>
      </c>
      <c r="E203" s="112" t="s">
        <v>1481</v>
      </c>
      <c r="F203" s="142">
        <v>44043</v>
      </c>
      <c r="G203" s="114" t="s">
        <v>637</v>
      </c>
      <c r="H203" s="112" t="s">
        <v>1376</v>
      </c>
      <c r="I203" s="112" t="s">
        <v>1376</v>
      </c>
      <c r="J203" s="113" t="s">
        <v>39</v>
      </c>
      <c r="K203" s="58">
        <f>IF(ISBLANK($A203),"",$F203-(INDEX(ShipmentRegister!A:A,MATCH($A203,ShipmentRegister!C:C,0))))</f>
        <v>0</v>
      </c>
      <c r="L203" s="59" t="str">
        <f>IF(ISBLANK($A203),"",IF(INDEX(ShipmentRegister!T:T,MATCH($A203,ShipmentRegister!C:C,0))=0,"",INDEX(ShipmentRegister!T:T,MATCH($A203,ShipmentRegister!C:C,0))))</f>
        <v/>
      </c>
      <c r="M203" s="113"/>
    </row>
    <row r="204" spans="1:13" ht="14.25" customHeight="1">
      <c r="A204" s="50" t="s">
        <v>1536</v>
      </c>
      <c r="B204" s="56" t="str">
        <f>IF(ISBLANK($A204),"",INDEX(ShipmentRegister!G:G,MATCH($A204,ShipmentRegister!C:C,0)))</f>
        <v>SVC EQUINIX AU</v>
      </c>
      <c r="C204" s="57">
        <f>IF(ISBLANK($A204),"",INDEX(ShipmentRegister!D:D,MATCH($A204,ShipmentRegister!C:C,0)))</f>
        <v>1</v>
      </c>
      <c r="D204" s="57" t="str">
        <f>IF(ISBLANK($A204),"",INDEX(ShipmentRegister!F:F,MATCH($A204,ShipmentRegister!C:C,0)))</f>
        <v>B1.7</v>
      </c>
      <c r="E204" s="112" t="s">
        <v>1538</v>
      </c>
      <c r="F204" s="142">
        <v>44043</v>
      </c>
      <c r="G204" s="114" t="s">
        <v>1539</v>
      </c>
      <c r="H204" s="112" t="s">
        <v>1054</v>
      </c>
      <c r="I204" s="112" t="s">
        <v>1054</v>
      </c>
      <c r="J204" s="113" t="s">
        <v>39</v>
      </c>
      <c r="K204" s="58">
        <f>IF(ISBLANK($A204),"",$F204-(INDEX(ShipmentRegister!A:A,MATCH($A204,ShipmentRegister!C:C,0))))</f>
        <v>2</v>
      </c>
      <c r="L204" s="59" t="str">
        <f>IF(ISBLANK($A204),"",IF(INDEX(ShipmentRegister!T:T,MATCH($A204,ShipmentRegister!C:C,0))=0,"",INDEX(ShipmentRegister!T:T,MATCH($A204,ShipmentRegister!C:C,0))))</f>
        <v/>
      </c>
      <c r="M204" s="113"/>
    </row>
    <row r="205" spans="1:13" ht="14.25" customHeight="1">
      <c r="A205" s="50" t="s">
        <v>1541</v>
      </c>
      <c r="B205" s="56" t="str">
        <f>IF(ISBLANK($A205),"",INDEX(ShipmentRegister!G:G,MATCH($A205,ShipmentRegister!C:C,0)))</f>
        <v>APPLE PTY LIMITED</v>
      </c>
      <c r="C205" s="57">
        <f>IF(ISBLANK($A205),"",INDEX(ShipmentRegister!D:D,MATCH($A205,ShipmentRegister!C:C,0)))</f>
        <v>1</v>
      </c>
      <c r="D205" s="57" t="str">
        <f>IF(ISBLANK($A205),"",INDEX(ShipmentRegister!F:F,MATCH($A205,ShipmentRegister!C:C,0)))</f>
        <v>B2.1</v>
      </c>
      <c r="E205" s="112" t="s">
        <v>1542</v>
      </c>
      <c r="F205" s="142">
        <v>44043</v>
      </c>
      <c r="G205" s="114" t="s">
        <v>555</v>
      </c>
      <c r="H205" s="112" t="s">
        <v>1376</v>
      </c>
      <c r="I205" s="112" t="s">
        <v>1054</v>
      </c>
      <c r="J205" s="113" t="s">
        <v>39</v>
      </c>
      <c r="K205" s="58">
        <f>IF(ISBLANK($A205),"",$F205-(INDEX(ShipmentRegister!A:A,MATCH($A205,ShipmentRegister!C:C,0))))</f>
        <v>0</v>
      </c>
      <c r="L205" s="59" t="str">
        <f>IF(ISBLANK($A205),"",IF(INDEX(ShipmentRegister!T:T,MATCH($A205,ShipmentRegister!C:C,0))=0,"",INDEX(ShipmentRegister!T:T,MATCH($A205,ShipmentRegister!C:C,0))))</f>
        <v/>
      </c>
      <c r="M205" s="113"/>
    </row>
    <row r="206" spans="1:13" ht="14.25" customHeight="1">
      <c r="A206" s="112" t="s">
        <v>1546</v>
      </c>
      <c r="B206" s="56" t="str">
        <f>IF(ISBLANK($A206),"",INDEX(ShipmentRegister!G:G,MATCH($A206,ShipmentRegister!C:C,0)))</f>
        <v>AMI Logistics Pty Ltd</v>
      </c>
      <c r="C206" s="57">
        <f>IF(ISBLANK($A206),"",INDEX(ShipmentRegister!D:D,MATCH($A206,ShipmentRegister!C:C,0)))</f>
        <v>1</v>
      </c>
      <c r="D206" s="57" t="str">
        <f>IF(ISBLANK($A206),"",INDEX(ShipmentRegister!F:F,MATCH($A206,ShipmentRegister!C:C,0)))</f>
        <v>A2.3</v>
      </c>
      <c r="E206" s="112" t="s">
        <v>1553</v>
      </c>
      <c r="F206" s="142">
        <v>44043</v>
      </c>
      <c r="G206" s="114" t="s">
        <v>548</v>
      </c>
      <c r="H206" s="112" t="s">
        <v>618</v>
      </c>
      <c r="I206" s="112" t="s">
        <v>618</v>
      </c>
      <c r="J206" s="113" t="s">
        <v>39</v>
      </c>
      <c r="K206" s="58">
        <f>IF(ISBLANK($A206),"",$F206-(INDEX(ShipmentRegister!A:A,MATCH($A206,ShipmentRegister!C:C,0))))</f>
        <v>0</v>
      </c>
      <c r="L206" s="59" t="str">
        <f>IF(ISBLANK($A206),"",IF(INDEX(ShipmentRegister!T:T,MATCH($A206,ShipmentRegister!C:C,0))=0,"",INDEX(ShipmentRegister!T:T,MATCH($A206,ShipmentRegister!C:C,0))))</f>
        <v/>
      </c>
      <c r="M206" s="113"/>
    </row>
    <row r="207" spans="1:13" ht="14.25" customHeight="1">
      <c r="A207" s="112" t="s">
        <v>1554</v>
      </c>
      <c r="B207" s="56" t="str">
        <f>IF(ISBLANK($A207),"",INDEX(ShipmentRegister!G:G,MATCH($A207,ShipmentRegister!C:C,0)))</f>
        <v>Atos (Australia) Pty Ltd.</v>
      </c>
      <c r="C207" s="57">
        <f>IF(ISBLANK($A207),"",INDEX(ShipmentRegister!D:D,MATCH($A207,ShipmentRegister!C:C,0)))</f>
        <v>1</v>
      </c>
      <c r="D207" s="57" t="str">
        <f>IF(ISBLANK($A207),"",INDEX(ShipmentRegister!F:F,MATCH($A207,ShipmentRegister!C:C,0)))</f>
        <v>A2.3</v>
      </c>
      <c r="E207" s="112" t="s">
        <v>1557</v>
      </c>
      <c r="F207" s="142">
        <v>44044</v>
      </c>
      <c r="G207" s="114" t="s">
        <v>1555</v>
      </c>
      <c r="H207" s="112" t="s">
        <v>448</v>
      </c>
      <c r="I207" s="112" t="s">
        <v>448</v>
      </c>
      <c r="J207" s="113" t="s">
        <v>39</v>
      </c>
      <c r="K207" s="58">
        <f>IF(ISBLANK($A207),"",$F207-(INDEX(ShipmentRegister!A:A,MATCH($A207,ShipmentRegister!C:C,0))))</f>
        <v>0</v>
      </c>
      <c r="L207" s="59" t="str">
        <f>IF(ISBLANK($A207),"",IF(INDEX(ShipmentRegister!T:T,MATCH($A207,ShipmentRegister!C:C,0))=0,"",INDEX(ShipmentRegister!T:T,MATCH($A207,ShipmentRegister!C:C,0))))</f>
        <v/>
      </c>
      <c r="M207" s="113"/>
    </row>
    <row r="208" spans="1:13" ht="14.25" customHeight="1">
      <c r="A208" s="112" t="s">
        <v>1559</v>
      </c>
      <c r="B208" s="56" t="str">
        <f>IF(ISBLANK($A208),"",INDEX(ShipmentRegister!G:G,MATCH($A208,ShipmentRegister!C:C,0)))</f>
        <v>Atos (Australia) Pty Ltd.</v>
      </c>
      <c r="C208" s="57">
        <f>IF(ISBLANK($A208),"",INDEX(ShipmentRegister!D:D,MATCH($A208,ShipmentRegister!C:C,0)))</f>
        <v>1</v>
      </c>
      <c r="D208" s="57" t="str">
        <f>IF(ISBLANK($A208),"",INDEX(ShipmentRegister!F:F,MATCH($A208,ShipmentRegister!C:C,0)))</f>
        <v>A2.3</v>
      </c>
      <c r="E208" s="112" t="s">
        <v>523</v>
      </c>
      <c r="F208" s="142">
        <v>44045</v>
      </c>
      <c r="G208" s="114" t="s">
        <v>1560</v>
      </c>
      <c r="H208" s="112" t="s">
        <v>448</v>
      </c>
      <c r="I208" s="112" t="s">
        <v>448</v>
      </c>
      <c r="J208" s="113" t="s">
        <v>39</v>
      </c>
      <c r="K208" s="58">
        <f>IF(ISBLANK($A208),"",$F208-(INDEX(ShipmentRegister!A:A,MATCH($A208,ShipmentRegister!C:C,0))))</f>
        <v>0</v>
      </c>
      <c r="L208" s="59" t="str">
        <f>IF(ISBLANK($A208),"",IF(INDEX(ShipmentRegister!T:T,MATCH($A208,ShipmentRegister!C:C,0))=0,"",INDEX(ShipmentRegister!T:T,MATCH($A208,ShipmentRegister!C:C,0))))</f>
        <v/>
      </c>
      <c r="M208" s="113"/>
    </row>
    <row r="209" spans="1:14" ht="14.25" customHeight="1">
      <c r="A209" s="50" t="s">
        <v>1445</v>
      </c>
      <c r="B209" s="56" t="str">
        <f>IF(ISBLANK($A209),"",INDEX(ShipmentRegister!G:G,MATCH($A209,ShipmentRegister!C:C,0)))</f>
        <v>SVC EQUINIX AU</v>
      </c>
      <c r="C209" s="57">
        <f>IF(ISBLANK($A209),"",INDEX(ShipmentRegister!D:D,MATCH($A209,ShipmentRegister!C:C,0)))</f>
        <v>1</v>
      </c>
      <c r="D209" s="57" t="str">
        <f>IF(ISBLANK($A209),"",INDEX(ShipmentRegister!F:F,MATCH($A209,ShipmentRegister!C:C,0)))</f>
        <v>Central Floor</v>
      </c>
      <c r="E209" s="112" t="s">
        <v>1561</v>
      </c>
      <c r="F209" s="142">
        <v>44046</v>
      </c>
      <c r="G209" s="114" t="s">
        <v>525</v>
      </c>
      <c r="H209" s="112" t="s">
        <v>2464</v>
      </c>
      <c r="I209" s="112" t="s">
        <v>2464</v>
      </c>
      <c r="J209" s="113" t="s">
        <v>39</v>
      </c>
      <c r="K209" s="58">
        <f>IF(ISBLANK($A209),"",$F209-(INDEX(ShipmentRegister!A:A,MATCH($A209,ShipmentRegister!C:C,0))))</f>
        <v>5</v>
      </c>
      <c r="L209" s="59" t="str">
        <f>IF(ISBLANK($A209),"",IF(INDEX(ShipmentRegister!T:T,MATCH($A209,ShipmentRegister!C:C,0))=0,"",INDEX(ShipmentRegister!T:T,MATCH($A209,ShipmentRegister!C:C,0))))</f>
        <v/>
      </c>
      <c r="M209" s="113"/>
      <c r="N209" s="60" t="s">
        <v>1562</v>
      </c>
    </row>
    <row r="210" spans="1:14" ht="14.25" customHeight="1">
      <c r="A210" s="112" t="s">
        <v>1526</v>
      </c>
      <c r="B210" s="56" t="str">
        <f>IF(ISBLANK($A210),"",INDEX(ShipmentRegister!G:G,MATCH($A210,ShipmentRegister!C:C,0)))</f>
        <v>ServiceNow Australia Pty Ltd</v>
      </c>
      <c r="C210" s="57">
        <f>IF(ISBLANK($A210),"",INDEX(ShipmentRegister!D:D,MATCH($A210,ShipmentRegister!C:C,0)))</f>
        <v>1</v>
      </c>
      <c r="D210" s="57" t="str">
        <f>IF(ISBLANK($A210),"",INDEX(ShipmentRegister!F:F,MATCH($A210,ShipmentRegister!C:C,0)))</f>
        <v>B2.7</v>
      </c>
      <c r="E210" s="112" t="s">
        <v>2026</v>
      </c>
      <c r="F210" s="142">
        <v>44046</v>
      </c>
      <c r="G210" s="114" t="s">
        <v>527</v>
      </c>
      <c r="H210" s="112" t="s">
        <v>1054</v>
      </c>
      <c r="I210" s="112" t="s">
        <v>1054</v>
      </c>
      <c r="J210" s="113" t="s">
        <v>39</v>
      </c>
      <c r="K210" s="58">
        <f>IF(ISBLANK($A210),"",$F210-(INDEX(ShipmentRegister!A:A,MATCH($A210,ShipmentRegister!C:C,0))))</f>
        <v>3</v>
      </c>
      <c r="L210" s="59" t="str">
        <f>IF(ISBLANK($A210),"",IF(INDEX(ShipmentRegister!T:T,MATCH($A210,ShipmentRegister!C:C,0))=0,"",INDEX(ShipmentRegister!T:T,MATCH($A210,ShipmentRegister!C:C,0))))</f>
        <v/>
      </c>
      <c r="M210" s="113"/>
    </row>
    <row r="211" spans="1:14" ht="14.25" customHeight="1">
      <c r="A211" s="50" t="s">
        <v>1581</v>
      </c>
      <c r="B211" s="56" t="str">
        <f>IF(ISBLANK($A211),"",INDEX(ShipmentRegister!G:G,MATCH($A211,ShipmentRegister!C:C,0)))</f>
        <v>Hawaiki Submarine Cable Australia Pty Ltd</v>
      </c>
      <c r="C211" s="57">
        <f>IF(ISBLANK($A211),"",INDEX(ShipmentRegister!D:D,MATCH($A211,ShipmentRegister!C:C,0)))</f>
        <v>1</v>
      </c>
      <c r="D211" s="57" t="str">
        <f>IF(ISBLANK($A211),"",INDEX(ShipmentRegister!F:F,MATCH($A211,ShipmentRegister!C:C,0)))</f>
        <v>A1.3</v>
      </c>
      <c r="E211" s="112" t="s">
        <v>1583</v>
      </c>
      <c r="F211" s="142">
        <v>44046</v>
      </c>
      <c r="G211" s="114" t="s">
        <v>1584</v>
      </c>
      <c r="H211" s="112" t="s">
        <v>427</v>
      </c>
      <c r="I211" s="112" t="s">
        <v>427</v>
      </c>
      <c r="J211" s="113" t="s">
        <v>39</v>
      </c>
      <c r="K211" s="58">
        <f>IF(ISBLANK($A211),"",$F211-(INDEX(ShipmentRegister!A:A,MATCH($A211,ShipmentRegister!C:C,0))))</f>
        <v>0</v>
      </c>
      <c r="L211" s="59" t="str">
        <f>IF(ISBLANK($A211),"",IF(INDEX(ShipmentRegister!T:T,MATCH($A211,ShipmentRegister!C:C,0))=0,"",INDEX(ShipmentRegister!T:T,MATCH($A211,ShipmentRegister!C:C,0))))</f>
        <v/>
      </c>
      <c r="M211" s="113"/>
    </row>
    <row r="212" spans="1:14" ht="14.25" customHeight="1">
      <c r="A212" s="50" t="s">
        <v>1587</v>
      </c>
      <c r="B212" s="56" t="str">
        <f>IF(ISBLANK($A212),"",INDEX(ShipmentRegister!G:G,MATCH($A212,ShipmentRegister!C:C,0)))</f>
        <v>Browserstack (AU)</v>
      </c>
      <c r="C212" s="57">
        <f>IF(ISBLANK($A212),"",INDEX(ShipmentRegister!D:D,MATCH($A212,ShipmentRegister!C:C,0)))</f>
        <v>1</v>
      </c>
      <c r="D212" s="57" t="str">
        <f>IF(ISBLANK($A212),"",INDEX(ShipmentRegister!F:F,MATCH($A212,ShipmentRegister!C:C,0)))</f>
        <v>A2.1</v>
      </c>
      <c r="E212" s="112" t="s">
        <v>449</v>
      </c>
      <c r="F212" s="142">
        <v>44046</v>
      </c>
      <c r="G212" s="114" t="s">
        <v>588</v>
      </c>
      <c r="H212" s="112" t="s">
        <v>427</v>
      </c>
      <c r="I212" s="112" t="s">
        <v>427</v>
      </c>
      <c r="J212" s="113" t="s">
        <v>39</v>
      </c>
      <c r="K212" s="58">
        <f>IF(ISBLANK($A212),"",$F212-(INDEX(ShipmentRegister!A:A,MATCH($A212,ShipmentRegister!C:C,0))))</f>
        <v>0</v>
      </c>
      <c r="L212" s="59" t="str">
        <f>IF(ISBLANK($A212),"",IF(INDEX(ShipmentRegister!T:T,MATCH($A212,ShipmentRegister!C:C,0))=0,"",INDEX(ShipmentRegister!T:T,MATCH($A212,ShipmentRegister!C:C,0))))</f>
        <v/>
      </c>
      <c r="M212" s="113"/>
    </row>
    <row r="213" spans="1:14" ht="14.25" customHeight="1">
      <c r="A213" s="50" t="s">
        <v>1589</v>
      </c>
      <c r="B213" s="56" t="str">
        <f>IF(ISBLANK($A213),"",INDEX(ShipmentRegister!G:G,MATCH($A213,ShipmentRegister!C:C,0)))</f>
        <v>Browserstack (AU)</v>
      </c>
      <c r="C213" s="57">
        <f>IF(ISBLANK($A213),"",INDEX(ShipmentRegister!D:D,MATCH($A213,ShipmentRegister!C:C,0)))</f>
        <v>2</v>
      </c>
      <c r="D213" s="57" t="str">
        <f>IF(ISBLANK($A213),"",INDEX(ShipmentRegister!F:F,MATCH($A213,ShipmentRegister!C:C,0)))</f>
        <v>A2.1</v>
      </c>
      <c r="E213" s="112" t="s">
        <v>449</v>
      </c>
      <c r="F213" s="142">
        <v>44046</v>
      </c>
      <c r="G213" s="114" t="s">
        <v>588</v>
      </c>
      <c r="H213" s="112" t="s">
        <v>427</v>
      </c>
      <c r="I213" s="112" t="s">
        <v>427</v>
      </c>
      <c r="J213" s="113" t="s">
        <v>39</v>
      </c>
      <c r="K213" s="58">
        <f>IF(ISBLANK($A213),"",$F213-(INDEX(ShipmentRegister!A:A,MATCH($A213,ShipmentRegister!C:C,0))))</f>
        <v>0</v>
      </c>
      <c r="L213" s="59" t="str">
        <f>IF(ISBLANK($A213),"",IF(INDEX(ShipmentRegister!T:T,MATCH($A213,ShipmentRegister!C:C,0))=0,"",INDEX(ShipmentRegister!T:T,MATCH($A213,ShipmentRegister!C:C,0))))</f>
        <v/>
      </c>
      <c r="M213" s="113"/>
    </row>
    <row r="214" spans="1:14" ht="14.25" customHeight="1">
      <c r="A214" s="50" t="s">
        <v>1595</v>
      </c>
      <c r="B214" s="56" t="str">
        <f>IF(ISBLANK($A214),"",INDEX(ShipmentRegister!G:G,MATCH($A214,ShipmentRegister!C:C,0)))</f>
        <v>StackPath, LLC</v>
      </c>
      <c r="C214" s="57">
        <f>IF(ISBLANK($A214),"",INDEX(ShipmentRegister!D:D,MATCH($A214,ShipmentRegister!C:C,0)))</f>
        <v>1</v>
      </c>
      <c r="D214" s="57" t="str">
        <f>IF(ISBLANK($A214),"",INDEX(ShipmentRegister!F:F,MATCH($A214,ShipmentRegister!C:C,0)))</f>
        <v>A1.3</v>
      </c>
      <c r="E214" s="112" t="s">
        <v>523</v>
      </c>
      <c r="F214" s="142">
        <v>44046</v>
      </c>
      <c r="G214" s="114" t="s">
        <v>760</v>
      </c>
      <c r="H214" s="112" t="s">
        <v>427</v>
      </c>
      <c r="I214" s="112" t="s">
        <v>427</v>
      </c>
      <c r="J214" s="113" t="s">
        <v>39</v>
      </c>
      <c r="K214" s="58">
        <f>IF(ISBLANK($A214),"",$F214-(INDEX(ShipmentRegister!A:A,MATCH($A214,ShipmentRegister!C:C,0))))</f>
        <v>0</v>
      </c>
      <c r="L214" s="59" t="str">
        <f>IF(ISBLANK($A214),"",IF(INDEX(ShipmentRegister!T:T,MATCH($A214,ShipmentRegister!C:C,0))=0,"",INDEX(ShipmentRegister!T:T,MATCH($A214,ShipmentRegister!C:C,0))))</f>
        <v/>
      </c>
      <c r="M214" s="113"/>
    </row>
    <row r="215" spans="1:14" ht="14.25" customHeight="1">
      <c r="A215" s="50" t="s">
        <v>1604</v>
      </c>
      <c r="B215" s="56" t="str">
        <f>IF(ISBLANK($A215),"",INDEX(ShipmentRegister!G:G,MATCH($A215,ShipmentRegister!C:C,0)))</f>
        <v>Packet Host, Inc</v>
      </c>
      <c r="C215" s="57">
        <f>IF(ISBLANK($A215),"",INDEX(ShipmentRegister!D:D,MATCH($A215,ShipmentRegister!C:C,0)))</f>
        <v>2</v>
      </c>
      <c r="D215" s="57" t="str">
        <f>IF(ISBLANK($A215),"",INDEX(ShipmentRegister!F:F,MATCH($A215,ShipmentRegister!C:C,0)))</f>
        <v>A1.1</v>
      </c>
      <c r="E215" s="112" t="s">
        <v>523</v>
      </c>
      <c r="F215" s="142">
        <v>44046</v>
      </c>
      <c r="G215" s="114" t="s">
        <v>760</v>
      </c>
      <c r="H215" s="112" t="s">
        <v>427</v>
      </c>
      <c r="I215" s="112" t="s">
        <v>427</v>
      </c>
      <c r="J215" s="113" t="s">
        <v>39</v>
      </c>
      <c r="K215" s="58">
        <f>IF(ISBLANK($A215),"",$F215-(INDEX(ShipmentRegister!A:A,MATCH($A215,ShipmentRegister!C:C,0))))</f>
        <v>0</v>
      </c>
      <c r="L215" s="59" t="str">
        <f>IF(ISBLANK($A215),"",IF(INDEX(ShipmentRegister!T:T,MATCH($A215,ShipmentRegister!C:C,0))=0,"",INDEX(ShipmentRegister!T:T,MATCH($A215,ShipmentRegister!C:C,0))))</f>
        <v/>
      </c>
      <c r="M215" s="113"/>
    </row>
    <row r="216" spans="1:14" ht="14.25" customHeight="1">
      <c r="A216" s="50" t="s">
        <v>1606</v>
      </c>
      <c r="B216" s="56" t="str">
        <f>IF(ISBLANK($A216),"",INDEX(ShipmentRegister!G:G,MATCH($A216,ShipmentRegister!C:C,0)))</f>
        <v>Packet Host, Inc</v>
      </c>
      <c r="C216" s="57">
        <f>IF(ISBLANK($A216),"",INDEX(ShipmentRegister!D:D,MATCH($A216,ShipmentRegister!C:C,0)))</f>
        <v>2</v>
      </c>
      <c r="D216" s="57" t="str">
        <f>IF(ISBLANK($A216),"",INDEX(ShipmentRegister!F:F,MATCH($A216,ShipmentRegister!C:C,0)))</f>
        <v>A1.1</v>
      </c>
      <c r="E216" s="112" t="s">
        <v>523</v>
      </c>
      <c r="F216" s="142">
        <v>44046</v>
      </c>
      <c r="G216" s="114" t="s">
        <v>760</v>
      </c>
      <c r="H216" s="112" t="s">
        <v>427</v>
      </c>
      <c r="I216" s="112" t="s">
        <v>427</v>
      </c>
      <c r="J216" s="113" t="s">
        <v>39</v>
      </c>
      <c r="K216" s="58">
        <f>IF(ISBLANK($A216),"",$F216-(INDEX(ShipmentRegister!A:A,MATCH($A216,ShipmentRegister!C:C,0))))</f>
        <v>0</v>
      </c>
      <c r="L216" s="59" t="str">
        <f>IF(ISBLANK($A216),"",IF(INDEX(ShipmentRegister!T:T,MATCH($A216,ShipmentRegister!C:C,0))=0,"",INDEX(ShipmentRegister!T:T,MATCH($A216,ShipmentRegister!C:C,0))))</f>
        <v/>
      </c>
      <c r="M216" s="113"/>
    </row>
    <row r="217" spans="1:14" ht="14.25" customHeight="1">
      <c r="A217" s="112" t="s">
        <v>1543</v>
      </c>
      <c r="B217" s="56" t="str">
        <f>IF(ISBLANK($A217),"",INDEX(ShipmentRegister!G:G,MATCH($A217,ShipmentRegister!C:C,0)))</f>
        <v>Oracle OCI (SY4 cage 210)</v>
      </c>
      <c r="C217" s="57">
        <f>IF(ISBLANK($A217),"",INDEX(ShipmentRegister!D:D,MATCH($A217,ShipmentRegister!C:C,0)))</f>
        <v>1</v>
      </c>
      <c r="D217" s="57" t="str">
        <f>IF(ISBLANK($A217),"",INDEX(ShipmentRegister!F:F,MATCH($A217,ShipmentRegister!C:C,0)))</f>
        <v>B2.7</v>
      </c>
      <c r="E217" s="112" t="s">
        <v>1610</v>
      </c>
      <c r="F217" s="142">
        <v>44046</v>
      </c>
      <c r="G217" s="114" t="s">
        <v>1611</v>
      </c>
      <c r="H217" s="112" t="s">
        <v>427</v>
      </c>
      <c r="I217" s="112" t="s">
        <v>427</v>
      </c>
      <c r="J217" s="113" t="s">
        <v>39</v>
      </c>
      <c r="K217" s="58">
        <f>IF(ISBLANK($A217),"",$F217-(INDEX(ShipmentRegister!A:A,MATCH($A217,ShipmentRegister!C:C,0))))</f>
        <v>3</v>
      </c>
      <c r="L217" s="59" t="str">
        <f>IF(ISBLANK($A217),"",IF(INDEX(ShipmentRegister!T:T,MATCH($A217,ShipmentRegister!C:C,0))=0,"",INDEX(ShipmentRegister!T:T,MATCH($A217,ShipmentRegister!C:C,0))))</f>
        <v/>
      </c>
      <c r="M217" s="113"/>
    </row>
    <row r="218" spans="1:14" ht="14.25" customHeight="1">
      <c r="A218" s="112" t="s">
        <v>1540</v>
      </c>
      <c r="B218" s="56" t="str">
        <f>IF(ISBLANK($A218),"",INDEX(ShipmentRegister!G:G,MATCH($A218,ShipmentRegister!C:C,0)))</f>
        <v>Oracle OCI (SY4 cage 210)</v>
      </c>
      <c r="C218" s="57">
        <f>IF(ISBLANK($A218),"",INDEX(ShipmentRegister!D:D,MATCH($A218,ShipmentRegister!C:C,0)))</f>
        <v>1</v>
      </c>
      <c r="D218" s="57" t="str">
        <f>IF(ISBLANK($A218),"",INDEX(ShipmentRegister!F:F,MATCH($A218,ShipmentRegister!C:C,0)))</f>
        <v>B2.7</v>
      </c>
      <c r="E218" s="112" t="s">
        <v>1610</v>
      </c>
      <c r="F218" s="142">
        <v>44046</v>
      </c>
      <c r="G218" s="114" t="s">
        <v>1611</v>
      </c>
      <c r="H218" s="112" t="s">
        <v>427</v>
      </c>
      <c r="I218" s="112" t="s">
        <v>427</v>
      </c>
      <c r="J218" s="113" t="s">
        <v>39</v>
      </c>
      <c r="K218" s="58">
        <f>IF(ISBLANK($A218),"",$F218-(INDEX(ShipmentRegister!A:A,MATCH($A218,ShipmentRegister!C:C,0))))</f>
        <v>3</v>
      </c>
      <c r="L218" s="59" t="str">
        <f>IF(ISBLANK($A218),"",IF(INDEX(ShipmentRegister!T:T,MATCH($A218,ShipmentRegister!C:C,0))=0,"",INDEX(ShipmentRegister!T:T,MATCH($A218,ShipmentRegister!C:C,0))))</f>
        <v/>
      </c>
      <c r="M218" s="113"/>
    </row>
    <row r="219" spans="1:14" ht="14.25" customHeight="1">
      <c r="A219" s="50" t="s">
        <v>1526</v>
      </c>
      <c r="B219" s="56" t="str">
        <f>IF(ISBLANK($A219),"",INDEX(ShipmentRegister!G:G,MATCH($A219,ShipmentRegister!C:C,0)))</f>
        <v>ServiceNow Australia Pty Ltd</v>
      </c>
      <c r="C219" s="57">
        <f>IF(ISBLANK($A219),"",INDEX(ShipmentRegister!D:D,MATCH($A219,ShipmentRegister!C:C,0)))</f>
        <v>1</v>
      </c>
      <c r="D219" s="57" t="str">
        <f>IF(ISBLANK($A219),"",INDEX(ShipmentRegister!F:F,MATCH($A219,ShipmentRegister!C:C,0)))</f>
        <v>B2.7</v>
      </c>
      <c r="E219" s="112" t="s">
        <v>1617</v>
      </c>
      <c r="F219" s="142">
        <v>44046</v>
      </c>
      <c r="G219" s="114" t="s">
        <v>527</v>
      </c>
      <c r="H219" s="112" t="s">
        <v>1054</v>
      </c>
      <c r="I219" s="112" t="s">
        <v>1054</v>
      </c>
      <c r="J219" s="113" t="s">
        <v>39</v>
      </c>
      <c r="K219" s="58">
        <f>IF(ISBLANK($A219),"",$F219-(INDEX(ShipmentRegister!A:A,MATCH($A219,ShipmentRegister!C:C,0))))</f>
        <v>3</v>
      </c>
      <c r="L219" s="59" t="str">
        <f>IF(ISBLANK($A219),"",IF(INDEX(ShipmentRegister!T:T,MATCH($A219,ShipmentRegister!C:C,0))=0,"",INDEX(ShipmentRegister!T:T,MATCH($A219,ShipmentRegister!C:C,0))))</f>
        <v/>
      </c>
      <c r="M219" s="113"/>
    </row>
    <row r="220" spans="1:14" ht="14.25" customHeight="1">
      <c r="A220" s="50" t="s">
        <v>1452</v>
      </c>
      <c r="B220" s="56" t="str">
        <f>IF(ISBLANK($A220),"",INDEX(ShipmentRegister!G:G,MATCH($A220,ShipmentRegister!C:C,0)))</f>
        <v>SAP AUSTRALIA PTY LTD</v>
      </c>
      <c r="C220" s="57">
        <f>IF(ISBLANK($A220),"",INDEX(ShipmentRegister!D:D,MATCH($A220,ShipmentRegister!C:C,0)))</f>
        <v>6</v>
      </c>
      <c r="D220" s="57" t="str">
        <f>IF(ISBLANK($A220),"",INDEX(ShipmentRegister!F:F,MATCH($A220,ShipmentRegister!C:C,0)))</f>
        <v>Central Floor</v>
      </c>
      <c r="E220" s="112" t="s">
        <v>1623</v>
      </c>
      <c r="F220" s="142">
        <v>44047</v>
      </c>
      <c r="G220" s="114" t="s">
        <v>505</v>
      </c>
      <c r="H220" s="112" t="s">
        <v>1622</v>
      </c>
      <c r="I220" s="112" t="s">
        <v>1622</v>
      </c>
      <c r="J220" s="113" t="s">
        <v>39</v>
      </c>
      <c r="K220" s="58">
        <f>IF(ISBLANK($A220),"",$F220-(INDEX(ShipmentRegister!A:A,MATCH($A220,ShipmentRegister!C:C,0))))</f>
        <v>5</v>
      </c>
      <c r="L220" s="59" t="str">
        <f>IF(ISBLANK($A220),"",IF(INDEX(ShipmentRegister!T:T,MATCH($A220,ShipmentRegister!C:C,0))=0,"",INDEX(ShipmentRegister!T:T,MATCH($A220,ShipmentRegister!C:C,0))))</f>
        <v/>
      </c>
      <c r="M220" s="113"/>
    </row>
    <row r="221" spans="1:14" ht="14.25" customHeight="1">
      <c r="A221" s="50" t="s">
        <v>1454</v>
      </c>
      <c r="B221" s="56" t="str">
        <f>IF(ISBLANK($A221),"",INDEX(ShipmentRegister!G:G,MATCH($A221,ShipmentRegister!C:C,0)))</f>
        <v>SAP AUSTRALIA PTY LTD</v>
      </c>
      <c r="C221" s="57">
        <f>IF(ISBLANK($A221),"",INDEX(ShipmentRegister!D:D,MATCH($A221,ShipmentRegister!C:C,0)))</f>
        <v>6</v>
      </c>
      <c r="D221" s="57" t="str">
        <f>IF(ISBLANK($A221),"",INDEX(ShipmentRegister!F:F,MATCH($A221,ShipmentRegister!C:C,0)))</f>
        <v>Central Floor</v>
      </c>
      <c r="E221" s="112" t="s">
        <v>1621</v>
      </c>
      <c r="F221" s="142">
        <v>44047</v>
      </c>
      <c r="G221" s="114" t="s">
        <v>464</v>
      </c>
      <c r="H221" s="112" t="s">
        <v>1622</v>
      </c>
      <c r="I221" s="112" t="s">
        <v>1376</v>
      </c>
      <c r="J221" s="113" t="s">
        <v>39</v>
      </c>
      <c r="K221" s="58">
        <f>IF(ISBLANK($A221),"",$F221-(INDEX(ShipmentRegister!A:A,MATCH($A221,ShipmentRegister!C:C,0))))</f>
        <v>5</v>
      </c>
      <c r="L221" s="59" t="str">
        <f>IF(ISBLANK($A221),"",IF(INDEX(ShipmentRegister!T:T,MATCH($A221,ShipmentRegister!C:C,0))=0,"",INDEX(ShipmentRegister!T:T,MATCH($A221,ShipmentRegister!C:C,0))))</f>
        <v/>
      </c>
      <c r="M221" s="113"/>
    </row>
    <row r="222" spans="1:14" ht="14.25" customHeight="1">
      <c r="A222" s="50" t="s">
        <v>1455</v>
      </c>
      <c r="B222" s="56" t="str">
        <f>IF(ISBLANK($A222),"",INDEX(ShipmentRegister!G:G,MATCH($A222,ShipmentRegister!C:C,0)))</f>
        <v>SAP AUSTRALIA PTY LTD</v>
      </c>
      <c r="C222" s="57">
        <f>IF(ISBLANK($A222),"",INDEX(ShipmentRegister!D:D,MATCH($A222,ShipmentRegister!C:C,0)))</f>
        <v>6</v>
      </c>
      <c r="D222" s="57" t="str">
        <f>IF(ISBLANK($A222),"",INDEX(ShipmentRegister!F:F,MATCH($A222,ShipmentRegister!C:C,0)))</f>
        <v>Central Floor</v>
      </c>
      <c r="E222" s="112" t="s">
        <v>1621</v>
      </c>
      <c r="F222" s="142">
        <v>44047</v>
      </c>
      <c r="G222" s="114" t="s">
        <v>464</v>
      </c>
      <c r="H222" s="112" t="s">
        <v>1622</v>
      </c>
      <c r="I222" s="112" t="s">
        <v>1376</v>
      </c>
      <c r="J222" s="113" t="s">
        <v>39</v>
      </c>
      <c r="K222" s="58">
        <f>IF(ISBLANK($A222),"",$F222-(INDEX(ShipmentRegister!A:A,MATCH($A222,ShipmentRegister!C:C,0))))</f>
        <v>5</v>
      </c>
      <c r="L222" s="59" t="str">
        <f>IF(ISBLANK($A222),"",IF(INDEX(ShipmentRegister!T:T,MATCH($A222,ShipmentRegister!C:C,0))=0,"",INDEX(ShipmentRegister!T:T,MATCH($A222,ShipmentRegister!C:C,0))))</f>
        <v/>
      </c>
      <c r="M222" s="113"/>
    </row>
    <row r="223" spans="1:14" ht="14.25" customHeight="1">
      <c r="A223" s="50" t="s">
        <v>1456</v>
      </c>
      <c r="B223" s="56" t="str">
        <f>IF(ISBLANK($A223),"",INDEX(ShipmentRegister!G:G,MATCH($A223,ShipmentRegister!C:C,0)))</f>
        <v>SAP AUSTRALIA PTY LTD</v>
      </c>
      <c r="C223" s="57">
        <f>IF(ISBLANK($A223),"",INDEX(ShipmentRegister!D:D,MATCH($A223,ShipmentRegister!C:C,0)))</f>
        <v>6</v>
      </c>
      <c r="D223" s="57" t="str">
        <f>IF(ISBLANK($A223),"",INDEX(ShipmentRegister!F:F,MATCH($A223,ShipmentRegister!C:C,0)))</f>
        <v>Central Floor</v>
      </c>
      <c r="E223" s="112" t="s">
        <v>1627</v>
      </c>
      <c r="F223" s="142">
        <v>44047</v>
      </c>
      <c r="G223" s="114" t="s">
        <v>643</v>
      </c>
      <c r="H223" s="112" t="s">
        <v>1622</v>
      </c>
      <c r="I223" s="112" t="s">
        <v>1376</v>
      </c>
      <c r="J223" s="113" t="s">
        <v>39</v>
      </c>
      <c r="K223" s="58">
        <f>IF(ISBLANK($A223),"",$F223-(INDEX(ShipmentRegister!A:A,MATCH($A223,ShipmentRegister!C:C,0))))</f>
        <v>5</v>
      </c>
      <c r="L223" s="59" t="str">
        <f>IF(ISBLANK($A223),"",IF(INDEX(ShipmentRegister!T:T,MATCH($A223,ShipmentRegister!C:C,0))=0,"",INDEX(ShipmentRegister!T:T,MATCH($A223,ShipmentRegister!C:C,0))))</f>
        <v/>
      </c>
      <c r="M223" s="113"/>
    </row>
    <row r="224" spans="1:14" ht="14.25" customHeight="1">
      <c r="A224" s="50" t="s">
        <v>1457</v>
      </c>
      <c r="B224" s="56" t="str">
        <f>IF(ISBLANK($A224),"",INDEX(ShipmentRegister!G:G,MATCH($A224,ShipmentRegister!C:C,0)))</f>
        <v>SAP AUSTRALIA PTY LTD</v>
      </c>
      <c r="C224" s="57">
        <f>IF(ISBLANK($A224),"",INDEX(ShipmentRegister!D:D,MATCH($A224,ShipmentRegister!C:C,0)))</f>
        <v>6</v>
      </c>
      <c r="D224" s="57" t="str">
        <f>IF(ISBLANK($A224),"",INDEX(ShipmentRegister!F:F,MATCH($A224,ShipmentRegister!C:C,0)))</f>
        <v>Central Floor</v>
      </c>
      <c r="E224" s="112" t="s">
        <v>1635</v>
      </c>
      <c r="F224" s="142">
        <v>44047</v>
      </c>
      <c r="G224" s="145">
        <v>0.56597222222222221</v>
      </c>
      <c r="H224" s="112" t="s">
        <v>339</v>
      </c>
      <c r="I224" s="112" t="s">
        <v>339</v>
      </c>
      <c r="J224" s="113" t="s">
        <v>39</v>
      </c>
      <c r="K224" s="58">
        <f>IF(ISBLANK($A224),"",$F224-(INDEX(ShipmentRegister!A:A,MATCH($A224,ShipmentRegister!C:C,0))))</f>
        <v>5</v>
      </c>
      <c r="L224" s="59" t="str">
        <f>IF(ISBLANK($A224),"",IF(INDEX(ShipmentRegister!T:T,MATCH($A224,ShipmentRegister!C:C,0))=0,"",INDEX(ShipmentRegister!T:T,MATCH($A224,ShipmentRegister!C:C,0))))</f>
        <v/>
      </c>
      <c r="M224" s="113"/>
    </row>
    <row r="225" spans="1:13" ht="14.25" customHeight="1">
      <c r="A225" s="50" t="s">
        <v>1458</v>
      </c>
      <c r="B225" s="56" t="str">
        <f>IF(ISBLANK($A225),"",INDEX(ShipmentRegister!G:G,MATCH($A225,ShipmentRegister!C:C,0)))</f>
        <v>SAP AUSTRALIA PTY LTD</v>
      </c>
      <c r="C225" s="57">
        <f>IF(ISBLANK($A225),"",INDEX(ShipmentRegister!D:D,MATCH($A225,ShipmentRegister!C:C,0)))</f>
        <v>6</v>
      </c>
      <c r="D225" s="57" t="str">
        <f>IF(ISBLANK($A225),"",INDEX(ShipmentRegister!F:F,MATCH($A225,ShipmentRegister!C:C,0)))</f>
        <v>Central Floor</v>
      </c>
      <c r="E225" s="112" t="s">
        <v>1636</v>
      </c>
      <c r="F225" s="142">
        <v>44047</v>
      </c>
      <c r="G225" s="145">
        <v>0.58680555555555558</v>
      </c>
      <c r="H225" s="112" t="s">
        <v>339</v>
      </c>
      <c r="I225" s="112" t="s">
        <v>339</v>
      </c>
      <c r="J225" s="113" t="s">
        <v>39</v>
      </c>
      <c r="K225" s="58">
        <f>IF(ISBLANK($A225),"",$F225-(INDEX(ShipmentRegister!A:A,MATCH($A225,ShipmentRegister!C:C,0))))</f>
        <v>5</v>
      </c>
      <c r="L225" s="59" t="str">
        <f>IF(ISBLANK($A225),"",IF(INDEX(ShipmentRegister!T:T,MATCH($A225,ShipmentRegister!C:C,0))=0,"",INDEX(ShipmentRegister!T:T,MATCH($A225,ShipmentRegister!C:C,0))))</f>
        <v/>
      </c>
      <c r="M225" s="113"/>
    </row>
    <row r="226" spans="1:13" ht="14.25" customHeight="1">
      <c r="A226" s="112" t="s">
        <v>1410</v>
      </c>
      <c r="B226" s="56" t="str">
        <f>IF(ISBLANK($A226),"",INDEX(ShipmentRegister!G:G,MATCH($A226,ShipmentRegister!C:C,0)))</f>
        <v>The Trustee for the Port Botany Unit Trust</v>
      </c>
      <c r="C226" s="57">
        <f>IF(ISBLANK($A226),"",INDEX(ShipmentRegister!D:D,MATCH($A226,ShipmentRegister!C:C,0)))</f>
        <v>2</v>
      </c>
      <c r="D226" s="57" t="str">
        <f>IF(ISBLANK($A226),"",INDEX(ShipmentRegister!F:F,MATCH($A226,ShipmentRegister!C:C,0)))</f>
        <v>D1.2</v>
      </c>
      <c r="E226" s="112" t="s">
        <v>1628</v>
      </c>
      <c r="F226" s="142">
        <v>44047</v>
      </c>
      <c r="G226" s="114" t="s">
        <v>637</v>
      </c>
      <c r="H226" s="112" t="s">
        <v>1376</v>
      </c>
      <c r="I226" s="112" t="s">
        <v>1376</v>
      </c>
      <c r="J226" s="113" t="s">
        <v>39</v>
      </c>
      <c r="K226" s="58">
        <f>IF(ISBLANK($A226),"",$F226-(INDEX(ShipmentRegister!A:A,MATCH($A226,ShipmentRegister!C:C,0))))</f>
        <v>7</v>
      </c>
      <c r="L226" s="59" t="str">
        <f>IF(ISBLANK($A226),"",IF(INDEX(ShipmentRegister!T:T,MATCH($A226,ShipmentRegister!C:C,0))=0,"",INDEX(ShipmentRegister!T:T,MATCH($A226,ShipmentRegister!C:C,0))))</f>
        <v/>
      </c>
      <c r="M226" s="113"/>
    </row>
    <row r="227" spans="1:13" ht="14.25" customHeight="1">
      <c r="A227" s="112" t="s">
        <v>1412</v>
      </c>
      <c r="B227" s="56" t="str">
        <f>IF(ISBLANK($A227),"",INDEX(ShipmentRegister!G:G,MATCH($A227,ShipmentRegister!C:C,0)))</f>
        <v>The Trustee for the Port Botany Unit Trust</v>
      </c>
      <c r="C227" s="57">
        <f>IF(ISBLANK($A227),"",INDEX(ShipmentRegister!D:D,MATCH($A227,ShipmentRegister!C:C,0)))</f>
        <v>2</v>
      </c>
      <c r="D227" s="57" t="str">
        <f>IF(ISBLANK($A227),"",INDEX(ShipmentRegister!F:F,MATCH($A227,ShipmentRegister!C:C,0)))</f>
        <v>D1.2</v>
      </c>
      <c r="E227" s="112" t="s">
        <v>1628</v>
      </c>
      <c r="F227" s="142">
        <v>44047</v>
      </c>
      <c r="G227" s="114" t="s">
        <v>637</v>
      </c>
      <c r="H227" s="112" t="s">
        <v>1376</v>
      </c>
      <c r="I227" s="112" t="s">
        <v>1376</v>
      </c>
      <c r="J227" s="113" t="s">
        <v>39</v>
      </c>
      <c r="K227" s="58">
        <f>IF(ISBLANK($A227),"",$F227-(INDEX(ShipmentRegister!A:A,MATCH($A227,ShipmentRegister!C:C,0))))</f>
        <v>6</v>
      </c>
      <c r="L227" s="59" t="str">
        <f>IF(ISBLANK($A227),"",IF(INDEX(ShipmentRegister!T:T,MATCH($A227,ShipmentRegister!C:C,0))=0,"",INDEX(ShipmentRegister!T:T,MATCH($A227,ShipmentRegister!C:C,0))))</f>
        <v/>
      </c>
      <c r="M227" s="113"/>
    </row>
    <row r="228" spans="1:13" ht="14.25" customHeight="1">
      <c r="A228" s="50" t="s">
        <v>1630</v>
      </c>
      <c r="B228" s="56" t="str">
        <f>IF(ISBLANK($A228),"",INDEX(ShipmentRegister!G:G,MATCH($A228,ShipmentRegister!C:C,0)))</f>
        <v>SYD70</v>
      </c>
      <c r="C228" s="57">
        <f>IF(ISBLANK($A228),"",INDEX(ShipmentRegister!D:D,MATCH($A228,ShipmentRegister!C:C,0)))</f>
        <v>1</v>
      </c>
      <c r="D228" s="57" t="str">
        <f>IF(ISBLANK($A228),"",INDEX(ShipmentRegister!F:F,MATCH($A228,ShipmentRegister!C:C,0)))</f>
        <v>D1.2</v>
      </c>
      <c r="E228" s="112" t="s">
        <v>1637</v>
      </c>
      <c r="F228" s="142">
        <v>44047</v>
      </c>
      <c r="G228" s="114" t="s">
        <v>474</v>
      </c>
      <c r="H228" s="112" t="s">
        <v>339</v>
      </c>
      <c r="I228" s="112" t="s">
        <v>339</v>
      </c>
      <c r="J228" s="113" t="s">
        <v>39</v>
      </c>
      <c r="K228" s="58">
        <f>IF(ISBLANK($A228),"",$F228-(INDEX(ShipmentRegister!A:A,MATCH($A228,ShipmentRegister!C:C,0))))</f>
        <v>0</v>
      </c>
      <c r="L228" s="59" t="str">
        <f>IF(ISBLANK($A228),"",IF(INDEX(ShipmentRegister!T:T,MATCH($A228,ShipmentRegister!C:C,0))=0,"",INDEX(ShipmentRegister!T:T,MATCH($A228,ShipmentRegister!C:C,0))))</f>
        <v/>
      </c>
      <c r="M228" s="113"/>
    </row>
    <row r="229" spans="1:13" ht="14.25" customHeight="1">
      <c r="A229" s="50" t="s">
        <v>1633</v>
      </c>
      <c r="B229" s="56" t="str">
        <f>IF(ISBLANK($A229),"",INDEX(ShipmentRegister!G:G,MATCH($A229,ShipmentRegister!C:C,0)))</f>
        <v>SAP AUSTRALIA PTY LTD</v>
      </c>
      <c r="C229" s="57">
        <f>IF(ISBLANK($A229),"",INDEX(ShipmentRegister!D:D,MATCH($A229,ShipmentRegister!C:C,0)))</f>
        <v>1</v>
      </c>
      <c r="D229" s="57" t="str">
        <f>IF(ISBLANK($A229),"",INDEX(ShipmentRegister!F:F,MATCH($A229,ShipmentRegister!C:C,0)))</f>
        <v>Central Floor</v>
      </c>
      <c r="E229" s="112" t="s">
        <v>1638</v>
      </c>
      <c r="F229" s="142">
        <v>44048</v>
      </c>
      <c r="G229" s="114" t="s">
        <v>1639</v>
      </c>
      <c r="H229" s="112" t="s">
        <v>339</v>
      </c>
      <c r="I229" s="112" t="s">
        <v>339</v>
      </c>
      <c r="J229" s="113" t="s">
        <v>39</v>
      </c>
      <c r="K229" s="58">
        <f>IF(ISBLANK($A229),"",$F229-(INDEX(ShipmentRegister!A:A,MATCH($A229,ShipmentRegister!C:C,0))))</f>
        <v>1</v>
      </c>
      <c r="L229" s="59" t="str">
        <f>IF(ISBLANK($A229),"",IF(INDEX(ShipmentRegister!T:T,MATCH($A229,ShipmentRegister!C:C,0))=0,"",INDEX(ShipmentRegister!T:T,MATCH($A229,ShipmentRegister!C:C,0))))</f>
        <v/>
      </c>
      <c r="M229" s="113"/>
    </row>
    <row r="230" spans="1:13" ht="14.25" customHeight="1">
      <c r="A230" s="50" t="s">
        <v>1640</v>
      </c>
      <c r="B230" s="56" t="str">
        <f>IF(ISBLANK($A230),"",INDEX(ShipmentRegister!G:G,MATCH($A230,ShipmentRegister!C:C,0)))</f>
        <v>SoftLayer Technologies Australia Pty Ltd</v>
      </c>
      <c r="C230" s="57">
        <f>IF(ISBLANK($A230),"",INDEX(ShipmentRegister!D:D,MATCH($A230,ShipmentRegister!C:C,0)))</f>
        <v>1</v>
      </c>
      <c r="D230" s="57" t="str">
        <f>IF(ISBLANK($A230),"",INDEX(ShipmentRegister!F:F,MATCH($A230,ShipmentRegister!C:C,0)))</f>
        <v>Loading Dock</v>
      </c>
      <c r="E230" s="112" t="s">
        <v>1644</v>
      </c>
      <c r="F230" s="142">
        <v>44048</v>
      </c>
      <c r="G230" s="114" t="s">
        <v>47</v>
      </c>
      <c r="H230" s="112" t="s">
        <v>1054</v>
      </c>
      <c r="I230" s="112" t="s">
        <v>1054</v>
      </c>
      <c r="J230" s="113" t="s">
        <v>39</v>
      </c>
      <c r="K230" s="58">
        <f>IF(ISBLANK($A230),"",$F230-(INDEX(ShipmentRegister!A:A,MATCH($A230,ShipmentRegister!C:C,0))))</f>
        <v>0</v>
      </c>
      <c r="L230" s="59" t="str">
        <f>IF(ISBLANK($A230),"",IF(INDEX(ShipmentRegister!T:T,MATCH($A230,ShipmentRegister!C:C,0))=0,"",INDEX(ShipmentRegister!T:T,MATCH($A230,ShipmentRegister!C:C,0))))</f>
        <v/>
      </c>
      <c r="M230" s="113"/>
    </row>
    <row r="231" spans="1:13" ht="14.25" customHeight="1">
      <c r="A231" s="112" t="s">
        <v>1522</v>
      </c>
      <c r="B231" s="56" t="str">
        <f>IF(ISBLANK($A231),"",INDEX(ShipmentRegister!G:G,MATCH($A231,ShipmentRegister!C:C,0)))</f>
        <v>Papuan Oil Search Limited</v>
      </c>
      <c r="C231" s="57">
        <f>IF(ISBLANK($A231),"",INDEX(ShipmentRegister!D:D,MATCH($A231,ShipmentRegister!C:C,0)))</f>
        <v>2</v>
      </c>
      <c r="D231" s="57" t="str">
        <f>IF(ISBLANK($A231),"",INDEX(ShipmentRegister!F:F,MATCH($A231,ShipmentRegister!C:C,0)))</f>
        <v>Central Floor</v>
      </c>
      <c r="E231" s="112" t="s">
        <v>1653</v>
      </c>
      <c r="F231" s="142">
        <v>44048</v>
      </c>
      <c r="G231" s="114" t="s">
        <v>796</v>
      </c>
      <c r="H231" s="112" t="s">
        <v>1054</v>
      </c>
      <c r="I231" s="112" t="s">
        <v>1054</v>
      </c>
      <c r="J231" s="113" t="s">
        <v>39</v>
      </c>
      <c r="K231" s="58">
        <f>IF(ISBLANK($A231),"",$F231-(INDEX(ShipmentRegister!A:A,MATCH($A231,ShipmentRegister!C:C,0))))</f>
        <v>5</v>
      </c>
      <c r="L231" s="59" t="str">
        <f>IF(ISBLANK($A231),"",IF(INDEX(ShipmentRegister!T:T,MATCH($A231,ShipmentRegister!C:C,0))=0,"",INDEX(ShipmentRegister!T:T,MATCH($A231,ShipmentRegister!C:C,0))))</f>
        <v/>
      </c>
      <c r="M231" s="113"/>
    </row>
    <row r="232" spans="1:13" ht="14.25" customHeight="1">
      <c r="A232" s="112" t="s">
        <v>1525</v>
      </c>
      <c r="B232" s="56" t="str">
        <f>IF(ISBLANK($A232),"",INDEX(ShipmentRegister!G:G,MATCH($A232,ShipmentRegister!C:C,0)))</f>
        <v>Papuan Oil Search Limited</v>
      </c>
      <c r="C232" s="57">
        <f>IF(ISBLANK($A232),"",INDEX(ShipmentRegister!D:D,MATCH($A232,ShipmentRegister!C:C,0)))</f>
        <v>2</v>
      </c>
      <c r="D232" s="57" t="str">
        <f>IF(ISBLANK($A232),"",INDEX(ShipmentRegister!F:F,MATCH($A232,ShipmentRegister!C:C,0)))</f>
        <v>Central Floor</v>
      </c>
      <c r="E232" s="112" t="s">
        <v>1653</v>
      </c>
      <c r="F232" s="142">
        <v>44048</v>
      </c>
      <c r="G232" s="114" t="s">
        <v>796</v>
      </c>
      <c r="H232" s="112" t="s">
        <v>1054</v>
      </c>
      <c r="I232" s="112" t="s">
        <v>1054</v>
      </c>
      <c r="J232" s="113" t="s">
        <v>39</v>
      </c>
      <c r="K232" s="58">
        <f>IF(ISBLANK($A232),"",$F232-(INDEX(ShipmentRegister!A:A,MATCH($A232,ShipmentRegister!C:C,0))))</f>
        <v>5</v>
      </c>
      <c r="L232" s="59" t="str">
        <f>IF(ISBLANK($A232),"",IF(INDEX(ShipmentRegister!T:T,MATCH($A232,ShipmentRegister!C:C,0))=0,"",INDEX(ShipmentRegister!T:T,MATCH($A232,ShipmentRegister!C:C,0))))</f>
        <v/>
      </c>
      <c r="M232" s="113"/>
    </row>
    <row r="233" spans="1:13" ht="14.25" customHeight="1">
      <c r="A233" s="50" t="s">
        <v>1668</v>
      </c>
      <c r="B233" s="56" t="str">
        <f>IF(ISBLANK($A233),"",INDEX(ShipmentRegister!G:G,MATCH($A233,ShipmentRegister!C:C,0)))</f>
        <v>SoftLayer Technologies Australia Pty Ltd</v>
      </c>
      <c r="C233" s="57">
        <f>IF(ISBLANK($A233),"",INDEX(ShipmentRegister!D:D,MATCH($A233,ShipmentRegister!C:C,0)))</f>
        <v>1</v>
      </c>
      <c r="D233" s="57" t="str">
        <f>IF(ISBLANK($A233),"",INDEX(ShipmentRegister!F:F,MATCH($A233,ShipmentRegister!C:C,0)))</f>
        <v>Loading Dock</v>
      </c>
      <c r="E233" s="112" t="s">
        <v>1673</v>
      </c>
      <c r="F233" s="142">
        <v>44048</v>
      </c>
      <c r="G233" s="114" t="s">
        <v>1674</v>
      </c>
      <c r="H233" s="112" t="s">
        <v>1054</v>
      </c>
      <c r="I233" s="112" t="s">
        <v>1054</v>
      </c>
      <c r="J233" s="113" t="s">
        <v>39</v>
      </c>
      <c r="K233" s="58">
        <f>IF(ISBLANK($A233),"",$F233-(INDEX(ShipmentRegister!A:A,MATCH($A233,ShipmentRegister!C:C,0))))</f>
        <v>0</v>
      </c>
      <c r="L233" s="59" t="str">
        <f>IF(ISBLANK($A233),"",IF(INDEX(ShipmentRegister!T:T,MATCH($A233,ShipmentRegister!C:C,0))=0,"",INDEX(ShipmentRegister!T:T,MATCH($A233,ShipmentRegister!C:C,0))))</f>
        <v/>
      </c>
      <c r="M233" s="113"/>
    </row>
    <row r="234" spans="1:13" ht="14.25" customHeight="1">
      <c r="A234" s="50" t="s">
        <v>1669</v>
      </c>
      <c r="B234" s="56" t="str">
        <f>IF(ISBLANK($A234),"",INDEX(ShipmentRegister!G:G,MATCH($A234,ShipmentRegister!C:C,0)))</f>
        <v>SoftLayer Technologies Australia Pty Ltd</v>
      </c>
      <c r="C234" s="57">
        <f>IF(ISBLANK($A234),"",INDEX(ShipmentRegister!D:D,MATCH($A234,ShipmentRegister!C:C,0)))</f>
        <v>1</v>
      </c>
      <c r="D234" s="57" t="str">
        <f>IF(ISBLANK($A234),"",INDEX(ShipmentRegister!F:F,MATCH($A234,ShipmentRegister!C:C,0)))</f>
        <v>Loading Dock</v>
      </c>
      <c r="E234" s="112" t="s">
        <v>1673</v>
      </c>
      <c r="F234" s="142">
        <v>44048</v>
      </c>
      <c r="G234" s="114" t="s">
        <v>1674</v>
      </c>
      <c r="H234" s="112" t="s">
        <v>1054</v>
      </c>
      <c r="I234" s="112" t="s">
        <v>1054</v>
      </c>
      <c r="J234" s="113" t="s">
        <v>39</v>
      </c>
      <c r="K234" s="58">
        <f>IF(ISBLANK($A234),"",$F234-(INDEX(ShipmentRegister!A:A,MATCH($A234,ShipmentRegister!C:C,0))))</f>
        <v>0</v>
      </c>
      <c r="L234" s="59" t="str">
        <f>IF(ISBLANK($A234),"",IF(INDEX(ShipmentRegister!T:T,MATCH($A234,ShipmentRegister!C:C,0))=0,"",INDEX(ShipmentRegister!T:T,MATCH($A234,ShipmentRegister!C:C,0))))</f>
        <v/>
      </c>
      <c r="M234" s="113"/>
    </row>
    <row r="235" spans="1:13" ht="14.25" customHeight="1">
      <c r="A235" s="50" t="s">
        <v>1670</v>
      </c>
      <c r="B235" s="56" t="str">
        <f>IF(ISBLANK($A235),"",INDEX(ShipmentRegister!G:G,MATCH($A235,ShipmentRegister!C:C,0)))</f>
        <v>SoftLayer Technologies Australia Pty Ltd</v>
      </c>
      <c r="C235" s="57">
        <f>IF(ISBLANK($A235),"",INDEX(ShipmentRegister!D:D,MATCH($A235,ShipmentRegister!C:C,0)))</f>
        <v>1</v>
      </c>
      <c r="D235" s="57" t="str">
        <f>IF(ISBLANK($A235),"",INDEX(ShipmentRegister!F:F,MATCH($A235,ShipmentRegister!C:C,0)))</f>
        <v>Loading Dock</v>
      </c>
      <c r="E235" s="112" t="s">
        <v>1673</v>
      </c>
      <c r="F235" s="142">
        <v>44048</v>
      </c>
      <c r="G235" s="114" t="s">
        <v>1674</v>
      </c>
      <c r="H235" s="112" t="s">
        <v>1054</v>
      </c>
      <c r="I235" s="112" t="s">
        <v>1054</v>
      </c>
      <c r="J235" s="113" t="s">
        <v>39</v>
      </c>
      <c r="K235" s="58">
        <f>IF(ISBLANK($A235),"",$F235-(INDEX(ShipmentRegister!A:A,MATCH($A235,ShipmentRegister!C:C,0))))</f>
        <v>0</v>
      </c>
      <c r="L235" s="59" t="str">
        <f>IF(ISBLANK($A235),"",IF(INDEX(ShipmentRegister!T:T,MATCH($A235,ShipmentRegister!C:C,0))=0,"",INDEX(ShipmentRegister!T:T,MATCH($A235,ShipmentRegister!C:C,0))))</f>
        <v/>
      </c>
      <c r="M235" s="113"/>
    </row>
    <row r="236" spans="1:13" ht="14.25" customHeight="1">
      <c r="A236" s="112" t="s">
        <v>1677</v>
      </c>
      <c r="B236" s="56" t="str">
        <f>IF(ISBLANK($A236),"",INDEX(ShipmentRegister!G:G,MATCH($A236,ShipmentRegister!C:C,0)))</f>
        <v>AMAZON CORPORATE SERVICES PTY LIMITED</v>
      </c>
      <c r="C236" s="57">
        <f>IF(ISBLANK($A236),"",INDEX(ShipmentRegister!D:D,MATCH($A236,ShipmentRegister!C:C,0)))</f>
        <v>1</v>
      </c>
      <c r="D236" s="57" t="str">
        <f>IF(ISBLANK($A236),"",INDEX(ShipmentRegister!F:F,MATCH($A236,ShipmentRegister!C:C,0)))</f>
        <v>A2.1</v>
      </c>
      <c r="E236" s="112" t="s">
        <v>1680</v>
      </c>
      <c r="F236" s="142">
        <v>44048</v>
      </c>
      <c r="G236" s="114" t="s">
        <v>1681</v>
      </c>
      <c r="H236" s="112" t="s">
        <v>1376</v>
      </c>
      <c r="I236" s="112" t="s">
        <v>1376</v>
      </c>
      <c r="J236" s="113" t="s">
        <v>39</v>
      </c>
      <c r="K236" s="58">
        <f>IF(ISBLANK($A236),"",$F236-(INDEX(ShipmentRegister!A:A,MATCH($A236,ShipmentRegister!C:C,0))))</f>
        <v>0</v>
      </c>
      <c r="L236" s="59" t="str">
        <f>IF(ISBLANK($A236),"",IF(INDEX(ShipmentRegister!T:T,MATCH($A236,ShipmentRegister!C:C,0))=0,"",INDEX(ShipmentRegister!T:T,MATCH($A236,ShipmentRegister!C:C,0))))</f>
        <v/>
      </c>
      <c r="M236" s="113"/>
    </row>
    <row r="237" spans="1:13" ht="14.25" customHeight="1">
      <c r="A237" s="112" t="s">
        <v>1563</v>
      </c>
      <c r="B237" s="56" t="str">
        <f>IF(ISBLANK($A237),"",INDEX(ShipmentRegister!G:G,MATCH($A237,ShipmentRegister!C:C,0)))</f>
        <v>Telstra Corporation Limited_PURPLE RESELLER</v>
      </c>
      <c r="C237" s="57">
        <f>IF(ISBLANK($A237),"",INDEX(ShipmentRegister!D:D,MATCH($A237,ShipmentRegister!C:C,0)))</f>
        <v>5</v>
      </c>
      <c r="D237" s="57" t="str">
        <f>IF(ISBLANK($A237),"",INDEX(ShipmentRegister!F:F,MATCH($A237,ShipmentRegister!C:C,0)))</f>
        <v>B1.5</v>
      </c>
      <c r="E237" s="112" t="s">
        <v>1686</v>
      </c>
      <c r="F237" s="142">
        <v>44048</v>
      </c>
      <c r="G237" s="114" t="s">
        <v>1687</v>
      </c>
      <c r="H237" s="112" t="s">
        <v>1376</v>
      </c>
      <c r="I237" s="112" t="s">
        <v>1376</v>
      </c>
      <c r="J237" s="113" t="s">
        <v>39</v>
      </c>
      <c r="K237" s="58">
        <f>IF(ISBLANK($A237),"",$F237-(INDEX(ShipmentRegister!A:A,MATCH($A237,ShipmentRegister!C:C,0))))</f>
        <v>2</v>
      </c>
      <c r="L237" s="59" t="str">
        <f>IF(ISBLANK($A237),"",IF(INDEX(ShipmentRegister!T:T,MATCH($A237,ShipmentRegister!C:C,0))=0,"",INDEX(ShipmentRegister!T:T,MATCH($A237,ShipmentRegister!C:C,0))))</f>
        <v/>
      </c>
      <c r="M237" s="113"/>
    </row>
    <row r="238" spans="1:13" ht="14.25" customHeight="1">
      <c r="A238" s="112" t="s">
        <v>1564</v>
      </c>
      <c r="B238" s="56" t="str">
        <f>IF(ISBLANK($A238),"",INDEX(ShipmentRegister!G:G,MATCH($A238,ShipmentRegister!C:C,0)))</f>
        <v>Telstra Corporation Limited_PURPLE RESELLER</v>
      </c>
      <c r="C238" s="57">
        <f>IF(ISBLANK($A238),"",INDEX(ShipmentRegister!D:D,MATCH($A238,ShipmentRegister!C:C,0)))</f>
        <v>5</v>
      </c>
      <c r="D238" s="57" t="str">
        <f>IF(ISBLANK($A238),"",INDEX(ShipmentRegister!F:F,MATCH($A238,ShipmentRegister!C:C,0)))</f>
        <v>B1.5</v>
      </c>
      <c r="E238" s="112" t="s">
        <v>1686</v>
      </c>
      <c r="F238" s="142">
        <v>44048</v>
      </c>
      <c r="G238" s="114" t="s">
        <v>1687</v>
      </c>
      <c r="H238" s="112" t="s">
        <v>1376</v>
      </c>
      <c r="I238" s="112" t="s">
        <v>1376</v>
      </c>
      <c r="J238" s="113" t="s">
        <v>39</v>
      </c>
      <c r="K238" s="58">
        <f>IF(ISBLANK($A238),"",$F238-(INDEX(ShipmentRegister!A:A,MATCH($A238,ShipmentRegister!C:C,0))))</f>
        <v>2</v>
      </c>
      <c r="L238" s="59" t="str">
        <f>IF(ISBLANK($A238),"",IF(INDEX(ShipmentRegister!T:T,MATCH($A238,ShipmentRegister!C:C,0))=0,"",INDEX(ShipmentRegister!T:T,MATCH($A238,ShipmentRegister!C:C,0))))</f>
        <v/>
      </c>
      <c r="M238" s="113"/>
    </row>
    <row r="239" spans="1:13" ht="14.25" customHeight="1">
      <c r="A239" s="112" t="s">
        <v>1565</v>
      </c>
      <c r="B239" s="56" t="str">
        <f>IF(ISBLANK($A239),"",INDEX(ShipmentRegister!G:G,MATCH($A239,ShipmentRegister!C:C,0)))</f>
        <v>Telstra Corporation Limited_PURPLE RESELLER</v>
      </c>
      <c r="C239" s="57">
        <f>IF(ISBLANK($A239),"",INDEX(ShipmentRegister!D:D,MATCH($A239,ShipmentRegister!C:C,0)))</f>
        <v>5</v>
      </c>
      <c r="D239" s="57" t="str">
        <f>IF(ISBLANK($A239),"",INDEX(ShipmentRegister!F:F,MATCH($A239,ShipmentRegister!C:C,0)))</f>
        <v>B1.5</v>
      </c>
      <c r="E239" s="112" t="s">
        <v>1686</v>
      </c>
      <c r="F239" s="142">
        <v>44048</v>
      </c>
      <c r="G239" s="114" t="s">
        <v>1687</v>
      </c>
      <c r="H239" s="112" t="s">
        <v>1376</v>
      </c>
      <c r="I239" s="112" t="s">
        <v>1376</v>
      </c>
      <c r="J239" s="113" t="s">
        <v>39</v>
      </c>
      <c r="K239" s="58">
        <f>IF(ISBLANK($A239),"",$F239-(INDEX(ShipmentRegister!A:A,MATCH($A239,ShipmentRegister!C:C,0))))</f>
        <v>2</v>
      </c>
      <c r="L239" s="59" t="str">
        <f>IF(ISBLANK($A239),"",IF(INDEX(ShipmentRegister!T:T,MATCH($A239,ShipmentRegister!C:C,0))=0,"",INDEX(ShipmentRegister!T:T,MATCH($A239,ShipmentRegister!C:C,0))))</f>
        <v/>
      </c>
      <c r="M239" s="113"/>
    </row>
    <row r="240" spans="1:13" ht="14.25" customHeight="1">
      <c r="A240" s="112" t="s">
        <v>1566</v>
      </c>
      <c r="B240" s="56" t="str">
        <f>IF(ISBLANK($A240),"",INDEX(ShipmentRegister!G:G,MATCH($A240,ShipmentRegister!C:C,0)))</f>
        <v>Telstra Corporation Limited_PURPLE RESELLER</v>
      </c>
      <c r="C240" s="57">
        <f>IF(ISBLANK($A240),"",INDEX(ShipmentRegister!D:D,MATCH($A240,ShipmentRegister!C:C,0)))</f>
        <v>5</v>
      </c>
      <c r="D240" s="57" t="str">
        <f>IF(ISBLANK($A240),"",INDEX(ShipmentRegister!F:F,MATCH($A240,ShipmentRegister!C:C,0)))</f>
        <v>B1.5</v>
      </c>
      <c r="E240" s="112" t="s">
        <v>1686</v>
      </c>
      <c r="F240" s="142">
        <v>44048</v>
      </c>
      <c r="G240" s="114" t="s">
        <v>1687</v>
      </c>
      <c r="H240" s="112" t="s">
        <v>1376</v>
      </c>
      <c r="I240" s="112" t="s">
        <v>1376</v>
      </c>
      <c r="J240" s="113" t="s">
        <v>39</v>
      </c>
      <c r="K240" s="58">
        <f>IF(ISBLANK($A240),"",$F240-(INDEX(ShipmentRegister!A:A,MATCH($A240,ShipmentRegister!C:C,0))))</f>
        <v>2</v>
      </c>
      <c r="L240" s="59" t="str">
        <f>IF(ISBLANK($A240),"",IF(INDEX(ShipmentRegister!T:T,MATCH($A240,ShipmentRegister!C:C,0))=0,"",INDEX(ShipmentRegister!T:T,MATCH($A240,ShipmentRegister!C:C,0))))</f>
        <v/>
      </c>
      <c r="M240" s="113"/>
    </row>
    <row r="241" spans="1:14" ht="14.25" customHeight="1">
      <c r="A241" s="112" t="s">
        <v>1567</v>
      </c>
      <c r="B241" s="56" t="str">
        <f>IF(ISBLANK($A241),"",INDEX(ShipmentRegister!G:G,MATCH($A241,ShipmentRegister!C:C,0)))</f>
        <v>Telstra Corporation Limited_PURPLE RESELLER</v>
      </c>
      <c r="C241" s="57">
        <f>IF(ISBLANK($A241),"",INDEX(ShipmentRegister!D:D,MATCH($A241,ShipmentRegister!C:C,0)))</f>
        <v>5</v>
      </c>
      <c r="D241" s="57" t="str">
        <f>IF(ISBLANK($A241),"",INDEX(ShipmentRegister!F:F,MATCH($A241,ShipmentRegister!C:C,0)))</f>
        <v>B1.5</v>
      </c>
      <c r="E241" s="112" t="s">
        <v>1686</v>
      </c>
      <c r="F241" s="142">
        <v>44048</v>
      </c>
      <c r="G241" s="114" t="s">
        <v>1687</v>
      </c>
      <c r="H241" s="112" t="s">
        <v>1376</v>
      </c>
      <c r="I241" s="112" t="s">
        <v>1376</v>
      </c>
      <c r="J241" s="113" t="s">
        <v>39</v>
      </c>
      <c r="K241" s="58">
        <f>IF(ISBLANK($A241),"",$F241-(INDEX(ShipmentRegister!A:A,MATCH($A241,ShipmentRegister!C:C,0))))</f>
        <v>2</v>
      </c>
      <c r="L241" s="59" t="str">
        <f>IF(ISBLANK($A241),"",IF(INDEX(ShipmentRegister!T:T,MATCH($A241,ShipmentRegister!C:C,0))=0,"",INDEX(ShipmentRegister!T:T,MATCH($A241,ShipmentRegister!C:C,0))))</f>
        <v/>
      </c>
      <c r="M241" s="113"/>
    </row>
    <row r="242" spans="1:14" ht="14.25" customHeight="1">
      <c r="A242" s="50" t="s">
        <v>1574</v>
      </c>
      <c r="B242" s="56" t="str">
        <f>IF(ISBLANK($A242),"",INDEX(ShipmentRegister!G:G,MATCH($A242,ShipmentRegister!C:C,0)))</f>
        <v>TTEC International Australia</v>
      </c>
      <c r="C242" s="57">
        <f>IF(ISBLANK($A242),"",INDEX(ShipmentRegister!D:D,MATCH($A242,ShipmentRegister!C:C,0)))</f>
        <v>1</v>
      </c>
      <c r="D242" s="57" t="str">
        <f>IF(ISBLANK($A242),"",INDEX(ShipmentRegister!F:F,MATCH($A242,ShipmentRegister!C:C,0)))</f>
        <v>A1.1</v>
      </c>
      <c r="E242" s="112" t="s">
        <v>1693</v>
      </c>
      <c r="F242" s="142">
        <v>44049</v>
      </c>
      <c r="G242" s="114" t="s">
        <v>1694</v>
      </c>
      <c r="H242" s="112" t="s">
        <v>1376</v>
      </c>
      <c r="I242" s="112" t="s">
        <v>1376</v>
      </c>
      <c r="J242" s="113" t="s">
        <v>193</v>
      </c>
      <c r="K242" s="58">
        <f>IF(ISBLANK($A242),"",$F242-(INDEX(ShipmentRegister!A:A,MATCH($A242,ShipmentRegister!C:C,0))))</f>
        <v>3</v>
      </c>
      <c r="L242" s="59" t="str">
        <f>IF(ISBLANK($A242),"",IF(INDEX(ShipmentRegister!T:T,MATCH($A242,ShipmentRegister!C:C,0))=0,"",INDEX(ShipmentRegister!T:T,MATCH($A242,ShipmentRegister!C:C,0))))</f>
        <v/>
      </c>
      <c r="M242" s="113"/>
      <c r="N242" s="60" t="s">
        <v>1695</v>
      </c>
    </row>
    <row r="243" spans="1:14" ht="14.25" customHeight="1">
      <c r="A243" s="50" t="s">
        <v>858</v>
      </c>
      <c r="B243" s="56" t="str">
        <f>IF(ISBLANK($A243),"",INDEX(ShipmentRegister!G:G,MATCH($A243,ShipmentRegister!C:C,0)))</f>
        <v>DATTO INC</v>
      </c>
      <c r="C243" s="57">
        <f>IF(ISBLANK($A243),"",INDEX(ShipmentRegister!D:D,MATCH($A243,ShipmentRegister!C:C,0)))</f>
        <v>1</v>
      </c>
      <c r="D243" s="57" t="str">
        <f>IF(ISBLANK($A243),"",INDEX(ShipmentRegister!F:F,MATCH($A243,ShipmentRegister!C:C,0)))</f>
        <v>A1.1</v>
      </c>
      <c r="E243" s="112" t="s">
        <v>463</v>
      </c>
      <c r="F243" s="142">
        <v>44049</v>
      </c>
      <c r="G243" s="114" t="s">
        <v>1696</v>
      </c>
      <c r="H243" s="112" t="s">
        <v>167</v>
      </c>
      <c r="I243" s="112" t="s">
        <v>167</v>
      </c>
      <c r="J243" s="113" t="s">
        <v>39</v>
      </c>
      <c r="K243" s="58">
        <f>IF(ISBLANK($A243),"",$F243-(INDEX(ShipmentRegister!A:A,MATCH($A243,ShipmentRegister!C:C,0))))</f>
        <v>35</v>
      </c>
      <c r="L243" s="59" t="str">
        <f>IF(ISBLANK($A243),"",IF(INDEX(ShipmentRegister!T:T,MATCH($A243,ShipmentRegister!C:C,0))=0,"",INDEX(ShipmentRegister!T:T,MATCH($A243,ShipmentRegister!C:C,0))))</f>
        <v/>
      </c>
      <c r="M243" s="113"/>
    </row>
    <row r="244" spans="1:14" ht="14.25" customHeight="1">
      <c r="A244" s="50" t="s">
        <v>861</v>
      </c>
      <c r="B244" s="56" t="str">
        <f>IF(ISBLANK($A244),"",INDEX(ShipmentRegister!G:G,MATCH($A244,ShipmentRegister!C:C,0)))</f>
        <v>DATTO INC</v>
      </c>
      <c r="C244" s="57">
        <f>IF(ISBLANK($A244),"",INDEX(ShipmentRegister!D:D,MATCH($A244,ShipmentRegister!C:C,0)))</f>
        <v>1</v>
      </c>
      <c r="D244" s="57" t="str">
        <f>IF(ISBLANK($A244),"",INDEX(ShipmentRegister!F:F,MATCH($A244,ShipmentRegister!C:C,0)))</f>
        <v>A1.1</v>
      </c>
      <c r="E244" s="112" t="s">
        <v>463</v>
      </c>
      <c r="F244" s="142">
        <v>44049</v>
      </c>
      <c r="G244" s="114" t="s">
        <v>1696</v>
      </c>
      <c r="H244" s="112" t="s">
        <v>167</v>
      </c>
      <c r="I244" s="112" t="s">
        <v>167</v>
      </c>
      <c r="J244" s="113" t="s">
        <v>39</v>
      </c>
      <c r="K244" s="58">
        <f>IF(ISBLANK($A244),"",$F244-(INDEX(ShipmentRegister!A:A,MATCH($A244,ShipmentRegister!C:C,0))))</f>
        <v>35</v>
      </c>
      <c r="L244" s="59" t="str">
        <f>IF(ISBLANK($A244),"",IF(INDEX(ShipmentRegister!T:T,MATCH($A244,ShipmentRegister!C:C,0))=0,"",INDEX(ShipmentRegister!T:T,MATCH($A244,ShipmentRegister!C:C,0))))</f>
        <v/>
      </c>
      <c r="M244" s="113"/>
    </row>
    <row r="245" spans="1:14" ht="14.25" customHeight="1">
      <c r="A245" s="50" t="s">
        <v>1508</v>
      </c>
      <c r="B245" s="56" t="str">
        <f>IF(ISBLANK($A245),"",INDEX(ShipmentRegister!G:G,MATCH($A245,ShipmentRegister!C:C,0)))</f>
        <v>Datto AsiaPac Pty Ltd</v>
      </c>
      <c r="C245" s="57">
        <f>IF(ISBLANK($A245),"",INDEX(ShipmentRegister!D:D,MATCH($A245,ShipmentRegister!C:C,0)))</f>
        <v>1</v>
      </c>
      <c r="D245" s="57" t="str">
        <f>IF(ISBLANK($A245),"",INDEX(ShipmentRegister!F:F,MATCH($A245,ShipmentRegister!C:C,0)))</f>
        <v>A1.2</v>
      </c>
      <c r="E245" s="112" t="s">
        <v>463</v>
      </c>
      <c r="F245" s="142">
        <v>44049</v>
      </c>
      <c r="G245" s="114" t="s">
        <v>1696</v>
      </c>
      <c r="H245" s="112" t="s">
        <v>167</v>
      </c>
      <c r="I245" s="112" t="s">
        <v>167</v>
      </c>
      <c r="J245" s="113" t="s">
        <v>39</v>
      </c>
      <c r="K245" s="58">
        <f>IF(ISBLANK($A245),"",$F245-(INDEX(ShipmentRegister!A:A,MATCH($A245,ShipmentRegister!C:C,0))))</f>
        <v>6</v>
      </c>
      <c r="L245" s="59" t="str">
        <f>IF(ISBLANK($A245),"",IF(INDEX(ShipmentRegister!T:T,MATCH($A245,ShipmentRegister!C:C,0))=0,"",INDEX(ShipmentRegister!T:T,MATCH($A245,ShipmentRegister!C:C,0))))</f>
        <v/>
      </c>
      <c r="M245" s="113"/>
    </row>
    <row r="246" spans="1:14" ht="14.25" customHeight="1">
      <c r="A246" s="50" t="s">
        <v>1616</v>
      </c>
      <c r="B246" s="56" t="str">
        <f>IF(ISBLANK($A246),"",INDEX(ShipmentRegister!G:G,MATCH($A246,ShipmentRegister!C:C,0)))</f>
        <v>Servers Australia Pty Ltd - Reseller</v>
      </c>
      <c r="C246" s="57">
        <f>IF(ISBLANK($A246),"",INDEX(ShipmentRegister!D:D,MATCH($A246,ShipmentRegister!C:C,0)))</f>
        <v>1</v>
      </c>
      <c r="D246" s="57" t="str">
        <f>IF(ISBLANK($A246),"",INDEX(ShipmentRegister!F:F,MATCH($A246,ShipmentRegister!C:C,0)))</f>
        <v>Central Floor</v>
      </c>
      <c r="E246" s="112" t="s">
        <v>1708</v>
      </c>
      <c r="F246" s="142">
        <v>44049</v>
      </c>
      <c r="G246" s="114" t="s">
        <v>464</v>
      </c>
      <c r="H246" s="112" t="s">
        <v>167</v>
      </c>
      <c r="I246" s="112" t="s">
        <v>167</v>
      </c>
      <c r="J246" s="113"/>
      <c r="K246" s="58">
        <f>IF(ISBLANK($A246),"",$F246-(INDEX(ShipmentRegister!A:A,MATCH($A246,ShipmentRegister!C:C,0))))</f>
        <v>3</v>
      </c>
      <c r="L246" s="59" t="str">
        <f>IF(ISBLANK($A246),"",IF(INDEX(ShipmentRegister!T:T,MATCH($A246,ShipmentRegister!C:C,0))=0,"",INDEX(ShipmentRegister!T:T,MATCH($A246,ShipmentRegister!C:C,0))))</f>
        <v/>
      </c>
      <c r="M246" s="113"/>
      <c r="N246" s="60" t="s">
        <v>1767</v>
      </c>
    </row>
    <row r="247" spans="1:14" ht="14.25" customHeight="1">
      <c r="A247" s="50" t="s">
        <v>1665</v>
      </c>
      <c r="B247" s="56" t="str">
        <f>IF(ISBLANK($A247),"",INDEX(ShipmentRegister!G:G,MATCH($A247,ShipmentRegister!C:C,0)))</f>
        <v>Woolworths</v>
      </c>
      <c r="C247" s="57">
        <f>IF(ISBLANK($A247),"",INDEX(ShipmentRegister!D:D,MATCH($A247,ShipmentRegister!C:C,0)))</f>
        <v>1</v>
      </c>
      <c r="D247" s="57" t="str">
        <f>IF(ISBLANK($A247),"",INDEX(ShipmentRegister!F:F,MATCH($A247,ShipmentRegister!C:C,0)))</f>
        <v>Central Floor</v>
      </c>
      <c r="E247" s="112" t="s">
        <v>1711</v>
      </c>
      <c r="F247" s="142">
        <v>44049</v>
      </c>
      <c r="G247" s="114" t="s">
        <v>1712</v>
      </c>
      <c r="H247" s="112" t="s">
        <v>141</v>
      </c>
      <c r="I247" s="112" t="s">
        <v>167</v>
      </c>
      <c r="J247" s="113" t="s">
        <v>39</v>
      </c>
      <c r="K247" s="58">
        <f>IF(ISBLANK($A247),"",$F247-(INDEX(ShipmentRegister!A:A,MATCH($A247,ShipmentRegister!C:C,0))))</f>
        <v>1</v>
      </c>
      <c r="L247" s="59" t="str">
        <f>IF(ISBLANK($A247),"",IF(INDEX(ShipmentRegister!T:T,MATCH($A247,ShipmentRegister!C:C,0))=0,"",INDEX(ShipmentRegister!T:T,MATCH($A247,ShipmentRegister!C:C,0))))</f>
        <v/>
      </c>
      <c r="M247" s="113"/>
    </row>
    <row r="248" spans="1:14" ht="14.25" customHeight="1">
      <c r="A248" s="50" t="s">
        <v>1721</v>
      </c>
      <c r="B248" s="56" t="str">
        <f>IF(ISBLANK($A248),"",INDEX(ShipmentRegister!G:G,MATCH($A248,ShipmentRegister!C:C,0)))</f>
        <v>Equinix - Emmanuel Zappia</v>
      </c>
      <c r="C248" s="57">
        <f>IF(ISBLANK($A248),"",INDEX(ShipmentRegister!D:D,MATCH($A248,ShipmentRegister!C:C,0)))</f>
        <v>1</v>
      </c>
      <c r="D248" s="57" t="str">
        <f>IF(ISBLANK($A248),"",INDEX(ShipmentRegister!F:F,MATCH($A248,ShipmentRegister!C:C,0)))</f>
        <v>A2.1</v>
      </c>
      <c r="E248" s="112" t="s">
        <v>1727</v>
      </c>
      <c r="F248" s="142">
        <v>44049</v>
      </c>
      <c r="G248" s="114" t="s">
        <v>1728</v>
      </c>
      <c r="H248" s="112" t="s">
        <v>1054</v>
      </c>
      <c r="I248" s="112" t="s">
        <v>1054</v>
      </c>
      <c r="J248" s="113"/>
      <c r="K248" s="58">
        <f>IF(ISBLANK($A248),"",$F248-(INDEX(ShipmentRegister!A:A,MATCH($A248,ShipmentRegister!C:C,0))))</f>
        <v>0</v>
      </c>
      <c r="L248" s="59" t="str">
        <f>IF(ISBLANK($A248),"",IF(INDEX(ShipmentRegister!T:T,MATCH($A248,ShipmentRegister!C:C,0))=0,"",INDEX(ShipmentRegister!T:T,MATCH($A248,ShipmentRegister!C:C,0))))</f>
        <v/>
      </c>
      <c r="M248" s="113"/>
    </row>
    <row r="249" spans="1:14" ht="14.25" customHeight="1">
      <c r="A249" s="50" t="s">
        <v>1736</v>
      </c>
      <c r="B249" s="56" t="str">
        <f>IF(ISBLANK($A249),"",INDEX(ShipmentRegister!G:G,MATCH($A249,ShipmentRegister!C:C,0)))</f>
        <v>Cloud4c Services Pty Ltd</v>
      </c>
      <c r="C249" s="57">
        <f>IF(ISBLANK($A249),"",INDEX(ShipmentRegister!D:D,MATCH($A249,ShipmentRegister!C:C,0)))</f>
        <v>9</v>
      </c>
      <c r="D249" s="57" t="str">
        <f>IF(ISBLANK($A249),"",INDEX(ShipmentRegister!F:F,MATCH($A249,ShipmentRegister!C:C,0)))</f>
        <v>Central Floor</v>
      </c>
      <c r="E249" s="112" t="s">
        <v>1739</v>
      </c>
      <c r="F249" s="142">
        <v>44050</v>
      </c>
      <c r="G249" s="114" t="s">
        <v>1740</v>
      </c>
      <c r="H249" s="112" t="s">
        <v>1376</v>
      </c>
      <c r="I249" s="112" t="s">
        <v>1376</v>
      </c>
      <c r="J249" s="113" t="s">
        <v>39</v>
      </c>
      <c r="K249" s="58">
        <f>IF(ISBLANK($A249),"",$F249-(INDEX(ShipmentRegister!A:A,MATCH($A249,ShipmentRegister!C:C,0))))</f>
        <v>1</v>
      </c>
      <c r="L249" s="59" t="str">
        <f>IF(ISBLANK($A249),"",IF(INDEX(ShipmentRegister!T:T,MATCH($A249,ShipmentRegister!C:C,0))=0,"",INDEX(ShipmentRegister!T:T,MATCH($A249,ShipmentRegister!C:C,0))))</f>
        <v/>
      </c>
      <c r="M249" s="113"/>
      <c r="N249" s="60" t="s">
        <v>1741</v>
      </c>
    </row>
    <row r="250" spans="1:14" ht="14.25" customHeight="1">
      <c r="A250" s="50" t="s">
        <v>1396</v>
      </c>
      <c r="B250" s="56" t="str">
        <f>IF(ISBLANK($A250),"",INDEX(ShipmentRegister!G:G,MATCH($A250,ShipmentRegister!C:C,0)))</f>
        <v>Cloud4c Services Pty Ltd</v>
      </c>
      <c r="C250" s="57">
        <f>IF(ISBLANK($A250),"",INDEX(ShipmentRegister!D:D,MATCH($A250,ShipmentRegister!C:C,0)))</f>
        <v>1</v>
      </c>
      <c r="D250" s="57" t="str">
        <f>IF(ISBLANK($A250),"",INDEX(ShipmentRegister!F:F,MATCH($A250,ShipmentRegister!C:C,0)))</f>
        <v>Central Floor</v>
      </c>
      <c r="E250" s="112" t="s">
        <v>1742</v>
      </c>
      <c r="F250" s="142">
        <v>44050</v>
      </c>
      <c r="G250" s="114" t="s">
        <v>1740</v>
      </c>
      <c r="H250" s="112" t="s">
        <v>1376</v>
      </c>
      <c r="I250" s="112" t="s">
        <v>1376</v>
      </c>
      <c r="J250" s="113" t="s">
        <v>39</v>
      </c>
      <c r="K250" s="58">
        <f>IF(ISBLANK($A250),"",$F250-(INDEX(ShipmentRegister!A:A,MATCH($A250,ShipmentRegister!C:C,0))))</f>
        <v>10</v>
      </c>
      <c r="L250" s="59" t="str">
        <f>IF(ISBLANK($A250),"",IF(INDEX(ShipmentRegister!T:T,MATCH($A250,ShipmentRegister!C:C,0))=0,"",INDEX(ShipmentRegister!T:T,MATCH($A250,ShipmentRegister!C:C,0))))</f>
        <v/>
      </c>
      <c r="M250" s="113"/>
      <c r="N250" s="60" t="s">
        <v>1743</v>
      </c>
    </row>
    <row r="251" spans="1:14" ht="14.25" customHeight="1">
      <c r="A251" s="50" t="s">
        <v>1718</v>
      </c>
      <c r="B251" s="56" t="str">
        <f>IF(ISBLANK($A251),"",INDEX(ShipmentRegister!G:G,MATCH($A251,ShipmentRegister!C:C,0)))</f>
        <v>Equinix - Michael Vatiliotis</v>
      </c>
      <c r="C251" s="57">
        <f>IF(ISBLANK($A251),"",INDEX(ShipmentRegister!D:D,MATCH($A251,ShipmentRegister!C:C,0)))</f>
        <v>1</v>
      </c>
      <c r="D251" s="57" t="str">
        <f>IF(ISBLANK($A251),"",INDEX(ShipmentRegister!F:F,MATCH($A251,ShipmentRegister!C:C,0)))</f>
        <v>B2.8</v>
      </c>
      <c r="E251" s="112" t="s">
        <v>1744</v>
      </c>
      <c r="F251" s="142">
        <v>44050</v>
      </c>
      <c r="G251" s="114" t="s">
        <v>1740</v>
      </c>
      <c r="H251" s="112" t="s">
        <v>1376</v>
      </c>
      <c r="I251" s="112" t="s">
        <v>1376</v>
      </c>
      <c r="J251" s="113" t="s">
        <v>39</v>
      </c>
      <c r="K251" s="58">
        <f>IF(ISBLANK($A251),"",$F251-(INDEX(ShipmentRegister!A:A,MATCH($A251,ShipmentRegister!C:C,0))))</f>
        <v>1</v>
      </c>
      <c r="L251" s="59" t="str">
        <f>IF(ISBLANK($A251),"",IF(INDEX(ShipmentRegister!T:T,MATCH($A251,ShipmentRegister!C:C,0))=0,"",INDEX(ShipmentRegister!T:T,MATCH($A251,ShipmentRegister!C:C,0))))</f>
        <v/>
      </c>
      <c r="M251" s="113"/>
    </row>
    <row r="252" spans="1:14" ht="14.25" customHeight="1">
      <c r="A252" s="50" t="s">
        <v>1745</v>
      </c>
      <c r="B252" s="56" t="str">
        <f>IF(ISBLANK($A252),"",INDEX(ShipmentRegister!G:G,MATCH($A252,ShipmentRegister!C:C,0)))</f>
        <v>SoftLayer Technologies Australia Pty Ltd</v>
      </c>
      <c r="C252" s="57">
        <f>IF(ISBLANK($A252),"",INDEX(ShipmentRegister!D:D,MATCH($A252,ShipmentRegister!C:C,0)))</f>
        <v>1</v>
      </c>
      <c r="D252" s="57" t="str">
        <f>IF(ISBLANK($A252),"",INDEX(ShipmentRegister!F:F,MATCH($A252,ShipmentRegister!C:C,0)))</f>
        <v>Loading Dock</v>
      </c>
      <c r="E252" s="112" t="s">
        <v>1748</v>
      </c>
      <c r="F252" s="142">
        <v>44050</v>
      </c>
      <c r="G252" s="114" t="s">
        <v>1712</v>
      </c>
      <c r="H252" s="112" t="s">
        <v>1376</v>
      </c>
      <c r="I252" s="112" t="s">
        <v>1376</v>
      </c>
      <c r="J252" s="113" t="s">
        <v>39</v>
      </c>
      <c r="K252" s="58">
        <f>IF(ISBLANK($A252),"",$F252-(INDEX(ShipmentRegister!A:A,MATCH($A252,ShipmentRegister!C:C,0))))</f>
        <v>0</v>
      </c>
      <c r="L252" s="59" t="str">
        <f>IF(ISBLANK($A252),"",IF(INDEX(ShipmentRegister!T:T,MATCH($A252,ShipmentRegister!C:C,0))=0,"",INDEX(ShipmentRegister!T:T,MATCH($A252,ShipmentRegister!C:C,0))))</f>
        <v/>
      </c>
      <c r="M252" s="113"/>
    </row>
    <row r="253" spans="1:14" ht="14.25" customHeight="1">
      <c r="A253" s="50" t="s">
        <v>1733</v>
      </c>
      <c r="B253" s="56" t="str">
        <f>IF(ISBLANK($A253),"",INDEX(ShipmentRegister!G:G,MATCH($A253,ShipmentRegister!C:C,0)))</f>
        <v>ServiceNow Australia Pty Ltd</v>
      </c>
      <c r="C253" s="57">
        <f>IF(ISBLANK($A253),"",INDEX(ShipmentRegister!D:D,MATCH($A253,ShipmentRegister!C:C,0)))</f>
        <v>1</v>
      </c>
      <c r="D253" s="57" t="str">
        <f>IF(ISBLANK($A253),"",INDEX(ShipmentRegister!F:F,MATCH($A253,ShipmentRegister!C:C,0)))</f>
        <v>B2.7</v>
      </c>
      <c r="E253" s="112" t="s">
        <v>1749</v>
      </c>
      <c r="F253" s="142">
        <v>44050</v>
      </c>
      <c r="G253" s="143">
        <v>0.49652777777777773</v>
      </c>
      <c r="H253" s="112" t="s">
        <v>417</v>
      </c>
      <c r="I253" s="112" t="s">
        <v>417</v>
      </c>
      <c r="J253" s="113" t="s">
        <v>39</v>
      </c>
      <c r="K253" s="58">
        <f>IF(ISBLANK($A253),"",$F253-(INDEX(ShipmentRegister!A:A,MATCH($A253,ShipmentRegister!C:C,0))))</f>
        <v>1</v>
      </c>
      <c r="L253" s="59" t="str">
        <f>IF(ISBLANK($A253),"",IF(INDEX(ShipmentRegister!T:T,MATCH($A253,ShipmentRegister!C:C,0))=0,"",INDEX(ShipmentRegister!T:T,MATCH($A253,ShipmentRegister!C:C,0))))</f>
        <v/>
      </c>
      <c r="M253" s="113"/>
    </row>
    <row r="254" spans="1:14" ht="14.25" customHeight="1">
      <c r="A254" s="50" t="s">
        <v>1730</v>
      </c>
      <c r="B254" s="56" t="str">
        <f>IF(ISBLANK($A254),"",INDEX(ShipmentRegister!G:G,MATCH($A254,ShipmentRegister!C:C,0)))</f>
        <v>Oracle OCI (SY4 cage 210)</v>
      </c>
      <c r="C254" s="57">
        <f>IF(ISBLANK($A254),"",INDEX(ShipmentRegister!D:D,MATCH($A254,ShipmentRegister!C:C,0)))</f>
        <v>1</v>
      </c>
      <c r="D254" s="57" t="str">
        <f>IF(ISBLANK($A254),"",INDEX(ShipmentRegister!F:F,MATCH($A254,ShipmentRegister!C:C,0)))</f>
        <v>B1.7</v>
      </c>
      <c r="E254" s="112" t="s">
        <v>1764</v>
      </c>
      <c r="F254" s="142">
        <v>44050</v>
      </c>
      <c r="G254" s="143">
        <v>0.67083333333333339</v>
      </c>
      <c r="H254" s="112" t="s">
        <v>417</v>
      </c>
      <c r="I254" s="112" t="s">
        <v>417</v>
      </c>
      <c r="J254" s="113" t="s">
        <v>39</v>
      </c>
      <c r="K254" s="58">
        <f>IF(ISBLANK($A254),"",$F254-(INDEX(ShipmentRegister!A:A,MATCH($A254,ShipmentRegister!C:C,0))))</f>
        <v>1</v>
      </c>
      <c r="L254" s="59" t="str">
        <f>IF(ISBLANK($A254),"",IF(INDEX(ShipmentRegister!T:T,MATCH($A254,ShipmentRegister!C:C,0))=0,"",INDEX(ShipmentRegister!T:T,MATCH($A254,ShipmentRegister!C:C,0))))</f>
        <v/>
      </c>
      <c r="M254" s="113"/>
    </row>
    <row r="255" spans="1:14" ht="14.25" customHeight="1">
      <c r="A255" s="50" t="s">
        <v>1649</v>
      </c>
      <c r="B255" s="56" t="str">
        <f>IF(ISBLANK($A255),"",INDEX(ShipmentRegister!G:G,MATCH($A255,ShipmentRegister!C:C,0)))</f>
        <v>Microsoft Datacenter (Australia) PTY Limited</v>
      </c>
      <c r="C255" s="57">
        <f>IF(ISBLANK($A255),"",INDEX(ShipmentRegister!D:D,MATCH($A255,ShipmentRegister!C:C,0)))</f>
        <v>1</v>
      </c>
      <c r="D255" s="57" t="str">
        <f>IF(ISBLANK($A255),"",INDEX(ShipmentRegister!F:F,MATCH($A255,ShipmentRegister!C:C,0)))</f>
        <v>A3.2</v>
      </c>
      <c r="E255" s="112" t="s">
        <v>523</v>
      </c>
      <c r="F255" s="142">
        <v>44050</v>
      </c>
      <c r="G255" s="143">
        <v>0.625</v>
      </c>
      <c r="H255" s="112" t="s">
        <v>140</v>
      </c>
      <c r="I255" s="112" t="s">
        <v>140</v>
      </c>
      <c r="J255" s="113" t="s">
        <v>39</v>
      </c>
      <c r="K255" s="58">
        <f>IF(ISBLANK($A255),"",$F255-(INDEX(ShipmentRegister!A:A,MATCH($A255,ShipmentRegister!C:C,0))))</f>
        <v>2</v>
      </c>
      <c r="L255" s="59" t="str">
        <f>IF(ISBLANK($A255),"",IF(INDEX(ShipmentRegister!T:T,MATCH($A255,ShipmentRegister!C:C,0))=0,"",INDEX(ShipmentRegister!T:T,MATCH($A255,ShipmentRegister!C:C,0))))</f>
        <v/>
      </c>
      <c r="M255" s="113"/>
    </row>
    <row r="256" spans="1:14" ht="14.25" customHeight="1">
      <c r="A256" s="50" t="s">
        <v>1690</v>
      </c>
      <c r="B256" s="56" t="str">
        <f>IF(ISBLANK($A256),"",INDEX(ShipmentRegister!G:G,MATCH($A256,ShipmentRegister!C:C,0)))</f>
        <v>SAP AUSTRALIA PTY LTD</v>
      </c>
      <c r="C256" s="57">
        <f>IF(ISBLANK($A256),"",INDEX(ShipmentRegister!D:D,MATCH($A256,ShipmentRegister!C:C,0)))</f>
        <v>1</v>
      </c>
      <c r="D256" s="57" t="str">
        <f>IF(ISBLANK($A256),"",INDEX(ShipmentRegister!F:F,MATCH($A256,ShipmentRegister!C:C,0)))</f>
        <v>A2.1</v>
      </c>
      <c r="E256" s="112" t="s">
        <v>1765</v>
      </c>
      <c r="F256" s="142">
        <v>44048</v>
      </c>
      <c r="G256" s="143">
        <v>0.83333333333333337</v>
      </c>
      <c r="H256" s="112" t="s">
        <v>191</v>
      </c>
      <c r="I256" s="112" t="s">
        <v>191</v>
      </c>
      <c r="J256" s="113" t="s">
        <v>39</v>
      </c>
      <c r="K256" s="58">
        <f>IF(ISBLANK($A256),"",$F256-(INDEX(ShipmentRegister!A:A,MATCH($A256,ShipmentRegister!C:C,0))))</f>
        <v>0</v>
      </c>
      <c r="L256" s="59" t="str">
        <f>IF(ISBLANK($A256),"",IF(INDEX(ShipmentRegister!T:T,MATCH($A256,ShipmentRegister!C:C,0))=0,"",INDEX(ShipmentRegister!T:T,MATCH($A256,ShipmentRegister!C:C,0))))</f>
        <v/>
      </c>
      <c r="M256" s="113"/>
    </row>
    <row r="257" spans="1:14" ht="14.25" customHeight="1">
      <c r="A257" s="50" t="s">
        <v>1437</v>
      </c>
      <c r="B257" s="56" t="str">
        <f>IF(ISBLANK($A257),"",INDEX(ShipmentRegister!G:G,MATCH($A257,ShipmentRegister!C:C,0)))</f>
        <v>Telstra_Greenstone Financial</v>
      </c>
      <c r="C257" s="57">
        <f>IF(ISBLANK($A257),"",INDEX(ShipmentRegister!D:D,MATCH($A257,ShipmentRegister!C:C,0)))</f>
        <v>1</v>
      </c>
      <c r="D257" s="57" t="str">
        <f>IF(ISBLANK($A257),"",INDEX(ShipmentRegister!F:F,MATCH($A257,ShipmentRegister!C:C,0)))</f>
        <v>A1.2</v>
      </c>
      <c r="E257" s="112" t="s">
        <v>845</v>
      </c>
      <c r="F257" s="142">
        <v>44041</v>
      </c>
      <c r="G257" s="143">
        <v>0.70138888888888884</v>
      </c>
      <c r="H257" s="112" t="s">
        <v>191</v>
      </c>
      <c r="I257" s="112" t="s">
        <v>191</v>
      </c>
      <c r="J257" s="113" t="s">
        <v>39</v>
      </c>
      <c r="K257" s="58">
        <f>IF(ISBLANK($A257),"",$F257-(INDEX(ShipmentRegister!A:A,MATCH($A257,ShipmentRegister!C:C,0))))</f>
        <v>0</v>
      </c>
      <c r="L257" s="59" t="str">
        <f>IF(ISBLANK($A257),"",IF(INDEX(ShipmentRegister!T:T,MATCH($A257,ShipmentRegister!C:C,0))=0,"",INDEX(ShipmentRegister!T:T,MATCH($A257,ShipmentRegister!C:C,0))))</f>
        <v/>
      </c>
      <c r="M257" s="113"/>
    </row>
    <row r="258" spans="1:14" ht="14.25" customHeight="1">
      <c r="A258" s="50" t="s">
        <v>1434</v>
      </c>
      <c r="B258" s="56" t="str">
        <f>IF(ISBLANK($A258),"",INDEX(ShipmentRegister!G:G,MATCH($A258,ShipmentRegister!C:C,0)))</f>
        <v>Dropbox Australia Pty Ltd</v>
      </c>
      <c r="C258" s="57">
        <f>IF(ISBLANK($A258),"",INDEX(ShipmentRegister!D:D,MATCH($A258,ShipmentRegister!C:C,0)))</f>
        <v>1</v>
      </c>
      <c r="D258" s="57" t="str">
        <f>IF(ISBLANK($A258),"",INDEX(ShipmentRegister!F:F,MATCH($A258,ShipmentRegister!C:C,0)))</f>
        <v>D2.2</v>
      </c>
      <c r="E258" s="112" t="s">
        <v>845</v>
      </c>
      <c r="F258" s="142">
        <v>44042</v>
      </c>
      <c r="G258" s="143">
        <v>0.66666666666666663</v>
      </c>
      <c r="H258" s="112" t="s">
        <v>191</v>
      </c>
      <c r="I258" s="112" t="s">
        <v>191</v>
      </c>
      <c r="J258" s="113" t="s">
        <v>39</v>
      </c>
      <c r="K258" s="58">
        <f>IF(ISBLANK($A258),"",$F258-(INDEX(ShipmentRegister!A:A,MATCH($A258,ShipmentRegister!C:C,0))))</f>
        <v>1</v>
      </c>
      <c r="L258" s="59" t="str">
        <f>IF(ISBLANK($A258),"",IF(INDEX(ShipmentRegister!T:T,MATCH($A258,ShipmentRegister!C:C,0))=0,"",INDEX(ShipmentRegister!T:T,MATCH($A258,ShipmentRegister!C:C,0))))</f>
        <v/>
      </c>
      <c r="M258" s="113"/>
    </row>
    <row r="259" spans="1:14" ht="14.25" customHeight="1">
      <c r="A259" s="50" t="s">
        <v>1470</v>
      </c>
      <c r="B259" s="56" t="str">
        <f>IF(ISBLANK($A259),"",INDEX(ShipmentRegister!G:G,MATCH($A259,ShipmentRegister!C:C,0)))</f>
        <v>APPLE PTY LIMITED</v>
      </c>
      <c r="C259" s="57">
        <f>IF(ISBLANK($A259),"",INDEX(ShipmentRegister!D:D,MATCH($A259,ShipmentRegister!C:C,0)))</f>
        <v>1</v>
      </c>
      <c r="D259" s="57" t="str">
        <f>IF(ISBLANK($A259),"",INDEX(ShipmentRegister!F:F,MATCH($A259,ShipmentRegister!C:C,0)))</f>
        <v>A1.1</v>
      </c>
      <c r="E259" s="112" t="s">
        <v>1769</v>
      </c>
      <c r="F259" s="142">
        <v>44053</v>
      </c>
      <c r="G259" s="114" t="s">
        <v>1768</v>
      </c>
      <c r="H259" s="112" t="s">
        <v>618</v>
      </c>
      <c r="I259" s="112" t="s">
        <v>618</v>
      </c>
      <c r="J259" s="113" t="s">
        <v>39</v>
      </c>
      <c r="K259" s="58">
        <f>IF(ISBLANK($A259),"",$F259-(INDEX(ShipmentRegister!A:A,MATCH($A259,ShipmentRegister!C:C,0))))</f>
        <v>11</v>
      </c>
      <c r="L259" s="59" t="str">
        <f>IF(ISBLANK($A259),"",IF(INDEX(ShipmentRegister!T:T,MATCH($A259,ShipmentRegister!C:C,0))=0,"",INDEX(ShipmentRegister!T:T,MATCH($A259,ShipmentRegister!C:C,0))))</f>
        <v/>
      </c>
      <c r="M259" s="113"/>
    </row>
    <row r="260" spans="1:14" ht="14.25" customHeight="1">
      <c r="A260" s="50" t="s">
        <v>1645</v>
      </c>
      <c r="B260" s="56" t="str">
        <f>IF(ISBLANK($A260),"",INDEX(ShipmentRegister!G:G,MATCH($A260,ShipmentRegister!C:C,0)))</f>
        <v>Woolworths</v>
      </c>
      <c r="C260" s="57">
        <f>IF(ISBLANK($A260),"",INDEX(ShipmentRegister!D:D,MATCH($A260,ShipmentRegister!C:C,0)))</f>
        <v>1</v>
      </c>
      <c r="D260" s="57" t="str">
        <f>IF(ISBLANK($A260),"",INDEX(ShipmentRegister!F:F,MATCH($A260,ShipmentRegister!C:C,0)))</f>
        <v>Central Floor</v>
      </c>
      <c r="E260" s="112" t="s">
        <v>1786</v>
      </c>
      <c r="F260" s="142">
        <v>44053</v>
      </c>
      <c r="G260" s="114" t="s">
        <v>47</v>
      </c>
      <c r="H260" s="112" t="s">
        <v>166</v>
      </c>
      <c r="I260" s="112" t="s">
        <v>166</v>
      </c>
      <c r="J260" s="113" t="s">
        <v>39</v>
      </c>
      <c r="K260" s="58">
        <f>IF(ISBLANK($A260),"",$F260-(INDEX(ShipmentRegister!A:A,MATCH($A260,ShipmentRegister!C:C,0))))</f>
        <v>5</v>
      </c>
      <c r="L260" s="59" t="str">
        <f>IF(ISBLANK($A260),"",IF(INDEX(ShipmentRegister!T:T,MATCH($A260,ShipmentRegister!C:C,0))=0,"",INDEX(ShipmentRegister!T:T,MATCH($A260,ShipmentRegister!C:C,0))))</f>
        <v/>
      </c>
      <c r="M260" s="113"/>
    </row>
    <row r="261" spans="1:14" ht="14.25" customHeight="1">
      <c r="A261" s="50" t="s">
        <v>1775</v>
      </c>
      <c r="B261" s="56" t="str">
        <f>IF(ISBLANK($A261),"",INDEX(ShipmentRegister!G:G,MATCH($A261,ShipmentRegister!C:C,0)))</f>
        <v>CODE 42 AUSTRALIA PTY LTD</v>
      </c>
      <c r="C261" s="57">
        <f>IF(ISBLANK($A261),"",INDEX(ShipmentRegister!D:D,MATCH($A261,ShipmentRegister!C:C,0)))</f>
        <v>1</v>
      </c>
      <c r="D261" s="57" t="str">
        <f>IF(ISBLANK($A261),"",INDEX(ShipmentRegister!F:F,MATCH($A261,ShipmentRegister!C:C,0)))</f>
        <v>B1.4</v>
      </c>
      <c r="E261" s="112" t="s">
        <v>1787</v>
      </c>
      <c r="F261" s="142">
        <v>44053</v>
      </c>
      <c r="G261" s="114" t="s">
        <v>510</v>
      </c>
      <c r="H261" s="112" t="s">
        <v>1376</v>
      </c>
      <c r="I261" s="112" t="s">
        <v>1376</v>
      </c>
      <c r="J261" s="113" t="s">
        <v>39</v>
      </c>
      <c r="K261" s="58">
        <f>IF(ISBLANK($A261),"",$F261-(INDEX(ShipmentRegister!A:A,MATCH($A261,ShipmentRegister!C:C,0))))</f>
        <v>2</v>
      </c>
      <c r="L261" s="59" t="str">
        <f>IF(ISBLANK($A261),"",IF(INDEX(ShipmentRegister!T:T,MATCH($A261,ShipmentRegister!C:C,0))=0,"",INDEX(ShipmentRegister!T:T,MATCH($A261,ShipmentRegister!C:C,0))))</f>
        <v/>
      </c>
      <c r="M261" s="113"/>
    </row>
    <row r="262" spans="1:14" ht="14.25" customHeight="1">
      <c r="A262" s="50" t="s">
        <v>1770</v>
      </c>
      <c r="B262" s="56" t="str">
        <f>IF(ISBLANK($A262),"",INDEX(ShipmentRegister!G:G,MATCH($A262,ShipmentRegister!C:C,0)))</f>
        <v>ServiceNow Australia Pty Ltd</v>
      </c>
      <c r="C262" s="57">
        <f>IF(ISBLANK($A262),"",INDEX(ShipmentRegister!D:D,MATCH($A262,ShipmentRegister!C:C,0)))</f>
        <v>1</v>
      </c>
      <c r="D262" s="57" t="str">
        <f>IF(ISBLANK($A262),"",INDEX(ShipmentRegister!F:F,MATCH($A262,ShipmentRegister!C:C,0)))</f>
        <v>A1.1</v>
      </c>
      <c r="E262" s="112" t="s">
        <v>1795</v>
      </c>
      <c r="F262" s="142">
        <v>44054</v>
      </c>
      <c r="G262" s="114" t="s">
        <v>1794</v>
      </c>
      <c r="H262" s="112" t="s">
        <v>1054</v>
      </c>
      <c r="I262" s="112" t="s">
        <v>1054</v>
      </c>
      <c r="J262" s="113" t="s">
        <v>39</v>
      </c>
      <c r="K262" s="58">
        <f>IF(ISBLANK($A262),"",$F262-(INDEX(ShipmentRegister!A:A,MATCH($A262,ShipmentRegister!C:C,0))))</f>
        <v>3</v>
      </c>
      <c r="L262" s="59" t="str">
        <f>IF(ISBLANK($A262),"",IF(INDEX(ShipmentRegister!T:T,MATCH($A262,ShipmentRegister!C:C,0))=0,"",INDEX(ShipmentRegister!T:T,MATCH($A262,ShipmentRegister!C:C,0))))</f>
        <v/>
      </c>
      <c r="M262" s="113"/>
    </row>
    <row r="263" spans="1:14" ht="14.25" customHeight="1">
      <c r="A263" s="50" t="s">
        <v>1174</v>
      </c>
      <c r="B263" s="56" t="str">
        <f>IF(ISBLANK($A263),"",INDEX(ShipmentRegister!G:G,MATCH($A263,ShipmentRegister!C:C,0)))</f>
        <v>The Missing Link Network Integration Pty Ltd - Reseller</v>
      </c>
      <c r="C263" s="57">
        <f>IF(ISBLANK($A263),"",INDEX(ShipmentRegister!D:D,MATCH($A263,ShipmentRegister!C:C,0)))</f>
        <v>1</v>
      </c>
      <c r="D263" s="57" t="str">
        <f>IF(ISBLANK($A263),"",INDEX(ShipmentRegister!F:F,MATCH($A263,ShipmentRegister!C:C,0)))</f>
        <v>D2.4</v>
      </c>
      <c r="E263" s="112" t="s">
        <v>1801</v>
      </c>
      <c r="F263" s="142">
        <v>44054</v>
      </c>
      <c r="G263" s="114" t="s">
        <v>1802</v>
      </c>
      <c r="H263" s="112" t="s">
        <v>1376</v>
      </c>
      <c r="I263" s="112" t="s">
        <v>1376</v>
      </c>
      <c r="J263" s="113" t="s">
        <v>39</v>
      </c>
      <c r="K263" s="58">
        <f>IF(ISBLANK($A263),"",$F263-(INDEX(ShipmentRegister!A:A,MATCH($A263,ShipmentRegister!C:C,0))))</f>
        <v>26</v>
      </c>
      <c r="L263" s="59" t="str">
        <f>IF(ISBLANK($A263),"",IF(INDEX(ShipmentRegister!T:T,MATCH($A263,ShipmentRegister!C:C,0))=0,"",INDEX(ShipmentRegister!T:T,MATCH($A263,ShipmentRegister!C:C,0))))</f>
        <v/>
      </c>
      <c r="M263" s="113"/>
      <c r="N263" s="60" t="s">
        <v>1803</v>
      </c>
    </row>
    <row r="264" spans="1:14" ht="14.25" customHeight="1">
      <c r="A264" s="50" t="s">
        <v>1714</v>
      </c>
      <c r="B264" s="56" t="str">
        <f>IF(ISBLANK($A264),"",INDEX(ShipmentRegister!G:G,MATCH($A264,ShipmentRegister!C:C,0)))</f>
        <v>Tata Consultancy Services Limited</v>
      </c>
      <c r="C264" s="57">
        <f>IF(ISBLANK($A264),"",INDEX(ShipmentRegister!D:D,MATCH($A264,ShipmentRegister!C:C,0)))</f>
        <v>3</v>
      </c>
      <c r="D264" s="57" t="str">
        <f>IF(ISBLANK($A264),"",INDEX(ShipmentRegister!F:F,MATCH($A264,ShipmentRegister!C:C,0)))</f>
        <v>B1.5</v>
      </c>
      <c r="E264" s="112" t="s">
        <v>986</v>
      </c>
      <c r="F264" s="142">
        <v>44054</v>
      </c>
      <c r="G264" s="114" t="s">
        <v>337</v>
      </c>
      <c r="H264" s="112" t="s">
        <v>1376</v>
      </c>
      <c r="I264" s="112" t="s">
        <v>1376</v>
      </c>
      <c r="J264" s="113" t="s">
        <v>193</v>
      </c>
      <c r="K264" s="58">
        <f>IF(ISBLANK($A264),"",$F264-(INDEX(ShipmentRegister!A:A,MATCH($A264,ShipmentRegister!C:C,0))))</f>
        <v>5</v>
      </c>
      <c r="L264" s="59" t="str">
        <f>IF(ISBLANK($A264),"",IF(INDEX(ShipmentRegister!T:T,MATCH($A264,ShipmentRegister!C:C,0))=0,"",INDEX(ShipmentRegister!T:T,MATCH($A264,ShipmentRegister!C:C,0))))</f>
        <v/>
      </c>
      <c r="M264" s="113"/>
      <c r="N264" s="60" t="s">
        <v>1812</v>
      </c>
    </row>
    <row r="265" spans="1:14" ht="14.25" customHeight="1">
      <c r="A265" s="50" t="s">
        <v>1715</v>
      </c>
      <c r="B265" s="56" t="str">
        <f>IF(ISBLANK($A265),"",INDEX(ShipmentRegister!G:G,MATCH($A265,ShipmentRegister!C:C,0)))</f>
        <v>Tata Consultancy Services Limited</v>
      </c>
      <c r="C265" s="57">
        <f>IF(ISBLANK($A265),"",INDEX(ShipmentRegister!D:D,MATCH($A265,ShipmentRegister!C:C,0)))</f>
        <v>3</v>
      </c>
      <c r="D265" s="57" t="str">
        <f>IF(ISBLANK($A265),"",INDEX(ShipmentRegister!F:F,MATCH($A265,ShipmentRegister!C:C,0)))</f>
        <v>B1.5</v>
      </c>
      <c r="E265" s="112" t="s">
        <v>986</v>
      </c>
      <c r="F265" s="142">
        <v>44054</v>
      </c>
      <c r="G265" s="114" t="s">
        <v>337</v>
      </c>
      <c r="H265" s="112" t="s">
        <v>1376</v>
      </c>
      <c r="I265" s="112" t="s">
        <v>1376</v>
      </c>
      <c r="J265" s="113" t="s">
        <v>193</v>
      </c>
      <c r="K265" s="58">
        <f>IF(ISBLANK($A265),"",$F265-(INDEX(ShipmentRegister!A:A,MATCH($A265,ShipmentRegister!C:C,0))))</f>
        <v>5</v>
      </c>
      <c r="L265" s="59" t="str">
        <f>IF(ISBLANK($A265),"",IF(INDEX(ShipmentRegister!T:T,MATCH($A265,ShipmentRegister!C:C,0))=0,"",INDEX(ShipmentRegister!T:T,MATCH($A265,ShipmentRegister!C:C,0))))</f>
        <v/>
      </c>
      <c r="M265" s="113"/>
      <c r="N265" s="60" t="s">
        <v>1812</v>
      </c>
    </row>
    <row r="266" spans="1:14" ht="14.25" customHeight="1">
      <c r="A266" s="50" t="s">
        <v>1716</v>
      </c>
      <c r="B266" s="56" t="str">
        <f>IF(ISBLANK($A266),"",INDEX(ShipmentRegister!G:G,MATCH($A266,ShipmentRegister!C:C,0)))</f>
        <v>Tata Consultancy Services Limited</v>
      </c>
      <c r="C266" s="57">
        <f>IF(ISBLANK($A266),"",INDEX(ShipmentRegister!D:D,MATCH($A266,ShipmentRegister!C:C,0)))</f>
        <v>3</v>
      </c>
      <c r="D266" s="57" t="str">
        <f>IF(ISBLANK($A266),"",INDEX(ShipmentRegister!F:F,MATCH($A266,ShipmentRegister!C:C,0)))</f>
        <v>B1.5</v>
      </c>
      <c r="E266" s="112" t="s">
        <v>986</v>
      </c>
      <c r="F266" s="142">
        <v>44054</v>
      </c>
      <c r="G266" s="114" t="s">
        <v>337</v>
      </c>
      <c r="H266" s="112" t="s">
        <v>1376</v>
      </c>
      <c r="I266" s="112" t="s">
        <v>1376</v>
      </c>
      <c r="J266" s="113" t="s">
        <v>193</v>
      </c>
      <c r="K266" s="58">
        <f>IF(ISBLANK($A266),"",$F266-(INDEX(ShipmentRegister!A:A,MATCH($A266,ShipmentRegister!C:C,0))))</f>
        <v>5</v>
      </c>
      <c r="L266" s="59" t="str">
        <f>IF(ISBLANK($A266),"",IF(INDEX(ShipmentRegister!T:T,MATCH($A266,ShipmentRegister!C:C,0))=0,"",INDEX(ShipmentRegister!T:T,MATCH($A266,ShipmentRegister!C:C,0))))</f>
        <v/>
      </c>
      <c r="M266" s="113"/>
      <c r="N266" s="60" t="s">
        <v>1812</v>
      </c>
    </row>
    <row r="267" spans="1:14" ht="14.25" customHeight="1">
      <c r="A267" s="50" t="s">
        <v>1819</v>
      </c>
      <c r="B267" s="56" t="str">
        <f>IF(ISBLANK($A267),"",INDEX(ShipmentRegister!G:G,MATCH($A267,ShipmentRegister!C:C,0)))</f>
        <v>Credit Suisse Management (Australia) Pty Ltd</v>
      </c>
      <c r="C267" s="57">
        <f>IF(ISBLANK($A267),"",INDEX(ShipmentRegister!D:D,MATCH($A267,ShipmentRegister!C:C,0)))</f>
        <v>5</v>
      </c>
      <c r="D267" s="57" t="str">
        <f>IF(ISBLANK($A267),"",INDEX(ShipmentRegister!F:F,MATCH($A267,ShipmentRegister!C:C,0)))</f>
        <v>Central Floor</v>
      </c>
      <c r="E267" s="251" t="s">
        <v>1825</v>
      </c>
      <c r="F267" s="142">
        <v>44054</v>
      </c>
      <c r="G267" s="114" t="s">
        <v>847</v>
      </c>
      <c r="H267" s="112" t="s">
        <v>265</v>
      </c>
      <c r="I267" s="112" t="s">
        <v>265</v>
      </c>
      <c r="J267" s="113" t="s">
        <v>39</v>
      </c>
      <c r="K267" s="58">
        <f>IF(ISBLANK($A267),"",$F267-(INDEX(ShipmentRegister!A:A,MATCH($A267,ShipmentRegister!C:C,0))))</f>
        <v>0</v>
      </c>
      <c r="L267" s="59" t="str">
        <f>IF(ISBLANK($A267),"",IF(INDEX(ShipmentRegister!T:T,MATCH($A267,ShipmentRegister!C:C,0))=0,"",INDEX(ShipmentRegister!T:T,MATCH($A267,ShipmentRegister!C:C,0))))</f>
        <v/>
      </c>
      <c r="M267" s="113"/>
    </row>
    <row r="268" spans="1:14" ht="14.25" customHeight="1">
      <c r="A268" s="50" t="s">
        <v>1821</v>
      </c>
      <c r="B268" s="56" t="str">
        <f>IF(ISBLANK($A268),"",INDEX(ShipmentRegister!G:G,MATCH($A268,ShipmentRegister!C:C,0)))</f>
        <v>Credit Suisse Management (Australia) Pty Ltd</v>
      </c>
      <c r="C268" s="57">
        <f>IF(ISBLANK($A268),"",INDEX(ShipmentRegister!D:D,MATCH($A268,ShipmentRegister!C:C,0)))</f>
        <v>5</v>
      </c>
      <c r="D268" s="57" t="str">
        <f>IF(ISBLANK($A268),"",INDEX(ShipmentRegister!F:F,MATCH($A268,ShipmentRegister!C:C,0)))</f>
        <v>Central Floor</v>
      </c>
      <c r="E268" s="251" t="s">
        <v>1825</v>
      </c>
      <c r="F268" s="142">
        <v>44054</v>
      </c>
      <c r="G268" s="114" t="s">
        <v>847</v>
      </c>
      <c r="H268" s="112" t="s">
        <v>265</v>
      </c>
      <c r="I268" s="112" t="s">
        <v>265</v>
      </c>
      <c r="J268" s="113" t="s">
        <v>39</v>
      </c>
      <c r="K268" s="58">
        <f>IF(ISBLANK($A268),"",$F268-(INDEX(ShipmentRegister!A:A,MATCH($A268,ShipmentRegister!C:C,0))))</f>
        <v>0</v>
      </c>
      <c r="L268" s="59" t="str">
        <f>IF(ISBLANK($A268),"",IF(INDEX(ShipmentRegister!T:T,MATCH($A268,ShipmentRegister!C:C,0))=0,"",INDEX(ShipmentRegister!T:T,MATCH($A268,ShipmentRegister!C:C,0))))</f>
        <v/>
      </c>
      <c r="M268" s="113"/>
    </row>
    <row r="269" spans="1:14" ht="14.25" customHeight="1">
      <c r="A269" s="50" t="s">
        <v>1822</v>
      </c>
      <c r="B269" s="56" t="str">
        <f>IF(ISBLANK($A269),"",INDEX(ShipmentRegister!G:G,MATCH($A269,ShipmentRegister!C:C,0)))</f>
        <v>Credit Suisse Management (Australia) Pty Ltd</v>
      </c>
      <c r="C269" s="57">
        <f>IF(ISBLANK($A269),"",INDEX(ShipmentRegister!D:D,MATCH($A269,ShipmentRegister!C:C,0)))</f>
        <v>5</v>
      </c>
      <c r="D269" s="57" t="str">
        <f>IF(ISBLANK($A269),"",INDEX(ShipmentRegister!F:F,MATCH($A269,ShipmentRegister!C:C,0)))</f>
        <v>Central Floor</v>
      </c>
      <c r="E269" s="251" t="s">
        <v>1825</v>
      </c>
      <c r="F269" s="142">
        <v>44054</v>
      </c>
      <c r="G269" s="114" t="s">
        <v>847</v>
      </c>
      <c r="H269" s="112" t="s">
        <v>265</v>
      </c>
      <c r="I269" s="112" t="s">
        <v>265</v>
      </c>
      <c r="J269" s="113" t="s">
        <v>39</v>
      </c>
      <c r="K269" s="58">
        <f>IF(ISBLANK($A269),"",$F269-(INDEX(ShipmentRegister!A:A,MATCH($A269,ShipmentRegister!C:C,0))))</f>
        <v>0</v>
      </c>
      <c r="L269" s="59" t="str">
        <f>IF(ISBLANK($A269),"",IF(INDEX(ShipmentRegister!T:T,MATCH($A269,ShipmentRegister!C:C,0))=0,"",INDEX(ShipmentRegister!T:T,MATCH($A269,ShipmentRegister!C:C,0))))</f>
        <v/>
      </c>
      <c r="M269" s="113"/>
    </row>
    <row r="270" spans="1:14" ht="14.25" customHeight="1">
      <c r="A270" s="50" t="s">
        <v>1823</v>
      </c>
      <c r="B270" s="56" t="str">
        <f>IF(ISBLANK($A270),"",INDEX(ShipmentRegister!G:G,MATCH($A270,ShipmentRegister!C:C,0)))</f>
        <v>Credit Suisse Management (Australia) Pty Ltd</v>
      </c>
      <c r="C270" s="57">
        <f>IF(ISBLANK($A270),"",INDEX(ShipmentRegister!D:D,MATCH($A270,ShipmentRegister!C:C,0)))</f>
        <v>5</v>
      </c>
      <c r="D270" s="57" t="str">
        <f>IF(ISBLANK($A270),"",INDEX(ShipmentRegister!F:F,MATCH($A270,ShipmentRegister!C:C,0)))</f>
        <v>Central Floor</v>
      </c>
      <c r="E270" s="251" t="s">
        <v>1825</v>
      </c>
      <c r="F270" s="142">
        <v>44054</v>
      </c>
      <c r="G270" s="114" t="s">
        <v>847</v>
      </c>
      <c r="H270" s="112" t="s">
        <v>265</v>
      </c>
      <c r="I270" s="112" t="s">
        <v>265</v>
      </c>
      <c r="J270" s="113" t="s">
        <v>39</v>
      </c>
      <c r="K270" s="58">
        <f>IF(ISBLANK($A270),"",$F270-(INDEX(ShipmentRegister!A:A,MATCH($A270,ShipmentRegister!C:C,0))))</f>
        <v>0</v>
      </c>
      <c r="L270" s="59" t="str">
        <f>IF(ISBLANK($A270),"",IF(INDEX(ShipmentRegister!T:T,MATCH($A270,ShipmentRegister!C:C,0))=0,"",INDEX(ShipmentRegister!T:T,MATCH($A270,ShipmentRegister!C:C,0))))</f>
        <v/>
      </c>
      <c r="M270" s="113"/>
    </row>
    <row r="271" spans="1:14" ht="14.25" customHeight="1">
      <c r="A271" s="50" t="s">
        <v>1824</v>
      </c>
      <c r="B271" s="56" t="str">
        <f>IF(ISBLANK($A271),"",INDEX(ShipmentRegister!G:G,MATCH($A271,ShipmentRegister!C:C,0)))</f>
        <v>Credit Suisse Management (Australia) Pty Ltd</v>
      </c>
      <c r="C271" s="57">
        <f>IF(ISBLANK($A271),"",INDEX(ShipmentRegister!D:D,MATCH($A271,ShipmentRegister!C:C,0)))</f>
        <v>5</v>
      </c>
      <c r="D271" s="57" t="str">
        <f>IF(ISBLANK($A271),"",INDEX(ShipmentRegister!F:F,MATCH($A271,ShipmentRegister!C:C,0)))</f>
        <v>Central Floor</v>
      </c>
      <c r="E271" s="251" t="s">
        <v>1825</v>
      </c>
      <c r="F271" s="142">
        <v>44054</v>
      </c>
      <c r="G271" s="114" t="s">
        <v>847</v>
      </c>
      <c r="H271" s="112" t="s">
        <v>265</v>
      </c>
      <c r="I271" s="112" t="s">
        <v>265</v>
      </c>
      <c r="J271" s="113" t="s">
        <v>39</v>
      </c>
      <c r="K271" s="58">
        <f>IF(ISBLANK($A271),"",$F271-(INDEX(ShipmentRegister!A:A,MATCH($A271,ShipmentRegister!C:C,0))))</f>
        <v>0</v>
      </c>
      <c r="L271" s="59" t="str">
        <f>IF(ISBLANK($A271),"",IF(INDEX(ShipmentRegister!T:T,MATCH($A271,ShipmentRegister!C:C,0))=0,"",INDEX(ShipmentRegister!T:T,MATCH($A271,ShipmentRegister!C:C,0))))</f>
        <v/>
      </c>
      <c r="M271" s="113"/>
    </row>
    <row r="272" spans="1:14" ht="14.25" customHeight="1">
      <c r="A272" s="144" t="s">
        <v>1782</v>
      </c>
      <c r="B272" s="56" t="str">
        <f>IF(ISBLANK($A272),"",INDEX(ShipmentRegister!G:G,MATCH($A272,ShipmentRegister!C:C,0)))</f>
        <v>Ericsson Edge Gravity Inc</v>
      </c>
      <c r="C272" s="57">
        <f>IF(ISBLANK($A272),"",INDEX(ShipmentRegister!D:D,MATCH($A272,ShipmentRegister!C:C,0)))</f>
        <v>2</v>
      </c>
      <c r="D272" s="57" t="str">
        <f>IF(ISBLANK($A272),"",INDEX(ShipmentRegister!F:F,MATCH($A272,ShipmentRegister!C:C,0)))</f>
        <v>Central Floor</v>
      </c>
      <c r="E272" s="112" t="s">
        <v>1838</v>
      </c>
      <c r="F272" s="142">
        <v>44055</v>
      </c>
      <c r="G272" s="114" t="s">
        <v>1712</v>
      </c>
      <c r="H272" s="112" t="s">
        <v>1054</v>
      </c>
      <c r="I272" s="112" t="s">
        <v>1054</v>
      </c>
      <c r="J272" s="113" t="s">
        <v>39</v>
      </c>
      <c r="K272" s="58">
        <f>IF(ISBLANK($A272),"",$F272-(INDEX(ShipmentRegister!A:A,MATCH($A272,ShipmentRegister!C:C,0))))</f>
        <v>4</v>
      </c>
      <c r="L272" s="59" t="str">
        <f>IF(ISBLANK($A272),"",IF(INDEX(ShipmentRegister!T:T,MATCH($A272,ShipmentRegister!C:C,0))=0,"",INDEX(ShipmentRegister!T:T,MATCH($A272,ShipmentRegister!C:C,0))))</f>
        <v/>
      </c>
      <c r="M272" s="113"/>
    </row>
    <row r="273" spans="1:13" ht="14.25" customHeight="1">
      <c r="A273" s="252" t="s">
        <v>1783</v>
      </c>
      <c r="B273" s="56" t="str">
        <f>IF(ISBLANK($A273),"",INDEX(ShipmentRegister!G:G,MATCH($A273,ShipmentRegister!C:C,0)))</f>
        <v>Ericsson Edge Gravity Inc</v>
      </c>
      <c r="C273" s="57">
        <f>IF(ISBLANK($A273),"",INDEX(ShipmentRegister!D:D,MATCH($A273,ShipmentRegister!C:C,0)))</f>
        <v>2</v>
      </c>
      <c r="D273" s="57" t="str">
        <f>IF(ISBLANK($A273),"",INDEX(ShipmentRegister!F:F,MATCH($A273,ShipmentRegister!C:C,0)))</f>
        <v>Central Floor</v>
      </c>
      <c r="E273" s="112" t="s">
        <v>1838</v>
      </c>
      <c r="F273" s="142">
        <v>44055</v>
      </c>
      <c r="G273" s="114" t="s">
        <v>1712</v>
      </c>
      <c r="H273" s="112" t="s">
        <v>1054</v>
      </c>
      <c r="I273" s="112" t="s">
        <v>1054</v>
      </c>
      <c r="J273" s="113" t="s">
        <v>39</v>
      </c>
      <c r="K273" s="58">
        <f>IF(ISBLANK($A273),"",$F273-(INDEX(ShipmentRegister!A:A,MATCH($A273,ShipmentRegister!C:C,0))))</f>
        <v>4</v>
      </c>
      <c r="L273" s="59" t="str">
        <f>IF(ISBLANK($A273),"",IF(INDEX(ShipmentRegister!T:T,MATCH($A273,ShipmentRegister!C:C,0))=0,"",INDEX(ShipmentRegister!T:T,MATCH($A273,ShipmentRegister!C:C,0))))</f>
        <v/>
      </c>
      <c r="M273" s="113"/>
    </row>
    <row r="274" spans="1:13" ht="14.25" customHeight="1">
      <c r="A274" s="50" t="s">
        <v>1840</v>
      </c>
      <c r="B274" s="56" t="str">
        <f>IF(ISBLANK($A274),"",INDEX(ShipmentRegister!G:G,MATCH($A274,ShipmentRegister!C:C,0)))</f>
        <v>SYD70</v>
      </c>
      <c r="C274" s="57">
        <f>IF(ISBLANK($A274),"",INDEX(ShipmentRegister!D:D,MATCH($A274,ShipmentRegister!C:C,0)))</f>
        <v>1</v>
      </c>
      <c r="D274" s="57" t="str">
        <f>IF(ISBLANK($A274),"",INDEX(ShipmentRegister!F:F,MATCH($A274,ShipmentRegister!C:C,0)))</f>
        <v>A2.1</v>
      </c>
      <c r="E274" s="112" t="s">
        <v>1839</v>
      </c>
      <c r="F274" s="142">
        <v>44055</v>
      </c>
      <c r="G274" s="114" t="s">
        <v>1843</v>
      </c>
      <c r="H274" s="112" t="s">
        <v>265</v>
      </c>
      <c r="I274" s="112" t="s">
        <v>265</v>
      </c>
      <c r="J274" s="113" t="s">
        <v>39</v>
      </c>
      <c r="K274" s="58">
        <f>IF(ISBLANK($A274),"",$F274-(INDEX(ShipmentRegister!A:A,MATCH($A274,ShipmentRegister!C:C,0))))</f>
        <v>0</v>
      </c>
      <c r="L274" s="59" t="str">
        <f>IF(ISBLANK($A274),"",IF(INDEX(ShipmentRegister!T:T,MATCH($A274,ShipmentRegister!C:C,0))=0,"",INDEX(ShipmentRegister!T:T,MATCH($A274,ShipmentRegister!C:C,0))))</f>
        <v/>
      </c>
      <c r="M274" s="113"/>
    </row>
    <row r="275" spans="1:13" ht="14.25" customHeight="1">
      <c r="A275" s="50" t="s">
        <v>1844</v>
      </c>
      <c r="B275" s="56" t="str">
        <f>IF(ISBLANK($A275),"",INDEX(ShipmentRegister!G:G,MATCH($A275,ShipmentRegister!C:C,0)))</f>
        <v>Woolworths</v>
      </c>
      <c r="C275" s="57">
        <f>IF(ISBLANK($A275),"",INDEX(ShipmentRegister!D:D,MATCH($A275,ShipmentRegister!C:C,0)))</f>
        <v>1</v>
      </c>
      <c r="D275" s="57" t="str">
        <f>IF(ISBLANK($A275),"",INDEX(ShipmentRegister!F:F,MATCH($A275,ShipmentRegister!C:C,0)))</f>
        <v>A1.1</v>
      </c>
      <c r="E275" s="112" t="s">
        <v>1899</v>
      </c>
      <c r="F275" s="142">
        <v>44056</v>
      </c>
      <c r="G275" s="114" t="s">
        <v>1900</v>
      </c>
      <c r="H275" s="112" t="s">
        <v>169</v>
      </c>
      <c r="I275" s="112" t="s">
        <v>169</v>
      </c>
      <c r="J275" s="113" t="s">
        <v>39</v>
      </c>
      <c r="K275" s="58">
        <f>IF(ISBLANK($A275),"",$F275-(INDEX(ShipmentRegister!A:A,MATCH($A275,ShipmentRegister!C:C,0))))</f>
        <v>1</v>
      </c>
      <c r="L275" s="59" t="str">
        <f>IF(ISBLANK($A275),"",IF(INDEX(ShipmentRegister!T:T,MATCH($A275,ShipmentRegister!C:C,0))=0,"",INDEX(ShipmentRegister!T:T,MATCH($A275,ShipmentRegister!C:C,0))))</f>
        <v/>
      </c>
      <c r="M275" s="113"/>
    </row>
    <row r="276" spans="1:13" ht="14.25" customHeight="1">
      <c r="A276" s="50" t="s">
        <v>1848</v>
      </c>
      <c r="B276" s="56" t="str">
        <f>IF(ISBLANK($A276),"",INDEX(ShipmentRegister!G:G,MATCH($A276,ShipmentRegister!C:C,0)))</f>
        <v>Telstra_OnSite Industrial Rentals (DCSA)</v>
      </c>
      <c r="C276" s="57">
        <f>IF(ISBLANK($A276),"",INDEX(ShipmentRegister!D:D,MATCH($A276,ShipmentRegister!C:C,0)))</f>
        <v>1</v>
      </c>
      <c r="D276" s="57" t="str">
        <f>IF(ISBLANK($A276),"",INDEX(ShipmentRegister!F:F,MATCH($A276,ShipmentRegister!C:C,0)))</f>
        <v>A1.2</v>
      </c>
      <c r="E276" s="112" t="s">
        <v>1913</v>
      </c>
      <c r="F276" s="142">
        <v>44056</v>
      </c>
      <c r="G276" s="114" t="s">
        <v>1914</v>
      </c>
      <c r="H276" s="112" t="s">
        <v>1974</v>
      </c>
      <c r="I276" s="112" t="s">
        <v>1054</v>
      </c>
      <c r="J276" s="113" t="s">
        <v>39</v>
      </c>
      <c r="K276" s="58">
        <f>IF(ISBLANK($A276),"",$F276-(INDEX(ShipmentRegister!A:A,MATCH($A276,ShipmentRegister!C:C,0))))</f>
        <v>1</v>
      </c>
      <c r="L276" s="59" t="str">
        <f>IF(ISBLANK($A276),"",IF(INDEX(ShipmentRegister!T:T,MATCH($A276,ShipmentRegister!C:C,0))=0,"",INDEX(ShipmentRegister!T:T,MATCH($A276,ShipmentRegister!C:C,0))))</f>
        <v/>
      </c>
      <c r="M276" s="113"/>
    </row>
    <row r="277" spans="1:13" ht="14.25" customHeight="1">
      <c r="A277" s="50" t="s">
        <v>1916</v>
      </c>
      <c r="B277" s="56" t="str">
        <f>IF(ISBLANK($A277),"",INDEX(ShipmentRegister!G:G,MATCH($A277,ShipmentRegister!C:C,0)))</f>
        <v>SoftLayer Technologies Australia Pty Ltd</v>
      </c>
      <c r="C277" s="57">
        <f>IF(ISBLANK($A277),"",INDEX(ShipmentRegister!D:D,MATCH($A277,ShipmentRegister!C:C,0)))</f>
        <v>1</v>
      </c>
      <c r="D277" s="57" t="str">
        <f>IF(ISBLANK($A277),"",INDEX(ShipmentRegister!F:F,MATCH($A277,ShipmentRegister!C:C,0)))</f>
        <v>Loading Dock</v>
      </c>
      <c r="E277" s="112" t="s">
        <v>1920</v>
      </c>
      <c r="F277" s="142">
        <v>44056</v>
      </c>
      <c r="G277" s="114" t="s">
        <v>1921</v>
      </c>
      <c r="H277" s="112" t="s">
        <v>1054</v>
      </c>
      <c r="I277" s="112" t="s">
        <v>1054</v>
      </c>
      <c r="J277" s="113" t="s">
        <v>39</v>
      </c>
      <c r="K277" s="58">
        <f>IF(ISBLANK($A277),"",$F277-(INDEX(ShipmentRegister!A:A,MATCH($A277,ShipmentRegister!C:C,0))))</f>
        <v>0</v>
      </c>
      <c r="L277" s="59" t="str">
        <f>IF(ISBLANK($A277),"",IF(INDEX(ShipmentRegister!T:T,MATCH($A277,ShipmentRegister!C:C,0))=0,"",INDEX(ShipmentRegister!T:T,MATCH($A277,ShipmentRegister!C:C,0))))</f>
        <v/>
      </c>
      <c r="M277" s="113"/>
    </row>
    <row r="278" spans="1:13" ht="14.25" customHeight="1">
      <c r="A278" s="50" t="s">
        <v>1612</v>
      </c>
      <c r="B278" s="56" t="str">
        <f>IF(ISBLANK($A278),"",INDEX(ShipmentRegister!G:G,MATCH($A278,ShipmentRegister!C:C,0)))</f>
        <v>Equinix - Edward Lipnick</v>
      </c>
      <c r="C278" s="57">
        <f>IF(ISBLANK($A278),"",INDEX(ShipmentRegister!D:D,MATCH($A278,ShipmentRegister!C:C,0)))</f>
        <v>1</v>
      </c>
      <c r="D278" s="57" t="str">
        <f>IF(ISBLANK($A278),"",INDEX(ShipmentRegister!F:F,MATCH($A278,ShipmentRegister!C:C,0)))</f>
        <v>C8.2</v>
      </c>
      <c r="E278" s="112" t="s">
        <v>1930</v>
      </c>
      <c r="F278" s="142">
        <v>44056</v>
      </c>
      <c r="G278" s="114" t="s">
        <v>1931</v>
      </c>
      <c r="H278" s="112" t="s">
        <v>140</v>
      </c>
      <c r="I278" s="112" t="s">
        <v>140</v>
      </c>
      <c r="J278" s="113" t="s">
        <v>39</v>
      </c>
      <c r="K278" s="58">
        <f>IF(ISBLANK($A278),"",$F278-(INDEX(ShipmentRegister!A:A,MATCH($A278,ShipmentRegister!C:C,0))))</f>
        <v>9</v>
      </c>
      <c r="L278" s="59" t="str">
        <f>IF(ISBLANK($A278),"",IF(INDEX(ShipmentRegister!T:T,MATCH($A278,ShipmentRegister!C:C,0))=0,"",INDEX(ShipmentRegister!T:T,MATCH($A278,ShipmentRegister!C:C,0))))</f>
        <v/>
      </c>
      <c r="M278" s="113"/>
    </row>
    <row r="279" spans="1:13" ht="14.25" customHeight="1">
      <c r="A279" s="50" t="s">
        <v>1120</v>
      </c>
      <c r="B279" s="56" t="str">
        <f>IF(ISBLANK($A279),"",INDEX(ShipmentRegister!G:G,MATCH($A279,ShipmentRegister!C:C,0)))</f>
        <v>Telstra_ngena Resell</v>
      </c>
      <c r="C279" s="57">
        <f>IF(ISBLANK($A279),"",INDEX(ShipmentRegister!D:D,MATCH($A279,ShipmentRegister!C:C,0)))</f>
        <v>1</v>
      </c>
      <c r="D279" s="57" t="str">
        <f>IF(ISBLANK($A279),"",INDEX(ShipmentRegister!F:F,MATCH($A279,ShipmentRegister!C:C,0)))</f>
        <v>A1.1</v>
      </c>
      <c r="E279" s="112" t="s">
        <v>1935</v>
      </c>
      <c r="F279" s="142">
        <v>44056</v>
      </c>
      <c r="G279" s="114" t="s">
        <v>1931</v>
      </c>
      <c r="H279" s="112" t="s">
        <v>140</v>
      </c>
      <c r="I279" s="112" t="s">
        <v>140</v>
      </c>
      <c r="J279" s="113" t="s">
        <v>39</v>
      </c>
      <c r="K279" s="58">
        <f>IF(ISBLANK($A279),"",$F279-(INDEX(ShipmentRegister!A:A,MATCH($A279,ShipmentRegister!C:C,0))))</f>
        <v>30</v>
      </c>
      <c r="L279" s="59" t="str">
        <f>IF(ISBLANK($A279),"",IF(INDEX(ShipmentRegister!T:T,MATCH($A279,ShipmentRegister!C:C,0))=0,"",INDEX(ShipmentRegister!T:T,MATCH($A279,ShipmentRegister!C:C,0))))</f>
        <v/>
      </c>
      <c r="M279" s="113"/>
    </row>
    <row r="280" spans="1:13" ht="14.25" customHeight="1">
      <c r="A280" s="253" t="s">
        <v>1937</v>
      </c>
      <c r="B280" s="56" t="str">
        <f>IF(ISBLANK($A280),"",INDEX(ShipmentRegister!G:G,MATCH($A280,ShipmentRegister!C:C,0)))</f>
        <v>InfoCube</v>
      </c>
      <c r="C280" s="57">
        <f>IF(ISBLANK($A280),"",INDEX(ShipmentRegister!D:D,MATCH($A280,ShipmentRegister!C:C,0)))</f>
        <v>1</v>
      </c>
      <c r="D280" s="57" t="str">
        <f>IF(ISBLANK($A280),"",INDEX(ShipmentRegister!F:F,MATCH($A280,ShipmentRegister!C:C,0)))</f>
        <v>Central Floor</v>
      </c>
      <c r="E280" s="112" t="s">
        <v>1936</v>
      </c>
      <c r="F280" s="142">
        <v>44056</v>
      </c>
      <c r="G280" s="114" t="s">
        <v>1931</v>
      </c>
      <c r="H280" s="112" t="s">
        <v>140</v>
      </c>
      <c r="I280" s="112" t="s">
        <v>140</v>
      </c>
      <c r="J280" s="113" t="s">
        <v>39</v>
      </c>
      <c r="K280" s="58">
        <f>IF(ISBLANK($A280),"",$F280-(INDEX(ShipmentRegister!A:A,MATCH($A280,ShipmentRegister!C:C,0))))</f>
        <v>0</v>
      </c>
      <c r="L280" s="59" t="str">
        <f>IF(ISBLANK($A280),"",IF(INDEX(ShipmentRegister!T:T,MATCH($A280,ShipmentRegister!C:C,0))=0,"",INDEX(ShipmentRegister!T:T,MATCH($A280,ShipmentRegister!C:C,0))))</f>
        <v/>
      </c>
      <c r="M280" s="113"/>
    </row>
    <row r="281" spans="1:13" ht="14.25" customHeight="1">
      <c r="A281" s="50" t="s">
        <v>1940</v>
      </c>
      <c r="B281" s="56" t="str">
        <f>IF(ISBLANK($A281),"",INDEX(ShipmentRegister!G:G,MATCH($A281,ShipmentRegister!C:C,0)))</f>
        <v>Datto AsiaPac Pty Ltd</v>
      </c>
      <c r="C281" s="57">
        <f>IF(ISBLANK($A281),"",INDEX(ShipmentRegister!D:D,MATCH($A281,ShipmentRegister!C:C,0)))</f>
        <v>1</v>
      </c>
      <c r="D281" s="57" t="str">
        <f>IF(ISBLANK($A281),"",INDEX(ShipmentRegister!F:F,MATCH($A281,ShipmentRegister!C:C,0)))</f>
        <v>A1.1</v>
      </c>
      <c r="E281" s="112" t="s">
        <v>1950</v>
      </c>
      <c r="F281" s="142">
        <v>44057</v>
      </c>
      <c r="G281" s="114" t="s">
        <v>1951</v>
      </c>
      <c r="H281" s="112" t="s">
        <v>1054</v>
      </c>
      <c r="I281" s="112" t="s">
        <v>1054</v>
      </c>
      <c r="J281" s="113" t="s">
        <v>39</v>
      </c>
      <c r="K281" s="58">
        <f>IF(ISBLANK($A281),"",$F281-(INDEX(ShipmentRegister!A:A,MATCH($A281,ShipmentRegister!C:C,0))))</f>
        <v>0</v>
      </c>
      <c r="L281" s="59" t="str">
        <f>IF(ISBLANK($A281),"",IF(INDEX(ShipmentRegister!T:T,MATCH($A281,ShipmentRegister!C:C,0))=0,"",INDEX(ShipmentRegister!T:T,MATCH($A281,ShipmentRegister!C:C,0))))</f>
        <v/>
      </c>
      <c r="M281" s="113"/>
    </row>
    <row r="282" spans="1:13" ht="14.25" customHeight="1">
      <c r="A282" s="50" t="s">
        <v>1932</v>
      </c>
      <c r="B282" s="56" t="str">
        <f>IF(ISBLANK($A282),"",INDEX(ShipmentRegister!G:G,MATCH($A282,ShipmentRegister!C:C,0)))</f>
        <v>SAP AUSTRALIA PTY LTD</v>
      </c>
      <c r="C282" s="57">
        <f>IF(ISBLANK($A282),"",INDEX(ShipmentRegister!D:D,MATCH($A282,ShipmentRegister!C:C,0)))</f>
        <v>1</v>
      </c>
      <c r="D282" s="57" t="str">
        <f>IF(ISBLANK($A282),"",INDEX(ShipmentRegister!F:F,MATCH($A282,ShipmentRegister!C:C,0)))</f>
        <v>A1.1</v>
      </c>
      <c r="E282" s="112" t="s">
        <v>1952</v>
      </c>
      <c r="F282" s="142">
        <v>44057</v>
      </c>
      <c r="G282" s="114" t="s">
        <v>1696</v>
      </c>
      <c r="H282" s="112" t="s">
        <v>1054</v>
      </c>
      <c r="I282" s="112" t="s">
        <v>1054</v>
      </c>
      <c r="J282" s="113" t="s">
        <v>39</v>
      </c>
      <c r="K282" s="58">
        <f>IF(ISBLANK($A282),"",$F282-(INDEX(ShipmentRegister!A:A,MATCH($A282,ShipmentRegister!C:C,0))))</f>
        <v>1</v>
      </c>
      <c r="L282" s="59" t="str">
        <f>IF(ISBLANK($A282),"",IF(INDEX(ShipmentRegister!T:T,MATCH($A282,ShipmentRegister!C:C,0))=0,"",INDEX(ShipmentRegister!T:T,MATCH($A282,ShipmentRegister!C:C,0))))</f>
        <v/>
      </c>
      <c r="M282" s="113"/>
    </row>
    <row r="283" spans="1:13" ht="14.25" customHeight="1">
      <c r="A283" s="50" t="s">
        <v>1314</v>
      </c>
      <c r="B283" s="56" t="str">
        <f>IF(ISBLANK($A283),"",INDEX(ShipmentRegister!G:G,MATCH($A283,ShipmentRegister!C:C,0)))</f>
        <v>TTEC International Australia</v>
      </c>
      <c r="C283" s="57">
        <f>IF(ISBLANK($A283),"",INDEX(ShipmentRegister!D:D,MATCH($A283,ShipmentRegister!C:C,0)))</f>
        <v>2</v>
      </c>
      <c r="D283" s="57" t="str">
        <f>IF(ISBLANK($A283),"",INDEX(ShipmentRegister!F:F,MATCH($A283,ShipmentRegister!C:C,0)))</f>
        <v>E2.1</v>
      </c>
      <c r="E283" s="112" t="s">
        <v>1954</v>
      </c>
      <c r="F283" s="142">
        <v>44035</v>
      </c>
      <c r="G283" s="114" t="s">
        <v>1955</v>
      </c>
      <c r="H283" s="112" t="s">
        <v>1956</v>
      </c>
      <c r="I283" s="112" t="s">
        <v>1054</v>
      </c>
      <c r="J283" s="113" t="s">
        <v>39</v>
      </c>
      <c r="K283" s="58">
        <f>IF(ISBLANK($A283),"",$F283-(INDEX(ShipmentRegister!A:A,MATCH($A283,ShipmentRegister!C:C,0))))</f>
        <v>0</v>
      </c>
      <c r="L283" s="59" t="str">
        <f>IF(ISBLANK($A283),"",IF(INDEX(ShipmentRegister!T:T,MATCH($A283,ShipmentRegister!C:C,0))=0,"",INDEX(ShipmentRegister!T:T,MATCH($A283,ShipmentRegister!C:C,0))))</f>
        <v/>
      </c>
      <c r="M283" s="113"/>
    </row>
    <row r="284" spans="1:13" ht="14.25" customHeight="1">
      <c r="A284" s="50" t="s">
        <v>1317</v>
      </c>
      <c r="B284" s="56" t="str">
        <f>IF(ISBLANK($A284),"",INDEX(ShipmentRegister!G:G,MATCH($A284,ShipmentRegister!C:C,0)))</f>
        <v>TTEC International Australia</v>
      </c>
      <c r="C284" s="57">
        <f>IF(ISBLANK($A284),"",INDEX(ShipmentRegister!D:D,MATCH($A284,ShipmentRegister!C:C,0)))</f>
        <v>2</v>
      </c>
      <c r="D284" s="57" t="str">
        <f>IF(ISBLANK($A284),"",INDEX(ShipmentRegister!F:F,MATCH($A284,ShipmentRegister!C:C,0)))</f>
        <v>E2.1</v>
      </c>
      <c r="E284" s="112" t="s">
        <v>1954</v>
      </c>
      <c r="F284" s="142">
        <v>44035</v>
      </c>
      <c r="G284" s="114" t="s">
        <v>1955</v>
      </c>
      <c r="H284" s="112" t="s">
        <v>1956</v>
      </c>
      <c r="I284" s="112" t="s">
        <v>1054</v>
      </c>
      <c r="J284" s="113" t="s">
        <v>39</v>
      </c>
      <c r="K284" s="58">
        <f>IF(ISBLANK($A284),"",$F284-(INDEX(ShipmentRegister!A:A,MATCH($A284,ShipmentRegister!C:C,0))))</f>
        <v>0</v>
      </c>
      <c r="L284" s="59" t="str">
        <f>IF(ISBLANK($A284),"",IF(INDEX(ShipmentRegister!T:T,MATCH($A284,ShipmentRegister!C:C,0))=0,"",INDEX(ShipmentRegister!T:T,MATCH($A284,ShipmentRegister!C:C,0))))</f>
        <v/>
      </c>
      <c r="M284" s="113"/>
    </row>
    <row r="285" spans="1:13" ht="14.25" customHeight="1">
      <c r="A285" s="50" t="s">
        <v>1957</v>
      </c>
      <c r="B285" s="56" t="str">
        <f>IF(ISBLANK($A285),"",INDEX(ShipmentRegister!G:G,MATCH($A285,ShipmentRegister!C:C,0)))</f>
        <v>SoftLayer Technologies Australia Pty Ltd</v>
      </c>
      <c r="C285" s="57">
        <f>IF(ISBLANK($A285),"",INDEX(ShipmentRegister!D:D,MATCH($A285,ShipmentRegister!C:C,0)))</f>
        <v>1</v>
      </c>
      <c r="D285" s="57" t="str">
        <f>IF(ISBLANK($A285),"",INDEX(ShipmentRegister!F:F,MATCH($A285,ShipmentRegister!C:C,0)))</f>
        <v>Loading Dock</v>
      </c>
      <c r="E285" s="112" t="s">
        <v>1965</v>
      </c>
      <c r="F285" s="142">
        <v>44057</v>
      </c>
      <c r="G285" s="114" t="s">
        <v>1964</v>
      </c>
      <c r="H285" s="112" t="s">
        <v>1054</v>
      </c>
      <c r="I285" s="112" t="s">
        <v>1054</v>
      </c>
      <c r="J285" s="113" t="s">
        <v>39</v>
      </c>
      <c r="K285" s="58">
        <f>IF(ISBLANK($A285),"",$F285-(INDEX(ShipmentRegister!A:A,MATCH($A285,ShipmentRegister!C:C,0))))</f>
        <v>0</v>
      </c>
      <c r="L285" s="59" t="str">
        <f>IF(ISBLANK($A285),"",IF(INDEX(ShipmentRegister!T:T,MATCH($A285,ShipmentRegister!C:C,0))=0,"",INDEX(ShipmentRegister!T:T,MATCH($A285,ShipmentRegister!C:C,0))))</f>
        <v/>
      </c>
      <c r="M285" s="113"/>
    </row>
    <row r="286" spans="1:13" ht="14.25" customHeight="1">
      <c r="A286" s="50" t="s">
        <v>1572</v>
      </c>
      <c r="B286" s="56" t="str">
        <f>IF(ISBLANK($A286),"",INDEX(ShipmentRegister!G:G,MATCH($A286,ShipmentRegister!C:C,0)))</f>
        <v>ServiceNow Australia Pty Ltd</v>
      </c>
      <c r="C286" s="57">
        <f>IF(ISBLANK($A286),"",INDEX(ShipmentRegister!D:D,MATCH($A286,ShipmentRegister!C:C,0)))</f>
        <v>2</v>
      </c>
      <c r="D286" s="57" t="str">
        <f>IF(ISBLANK($A286),"",INDEX(ShipmentRegister!F:F,MATCH($A286,ShipmentRegister!C:C,0)))</f>
        <v>A3.1</v>
      </c>
      <c r="E286" s="112" t="s">
        <v>1978</v>
      </c>
      <c r="F286" s="142">
        <v>44057</v>
      </c>
      <c r="G286" s="114" t="s">
        <v>1979</v>
      </c>
      <c r="H286" s="112" t="s">
        <v>618</v>
      </c>
      <c r="I286" s="112" t="s">
        <v>618</v>
      </c>
      <c r="J286" s="113" t="s">
        <v>39</v>
      </c>
      <c r="K286" s="58">
        <f>IF(ISBLANK($A286),"",$F286-(INDEX(ShipmentRegister!A:A,MATCH($A286,ShipmentRegister!C:C,0))))</f>
        <v>11</v>
      </c>
      <c r="L286" s="59" t="str">
        <f>IF(ISBLANK($A286),"",IF(INDEX(ShipmentRegister!T:T,MATCH($A286,ShipmentRegister!C:C,0))=0,"",INDEX(ShipmentRegister!T:T,MATCH($A286,ShipmentRegister!C:C,0))))</f>
        <v/>
      </c>
      <c r="M286" s="113"/>
    </row>
    <row r="287" spans="1:13" ht="14.25" customHeight="1">
      <c r="A287" s="50" t="s">
        <v>652</v>
      </c>
      <c r="B287" s="56" t="str">
        <f>IF(ISBLANK($A287),"",INDEX(ShipmentRegister!G:G,MATCH($A287,ShipmentRegister!C:C,0)))</f>
        <v>ServiceNow Australia Pty Ltd</v>
      </c>
      <c r="C287" s="57">
        <f>IF(ISBLANK($A287),"",INDEX(ShipmentRegister!D:D,MATCH($A287,ShipmentRegister!C:C,0)))</f>
        <v>1</v>
      </c>
      <c r="D287" s="57" t="str">
        <f>IF(ISBLANK($A287),"",INDEX(ShipmentRegister!F:F,MATCH($A287,ShipmentRegister!C:C,0)))</f>
        <v>Central Floor</v>
      </c>
      <c r="E287" s="112" t="s">
        <v>1978</v>
      </c>
      <c r="F287" s="142">
        <v>44058</v>
      </c>
      <c r="G287" s="114" t="s">
        <v>1979</v>
      </c>
      <c r="H287" s="112" t="s">
        <v>1980</v>
      </c>
      <c r="I287" s="112"/>
      <c r="J287" s="113" t="s">
        <v>39</v>
      </c>
      <c r="K287" s="58">
        <f>IF(ISBLANK($A287),"",$F287-(INDEX(ShipmentRegister!A:A,MATCH($A287,ShipmentRegister!C:C,0))))</f>
        <v>82</v>
      </c>
      <c r="L287" s="59" t="str">
        <f>IF(ISBLANK($A287),"",IF(INDEX(ShipmentRegister!T:T,MATCH($A287,ShipmentRegister!C:C,0))=0,"",INDEX(ShipmentRegister!T:T,MATCH($A287,ShipmentRegister!C:C,0))))</f>
        <v/>
      </c>
      <c r="M287" s="113"/>
    </row>
    <row r="288" spans="1:13" ht="14.25" customHeight="1">
      <c r="A288" s="50" t="s">
        <v>1341</v>
      </c>
      <c r="B288" s="56" t="str">
        <f>IF(ISBLANK($A288),"",INDEX(ShipmentRegister!G:G,MATCH($A288,ShipmentRegister!C:C,0)))</f>
        <v>ServiceNow Australia Pty Ltd</v>
      </c>
      <c r="C288" s="57">
        <f>IF(ISBLANK($A288),"",INDEX(ShipmentRegister!D:D,MATCH($A288,ShipmentRegister!C:C,0)))</f>
        <v>1</v>
      </c>
      <c r="D288" s="57" t="str">
        <f>IF(ISBLANK($A288),"",INDEX(ShipmentRegister!F:F,MATCH($A288,ShipmentRegister!C:C,0)))</f>
        <v>Central Floor</v>
      </c>
      <c r="E288" s="112" t="s">
        <v>1978</v>
      </c>
      <c r="F288" s="142">
        <v>44058</v>
      </c>
      <c r="G288" s="114" t="s">
        <v>1979</v>
      </c>
      <c r="H288" s="112" t="s">
        <v>1980</v>
      </c>
      <c r="I288" s="112"/>
      <c r="J288" s="113" t="s">
        <v>39</v>
      </c>
      <c r="K288" s="58">
        <f>IF(ISBLANK($A288),"",$F288-(INDEX(ShipmentRegister!A:A,MATCH($A288,ShipmentRegister!C:C,0))))</f>
        <v>22</v>
      </c>
      <c r="L288" s="59" t="str">
        <f>IF(ISBLANK($A288),"",IF(INDEX(ShipmentRegister!T:T,MATCH($A288,ShipmentRegister!C:C,0))=0,"",INDEX(ShipmentRegister!T:T,MATCH($A288,ShipmentRegister!C:C,0))))</f>
        <v/>
      </c>
      <c r="M288" s="113"/>
    </row>
    <row r="289" spans="1:14" ht="14.25" customHeight="1">
      <c r="A289" s="50" t="s">
        <v>1177</v>
      </c>
      <c r="B289" s="56" t="str">
        <f>IF(ISBLANK($A289),"",INDEX(ShipmentRegister!G:G,MATCH($A289,ShipmentRegister!C:C,0)))</f>
        <v>Intercloud</v>
      </c>
      <c r="C289" s="57">
        <f>IF(ISBLANK($A289),"",INDEX(ShipmentRegister!D:D,MATCH($A289,ShipmentRegister!C:C,0)))</f>
        <v>1</v>
      </c>
      <c r="D289" s="57" t="str">
        <f>IF(ISBLANK($A289),"",INDEX(ShipmentRegister!F:F,MATCH($A289,ShipmentRegister!C:C,0)))</f>
        <v>A2.1</v>
      </c>
      <c r="E289" s="112" t="s">
        <v>1995</v>
      </c>
      <c r="F289" s="142">
        <v>44058</v>
      </c>
      <c r="G289" s="114" t="s">
        <v>1994</v>
      </c>
      <c r="H289" s="112" t="s">
        <v>618</v>
      </c>
      <c r="I289" s="112" t="s">
        <v>618</v>
      </c>
      <c r="J289" s="113" t="s">
        <v>39</v>
      </c>
      <c r="K289" s="58">
        <f>IF(ISBLANK($A289),"",$F289-(INDEX(ShipmentRegister!A:A,MATCH($A289,ShipmentRegister!C:C,0))))</f>
        <v>30</v>
      </c>
      <c r="L289" s="59" t="str">
        <f>IF(ISBLANK($A289),"",IF(INDEX(ShipmentRegister!T:T,MATCH($A289,ShipmentRegister!C:C,0))=0,"",INDEX(ShipmentRegister!T:T,MATCH($A289,ShipmentRegister!C:C,0))))</f>
        <v/>
      </c>
      <c r="M289" s="113"/>
    </row>
    <row r="290" spans="1:14" ht="14.25" customHeight="1">
      <c r="A290" s="50" t="s">
        <v>1909</v>
      </c>
      <c r="B290" s="56" t="str">
        <f>IF(ISBLANK($A290),"",INDEX(ShipmentRegister!G:G,MATCH($A290,ShipmentRegister!C:C,0)))</f>
        <v>Leaseweb Australia Pty Limited (Resell)</v>
      </c>
      <c r="C290" s="57">
        <f>IF(ISBLANK($A290),"",INDEX(ShipmentRegister!D:D,MATCH($A290,ShipmentRegister!C:C,0)))</f>
        <v>1</v>
      </c>
      <c r="D290" s="57" t="str">
        <f>IF(ISBLANK($A290),"",INDEX(ShipmentRegister!F:F,MATCH($A290,ShipmentRegister!C:C,0)))</f>
        <v>Central Floor</v>
      </c>
      <c r="E290" s="112" t="s">
        <v>1997</v>
      </c>
      <c r="F290" s="142">
        <v>44058</v>
      </c>
      <c r="G290" s="114" t="s">
        <v>1996</v>
      </c>
      <c r="H290" s="112" t="s">
        <v>618</v>
      </c>
      <c r="I290" s="112" t="s">
        <v>618</v>
      </c>
      <c r="J290" s="113" t="s">
        <v>39</v>
      </c>
      <c r="K290" s="58">
        <f>IF(ISBLANK($A290),"",$F290-(INDEX(ShipmentRegister!A:A,MATCH($A290,ShipmentRegister!C:C,0))))</f>
        <v>2</v>
      </c>
      <c r="L290" s="59" t="str">
        <f>IF(ISBLANK($A290),"",IF(INDEX(ShipmentRegister!T:T,MATCH($A290,ShipmentRegister!C:C,0))=0,"",INDEX(ShipmentRegister!T:T,MATCH($A290,ShipmentRegister!C:C,0))))</f>
        <v/>
      </c>
      <c r="M290" s="113"/>
    </row>
    <row r="291" spans="1:14" ht="14.25" customHeight="1">
      <c r="A291" s="50" t="s">
        <v>1608</v>
      </c>
      <c r="B291" s="56" t="str">
        <f>IF(ISBLANK($A291),"",INDEX(ShipmentRegister!G:G,MATCH($A291,ShipmentRegister!C:C,0)))</f>
        <v>Leaseweb Australia Pty Limited (Resell)</v>
      </c>
      <c r="C291" s="57">
        <f>IF(ISBLANK($A291),"",INDEX(ShipmentRegister!D:D,MATCH($A291,ShipmentRegister!C:C,0)))</f>
        <v>3</v>
      </c>
      <c r="D291" s="57" t="str">
        <f>IF(ISBLANK($A291),"",INDEX(ShipmentRegister!F:F,MATCH($A291,ShipmentRegister!C:C,0)))</f>
        <v>Central Floor</v>
      </c>
      <c r="E291" s="112" t="s">
        <v>1997</v>
      </c>
      <c r="F291" s="142">
        <v>44058</v>
      </c>
      <c r="G291" s="114" t="s">
        <v>1996</v>
      </c>
      <c r="H291" s="112" t="s">
        <v>618</v>
      </c>
      <c r="I291" s="112" t="s">
        <v>618</v>
      </c>
      <c r="J291" s="113" t="s">
        <v>39</v>
      </c>
      <c r="K291" s="58">
        <f>IF(ISBLANK($A291),"",$F291-(INDEX(ShipmentRegister!A:A,MATCH($A291,ShipmentRegister!C:C,0))))</f>
        <v>12</v>
      </c>
      <c r="L291" s="59" t="str">
        <f>IF(ISBLANK($A291),"",IF(INDEX(ShipmentRegister!T:T,MATCH($A291,ShipmentRegister!C:C,0))=0,"",INDEX(ShipmentRegister!T:T,MATCH($A291,ShipmentRegister!C:C,0))))</f>
        <v/>
      </c>
      <c r="M291" s="113"/>
    </row>
    <row r="292" spans="1:14" ht="14.25" customHeight="1">
      <c r="A292" s="50" t="s">
        <v>1618</v>
      </c>
      <c r="B292" s="56" t="str">
        <f>IF(ISBLANK($A292),"",INDEX(ShipmentRegister!G:G,MATCH($A292,ShipmentRegister!C:C,0)))</f>
        <v>Leaseweb Australia Pty Limited (Resell)</v>
      </c>
      <c r="C292" s="57">
        <f>IF(ISBLANK($A292),"",INDEX(ShipmentRegister!D:D,MATCH($A292,ShipmentRegister!C:C,0)))</f>
        <v>3</v>
      </c>
      <c r="D292" s="57" t="str">
        <f>IF(ISBLANK($A292),"",INDEX(ShipmentRegister!F:F,MATCH($A292,ShipmentRegister!C:C,0)))</f>
        <v>Central Floor</v>
      </c>
      <c r="E292" s="112" t="s">
        <v>1997</v>
      </c>
      <c r="F292" s="142">
        <v>44058</v>
      </c>
      <c r="G292" s="114" t="s">
        <v>1996</v>
      </c>
      <c r="H292" s="112" t="s">
        <v>618</v>
      </c>
      <c r="I292" s="112" t="s">
        <v>618</v>
      </c>
      <c r="J292" s="113" t="s">
        <v>39</v>
      </c>
      <c r="K292" s="58">
        <f>IF(ISBLANK($A292),"",$F292-(INDEX(ShipmentRegister!A:A,MATCH($A292,ShipmentRegister!C:C,0))))</f>
        <v>12</v>
      </c>
      <c r="L292" s="59" t="str">
        <f>IF(ISBLANK($A292),"",IF(INDEX(ShipmentRegister!T:T,MATCH($A292,ShipmentRegister!C:C,0))=0,"",INDEX(ShipmentRegister!T:T,MATCH($A292,ShipmentRegister!C:C,0))))</f>
        <v/>
      </c>
      <c r="M292" s="113"/>
    </row>
    <row r="293" spans="1:14" ht="14.25" customHeight="1">
      <c r="A293" s="50" t="s">
        <v>1624</v>
      </c>
      <c r="B293" s="56" t="str">
        <f>IF(ISBLANK($A293),"",INDEX(ShipmentRegister!G:G,MATCH($A293,ShipmentRegister!C:C,0)))</f>
        <v>Leaseweb Australia Pty Limited (Resell)</v>
      </c>
      <c r="C293" s="57">
        <f>IF(ISBLANK($A293),"",INDEX(ShipmentRegister!D:D,MATCH($A293,ShipmentRegister!C:C,0)))</f>
        <v>3</v>
      </c>
      <c r="D293" s="57" t="str">
        <f>IF(ISBLANK($A293),"",INDEX(ShipmentRegister!F:F,MATCH($A293,ShipmentRegister!C:C,0)))</f>
        <v>Central Floor</v>
      </c>
      <c r="E293" s="112" t="s">
        <v>1997</v>
      </c>
      <c r="F293" s="142">
        <v>44058</v>
      </c>
      <c r="G293" s="114" t="s">
        <v>1996</v>
      </c>
      <c r="H293" s="112" t="s">
        <v>618</v>
      </c>
      <c r="I293" s="112" t="s">
        <v>618</v>
      </c>
      <c r="J293" s="113" t="s">
        <v>39</v>
      </c>
      <c r="K293" s="58">
        <f>IF(ISBLANK($A293),"",$F293-(INDEX(ShipmentRegister!A:A,MATCH($A293,ShipmentRegister!C:C,0))))</f>
        <v>11</v>
      </c>
      <c r="L293" s="59" t="str">
        <f>IF(ISBLANK($A293),"",IF(INDEX(ShipmentRegister!T:T,MATCH($A293,ShipmentRegister!C:C,0))=0,"",INDEX(ShipmentRegister!T:T,MATCH($A293,ShipmentRegister!C:C,0))))</f>
        <v/>
      </c>
      <c r="M293" s="113"/>
    </row>
    <row r="294" spans="1:14" ht="14.25" customHeight="1">
      <c r="A294" s="180" t="s">
        <v>1937</v>
      </c>
      <c r="B294" s="56" t="str">
        <f>IF(ISBLANK($A294),"",INDEX(ShipmentRegister!G:G,MATCH($A294,ShipmentRegister!C:C,0)))</f>
        <v>InfoCube</v>
      </c>
      <c r="C294" s="57">
        <f>IF(ISBLANK($A294),"",INDEX(ShipmentRegister!D:D,MATCH($A294,ShipmentRegister!C:C,0)))</f>
        <v>1</v>
      </c>
      <c r="D294" s="57" t="str">
        <f>IF(ISBLANK($A294),"",INDEX(ShipmentRegister!F:F,MATCH($A294,ShipmentRegister!C:C,0)))</f>
        <v>Central Floor</v>
      </c>
      <c r="E294" s="112" t="s">
        <v>1936</v>
      </c>
      <c r="F294" s="142">
        <v>44056</v>
      </c>
      <c r="G294" s="114" t="s">
        <v>2009</v>
      </c>
      <c r="H294" s="112" t="s">
        <v>140</v>
      </c>
      <c r="I294" s="112" t="s">
        <v>140</v>
      </c>
      <c r="J294" s="113" t="s">
        <v>39</v>
      </c>
      <c r="K294" s="58">
        <f>IF(ISBLANK($A294),"",$F294-(INDEX(ShipmentRegister!A:A,MATCH($A294,ShipmentRegister!C:C,0))))</f>
        <v>0</v>
      </c>
      <c r="L294" s="59" t="str">
        <f>IF(ISBLANK($A294),"",IF(INDEX(ShipmentRegister!T:T,MATCH($A294,ShipmentRegister!C:C,0))=0,"",INDEX(ShipmentRegister!T:T,MATCH($A294,ShipmentRegister!C:C,0))))</f>
        <v/>
      </c>
      <c r="M294" s="113"/>
    </row>
    <row r="295" spans="1:14" ht="14.25" customHeight="1">
      <c r="A295" s="50" t="s">
        <v>2004</v>
      </c>
      <c r="B295" s="56" t="str">
        <f>IF(ISBLANK($A295),"",INDEX(ShipmentRegister!G:G,MATCH($A295,ShipmentRegister!C:C,0)))</f>
        <v>WEX Prepaid Cards Australia Pty Ltd</v>
      </c>
      <c r="C295" s="57">
        <f>IF(ISBLANK($A295),"",INDEX(ShipmentRegister!D:D,MATCH($A295,ShipmentRegister!C:C,0)))</f>
        <v>1</v>
      </c>
      <c r="D295" s="57" t="str">
        <f>IF(ISBLANK($A295),"",INDEX(ShipmentRegister!F:F,MATCH($A295,ShipmentRegister!C:C,0)))</f>
        <v>A1.1</v>
      </c>
      <c r="E295" s="112" t="s">
        <v>2010</v>
      </c>
      <c r="F295" s="142">
        <v>44060</v>
      </c>
      <c r="G295" s="145">
        <v>0.39583333333333331</v>
      </c>
      <c r="H295" s="112" t="s">
        <v>1915</v>
      </c>
      <c r="I295" s="112" t="s">
        <v>1915</v>
      </c>
      <c r="J295" s="113" t="s">
        <v>39</v>
      </c>
      <c r="K295" s="58">
        <f>IF(ISBLANK($A295),"",$F295-(INDEX(ShipmentRegister!A:A,MATCH($A295,ShipmentRegister!C:C,0))))</f>
        <v>0</v>
      </c>
      <c r="L295" s="59" t="str">
        <f>IF(ISBLANK($A295),"",IF(INDEX(ShipmentRegister!T:T,MATCH($A295,ShipmentRegister!C:C,0))=0,"",INDEX(ShipmentRegister!T:T,MATCH($A295,ShipmentRegister!C:C,0))))</f>
        <v/>
      </c>
      <c r="M295" s="113"/>
    </row>
    <row r="296" spans="1:14" ht="14.25" customHeight="1">
      <c r="A296" s="50" t="s">
        <v>2012</v>
      </c>
      <c r="B296" s="56" t="str">
        <f>IF(ISBLANK($A296),"",INDEX(ShipmentRegister!G:G,MATCH($A296,ShipmentRegister!C:C,0)))</f>
        <v>SoftLayer Technologies Australia Pty Ltd</v>
      </c>
      <c r="C296" s="57">
        <f>IF(ISBLANK($A296),"",INDEX(ShipmentRegister!D:D,MATCH($A296,ShipmentRegister!C:C,0)))</f>
        <v>1</v>
      </c>
      <c r="D296" s="57" t="str">
        <f>IF(ISBLANK($A296),"",INDEX(ShipmentRegister!F:F,MATCH($A296,ShipmentRegister!C:C,0)))</f>
        <v>Loading Dock</v>
      </c>
      <c r="E296" s="112" t="s">
        <v>2015</v>
      </c>
      <c r="F296" s="142">
        <v>44060</v>
      </c>
      <c r="G296" s="145" t="s">
        <v>2016</v>
      </c>
      <c r="H296" s="112" t="s">
        <v>1376</v>
      </c>
      <c r="I296" s="112" t="s">
        <v>1915</v>
      </c>
      <c r="J296" s="113" t="s">
        <v>39</v>
      </c>
      <c r="K296" s="58">
        <f>IF(ISBLANK($A296),"",$F296-(INDEX(ShipmentRegister!A:A,MATCH($A296,ShipmentRegister!C:C,0))))</f>
        <v>0</v>
      </c>
      <c r="L296" s="59" t="str">
        <f>IF(ISBLANK($A296),"",IF(INDEX(ShipmentRegister!T:T,MATCH($A296,ShipmentRegister!C:C,0))=0,"",INDEX(ShipmentRegister!T:T,MATCH($A296,ShipmentRegister!C:C,0))))</f>
        <v/>
      </c>
      <c r="M296" s="113"/>
    </row>
    <row r="297" spans="1:14" ht="14.25" customHeight="1">
      <c r="A297" s="50" t="s">
        <v>2027</v>
      </c>
      <c r="B297" s="56" t="str">
        <f>IF(ISBLANK($A297),"",INDEX(ShipmentRegister!G:G,MATCH($A297,ShipmentRegister!C:C,0)))</f>
        <v>Browserstack</v>
      </c>
      <c r="C297" s="57">
        <f>IF(ISBLANK($A297),"",INDEX(ShipmentRegister!D:D,MATCH($A297,ShipmentRegister!C:C,0)))</f>
        <v>1</v>
      </c>
      <c r="D297" s="57" t="str">
        <f>IF(ISBLANK($A297),"",INDEX(ShipmentRegister!F:F,MATCH($A297,ShipmentRegister!C:C,0)))</f>
        <v>A1.1</v>
      </c>
      <c r="E297" s="112" t="s">
        <v>2028</v>
      </c>
      <c r="F297" s="142">
        <v>44060</v>
      </c>
      <c r="G297" s="114" t="s">
        <v>2029</v>
      </c>
      <c r="H297" s="112" t="s">
        <v>339</v>
      </c>
      <c r="I297" s="112" t="s">
        <v>339</v>
      </c>
      <c r="J297" s="113" t="s">
        <v>39</v>
      </c>
      <c r="K297" s="58">
        <f>IF(ISBLANK($A297),"",$F297-(INDEX(ShipmentRegister!A:A,MATCH($A297,ShipmentRegister!C:C,0))))</f>
        <v>0</v>
      </c>
      <c r="L297" s="59" t="str">
        <f>IF(ISBLANK($A297),"",IF(INDEX(ShipmentRegister!T:T,MATCH($A297,ShipmentRegister!C:C,0))=0,"",INDEX(ShipmentRegister!T:T,MATCH($A297,ShipmentRegister!C:C,0))))</f>
        <v/>
      </c>
      <c r="M297" s="113"/>
    </row>
    <row r="298" spans="1:14" ht="14.25" customHeight="1">
      <c r="A298" s="50" t="s">
        <v>2046</v>
      </c>
      <c r="B298" s="56" t="str">
        <f>IF(ISBLANK($A298),"",INDEX(ShipmentRegister!G:G,MATCH($A298,ShipmentRegister!C:C,0)))</f>
        <v>Woolworths</v>
      </c>
      <c r="C298" s="57">
        <f>IF(ISBLANK($A298),"",INDEX(ShipmentRegister!D:D,MATCH($A298,ShipmentRegister!C:C,0)))</f>
        <v>1</v>
      </c>
      <c r="D298" s="57" t="str">
        <f>IF(ISBLANK($A298),"",INDEX(ShipmentRegister!F:F,MATCH($A298,ShipmentRegister!C:C,0)))</f>
        <v>Central Floor</v>
      </c>
      <c r="E298" s="112" t="s">
        <v>2048</v>
      </c>
      <c r="F298" s="142">
        <v>44060</v>
      </c>
      <c r="G298" s="145">
        <v>0.20833333333333334</v>
      </c>
      <c r="H298" s="112" t="s">
        <v>339</v>
      </c>
      <c r="I298" s="112" t="s">
        <v>339</v>
      </c>
      <c r="J298" s="113" t="s">
        <v>39</v>
      </c>
      <c r="K298" s="58">
        <f>IF(ISBLANK($A298),"",$F298-(INDEX(ShipmentRegister!A:A,MATCH($A298,ShipmentRegister!C:C,0))))</f>
        <v>3</v>
      </c>
      <c r="L298" s="59" t="str">
        <f>IF(ISBLANK($A298),"",IF(INDEX(ShipmentRegister!T:T,MATCH($A298,ShipmentRegister!C:C,0))=0,"",INDEX(ShipmentRegister!T:T,MATCH($A298,ShipmentRegister!C:C,0))))</f>
        <v/>
      </c>
      <c r="M298" s="113"/>
    </row>
    <row r="299" spans="1:14" ht="14.25" customHeight="1">
      <c r="A299" s="50" t="s">
        <v>1463</v>
      </c>
      <c r="B299" s="56" t="str">
        <f>IF(ISBLANK($A299),"",INDEX(ShipmentRegister!G:G,MATCH($A299,ShipmentRegister!C:C,0)))</f>
        <v>EDGE NETWORK SERVICES LIMITED</v>
      </c>
      <c r="C299" s="57">
        <f>IF(ISBLANK($A299),"",INDEX(ShipmentRegister!D:D,MATCH($A299,ShipmentRegister!C:C,0)))</f>
        <v>1</v>
      </c>
      <c r="D299" s="57" t="str">
        <f>IF(ISBLANK($A299),"",INDEX(ShipmentRegister!F:F,MATCH($A299,ShipmentRegister!C:C,0)))</f>
        <v>A1.1</v>
      </c>
      <c r="E299" s="112" t="s">
        <v>2047</v>
      </c>
      <c r="F299" s="142">
        <v>44060</v>
      </c>
      <c r="G299" s="145">
        <v>0.20833333333333334</v>
      </c>
      <c r="H299" s="112" t="s">
        <v>140</v>
      </c>
      <c r="I299" s="112" t="s">
        <v>140</v>
      </c>
      <c r="J299" s="113" t="s">
        <v>39</v>
      </c>
      <c r="K299" s="58">
        <f>IF(ISBLANK($A299),"",$F299-(INDEX(ShipmentRegister!A:A,MATCH($A299,ShipmentRegister!C:C,0))))</f>
        <v>18</v>
      </c>
      <c r="L299" s="59" t="str">
        <f>IF(ISBLANK($A299),"",IF(INDEX(ShipmentRegister!T:T,MATCH($A299,ShipmentRegister!C:C,0))=0,"",INDEX(ShipmentRegister!T:T,MATCH($A299,ShipmentRegister!C:C,0))))</f>
        <v/>
      </c>
      <c r="M299" s="113"/>
    </row>
    <row r="300" spans="1:14" ht="14.25" customHeight="1">
      <c r="A300" s="50" t="s">
        <v>1953</v>
      </c>
      <c r="B300" s="56" t="str">
        <f>IF(ISBLANK($A300),"",INDEX(ShipmentRegister!G:G,MATCH($A300,ShipmentRegister!C:C,0)))</f>
        <v>SAP AUSTRALIA PTY LTD</v>
      </c>
      <c r="C300" s="57">
        <f>IF(ISBLANK($A300),"",INDEX(ShipmentRegister!D:D,MATCH($A300,ShipmentRegister!C:C,0)))</f>
        <v>1</v>
      </c>
      <c r="D300" s="57" t="str">
        <f>IF(ISBLANK($A300),"",INDEX(ShipmentRegister!F:F,MATCH($A300,ShipmentRegister!C:C,0)))</f>
        <v>A1.1</v>
      </c>
      <c r="E300" s="112" t="s">
        <v>2049</v>
      </c>
      <c r="F300" s="142">
        <v>44060</v>
      </c>
      <c r="G300" s="145">
        <v>0.20833333333333334</v>
      </c>
      <c r="H300" s="112" t="s">
        <v>140</v>
      </c>
      <c r="I300" s="112" t="s">
        <v>140</v>
      </c>
      <c r="J300" s="113" t="s">
        <v>39</v>
      </c>
      <c r="K300" s="58">
        <f>IF(ISBLANK($A300),"",$F300-(INDEX(ShipmentRegister!A:A,MATCH($A300,ShipmentRegister!C:C,0))))</f>
        <v>3</v>
      </c>
      <c r="L300" s="59" t="str">
        <f>IF(ISBLANK($A300),"",IF(INDEX(ShipmentRegister!T:T,MATCH($A300,ShipmentRegister!C:C,0))=0,"",INDEX(ShipmentRegister!T:T,MATCH($A300,ShipmentRegister!C:C,0))))</f>
        <v/>
      </c>
      <c r="M300" s="113"/>
    </row>
    <row r="301" spans="1:14" ht="14.25" customHeight="1">
      <c r="A301" s="50" t="s">
        <v>1992</v>
      </c>
      <c r="B301" s="56" t="str">
        <f>IF(ISBLANK($A301),"",INDEX(ShipmentRegister!G:G,MATCH($A301,ShipmentRegister!C:C,0)))</f>
        <v>SAP AUSTRALIA PTY LTD</v>
      </c>
      <c r="C301" s="57">
        <f>IF(ISBLANK($A301),"",INDEX(ShipmentRegister!D:D,MATCH($A301,ShipmentRegister!C:C,0)))</f>
        <v>1</v>
      </c>
      <c r="D301" s="57" t="str">
        <f>IF(ISBLANK($A301),"",INDEX(ShipmentRegister!F:F,MATCH($A301,ShipmentRegister!C:C,0)))</f>
        <v>A1.1</v>
      </c>
      <c r="E301" s="112" t="s">
        <v>2050</v>
      </c>
      <c r="F301" s="142">
        <v>44060</v>
      </c>
      <c r="G301" s="145">
        <v>0.2673611111111111</v>
      </c>
      <c r="H301" s="112" t="s">
        <v>140</v>
      </c>
      <c r="I301" s="112" t="s">
        <v>140</v>
      </c>
      <c r="J301" s="113"/>
      <c r="K301" s="58">
        <f>IF(ISBLANK($A301),"",$F301-(INDEX(ShipmentRegister!A:A,MATCH($A301,ShipmentRegister!C:C,0))))</f>
        <v>3</v>
      </c>
      <c r="L301" s="59" t="str">
        <f>IF(ISBLANK($A301),"",IF(INDEX(ShipmentRegister!T:T,MATCH($A301,ShipmentRegister!C:C,0))=0,"",INDEX(ShipmentRegister!T:T,MATCH($A301,ShipmentRegister!C:C,0))))</f>
        <v/>
      </c>
      <c r="M301" s="113"/>
      <c r="N301" s="60" t="s">
        <v>2185</v>
      </c>
    </row>
    <row r="302" spans="1:14" ht="14.25" customHeight="1">
      <c r="A302" s="117" t="s">
        <v>2040</v>
      </c>
      <c r="B302" s="56" t="str">
        <f>IF(ISBLANK($A302),"",INDEX(ShipmentRegister!G:G,MATCH($A302,ShipmentRegister!C:C,0)))</f>
        <v>Access UK Ltd</v>
      </c>
      <c r="C302" s="57">
        <f>IF(ISBLANK($A302),"",INDEX(ShipmentRegister!D:D,MATCH($A302,ShipmentRegister!C:C,0)))</f>
        <v>1</v>
      </c>
      <c r="D302" s="57" t="str">
        <f>IF(ISBLANK($A302),"",INDEX(ShipmentRegister!F:F,MATCH($A302,ShipmentRegister!C:C,0)))</f>
        <v>A2.1</v>
      </c>
      <c r="E302" s="112" t="s">
        <v>2051</v>
      </c>
      <c r="F302" s="142">
        <v>44060</v>
      </c>
      <c r="G302" s="114" t="s">
        <v>2052</v>
      </c>
      <c r="H302" s="112" t="s">
        <v>265</v>
      </c>
      <c r="I302" s="112" t="s">
        <v>265</v>
      </c>
      <c r="J302" s="113" t="s">
        <v>39</v>
      </c>
      <c r="K302" s="58">
        <f>IF(ISBLANK($A302),"",$F302-(INDEX(ShipmentRegister!A:A,MATCH($A302,ShipmentRegister!C:C,0))))</f>
        <v>0</v>
      </c>
      <c r="L302" s="59" t="str">
        <f>IF(ISBLANK($A302),"",IF(INDEX(ShipmentRegister!T:T,MATCH($A302,ShipmentRegister!C:C,0))=0,"",INDEX(ShipmentRegister!T:T,MATCH($A302,ShipmentRegister!C:C,0))))</f>
        <v/>
      </c>
      <c r="M302" s="113"/>
    </row>
    <row r="303" spans="1:14" ht="14.25" customHeight="1">
      <c r="A303" s="254" t="s">
        <v>2054</v>
      </c>
      <c r="B303" s="56" t="str">
        <f>IF(ISBLANK($A303),"",INDEX(ShipmentRegister!G:G,MATCH($A303,ShipmentRegister!C:C,0)))</f>
        <v>K&amp;L Gates</v>
      </c>
      <c r="C303" s="57">
        <f>IF(ISBLANK($A303),"",INDEX(ShipmentRegister!D:D,MATCH($A303,ShipmentRegister!C:C,0)))</f>
        <v>1</v>
      </c>
      <c r="D303" s="57" t="str">
        <f>IF(ISBLANK($A303),"",INDEX(ShipmentRegister!F:F,MATCH($A303,ShipmentRegister!C:C,0)))</f>
        <v>A1.1</v>
      </c>
      <c r="E303" s="112" t="s">
        <v>2055</v>
      </c>
      <c r="F303" s="142">
        <v>44061</v>
      </c>
      <c r="G303" s="114" t="s">
        <v>1101</v>
      </c>
      <c r="H303" s="112" t="s">
        <v>265</v>
      </c>
      <c r="I303" s="112" t="s">
        <v>265</v>
      </c>
      <c r="J303" s="113" t="s">
        <v>39</v>
      </c>
      <c r="K303" s="58">
        <f>IF(ISBLANK($A303),"",$F303-(INDEX(ShipmentRegister!A:A,MATCH($A303,ShipmentRegister!C:C,0))))</f>
        <v>1</v>
      </c>
      <c r="L303" s="59" t="str">
        <f>IF(ISBLANK($A303),"",IF(INDEX(ShipmentRegister!T:T,MATCH($A303,ShipmentRegister!C:C,0))=0,"",INDEX(ShipmentRegister!T:T,MATCH($A303,ShipmentRegister!C:C,0))))</f>
        <v/>
      </c>
      <c r="M303" s="113"/>
    </row>
    <row r="304" spans="1:14" ht="14.25" customHeight="1">
      <c r="A304" s="50" t="s">
        <v>1927</v>
      </c>
      <c r="B304" s="56" t="str">
        <f>IF(ISBLANK($A304),"",INDEX(ShipmentRegister!G:G,MATCH($A304,ShipmentRegister!C:C,0)))</f>
        <v>K&amp;L Gates</v>
      </c>
      <c r="C304" s="57">
        <f>IF(ISBLANK($A304),"",INDEX(ShipmentRegister!D:D,MATCH($A304,ShipmentRegister!C:C,0)))</f>
        <v>1</v>
      </c>
      <c r="D304" s="57" t="str">
        <f>IF(ISBLANK($A304),"",INDEX(ShipmentRegister!F:F,MATCH($A304,ShipmentRegister!C:C,0)))</f>
        <v>A2.1</v>
      </c>
      <c r="E304" s="112" t="s">
        <v>2055</v>
      </c>
      <c r="F304" s="142">
        <v>44061</v>
      </c>
      <c r="G304" s="145" t="s">
        <v>1101</v>
      </c>
      <c r="H304" s="112" t="s">
        <v>265</v>
      </c>
      <c r="I304" s="112" t="s">
        <v>265</v>
      </c>
      <c r="J304" s="113" t="s">
        <v>39</v>
      </c>
      <c r="K304" s="58">
        <f>IF(ISBLANK($A304),"",$F304-(INDEX(ShipmentRegister!A:A,MATCH($A304,ShipmentRegister!C:C,0))))</f>
        <v>5</v>
      </c>
      <c r="L304" s="59" t="str">
        <f>IF(ISBLANK($A304),"",IF(INDEX(ShipmentRegister!T:T,MATCH($A304,ShipmentRegister!C:C,0))=0,"",INDEX(ShipmentRegister!T:T,MATCH($A304,ShipmentRegister!C:C,0))))</f>
        <v/>
      </c>
      <c r="M304" s="113"/>
    </row>
    <row r="305" spans="1:13" ht="14.25" customHeight="1">
      <c r="A305" s="50" t="s">
        <v>1945</v>
      </c>
      <c r="B305" s="56" t="str">
        <f>IF(ISBLANK($A305),"",INDEX(ShipmentRegister!G:G,MATCH($A305,ShipmentRegister!C:C,0)))</f>
        <v>LINODE AUSTRALIA PTY LTD</v>
      </c>
      <c r="C305" s="57">
        <f>IF(ISBLANK($A305),"",INDEX(ShipmentRegister!D:D,MATCH($A305,ShipmentRegister!C:C,0)))</f>
        <v>2</v>
      </c>
      <c r="D305" s="57" t="str">
        <f>IF(ISBLANK($A305),"",INDEX(ShipmentRegister!F:F,MATCH($A305,ShipmentRegister!C:C,0)))</f>
        <v>C5.1</v>
      </c>
      <c r="E305" s="112" t="s">
        <v>2103</v>
      </c>
      <c r="F305" s="142">
        <v>44061</v>
      </c>
      <c r="G305" s="114" t="s">
        <v>2056</v>
      </c>
      <c r="H305" s="112" t="s">
        <v>265</v>
      </c>
      <c r="I305" s="112" t="s">
        <v>2057</v>
      </c>
      <c r="J305" s="113" t="s">
        <v>39</v>
      </c>
      <c r="K305" s="58">
        <f>IF(ISBLANK($A305),"",$F305-(INDEX(ShipmentRegister!A:A,MATCH($A305,ShipmentRegister!C:C,0))))</f>
        <v>4</v>
      </c>
      <c r="L305" s="59" t="str">
        <f>IF(ISBLANK($A305),"",IF(INDEX(ShipmentRegister!T:T,MATCH($A305,ShipmentRegister!C:C,0))=0,"",INDEX(ShipmentRegister!T:T,MATCH($A305,ShipmentRegister!C:C,0))))</f>
        <v/>
      </c>
      <c r="M305" s="113"/>
    </row>
    <row r="306" spans="1:13" ht="14.25" customHeight="1">
      <c r="A306" s="50" t="s">
        <v>2045</v>
      </c>
      <c r="B306" s="56" t="str">
        <f>IF(ISBLANK($A306),"",INDEX(ShipmentRegister!G:G,MATCH($A306,ShipmentRegister!C:C,0)))</f>
        <v>LINODE AUSTRALIA PTY LTD</v>
      </c>
      <c r="C306" s="57">
        <f>IF(ISBLANK($A306),"",INDEX(ShipmentRegister!D:D,MATCH($A306,ShipmentRegister!C:C,0)))</f>
        <v>2</v>
      </c>
      <c r="D306" s="57" t="str">
        <f>IF(ISBLANK($A306),"",INDEX(ShipmentRegister!F:F,MATCH($A306,ShipmentRegister!C:C,0)))</f>
        <v>C5.1</v>
      </c>
      <c r="E306" s="112" t="s">
        <v>2103</v>
      </c>
      <c r="F306" s="142">
        <v>44061</v>
      </c>
      <c r="G306" s="143">
        <v>0.125</v>
      </c>
      <c r="H306" s="112" t="s">
        <v>265</v>
      </c>
      <c r="I306" s="112" t="s">
        <v>265</v>
      </c>
      <c r="J306" s="113" t="s">
        <v>39</v>
      </c>
      <c r="K306" s="58">
        <f>IF(ISBLANK($A306),"",$F306-(INDEX(ShipmentRegister!A:A,MATCH($A306,ShipmentRegister!C:C,0))))</f>
        <v>1</v>
      </c>
      <c r="L306" s="59" t="str">
        <f>IF(ISBLANK($A306),"",IF(INDEX(ShipmentRegister!T:T,MATCH($A306,ShipmentRegister!C:C,0))=0,"",INDEX(ShipmentRegister!T:T,MATCH($A306,ShipmentRegister!C:C,0))))</f>
        <v/>
      </c>
      <c r="M306" s="113"/>
    </row>
    <row r="307" spans="1:13" ht="14.25" customHeight="1">
      <c r="A307" s="50" t="s">
        <v>2074</v>
      </c>
      <c r="B307" s="56" t="str">
        <f>IF(ISBLANK($A307),"",INDEX(ShipmentRegister!G:G,MATCH($A307,ShipmentRegister!C:C,0)))</f>
        <v>SoftLayer Technologies Australia Pty Ltd</v>
      </c>
      <c r="C307" s="57">
        <f>IF(ISBLANK($A307),"",INDEX(ShipmentRegister!D:D,MATCH($A307,ShipmentRegister!C:C,0)))</f>
        <v>1</v>
      </c>
      <c r="D307" s="57" t="str">
        <f>IF(ISBLANK($A307),"",INDEX(ShipmentRegister!F:F,MATCH($A307,ShipmentRegister!C:C,0)))</f>
        <v>Loading Dock</v>
      </c>
      <c r="E307" s="112" t="s">
        <v>2082</v>
      </c>
      <c r="F307" s="142">
        <v>44061</v>
      </c>
      <c r="G307" s="114" t="s">
        <v>2083</v>
      </c>
      <c r="H307" s="112" t="s">
        <v>1376</v>
      </c>
      <c r="I307" s="112" t="s">
        <v>1376</v>
      </c>
      <c r="J307" s="113" t="s">
        <v>39</v>
      </c>
      <c r="K307" s="58">
        <f>IF(ISBLANK($A307),"",$F307-(INDEX(ShipmentRegister!A:A,MATCH($A307,ShipmentRegister!C:C,0))))</f>
        <v>0</v>
      </c>
      <c r="L307" s="59" t="str">
        <f>IF(ISBLANK($A307),"",IF(INDEX(ShipmentRegister!T:T,MATCH($A307,ShipmentRegister!C:C,0))=0,"",INDEX(ShipmentRegister!T:T,MATCH($A307,ShipmentRegister!C:C,0))))</f>
        <v/>
      </c>
      <c r="M307" s="113"/>
    </row>
    <row r="308" spans="1:13" ht="14.25" customHeight="1">
      <c r="A308" s="50" t="s">
        <v>2078</v>
      </c>
      <c r="B308" s="56" t="str">
        <f>IF(ISBLANK($A308),"",INDEX(ShipmentRegister!G:G,MATCH($A308,ShipmentRegister!C:C,0)))</f>
        <v>SYD70</v>
      </c>
      <c r="C308" s="57">
        <f>IF(ISBLANK($A308),"",INDEX(ShipmentRegister!D:D,MATCH($A308,ShipmentRegister!C:C,0)))</f>
        <v>1</v>
      </c>
      <c r="D308" s="57" t="str">
        <f>IF(ISBLANK($A308),"",INDEX(ShipmentRegister!F:F,MATCH($A308,ShipmentRegister!C:C,0)))</f>
        <v>A1.1</v>
      </c>
      <c r="E308" s="112" t="s">
        <v>2080</v>
      </c>
      <c r="F308" s="142">
        <v>44061</v>
      </c>
      <c r="G308" s="114" t="s">
        <v>2081</v>
      </c>
      <c r="H308" s="112" t="s">
        <v>1376</v>
      </c>
      <c r="I308" s="112" t="s">
        <v>1376</v>
      </c>
      <c r="J308" s="113" t="s">
        <v>39</v>
      </c>
      <c r="K308" s="58">
        <f>IF(ISBLANK($A308),"",$F308-(INDEX(ShipmentRegister!A:A,MATCH($A308,ShipmentRegister!C:C,0))))</f>
        <v>0</v>
      </c>
      <c r="L308" s="59" t="str">
        <f>IF(ISBLANK($A308),"",IF(INDEX(ShipmentRegister!T:T,MATCH($A308,ShipmentRegister!C:C,0))=0,"",INDEX(ShipmentRegister!T:T,MATCH($A308,ShipmentRegister!C:C,0))))</f>
        <v/>
      </c>
      <c r="M308" s="113"/>
    </row>
    <row r="309" spans="1:13" ht="14.25" customHeight="1">
      <c r="A309" s="50" t="s">
        <v>2091</v>
      </c>
      <c r="B309" s="56" t="str">
        <f>IF(ISBLANK($A309),"",INDEX(ShipmentRegister!G:G,MATCH($A309,ShipmentRegister!C:C,0)))</f>
        <v>Browserstack (AU)</v>
      </c>
      <c r="C309" s="57">
        <f>IF(ISBLANK($A309),"",INDEX(ShipmentRegister!D:D,MATCH($A309,ShipmentRegister!C:C,0)))</f>
        <v>1</v>
      </c>
      <c r="D309" s="57" t="str">
        <f>IF(ISBLANK($A309),"",INDEX(ShipmentRegister!F:F,MATCH($A309,ShipmentRegister!C:C,0)))</f>
        <v>A1.1</v>
      </c>
      <c r="E309" s="112" t="s">
        <v>2092</v>
      </c>
      <c r="F309" s="142">
        <v>44061</v>
      </c>
      <c r="G309" s="114" t="s">
        <v>2093</v>
      </c>
      <c r="H309" s="112" t="s">
        <v>339</v>
      </c>
      <c r="I309" s="112" t="s">
        <v>339</v>
      </c>
      <c r="J309" s="113" t="s">
        <v>39</v>
      </c>
      <c r="K309" s="58">
        <f>IF(ISBLANK($A309),"",$F309-(INDEX(ShipmentRegister!A:A,MATCH($A309,ShipmentRegister!C:C,0))))</f>
        <v>0</v>
      </c>
      <c r="L309" s="59" t="str">
        <f>IF(ISBLANK($A309),"",IF(INDEX(ShipmentRegister!T:T,MATCH($A309,ShipmentRegister!C:C,0))=0,"",INDEX(ShipmentRegister!T:T,MATCH($A309,ShipmentRegister!C:C,0))))</f>
        <v/>
      </c>
      <c r="M309" s="113"/>
    </row>
    <row r="310" spans="1:13" ht="14.25" customHeight="1">
      <c r="A310" s="50" t="s">
        <v>2058</v>
      </c>
      <c r="B310" s="56" t="str">
        <f>IF(ISBLANK($A310),"",INDEX(ShipmentRegister!G:G,MATCH($A310,ShipmentRegister!C:C,0)))</f>
        <v>SAP AUSTRALIA PTY LTD</v>
      </c>
      <c r="C310" s="57">
        <f>IF(ISBLANK($A310),"",INDEX(ShipmentRegister!D:D,MATCH($A310,ShipmentRegister!C:C,0)))</f>
        <v>1</v>
      </c>
      <c r="D310" s="57" t="str">
        <f>IF(ISBLANK($A310),"",INDEX(ShipmentRegister!F:F,MATCH($A310,ShipmentRegister!C:C,0)))</f>
        <v>A1.1</v>
      </c>
      <c r="E310" s="112" t="s">
        <v>2096</v>
      </c>
      <c r="F310" s="142">
        <v>44061</v>
      </c>
      <c r="G310" s="114" t="s">
        <v>2097</v>
      </c>
      <c r="H310" s="112" t="s">
        <v>339</v>
      </c>
      <c r="I310" s="112" t="s">
        <v>339</v>
      </c>
      <c r="J310" s="113" t="s">
        <v>39</v>
      </c>
      <c r="K310" s="58">
        <f>IF(ISBLANK($A310),"",$F310-(INDEX(ShipmentRegister!A:A,MATCH($A310,ShipmentRegister!C:C,0))))</f>
        <v>0</v>
      </c>
      <c r="L310" s="59" t="str">
        <f>IF(ISBLANK($A310),"",IF(INDEX(ShipmentRegister!T:T,MATCH($A310,ShipmentRegister!C:C,0))=0,"",INDEX(ShipmentRegister!T:T,MATCH($A310,ShipmentRegister!C:C,0))))</f>
        <v/>
      </c>
      <c r="M310" s="113"/>
    </row>
    <row r="311" spans="1:13" ht="14.25" customHeight="1">
      <c r="A311" s="50" t="s">
        <v>2104</v>
      </c>
      <c r="B311" s="56" t="str">
        <f>IF(ISBLANK($A311),"",INDEX(ShipmentRegister!G:G,MATCH($A311,ShipmentRegister!C:C,0)))</f>
        <v>NetApp Cloud Operations (AU)</v>
      </c>
      <c r="C311" s="57">
        <f>IF(ISBLANK($A311),"",INDEX(ShipmentRegister!D:D,MATCH($A311,ShipmentRegister!C:C,0)))</f>
        <v>2</v>
      </c>
      <c r="D311" s="57" t="str">
        <f>IF(ISBLANK($A311),"",INDEX(ShipmentRegister!F:F,MATCH($A311,ShipmentRegister!C:C,0)))</f>
        <v>Central Floor</v>
      </c>
      <c r="E311" s="112" t="s">
        <v>2110</v>
      </c>
      <c r="F311" s="142">
        <v>44062</v>
      </c>
      <c r="G311" s="114" t="s">
        <v>1712</v>
      </c>
      <c r="H311" s="112" t="s">
        <v>2111</v>
      </c>
      <c r="I311" s="112" t="s">
        <v>1376</v>
      </c>
      <c r="J311" s="113" t="s">
        <v>39</v>
      </c>
      <c r="K311" s="58">
        <f>IF(ISBLANK($A311),"",$F311-(INDEX(ShipmentRegister!A:A,MATCH($A311,ShipmentRegister!C:C,0))))</f>
        <v>0</v>
      </c>
      <c r="L311" s="59" t="str">
        <f>IF(ISBLANK($A311),"",IF(INDEX(ShipmentRegister!T:T,MATCH($A311,ShipmentRegister!C:C,0))=0,"",INDEX(ShipmentRegister!T:T,MATCH($A311,ShipmentRegister!C:C,0))))</f>
        <v/>
      </c>
      <c r="M311" s="113"/>
    </row>
    <row r="312" spans="1:13" ht="14.25" customHeight="1">
      <c r="A312" s="50" t="s">
        <v>2108</v>
      </c>
      <c r="B312" s="56" t="str">
        <f>IF(ISBLANK($A312),"",INDEX(ShipmentRegister!G:G,MATCH($A312,ShipmentRegister!C:C,0)))</f>
        <v>NetApp Cloud Operations (AU)</v>
      </c>
      <c r="C312" s="57">
        <f>IF(ISBLANK($A312),"",INDEX(ShipmentRegister!D:D,MATCH($A312,ShipmentRegister!C:C,0)))</f>
        <v>2</v>
      </c>
      <c r="D312" s="57" t="str">
        <f>IF(ISBLANK($A312),"",INDEX(ShipmentRegister!F:F,MATCH($A312,ShipmentRegister!C:C,0)))</f>
        <v>C7.1</v>
      </c>
      <c r="E312" s="112" t="s">
        <v>2110</v>
      </c>
      <c r="F312" s="142">
        <v>44062</v>
      </c>
      <c r="G312" s="114" t="s">
        <v>1712</v>
      </c>
      <c r="H312" s="112" t="s">
        <v>2111</v>
      </c>
      <c r="I312" s="112" t="s">
        <v>1376</v>
      </c>
      <c r="J312" s="113" t="s">
        <v>39</v>
      </c>
      <c r="K312" s="58">
        <f>IF(ISBLANK($A312),"",$F312-(INDEX(ShipmentRegister!A:A,MATCH($A312,ShipmentRegister!C:C,0))))</f>
        <v>0</v>
      </c>
      <c r="L312" s="59" t="str">
        <f>IF(ISBLANK($A312),"",IF(INDEX(ShipmentRegister!T:T,MATCH($A312,ShipmentRegister!C:C,0))=0,"",INDEX(ShipmentRegister!T:T,MATCH($A312,ShipmentRegister!C:C,0))))</f>
        <v/>
      </c>
      <c r="M312" s="113"/>
    </row>
    <row r="313" spans="1:13" ht="14.25" customHeight="1">
      <c r="A313" s="50" t="s">
        <v>1116</v>
      </c>
      <c r="B313" s="56" t="str">
        <f>IF(ISBLANK($A313),"",INDEX(ShipmentRegister!G:G,MATCH($A313,ShipmentRegister!C:C,0)))</f>
        <v>ServiceNow</v>
      </c>
      <c r="C313" s="57">
        <f>IF(ISBLANK($A313),"",INDEX(ShipmentRegister!D:D,MATCH($A313,ShipmentRegister!C:C,0)))</f>
        <v>1</v>
      </c>
      <c r="D313" s="57" t="str">
        <f>IF(ISBLANK($A313),"",INDEX(ShipmentRegister!F:F,MATCH($A313,ShipmentRegister!C:C,0)))</f>
        <v>Central Floor</v>
      </c>
      <c r="E313" s="112" t="s">
        <v>2112</v>
      </c>
      <c r="F313" s="142">
        <v>44062</v>
      </c>
      <c r="G313" s="114" t="s">
        <v>1712</v>
      </c>
      <c r="H313" s="112" t="s">
        <v>2111</v>
      </c>
      <c r="I313" s="112" t="s">
        <v>1376</v>
      </c>
      <c r="J313" s="113" t="s">
        <v>39</v>
      </c>
      <c r="K313" s="58">
        <f>IF(ISBLANK($A313),"",$F313-(INDEX(ShipmentRegister!A:A,MATCH($A313,ShipmentRegister!C:C,0))))</f>
        <v>36</v>
      </c>
      <c r="L313" s="59" t="str">
        <f>IF(ISBLANK($A313),"",IF(INDEX(ShipmentRegister!T:T,MATCH($A313,ShipmentRegister!C:C,0))=0,"",INDEX(ShipmentRegister!T:T,MATCH($A313,ShipmentRegister!C:C,0))))</f>
        <v/>
      </c>
      <c r="M313" s="113"/>
    </row>
    <row r="314" spans="1:13" ht="14.25" customHeight="1">
      <c r="A314" s="50" t="s">
        <v>2114</v>
      </c>
      <c r="B314" s="56" t="str">
        <f>IF(ISBLANK($A314),"",INDEX(ShipmentRegister!G:G,MATCH($A314,ShipmentRegister!C:C,0)))</f>
        <v>SoftLayer Technologies Australia Pty Ltd</v>
      </c>
      <c r="C314" s="57">
        <f>IF(ISBLANK($A314),"",INDEX(ShipmentRegister!D:D,MATCH($A314,ShipmentRegister!C:C,0)))</f>
        <v>1</v>
      </c>
      <c r="D314" s="57" t="str">
        <f>IF(ISBLANK($A314),"",INDEX(ShipmentRegister!F:F,MATCH($A314,ShipmentRegister!C:C,0)))</f>
        <v>Loading Dock</v>
      </c>
      <c r="E314" s="112" t="s">
        <v>2116</v>
      </c>
      <c r="F314" s="142">
        <v>44062</v>
      </c>
      <c r="G314" s="114" t="s">
        <v>2117</v>
      </c>
      <c r="H314" s="112" t="s">
        <v>1974</v>
      </c>
      <c r="I314" s="112" t="s">
        <v>1054</v>
      </c>
      <c r="J314" s="113" t="s">
        <v>39</v>
      </c>
      <c r="K314" s="58">
        <f>IF(ISBLANK($A314),"",$F314-(INDEX(ShipmentRegister!A:A,MATCH($A314,ShipmentRegister!C:C,0))))</f>
        <v>0</v>
      </c>
      <c r="L314" s="59" t="str">
        <f>IF(ISBLANK($A314),"",IF(INDEX(ShipmentRegister!T:T,MATCH($A314,ShipmentRegister!C:C,0))=0,"",INDEX(ShipmentRegister!T:T,MATCH($A314,ShipmentRegister!C:C,0))))</f>
        <v/>
      </c>
      <c r="M314" s="113"/>
    </row>
    <row r="315" spans="1:13" ht="14.25" customHeight="1">
      <c r="A315" s="50" t="s">
        <v>2061</v>
      </c>
      <c r="B315" s="56" t="str">
        <f>IF(ISBLANK($A315),"",INDEX(ShipmentRegister!G:G,MATCH($A315,ShipmentRegister!C:C,0)))</f>
        <v>Atos (Australia) Pty Ltd.</v>
      </c>
      <c r="C315" s="57">
        <f>IF(ISBLANK($A315),"",INDEX(ShipmentRegister!D:D,MATCH($A315,ShipmentRegister!C:C,0)))</f>
        <v>1</v>
      </c>
      <c r="D315" s="57" t="str">
        <f>IF(ISBLANK($A315),"",INDEX(ShipmentRegister!F:F,MATCH($A315,ShipmentRegister!C:C,0)))</f>
        <v>A1.1</v>
      </c>
      <c r="E315" s="112" t="s">
        <v>446</v>
      </c>
      <c r="F315" s="142">
        <v>44062</v>
      </c>
      <c r="G315" s="114" t="s">
        <v>464</v>
      </c>
      <c r="H315" s="112" t="s">
        <v>2111</v>
      </c>
      <c r="I315" s="112" t="s">
        <v>2111</v>
      </c>
      <c r="J315" s="113" t="s">
        <v>39</v>
      </c>
      <c r="K315" s="58">
        <f>IF(ISBLANK($A315),"",$F315-(INDEX(ShipmentRegister!A:A,MATCH($A315,ShipmentRegister!C:C,0))))</f>
        <v>1</v>
      </c>
      <c r="L315" s="59" t="str">
        <f>IF(ISBLANK($A315),"",IF(INDEX(ShipmentRegister!T:T,MATCH($A315,ShipmentRegister!C:C,0))=0,"",INDEX(ShipmentRegister!T:T,MATCH($A315,ShipmentRegister!C:C,0))))</f>
        <v/>
      </c>
      <c r="M315" s="113"/>
    </row>
    <row r="316" spans="1:13" ht="14.25" customHeight="1">
      <c r="A316" s="50" t="s">
        <v>2065</v>
      </c>
      <c r="B316" s="56" t="str">
        <f>IF(ISBLANK($A316),"",INDEX(ShipmentRegister!G:G,MATCH($A316,ShipmentRegister!C:C,0)))</f>
        <v>Oracle OCI (SY4 cage 210)</v>
      </c>
      <c r="C316" s="57">
        <f>IF(ISBLANK($A316),"",INDEX(ShipmentRegister!D:D,MATCH($A316,ShipmentRegister!C:C,0)))</f>
        <v>1</v>
      </c>
      <c r="D316" s="57" t="str">
        <f>IF(ISBLANK($A316),"",INDEX(ShipmentRegister!F:F,MATCH($A316,ShipmentRegister!C:C,0)))</f>
        <v>C5.1</v>
      </c>
      <c r="E316" s="112" t="s">
        <v>2126</v>
      </c>
      <c r="F316" s="142">
        <v>44062</v>
      </c>
      <c r="G316" s="114" t="s">
        <v>1696</v>
      </c>
      <c r="H316" s="112" t="s">
        <v>1054</v>
      </c>
      <c r="I316" s="112" t="s">
        <v>1054</v>
      </c>
      <c r="J316" s="113" t="s">
        <v>39</v>
      </c>
      <c r="K316" s="58">
        <f>IF(ISBLANK($A316),"",$F316-(INDEX(ShipmentRegister!A:A,MATCH($A316,ShipmentRegister!C:C,0))))</f>
        <v>1</v>
      </c>
      <c r="L316" s="59" t="str">
        <f>IF(ISBLANK($A316),"",IF(INDEX(ShipmentRegister!T:T,MATCH($A316,ShipmentRegister!C:C,0))=0,"",INDEX(ShipmentRegister!T:T,MATCH($A316,ShipmentRegister!C:C,0))))</f>
        <v/>
      </c>
      <c r="M316" s="113"/>
    </row>
    <row r="317" spans="1:13" ht="14.25" customHeight="1">
      <c r="A317" s="50" t="s">
        <v>2128</v>
      </c>
      <c r="B317" s="56" t="str">
        <f>IF(ISBLANK($A317),"",INDEX(ShipmentRegister!G:G,MATCH($A317,ShipmentRegister!C:C,0)))</f>
        <v>SoftLayer Technologies Australia Pty Ltd</v>
      </c>
      <c r="C317" s="57">
        <f>IF(ISBLANK($A317),"",INDEX(ShipmentRegister!D:D,MATCH($A317,ShipmentRegister!C:C,0)))</f>
        <v>2</v>
      </c>
      <c r="D317" s="57" t="str">
        <f>IF(ISBLANK($A317),"",INDEX(ShipmentRegister!F:F,MATCH($A317,ShipmentRegister!C:C,0)))</f>
        <v>Loading Dock</v>
      </c>
      <c r="E317" s="112" t="s">
        <v>2134</v>
      </c>
      <c r="F317" s="142">
        <v>44062</v>
      </c>
      <c r="G317" s="114" t="s">
        <v>2135</v>
      </c>
      <c r="H317" s="112" t="s">
        <v>1054</v>
      </c>
      <c r="I317" s="112" t="s">
        <v>1054</v>
      </c>
      <c r="J317" s="113" t="s">
        <v>39</v>
      </c>
      <c r="K317" s="58">
        <f>IF(ISBLANK($A317),"",$F317-(INDEX(ShipmentRegister!A:A,MATCH($A317,ShipmentRegister!C:C,0))))</f>
        <v>0</v>
      </c>
      <c r="L317" s="59" t="str">
        <f>IF(ISBLANK($A317),"",IF(INDEX(ShipmentRegister!T:T,MATCH($A317,ShipmentRegister!C:C,0))=0,"",INDEX(ShipmentRegister!T:T,MATCH($A317,ShipmentRegister!C:C,0))))</f>
        <v/>
      </c>
      <c r="M317" s="113"/>
    </row>
    <row r="318" spans="1:13" ht="14.25" customHeight="1">
      <c r="A318" s="50" t="s">
        <v>2130</v>
      </c>
      <c r="B318" s="56" t="str">
        <f>IF(ISBLANK($A318),"",INDEX(ShipmentRegister!G:G,MATCH($A318,ShipmentRegister!C:C,0)))</f>
        <v>SoftLayer Technologies Australia Pty Ltd</v>
      </c>
      <c r="C318" s="57">
        <f>IF(ISBLANK($A318),"",INDEX(ShipmentRegister!D:D,MATCH($A318,ShipmentRegister!C:C,0)))</f>
        <v>2</v>
      </c>
      <c r="D318" s="57" t="str">
        <f>IF(ISBLANK($A318),"",INDEX(ShipmentRegister!F:F,MATCH($A318,ShipmentRegister!C:C,0)))</f>
        <v>Loading Dock</v>
      </c>
      <c r="E318" s="112" t="s">
        <v>2134</v>
      </c>
      <c r="F318" s="142">
        <v>44062</v>
      </c>
      <c r="G318" s="114" t="s">
        <v>2135</v>
      </c>
      <c r="H318" s="112" t="s">
        <v>1054</v>
      </c>
      <c r="I318" s="112" t="s">
        <v>1054</v>
      </c>
      <c r="J318" s="113" t="s">
        <v>39</v>
      </c>
      <c r="K318" s="58">
        <f>IF(ISBLANK($A318),"",$F318-(INDEX(ShipmentRegister!A:A,MATCH($A318,ShipmentRegister!C:C,0))))</f>
        <v>0</v>
      </c>
      <c r="L318" s="59" t="str">
        <f>IF(ISBLANK($A318),"",IF(INDEX(ShipmentRegister!T:T,MATCH($A318,ShipmentRegister!C:C,0))=0,"",INDEX(ShipmentRegister!T:T,MATCH($A318,ShipmentRegister!C:C,0))))</f>
        <v/>
      </c>
      <c r="M318" s="113"/>
    </row>
    <row r="319" spans="1:13" ht="14.25" customHeight="1">
      <c r="A319" s="50" t="s">
        <v>2129</v>
      </c>
      <c r="B319" s="56" t="str">
        <f>IF(ISBLANK($A319),"",INDEX(ShipmentRegister!G:G,MATCH($A319,ShipmentRegister!C:C,0)))</f>
        <v>SoftLayer Technologies Australia Pty Ltd</v>
      </c>
      <c r="C319" s="57">
        <f>IF(ISBLANK($A319),"",INDEX(ShipmentRegister!D:D,MATCH($A319,ShipmentRegister!C:C,0)))</f>
        <v>3</v>
      </c>
      <c r="D319" s="57" t="str">
        <f>IF(ISBLANK($A319),"",INDEX(ShipmentRegister!F:F,MATCH($A319,ShipmentRegister!C:C,0)))</f>
        <v>Loading Dock</v>
      </c>
      <c r="E319" s="112" t="s">
        <v>2137</v>
      </c>
      <c r="F319" s="142">
        <v>44062</v>
      </c>
      <c r="G319" s="114" t="s">
        <v>637</v>
      </c>
      <c r="H319" s="112" t="s">
        <v>1054</v>
      </c>
      <c r="I319" s="112" t="s">
        <v>1054</v>
      </c>
      <c r="J319" s="113" t="s">
        <v>39</v>
      </c>
      <c r="K319" s="58">
        <f>IF(ISBLANK($A319),"",$F319-(INDEX(ShipmentRegister!A:A,MATCH($A319,ShipmentRegister!C:C,0))))</f>
        <v>0</v>
      </c>
      <c r="L319" s="59" t="str">
        <f>IF(ISBLANK($A319),"",IF(INDEX(ShipmentRegister!T:T,MATCH($A319,ShipmentRegister!C:C,0))=0,"",INDEX(ShipmentRegister!T:T,MATCH($A319,ShipmentRegister!C:C,0))))</f>
        <v/>
      </c>
      <c r="M319" s="113"/>
    </row>
    <row r="320" spans="1:13" ht="14.25" customHeight="1">
      <c r="A320" s="50" t="s">
        <v>2131</v>
      </c>
      <c r="B320" s="56" t="str">
        <f>IF(ISBLANK($A320),"",INDEX(ShipmentRegister!G:G,MATCH($A320,ShipmentRegister!C:C,0)))</f>
        <v>SoftLayer Technologies Australia Pty Ltd</v>
      </c>
      <c r="C320" s="57">
        <f>IF(ISBLANK($A320),"",INDEX(ShipmentRegister!D:D,MATCH($A320,ShipmentRegister!C:C,0)))</f>
        <v>3</v>
      </c>
      <c r="D320" s="57" t="str">
        <f>IF(ISBLANK($A320),"",INDEX(ShipmentRegister!F:F,MATCH($A320,ShipmentRegister!C:C,0)))</f>
        <v>Loading Dock</v>
      </c>
      <c r="E320" s="112" t="s">
        <v>2137</v>
      </c>
      <c r="F320" s="142">
        <v>44062</v>
      </c>
      <c r="G320" s="114" t="s">
        <v>637</v>
      </c>
      <c r="H320" s="112" t="s">
        <v>1054</v>
      </c>
      <c r="I320" s="112" t="s">
        <v>1054</v>
      </c>
      <c r="J320" s="113" t="s">
        <v>39</v>
      </c>
      <c r="K320" s="58">
        <f>IF(ISBLANK($A320),"",$F320-(INDEX(ShipmentRegister!A:A,MATCH($A320,ShipmentRegister!C:C,0))))</f>
        <v>0</v>
      </c>
      <c r="L320" s="59" t="str">
        <f>IF(ISBLANK($A320),"",IF(INDEX(ShipmentRegister!T:T,MATCH($A320,ShipmentRegister!C:C,0))=0,"",INDEX(ShipmentRegister!T:T,MATCH($A320,ShipmentRegister!C:C,0))))</f>
        <v/>
      </c>
      <c r="M320" s="113"/>
    </row>
    <row r="321" spans="1:13" ht="14.25" customHeight="1">
      <c r="A321" s="50" t="s">
        <v>2132</v>
      </c>
      <c r="B321" s="56" t="str">
        <f>IF(ISBLANK($A321),"",INDEX(ShipmentRegister!G:G,MATCH($A321,ShipmentRegister!C:C,0)))</f>
        <v>SoftLayer Technologies Australia Pty Ltd</v>
      </c>
      <c r="C321" s="57">
        <f>IF(ISBLANK($A321),"",INDEX(ShipmentRegister!D:D,MATCH($A321,ShipmentRegister!C:C,0)))</f>
        <v>3</v>
      </c>
      <c r="D321" s="57" t="str">
        <f>IF(ISBLANK($A321),"",INDEX(ShipmentRegister!F:F,MATCH($A321,ShipmentRegister!C:C,0)))</f>
        <v>Loading Dock</v>
      </c>
      <c r="E321" s="112" t="s">
        <v>2137</v>
      </c>
      <c r="F321" s="142">
        <v>44062</v>
      </c>
      <c r="G321" s="114" t="s">
        <v>637</v>
      </c>
      <c r="H321" s="112" t="s">
        <v>1054</v>
      </c>
      <c r="I321" s="112" t="s">
        <v>1054</v>
      </c>
      <c r="J321" s="113" t="s">
        <v>39</v>
      </c>
      <c r="K321" s="58">
        <f>IF(ISBLANK($A321),"",$F321-(INDEX(ShipmentRegister!A:A,MATCH($A321,ShipmentRegister!C:C,0))))</f>
        <v>0</v>
      </c>
      <c r="L321" s="59" t="str">
        <f>IF(ISBLANK($A321),"",IF(INDEX(ShipmentRegister!T:T,MATCH($A321,ShipmentRegister!C:C,0))=0,"",INDEX(ShipmentRegister!T:T,MATCH($A321,ShipmentRegister!C:C,0))))</f>
        <v/>
      </c>
      <c r="M321" s="113"/>
    </row>
    <row r="322" spans="1:13" ht="14.25" customHeight="1">
      <c r="A322" s="50" t="s">
        <v>572</v>
      </c>
      <c r="B322" s="56" t="str">
        <f>IF(ISBLANK($A322),"",INDEX(ShipmentRegister!G:G,MATCH($A322,ShipmentRegister!C:C,0)))</f>
        <v>Ericsson AB</v>
      </c>
      <c r="C322" s="57">
        <f>IF(ISBLANK($A322),"",INDEX(ShipmentRegister!D:D,MATCH($A322,ShipmentRegister!C:C,0)))</f>
        <v>1</v>
      </c>
      <c r="D322" s="57" t="str">
        <f>IF(ISBLANK($A322),"",INDEX(ShipmentRegister!F:F,MATCH($A322,ShipmentRegister!C:C,0)))</f>
        <v>A2.2</v>
      </c>
      <c r="E322" s="112" t="s">
        <v>2139</v>
      </c>
      <c r="F322" s="142">
        <v>44062</v>
      </c>
      <c r="G322" s="114" t="s">
        <v>2081</v>
      </c>
      <c r="H322" s="112" t="s">
        <v>1054</v>
      </c>
      <c r="I322" s="112" t="s">
        <v>1054</v>
      </c>
      <c r="J322" s="113" t="s">
        <v>39</v>
      </c>
      <c r="K322" s="58">
        <f>IF(ISBLANK($A322),"",$F322-(INDEX(ShipmentRegister!A:A,MATCH($A322,ShipmentRegister!C:C,0))))</f>
        <v>140</v>
      </c>
      <c r="L322" s="59" t="str">
        <f>IF(ISBLANK($A322),"",IF(INDEX(ShipmentRegister!T:T,MATCH($A322,ShipmentRegister!C:C,0))=0,"",INDEX(ShipmentRegister!T:T,MATCH($A322,ShipmentRegister!C:C,0))))</f>
        <v/>
      </c>
      <c r="M322" s="113"/>
    </row>
    <row r="323" spans="1:13" ht="14.25" customHeight="1">
      <c r="A323" s="50" t="s">
        <v>576</v>
      </c>
      <c r="B323" s="56" t="str">
        <f>IF(ISBLANK($A323),"",INDEX(ShipmentRegister!G:G,MATCH($A323,ShipmentRegister!C:C,0)))</f>
        <v>Ericsson AB</v>
      </c>
      <c r="C323" s="57">
        <f>IF(ISBLANK($A323),"",INDEX(ShipmentRegister!D:D,MATCH($A323,ShipmentRegister!C:C,0)))</f>
        <v>1</v>
      </c>
      <c r="D323" s="57" t="str">
        <f>IF(ISBLANK($A323),"",INDEX(ShipmentRegister!F:F,MATCH($A323,ShipmentRegister!C:C,0)))</f>
        <v>Central Floor</v>
      </c>
      <c r="E323" s="112" t="s">
        <v>2139</v>
      </c>
      <c r="F323" s="142">
        <v>44062</v>
      </c>
      <c r="G323" s="114" t="s">
        <v>2081</v>
      </c>
      <c r="H323" s="112" t="s">
        <v>1054</v>
      </c>
      <c r="I323" s="112" t="s">
        <v>1054</v>
      </c>
      <c r="J323" s="113" t="s">
        <v>39</v>
      </c>
      <c r="K323" s="58">
        <f>IF(ISBLANK($A323),"",$F323-(INDEX(ShipmentRegister!A:A,MATCH($A323,ShipmentRegister!C:C,0))))</f>
        <v>133</v>
      </c>
      <c r="L323" s="59" t="str">
        <f>IF(ISBLANK($A323),"",IF(INDEX(ShipmentRegister!T:T,MATCH($A323,ShipmentRegister!C:C,0))=0,"",INDEX(ShipmentRegister!T:T,MATCH($A323,ShipmentRegister!C:C,0))))</f>
        <v/>
      </c>
      <c r="M323" s="113"/>
    </row>
    <row r="324" spans="1:13" ht="14.25" customHeight="1">
      <c r="A324" s="129" t="s">
        <v>1259</v>
      </c>
      <c r="B324" s="56" t="str">
        <f>IF(ISBLANK($A324),"",INDEX(ShipmentRegister!G:G,MATCH($A324,ShipmentRegister!C:C,0)))</f>
        <v>Kindred South Development Pty Ltd</v>
      </c>
      <c r="C324" s="57">
        <f>IF(ISBLANK($A324),"",INDEX(ShipmentRegister!D:D,MATCH($A324,ShipmentRegister!C:C,0)))</f>
        <v>3</v>
      </c>
      <c r="D324" s="57" t="str">
        <f>IF(ISBLANK($A324),"",INDEX(ShipmentRegister!F:F,MATCH($A324,ShipmentRegister!C:C,0)))</f>
        <v>Central Floor</v>
      </c>
      <c r="E324" s="112" t="s">
        <v>2140</v>
      </c>
      <c r="F324" s="142">
        <v>44062</v>
      </c>
      <c r="G324" s="114" t="s">
        <v>2141</v>
      </c>
      <c r="H324" s="112" t="s">
        <v>448</v>
      </c>
      <c r="I324" s="112" t="s">
        <v>448</v>
      </c>
      <c r="J324" s="113" t="s">
        <v>39</v>
      </c>
      <c r="K324" s="58">
        <f>IF(ISBLANK($A324),"",$F324-(INDEX(ShipmentRegister!A:A,MATCH($A324,ShipmentRegister!C:C,0))))</f>
        <v>29</v>
      </c>
      <c r="L324" s="59" t="str">
        <f>IF(ISBLANK($A324),"",IF(INDEX(ShipmentRegister!T:T,MATCH($A324,ShipmentRegister!C:C,0))=0,"",INDEX(ShipmentRegister!T:T,MATCH($A324,ShipmentRegister!C:C,0))))</f>
        <v/>
      </c>
      <c r="M324" s="113"/>
    </row>
    <row r="325" spans="1:13" ht="14.25" customHeight="1">
      <c r="A325" s="129" t="s">
        <v>1261</v>
      </c>
      <c r="B325" s="56" t="str">
        <f>IF(ISBLANK($A325),"",INDEX(ShipmentRegister!G:G,MATCH($A325,ShipmentRegister!C:C,0)))</f>
        <v>Kindred South Development Pty Ltd</v>
      </c>
      <c r="C325" s="57">
        <f>IF(ISBLANK($A325),"",INDEX(ShipmentRegister!D:D,MATCH($A325,ShipmentRegister!C:C,0)))</f>
        <v>3</v>
      </c>
      <c r="D325" s="57" t="str">
        <f>IF(ISBLANK($A325),"",INDEX(ShipmentRegister!F:F,MATCH($A325,ShipmentRegister!C:C,0)))</f>
        <v>Central Floor</v>
      </c>
      <c r="E325" s="112" t="s">
        <v>2140</v>
      </c>
      <c r="F325" s="142">
        <v>44062</v>
      </c>
      <c r="G325" s="114" t="s">
        <v>2141</v>
      </c>
      <c r="H325" s="112" t="s">
        <v>448</v>
      </c>
      <c r="I325" s="112" t="s">
        <v>448</v>
      </c>
      <c r="J325" s="113" t="s">
        <v>39</v>
      </c>
      <c r="K325" s="58">
        <f>IF(ISBLANK($A325),"",$F325-(INDEX(ShipmentRegister!A:A,MATCH($A325,ShipmentRegister!C:C,0))))</f>
        <v>29</v>
      </c>
      <c r="L325" s="59" t="str">
        <f>IF(ISBLANK($A325),"",IF(INDEX(ShipmentRegister!T:T,MATCH($A325,ShipmentRegister!C:C,0))=0,"",INDEX(ShipmentRegister!T:T,MATCH($A325,ShipmentRegister!C:C,0))))</f>
        <v/>
      </c>
      <c r="M325" s="113"/>
    </row>
    <row r="326" spans="1:13" ht="14.25" customHeight="1">
      <c r="A326" s="129" t="s">
        <v>1262</v>
      </c>
      <c r="B326" s="56" t="str">
        <f>IF(ISBLANK($A326),"",INDEX(ShipmentRegister!G:G,MATCH($A326,ShipmentRegister!C:C,0)))</f>
        <v>Kindred South Development Pty Ltd</v>
      </c>
      <c r="C326" s="57">
        <f>IF(ISBLANK($A326),"",INDEX(ShipmentRegister!D:D,MATCH($A326,ShipmentRegister!C:C,0)))</f>
        <v>3</v>
      </c>
      <c r="D326" s="57" t="str">
        <f>IF(ISBLANK($A326),"",INDEX(ShipmentRegister!F:F,MATCH($A326,ShipmentRegister!C:C,0)))</f>
        <v>Central Floor</v>
      </c>
      <c r="E326" s="112" t="s">
        <v>2140</v>
      </c>
      <c r="F326" s="142">
        <v>44062</v>
      </c>
      <c r="G326" s="114" t="s">
        <v>2141</v>
      </c>
      <c r="H326" s="112" t="s">
        <v>448</v>
      </c>
      <c r="I326" s="112" t="s">
        <v>448</v>
      </c>
      <c r="J326" s="113" t="s">
        <v>39</v>
      </c>
      <c r="K326" s="58">
        <f>IF(ISBLANK($A326),"",$F326-(INDEX(ShipmentRegister!A:A,MATCH($A326,ShipmentRegister!C:C,0))))</f>
        <v>29</v>
      </c>
      <c r="L326" s="59" t="str">
        <f>IF(ISBLANK($A326),"",IF(INDEX(ShipmentRegister!T:T,MATCH($A326,ShipmentRegister!C:C,0))=0,"",INDEX(ShipmentRegister!T:T,MATCH($A326,ShipmentRegister!C:C,0))))</f>
        <v/>
      </c>
      <c r="M326" s="113"/>
    </row>
    <row r="327" spans="1:13" ht="14.25" customHeight="1">
      <c r="A327" s="50" t="s">
        <v>2142</v>
      </c>
      <c r="B327" s="56" t="str">
        <f>IF(ISBLANK($A327),"",INDEX(ShipmentRegister!G:G,MATCH($A327,ShipmentRegister!C:C,0)))</f>
        <v>Telstra International Limited_IMC Financial Markets Resell</v>
      </c>
      <c r="C327" s="57">
        <f>IF(ISBLANK($A327),"",INDEX(ShipmentRegister!D:D,MATCH($A327,ShipmentRegister!C:C,0)))</f>
        <v>2</v>
      </c>
      <c r="D327" s="57" t="str">
        <f>IF(ISBLANK($A327),"",INDEX(ShipmentRegister!F:F,MATCH($A327,ShipmentRegister!C:C,0)))</f>
        <v>Central Floor</v>
      </c>
      <c r="E327" s="112" t="s">
        <v>2144</v>
      </c>
      <c r="F327" s="142">
        <v>44062</v>
      </c>
      <c r="G327" s="114" t="s">
        <v>1728</v>
      </c>
      <c r="H327" s="112" t="s">
        <v>618</v>
      </c>
      <c r="I327" s="112" t="s">
        <v>618</v>
      </c>
      <c r="J327" s="113" t="s">
        <v>39</v>
      </c>
      <c r="K327" s="58">
        <f>IF(ISBLANK($A327),"",$F327-(INDEX(ShipmentRegister!A:A,MATCH($A327,ShipmentRegister!C:C,0))))</f>
        <v>0</v>
      </c>
      <c r="L327" s="59" t="str">
        <f>IF(ISBLANK($A327),"",IF(INDEX(ShipmentRegister!T:T,MATCH($A327,ShipmentRegister!C:C,0))=0,"",INDEX(ShipmentRegister!T:T,MATCH($A327,ShipmentRegister!C:C,0))))</f>
        <v/>
      </c>
      <c r="M327" s="113"/>
    </row>
    <row r="328" spans="1:13" ht="14.25" customHeight="1">
      <c r="A328" s="50" t="s">
        <v>2143</v>
      </c>
      <c r="B328" s="56" t="str">
        <f>IF(ISBLANK($A328),"",INDEX(ShipmentRegister!G:G,MATCH($A328,ShipmentRegister!C:C,0)))</f>
        <v>Telstra International Limited_IMC Financial Markets Resell</v>
      </c>
      <c r="C328" s="57">
        <f>IF(ISBLANK($A328),"",INDEX(ShipmentRegister!D:D,MATCH($A328,ShipmentRegister!C:C,0)))</f>
        <v>2</v>
      </c>
      <c r="D328" s="57" t="str">
        <f>IF(ISBLANK($A328),"",INDEX(ShipmentRegister!F:F,MATCH($A328,ShipmentRegister!C:C,0)))</f>
        <v>Central Floor</v>
      </c>
      <c r="E328" s="112" t="s">
        <v>2144</v>
      </c>
      <c r="F328" s="142">
        <v>44062</v>
      </c>
      <c r="G328" s="114" t="s">
        <v>1728</v>
      </c>
      <c r="H328" s="112" t="s">
        <v>618</v>
      </c>
      <c r="I328" s="112" t="s">
        <v>618</v>
      </c>
      <c r="J328" s="113" t="s">
        <v>39</v>
      </c>
      <c r="K328" s="58">
        <f>IF(ISBLANK($A328),"",$F328-(INDEX(ShipmentRegister!A:A,MATCH($A328,ShipmentRegister!C:C,0))))</f>
        <v>0</v>
      </c>
      <c r="L328" s="59" t="str">
        <f>IF(ISBLANK($A328),"",IF(INDEX(ShipmentRegister!T:T,MATCH($A328,ShipmentRegister!C:C,0))=0,"",INDEX(ShipmentRegister!T:T,MATCH($A328,ShipmentRegister!C:C,0))))</f>
        <v/>
      </c>
      <c r="M328" s="113"/>
    </row>
    <row r="329" spans="1:13" ht="14.25" customHeight="1">
      <c r="A329" s="50" t="s">
        <v>2035</v>
      </c>
      <c r="B329" s="56" t="str">
        <f>IF(ISBLANK($A329),"",INDEX(ShipmentRegister!G:G,MATCH($A329,ShipmentRegister!C:C,0)))</f>
        <v>Reflected Networks, Llc.</v>
      </c>
      <c r="C329" s="57">
        <f>IF(ISBLANK($A329),"",INDEX(ShipmentRegister!D:D,MATCH($A329,ShipmentRegister!C:C,0)))</f>
        <v>1</v>
      </c>
      <c r="D329" s="57" t="str">
        <f>IF(ISBLANK($A329),"",INDEX(ShipmentRegister!F:F,MATCH($A329,ShipmentRegister!C:C,0)))</f>
        <v>A1.2</v>
      </c>
      <c r="E329" s="112" t="s">
        <v>523</v>
      </c>
      <c r="F329" s="142">
        <v>44062</v>
      </c>
      <c r="G329" s="114" t="s">
        <v>2145</v>
      </c>
      <c r="H329" s="112" t="s">
        <v>2146</v>
      </c>
      <c r="I329" s="112" t="s">
        <v>2146</v>
      </c>
      <c r="J329" s="113" t="s">
        <v>39</v>
      </c>
      <c r="K329" s="58">
        <f>IF(ISBLANK($A329),"",$F329-(INDEX(ShipmentRegister!A:A,MATCH($A329,ShipmentRegister!C:C,0))))</f>
        <v>2</v>
      </c>
      <c r="L329" s="59" t="str">
        <f>IF(ISBLANK($A329),"",IF(INDEX(ShipmentRegister!T:T,MATCH($A329,ShipmentRegister!C:C,0))=0,"",INDEX(ShipmentRegister!T:T,MATCH($A329,ShipmentRegister!C:C,0))))</f>
        <v/>
      </c>
      <c r="M329" s="113"/>
    </row>
    <row r="330" spans="1:13" ht="14.25" customHeight="1">
      <c r="A330" s="50" t="s">
        <v>1758</v>
      </c>
      <c r="B330" s="56" t="str">
        <f>IF(ISBLANK($A330),"",INDEX(ShipmentRegister!G:G,MATCH($A330,ShipmentRegister!C:C,0)))</f>
        <v>Encoo Pty Ltd</v>
      </c>
      <c r="C330" s="57">
        <f>IF(ISBLANK($A330),"",INDEX(ShipmentRegister!D:D,MATCH($A330,ShipmentRegister!C:C,0)))</f>
        <v>2</v>
      </c>
      <c r="D330" s="57" t="str">
        <f>IF(ISBLANK($A330),"",INDEX(ShipmentRegister!F:F,MATCH($A330,ShipmentRegister!C:C,0)))</f>
        <v>C4.1</v>
      </c>
      <c r="E330" s="112" t="s">
        <v>2149</v>
      </c>
      <c r="F330" s="142">
        <v>44062</v>
      </c>
      <c r="G330" s="114" t="s">
        <v>2150</v>
      </c>
      <c r="H330" s="112" t="s">
        <v>191</v>
      </c>
      <c r="I330" s="112" t="s">
        <v>191</v>
      </c>
      <c r="J330" s="113" t="s">
        <v>39</v>
      </c>
      <c r="K330" s="58">
        <f>IF(ISBLANK($A330),"",$F330-(INDEX(ShipmentRegister!A:A,MATCH($A330,ShipmentRegister!C:C,0))))</f>
        <v>12</v>
      </c>
      <c r="L330" s="59" t="str">
        <f>IF(ISBLANK($A330),"",IF(INDEX(ShipmentRegister!T:T,MATCH($A330,ShipmentRegister!C:C,0))=0,"",INDEX(ShipmentRegister!T:T,MATCH($A330,ShipmentRegister!C:C,0))))</f>
        <v/>
      </c>
      <c r="M330" s="113"/>
    </row>
    <row r="331" spans="1:13" ht="14.25" customHeight="1">
      <c r="A331" s="50" t="s">
        <v>1759</v>
      </c>
      <c r="B331" s="56" t="str">
        <f>IF(ISBLANK($A331),"",INDEX(ShipmentRegister!G:G,MATCH($A331,ShipmentRegister!C:C,0)))</f>
        <v>Encoo Pty Ltd</v>
      </c>
      <c r="C331" s="57">
        <f>IF(ISBLANK($A331),"",INDEX(ShipmentRegister!D:D,MATCH($A331,ShipmentRegister!C:C,0)))</f>
        <v>2</v>
      </c>
      <c r="D331" s="57" t="str">
        <f>IF(ISBLANK($A331),"",INDEX(ShipmentRegister!F:F,MATCH($A331,ShipmentRegister!C:C,0)))</f>
        <v>C4.1</v>
      </c>
      <c r="E331" s="112" t="s">
        <v>2149</v>
      </c>
      <c r="F331" s="142">
        <v>44062</v>
      </c>
      <c r="G331" s="114" t="s">
        <v>2150</v>
      </c>
      <c r="H331" s="112" t="s">
        <v>191</v>
      </c>
      <c r="I331" s="112" t="s">
        <v>191</v>
      </c>
      <c r="J331" s="113" t="s">
        <v>39</v>
      </c>
      <c r="K331" s="58">
        <f>IF(ISBLANK($A331),"",$F331-(INDEX(ShipmentRegister!A:A,MATCH($A331,ShipmentRegister!C:C,0))))</f>
        <v>12</v>
      </c>
      <c r="L331" s="59" t="str">
        <f>IF(ISBLANK($A331),"",IF(INDEX(ShipmentRegister!T:T,MATCH($A331,ShipmentRegister!C:C,0))=0,"",INDEX(ShipmentRegister!T:T,MATCH($A331,ShipmentRegister!C:C,0))))</f>
        <v/>
      </c>
      <c r="M331" s="113"/>
    </row>
    <row r="332" spans="1:13" ht="14.25" customHeight="1">
      <c r="A332" s="50" t="s">
        <v>2084</v>
      </c>
      <c r="B332" s="56" t="str">
        <f>IF(ISBLANK($A332),"",INDEX(ShipmentRegister!G:G,MATCH($A332,ShipmentRegister!C:C,0)))</f>
        <v>UNITAS GLOBAL</v>
      </c>
      <c r="C332" s="57">
        <f>IF(ISBLANK($A332),"",INDEX(ShipmentRegister!D:D,MATCH($A332,ShipmentRegister!C:C,0)))</f>
        <v>1</v>
      </c>
      <c r="D332" s="57" t="str">
        <f>IF(ISBLANK($A332),"",INDEX(ShipmentRegister!F:F,MATCH($A332,ShipmentRegister!C:C,0)))</f>
        <v>A1.1</v>
      </c>
      <c r="E332" s="112" t="s">
        <v>2151</v>
      </c>
      <c r="F332" s="142">
        <v>44062</v>
      </c>
      <c r="G332" s="114" t="s">
        <v>2152</v>
      </c>
      <c r="H332" s="112" t="s">
        <v>191</v>
      </c>
      <c r="I332" s="112" t="s">
        <v>191</v>
      </c>
      <c r="J332" s="113" t="s">
        <v>39</v>
      </c>
      <c r="K332" s="58">
        <f>IF(ISBLANK($A332),"",$F332-(INDEX(ShipmentRegister!A:A,MATCH($A332,ShipmentRegister!C:C,0))))</f>
        <v>1</v>
      </c>
      <c r="L332" s="59" t="str">
        <f>IF(ISBLANK($A332),"",IF(INDEX(ShipmentRegister!T:T,MATCH($A332,ShipmentRegister!C:C,0))=0,"",INDEX(ShipmentRegister!T:T,MATCH($A332,ShipmentRegister!C:C,0))))</f>
        <v/>
      </c>
      <c r="M332" s="113"/>
    </row>
    <row r="333" spans="1:13" ht="14.25" customHeight="1">
      <c r="A333" s="42" t="s">
        <v>2153</v>
      </c>
      <c r="B333" s="56" t="str">
        <f>IF(ISBLANK($A333),"",INDEX(ShipmentRegister!G:G,MATCH($A333,ShipmentRegister!C:C,0)))</f>
        <v>Activision Blizzard International BV</v>
      </c>
      <c r="C333" s="57">
        <f>IF(ISBLANK($A333),"",INDEX(ShipmentRegister!D:D,MATCH($A333,ShipmentRegister!C:C,0)))</f>
        <v>1</v>
      </c>
      <c r="D333" s="57" t="str">
        <f>IF(ISBLANK($A333),"",INDEX(ShipmentRegister!F:F,MATCH($A333,ShipmentRegister!C:C,0)))</f>
        <v>A1.2</v>
      </c>
      <c r="E333" s="112" t="s">
        <v>2184</v>
      </c>
      <c r="F333" s="142">
        <v>44063</v>
      </c>
      <c r="G333" s="114" t="s">
        <v>2154</v>
      </c>
      <c r="H333" s="112" t="s">
        <v>191</v>
      </c>
      <c r="I333" s="112" t="s">
        <v>2465</v>
      </c>
      <c r="J333" s="113" t="s">
        <v>39</v>
      </c>
      <c r="K333" s="58">
        <f>IF(ISBLANK($A333),"",$F333-(INDEX(ShipmentRegister!A:A,MATCH($A333,ShipmentRegister!C:C,0))))</f>
        <v>2</v>
      </c>
      <c r="L333" s="59" t="str">
        <f>IF(ISBLANK($A333),"",IF(INDEX(ShipmentRegister!T:T,MATCH($A333,ShipmentRegister!C:C,0))=0,"",INDEX(ShipmentRegister!T:T,MATCH($A333,ShipmentRegister!C:C,0))))</f>
        <v/>
      </c>
      <c r="M333" s="113"/>
    </row>
    <row r="334" spans="1:13" ht="14.25" customHeight="1">
      <c r="A334" s="50" t="s">
        <v>1013</v>
      </c>
      <c r="B334" s="56" t="str">
        <f>IF(ISBLANK($A334),"",INDEX(ShipmentRegister!G:G,MATCH($A334,ShipmentRegister!C:C,0)))</f>
        <v>UNITAS GLOBAL</v>
      </c>
      <c r="C334" s="57">
        <f>IF(ISBLANK($A334),"",INDEX(ShipmentRegister!D:D,MATCH($A334,ShipmentRegister!C:C,0)))</f>
        <v>2</v>
      </c>
      <c r="D334" s="57" t="str">
        <f>IF(ISBLANK($A334),"",INDEX(ShipmentRegister!F:F,MATCH($A334,ShipmentRegister!C:C,0)))</f>
        <v>C7.1</v>
      </c>
      <c r="E334" s="112" t="s">
        <v>2151</v>
      </c>
      <c r="F334" s="142">
        <v>44063</v>
      </c>
      <c r="G334" s="114" t="s">
        <v>2155</v>
      </c>
      <c r="H334" s="112" t="s">
        <v>618</v>
      </c>
      <c r="I334" s="112" t="s">
        <v>618</v>
      </c>
      <c r="J334" s="113" t="s">
        <v>39</v>
      </c>
      <c r="K334" s="58">
        <f>IF(ISBLANK($A334),"",$F334-(INDEX(ShipmentRegister!A:A,MATCH($A334,ShipmentRegister!C:C,0))))</f>
        <v>42</v>
      </c>
      <c r="L334" s="59" t="str">
        <f>IF(ISBLANK($A334),"",IF(INDEX(ShipmentRegister!T:T,MATCH($A334,ShipmentRegister!C:C,0))=0,"",INDEX(ShipmentRegister!T:T,MATCH($A334,ShipmentRegister!C:C,0))))</f>
        <v/>
      </c>
      <c r="M334" s="113"/>
    </row>
    <row r="335" spans="1:13" ht="14.25" customHeight="1">
      <c r="A335" s="50" t="s">
        <v>1016</v>
      </c>
      <c r="B335" s="56" t="str">
        <f>IF(ISBLANK($A335),"",INDEX(ShipmentRegister!G:G,MATCH($A335,ShipmentRegister!C:C,0)))</f>
        <v>UNITAS GLOBAL</v>
      </c>
      <c r="C335" s="57">
        <f>IF(ISBLANK($A335),"",INDEX(ShipmentRegister!D:D,MATCH($A335,ShipmentRegister!C:C,0)))</f>
        <v>2</v>
      </c>
      <c r="D335" s="57" t="str">
        <f>IF(ISBLANK($A335),"",INDEX(ShipmentRegister!F:F,MATCH($A335,ShipmentRegister!C:C,0)))</f>
        <v>A2.1</v>
      </c>
      <c r="E335" s="112" t="s">
        <v>2151</v>
      </c>
      <c r="F335" s="142">
        <v>44063</v>
      </c>
      <c r="G335" s="114" t="s">
        <v>2155</v>
      </c>
      <c r="H335" s="112" t="s">
        <v>618</v>
      </c>
      <c r="I335" s="112" t="s">
        <v>618</v>
      </c>
      <c r="J335" s="113" t="s">
        <v>39</v>
      </c>
      <c r="K335" s="58">
        <f>IF(ISBLANK($A335),"",$F335-(INDEX(ShipmentRegister!A:A,MATCH($A335,ShipmentRegister!C:C,0))))</f>
        <v>42</v>
      </c>
      <c r="L335" s="59" t="str">
        <f>IF(ISBLANK($A335),"",IF(INDEX(ShipmentRegister!T:T,MATCH($A335,ShipmentRegister!C:C,0))=0,"",INDEX(ShipmentRegister!T:T,MATCH($A335,ShipmentRegister!C:C,0))))</f>
        <v/>
      </c>
      <c r="M335" s="113"/>
    </row>
    <row r="336" spans="1:13" ht="14.25" customHeight="1">
      <c r="A336" s="50" t="s">
        <v>1047</v>
      </c>
      <c r="B336" s="56" t="str">
        <f>IF(ISBLANK($A336),"",INDEX(ShipmentRegister!G:G,MATCH($A336,ShipmentRegister!C:C,0)))</f>
        <v>Blast Technologies PL</v>
      </c>
      <c r="C336" s="57">
        <f>IF(ISBLANK($A336),"",INDEX(ShipmentRegister!D:D,MATCH($A336,ShipmentRegister!C:C,0)))</f>
        <v>1</v>
      </c>
      <c r="D336" s="57" t="str">
        <f>IF(ISBLANK($A336),"",INDEX(ShipmentRegister!F:F,MATCH($A336,ShipmentRegister!C:C,0)))</f>
        <v>Central Floor</v>
      </c>
      <c r="E336" s="112" t="s">
        <v>2176</v>
      </c>
      <c r="F336" s="142">
        <v>44063</v>
      </c>
      <c r="G336" s="114" t="s">
        <v>2156</v>
      </c>
      <c r="H336" s="112" t="s">
        <v>618</v>
      </c>
      <c r="I336" s="112" t="s">
        <v>618</v>
      </c>
      <c r="J336" s="113" t="s">
        <v>39</v>
      </c>
      <c r="K336" s="58">
        <f>IF(ISBLANK($A336),"",$F336-(INDEX(ShipmentRegister!A:A,MATCH($A336,ShipmentRegister!C:C,0))))</f>
        <v>41</v>
      </c>
      <c r="L336" s="59" t="str">
        <f>IF(ISBLANK($A336),"",IF(INDEX(ShipmentRegister!T:T,MATCH($A336,ShipmentRegister!C:C,0))=0,"",INDEX(ShipmentRegister!T:T,MATCH($A336,ShipmentRegister!C:C,0))))</f>
        <v/>
      </c>
      <c r="M336" s="113"/>
    </row>
    <row r="337" spans="1:13" ht="14.25" customHeight="1">
      <c r="A337" s="50" t="s">
        <v>1210</v>
      </c>
      <c r="B337" s="56" t="str">
        <f>IF(ISBLANK($A337),"",INDEX(ShipmentRegister!G:G,MATCH($A337,ShipmentRegister!C:C,0)))</f>
        <v>Blast Technologies PL</v>
      </c>
      <c r="C337" s="57">
        <f>IF(ISBLANK($A337),"",INDEX(ShipmentRegister!D:D,MATCH($A337,ShipmentRegister!C:C,0)))</f>
        <v>3</v>
      </c>
      <c r="D337" s="57" t="str">
        <f>IF(ISBLANK($A337),"",INDEX(ShipmentRegister!F:F,MATCH($A337,ShipmentRegister!C:C,0)))</f>
        <v>Central Floor</v>
      </c>
      <c r="E337" s="112" t="s">
        <v>2176</v>
      </c>
      <c r="F337" s="142">
        <v>44063</v>
      </c>
      <c r="G337" s="114" t="s">
        <v>2156</v>
      </c>
      <c r="H337" s="112" t="s">
        <v>618</v>
      </c>
      <c r="I337" s="112" t="s">
        <v>618</v>
      </c>
      <c r="J337" s="113" t="s">
        <v>39</v>
      </c>
      <c r="K337" s="58">
        <f>IF(ISBLANK($A337),"",$F337-(INDEX(ShipmentRegister!A:A,MATCH($A337,ShipmentRegister!C:C,0))))</f>
        <v>69</v>
      </c>
      <c r="L337" s="59" t="str">
        <f>IF(ISBLANK($A337),"",IF(INDEX(ShipmentRegister!T:T,MATCH($A337,ShipmentRegister!C:C,0))=0,"",INDEX(ShipmentRegister!T:T,MATCH($A337,ShipmentRegister!C:C,0))))</f>
        <v/>
      </c>
      <c r="M337" s="113"/>
    </row>
    <row r="338" spans="1:13" ht="14.25" customHeight="1">
      <c r="A338" s="50" t="s">
        <v>1211</v>
      </c>
      <c r="B338" s="56" t="str">
        <f>IF(ISBLANK($A338),"",INDEX(ShipmentRegister!G:G,MATCH($A338,ShipmentRegister!C:C,0)))</f>
        <v>Blast Technologies PL</v>
      </c>
      <c r="C338" s="57">
        <f>IF(ISBLANK($A338),"",INDEX(ShipmentRegister!D:D,MATCH($A338,ShipmentRegister!C:C,0)))</f>
        <v>3</v>
      </c>
      <c r="D338" s="57" t="str">
        <f>IF(ISBLANK($A338),"",INDEX(ShipmentRegister!F:F,MATCH($A338,ShipmentRegister!C:C,0)))</f>
        <v>Central Floor</v>
      </c>
      <c r="E338" s="112" t="s">
        <v>2176</v>
      </c>
      <c r="F338" s="142">
        <v>44063</v>
      </c>
      <c r="G338" s="114" t="s">
        <v>2156</v>
      </c>
      <c r="H338" s="112" t="s">
        <v>618</v>
      </c>
      <c r="I338" s="112" t="s">
        <v>618</v>
      </c>
      <c r="J338" s="113" t="s">
        <v>39</v>
      </c>
      <c r="K338" s="58">
        <f>IF(ISBLANK($A338),"",$F338-(INDEX(ShipmentRegister!A:A,MATCH($A338,ShipmentRegister!C:C,0))))</f>
        <v>69</v>
      </c>
      <c r="L338" s="59" t="str">
        <f>IF(ISBLANK($A338),"",IF(INDEX(ShipmentRegister!T:T,MATCH($A338,ShipmentRegister!C:C,0))=0,"",INDEX(ShipmentRegister!T:T,MATCH($A338,ShipmentRegister!C:C,0))))</f>
        <v/>
      </c>
      <c r="M338" s="113"/>
    </row>
    <row r="339" spans="1:13" ht="14.25" customHeight="1">
      <c r="A339" s="50" t="s">
        <v>1212</v>
      </c>
      <c r="B339" s="56" t="str">
        <f>IF(ISBLANK($A339),"",INDEX(ShipmentRegister!G:G,MATCH($A339,ShipmentRegister!C:C,0)))</f>
        <v>Blast Technologies PL</v>
      </c>
      <c r="C339" s="57">
        <f>IF(ISBLANK($A339),"",INDEX(ShipmentRegister!D:D,MATCH($A339,ShipmentRegister!C:C,0)))</f>
        <v>3</v>
      </c>
      <c r="D339" s="57" t="str">
        <f>IF(ISBLANK($A339),"",INDEX(ShipmentRegister!F:F,MATCH($A339,ShipmentRegister!C:C,0)))</f>
        <v>Central Floor</v>
      </c>
      <c r="E339" s="112" t="s">
        <v>2176</v>
      </c>
      <c r="F339" s="142">
        <v>44063</v>
      </c>
      <c r="G339" s="114" t="s">
        <v>2156</v>
      </c>
      <c r="H339" s="112" t="s">
        <v>618</v>
      </c>
      <c r="I339" s="112" t="s">
        <v>618</v>
      </c>
      <c r="J339" s="113" t="s">
        <v>39</v>
      </c>
      <c r="K339" s="58">
        <f>IF(ISBLANK($A339),"",$F339-(INDEX(ShipmentRegister!A:A,MATCH($A339,ShipmentRegister!C:C,0))))</f>
        <v>69</v>
      </c>
      <c r="L339" s="59" t="str">
        <f>IF(ISBLANK($A339),"",IF(INDEX(ShipmentRegister!T:T,MATCH($A339,ShipmentRegister!C:C,0))=0,"",INDEX(ShipmentRegister!T:T,MATCH($A339,ShipmentRegister!C:C,0))))</f>
        <v/>
      </c>
      <c r="M339" s="113"/>
    </row>
    <row r="340" spans="1:13" ht="14.25" customHeight="1">
      <c r="A340" s="50" t="s">
        <v>1205</v>
      </c>
      <c r="B340" s="56" t="str">
        <f>IF(ISBLANK($A340),"",INDEX(ShipmentRegister!G:G,MATCH($A340,ShipmentRegister!C:C,0)))</f>
        <v>Blast Technologies PL</v>
      </c>
      <c r="C340" s="57">
        <f>IF(ISBLANK($A340),"",INDEX(ShipmentRegister!D:D,MATCH($A340,ShipmentRegister!C:C,0)))</f>
        <v>1</v>
      </c>
      <c r="D340" s="57" t="str">
        <f>IF(ISBLANK($A340),"",INDEX(ShipmentRegister!F:F,MATCH($A340,ShipmentRegister!C:C,0)))</f>
        <v>C3.1</v>
      </c>
      <c r="E340" s="112" t="s">
        <v>2176</v>
      </c>
      <c r="F340" s="142">
        <v>44063</v>
      </c>
      <c r="G340" s="114" t="s">
        <v>2156</v>
      </c>
      <c r="H340" s="112" t="s">
        <v>618</v>
      </c>
      <c r="I340" s="112" t="s">
        <v>618</v>
      </c>
      <c r="J340" s="113" t="s">
        <v>39</v>
      </c>
      <c r="K340" s="58">
        <f>IF(ISBLANK($A340),"",$F340-(INDEX(ShipmentRegister!A:A,MATCH($A340,ShipmentRegister!C:C,0))))</f>
        <v>34</v>
      </c>
      <c r="L340" s="59" t="str">
        <f>IF(ISBLANK($A340),"",IF(INDEX(ShipmentRegister!T:T,MATCH($A340,ShipmentRegister!C:C,0))=0,"",INDEX(ShipmentRegister!T:T,MATCH($A340,ShipmentRegister!C:C,0))))</f>
        <v/>
      </c>
      <c r="M340" s="113"/>
    </row>
    <row r="341" spans="1:13" ht="14.25" customHeight="1">
      <c r="A341" s="50" t="s">
        <v>942</v>
      </c>
      <c r="B341" s="56" t="str">
        <f>IF(ISBLANK($A341),"",INDEX(ShipmentRegister!G:G,MATCH($A341,ShipmentRegister!C:C,0)))</f>
        <v>Hawaiki Submarine Cable Australia Pty Ltd</v>
      </c>
      <c r="C341" s="57">
        <f>IF(ISBLANK($A341),"",INDEX(ShipmentRegister!D:D,MATCH($A341,ShipmentRegister!C:C,0)))</f>
        <v>1</v>
      </c>
      <c r="D341" s="57" t="str">
        <f>IF(ISBLANK($A341),"",INDEX(ShipmentRegister!F:F,MATCH($A341,ShipmentRegister!C:C,0)))</f>
        <v>C7.1</v>
      </c>
      <c r="E341" s="112" t="s">
        <v>746</v>
      </c>
      <c r="F341" s="142">
        <v>44063</v>
      </c>
      <c r="G341" s="114" t="s">
        <v>578</v>
      </c>
      <c r="H341" s="112" t="s">
        <v>618</v>
      </c>
      <c r="I341" s="112" t="s">
        <v>618</v>
      </c>
      <c r="J341" s="113" t="s">
        <v>39</v>
      </c>
      <c r="K341" s="58">
        <f>IF(ISBLANK($A341),"",$F341-(INDEX(ShipmentRegister!A:A,MATCH($A341,ShipmentRegister!C:C,0))))</f>
        <v>44</v>
      </c>
      <c r="L341" s="59" t="str">
        <f>IF(ISBLANK($A341),"",IF(INDEX(ShipmentRegister!T:T,MATCH($A341,ShipmentRegister!C:C,0))=0,"",INDEX(ShipmentRegister!T:T,MATCH($A341,ShipmentRegister!C:C,0))))</f>
        <v/>
      </c>
      <c r="M341" s="113"/>
    </row>
    <row r="342" spans="1:13" ht="14.25" customHeight="1">
      <c r="A342" s="50" t="s">
        <v>2172</v>
      </c>
      <c r="B342" s="56" t="str">
        <f>IF(ISBLANK($A342),"",INDEX(ShipmentRegister!G:G,MATCH($A342,ShipmentRegister!C:C,0)))</f>
        <v>SoftLayer Technologies Australia Pty Ltd</v>
      </c>
      <c r="C342" s="57">
        <f>IF(ISBLANK($A342),"",INDEX(ShipmentRegister!D:D,MATCH($A342,ShipmentRegister!C:C,0)))</f>
        <v>1</v>
      </c>
      <c r="D342" s="57" t="str">
        <f>IF(ISBLANK($A342),"",INDEX(ShipmentRegister!F:F,MATCH($A342,ShipmentRegister!C:C,0)))</f>
        <v>Loading Dock</v>
      </c>
      <c r="E342" s="50" t="s">
        <v>2175</v>
      </c>
      <c r="F342" s="142">
        <v>44063</v>
      </c>
      <c r="G342" s="114" t="s">
        <v>2145</v>
      </c>
      <c r="H342" s="112" t="s">
        <v>1054</v>
      </c>
      <c r="I342" s="112" t="s">
        <v>1054</v>
      </c>
      <c r="J342" s="113" t="s">
        <v>39</v>
      </c>
      <c r="K342" s="58">
        <f>IF(ISBLANK($A342),"",$F342-(INDEX(ShipmentRegister!A:A,MATCH($A342,ShipmentRegister!C:C,0))))</f>
        <v>0</v>
      </c>
      <c r="L342" s="59" t="str">
        <f>IF(ISBLANK($A342),"",IF(INDEX(ShipmentRegister!T:T,MATCH($A342,ShipmentRegister!C:C,0))=0,"",INDEX(ShipmentRegister!T:T,MATCH($A342,ShipmentRegister!C:C,0))))</f>
        <v/>
      </c>
      <c r="M342" s="113"/>
    </row>
    <row r="343" spans="1:13" ht="14.25" customHeight="1">
      <c r="A343" s="50" t="s">
        <v>2169</v>
      </c>
      <c r="B343" s="56" t="str">
        <f>IF(ISBLANK($A343),"",INDEX(ShipmentRegister!G:G,MATCH($A343,ShipmentRegister!C:C,0)))</f>
        <v>Telstra International Limited_Ngena Resell</v>
      </c>
      <c r="C343" s="57">
        <f>IF(ISBLANK($A343),"",INDEX(ShipmentRegister!D:D,MATCH($A343,ShipmentRegister!C:C,0)))</f>
        <v>1</v>
      </c>
      <c r="D343" s="57" t="str">
        <f>IF(ISBLANK($A343),"",INDEX(ShipmentRegister!F:F,MATCH($A343,ShipmentRegister!C:C,0)))</f>
        <v>A2.1</v>
      </c>
      <c r="E343" s="112" t="s">
        <v>2182</v>
      </c>
      <c r="F343" s="142">
        <v>44063</v>
      </c>
      <c r="G343" s="114" t="s">
        <v>2181</v>
      </c>
      <c r="H343" s="112" t="s">
        <v>1054</v>
      </c>
      <c r="I343" s="112" t="s">
        <v>1054</v>
      </c>
      <c r="J343" s="113" t="s">
        <v>39</v>
      </c>
      <c r="K343" s="58">
        <f>IF(ISBLANK($A343),"",$F343-(INDEX(ShipmentRegister!A:A,MATCH($A343,ShipmentRegister!C:C,0))))</f>
        <v>0</v>
      </c>
      <c r="L343" s="59" t="str">
        <f>IF(ISBLANK($A343),"",IF(INDEX(ShipmentRegister!T:T,MATCH($A343,ShipmentRegister!C:C,0))=0,"",INDEX(ShipmentRegister!T:T,MATCH($A343,ShipmentRegister!C:C,0))))</f>
        <v/>
      </c>
      <c r="M343" s="113"/>
    </row>
    <row r="344" spans="1:13" ht="14.25" customHeight="1">
      <c r="A344" s="50" t="s">
        <v>2177</v>
      </c>
      <c r="B344" s="56" t="str">
        <f>IF(ISBLANK($A344),"",INDEX(ShipmentRegister!G:G,MATCH($A344,ShipmentRegister!C:C,0)))</f>
        <v>Equinix - Thomas Katsamatsas</v>
      </c>
      <c r="C344" s="57">
        <f>IF(ISBLANK($A344),"",INDEX(ShipmentRegister!D:D,MATCH($A344,ShipmentRegister!C:C,0)))</f>
        <v>1</v>
      </c>
      <c r="D344" s="57" t="str">
        <f>IF(ISBLANK($A344),"",INDEX(ShipmentRegister!F:F,MATCH($A344,ShipmentRegister!C:C,0)))</f>
        <v>A2.1</v>
      </c>
      <c r="E344" s="112" t="s">
        <v>2187</v>
      </c>
      <c r="F344" s="142">
        <v>44063</v>
      </c>
      <c r="G344" s="114" t="s">
        <v>2188</v>
      </c>
      <c r="H344" s="112" t="s">
        <v>2111</v>
      </c>
      <c r="I344" s="112" t="s">
        <v>2111</v>
      </c>
      <c r="J344" s="113" t="s">
        <v>39</v>
      </c>
      <c r="K344" s="58">
        <f>IF(ISBLANK($A344),"",$F344-(INDEX(ShipmentRegister!A:A,MATCH($A344,ShipmentRegister!C:C,0))))</f>
        <v>0</v>
      </c>
      <c r="L344" s="59" t="str">
        <f>IF(ISBLANK($A344),"",IF(INDEX(ShipmentRegister!T:T,MATCH($A344,ShipmentRegister!C:C,0))=0,"",INDEX(ShipmentRegister!T:T,MATCH($A344,ShipmentRegister!C:C,0))))</f>
        <v/>
      </c>
      <c r="M344" s="113"/>
    </row>
    <row r="345" spans="1:13" ht="14.25" customHeight="1">
      <c r="A345" s="50" t="s">
        <v>1369</v>
      </c>
      <c r="B345" s="56" t="str">
        <f>IF(ISBLANK($A345),"",INDEX(ShipmentRegister!G:G,MATCH($A345,ShipmentRegister!C:C,0)))</f>
        <v>DATTO INC</v>
      </c>
      <c r="C345" s="57">
        <f>IF(ISBLANK($A345),"",INDEX(ShipmentRegister!D:D,MATCH($A345,ShipmentRegister!C:C,0)))</f>
        <v>1</v>
      </c>
      <c r="D345" s="57" t="str">
        <f>IF(ISBLANK($A345),"",INDEX(ShipmentRegister!F:F,MATCH($A345,ShipmentRegister!C:C,0)))</f>
        <v>Central Floor</v>
      </c>
      <c r="E345" s="112" t="s">
        <v>463</v>
      </c>
      <c r="F345" s="142">
        <v>44063</v>
      </c>
      <c r="G345" s="114" t="s">
        <v>476</v>
      </c>
      <c r="H345" s="112" t="s">
        <v>2189</v>
      </c>
      <c r="I345" s="112" t="s">
        <v>2190</v>
      </c>
      <c r="J345" s="113" t="s">
        <v>39</v>
      </c>
      <c r="K345" s="58">
        <f>IF(ISBLANK($A345),"",$F345-(INDEX(ShipmentRegister!A:A,MATCH($A345,ShipmentRegister!C:C,0))))</f>
        <v>24</v>
      </c>
      <c r="L345" s="59" t="str">
        <f>IF(ISBLANK($A345),"",IF(INDEX(ShipmentRegister!T:T,MATCH($A345,ShipmentRegister!C:C,0))=0,"",INDEX(ShipmentRegister!T:T,MATCH($A345,ShipmentRegister!C:C,0))))</f>
        <v/>
      </c>
      <c r="M345" s="113"/>
    </row>
    <row r="346" spans="1:13" ht="14.25" customHeight="1">
      <c r="A346" s="50" t="s">
        <v>2191</v>
      </c>
      <c r="B346" s="56" t="str">
        <f>IF(ISBLANK($A346),"",INDEX(ShipmentRegister!G:G,MATCH($A346,ShipmentRegister!C:C,0)))</f>
        <v>SoftLayer Technologies Australia Pty Ltd</v>
      </c>
      <c r="C346" s="57">
        <f>IF(ISBLANK($A346),"",INDEX(ShipmentRegister!D:D,MATCH($A346,ShipmentRegister!C:C,0)))</f>
        <v>1</v>
      </c>
      <c r="D346" s="57" t="str">
        <f>IF(ISBLANK($A346),"",INDEX(ShipmentRegister!F:F,MATCH($A346,ShipmentRegister!C:C,0)))</f>
        <v>Loading Dock</v>
      </c>
      <c r="E346" s="112" t="s">
        <v>2195</v>
      </c>
      <c r="F346" s="142">
        <v>44063</v>
      </c>
      <c r="G346" s="143">
        <v>0.59027777777777779</v>
      </c>
      <c r="H346" s="112" t="s">
        <v>2196</v>
      </c>
      <c r="I346" s="112" t="s">
        <v>1974</v>
      </c>
      <c r="J346" s="113" t="s">
        <v>39</v>
      </c>
      <c r="K346" s="58">
        <f>IF(ISBLANK($A346),"",$F346-(INDEX(ShipmentRegister!A:A,MATCH($A346,ShipmentRegister!C:C,0))))</f>
        <v>0</v>
      </c>
      <c r="L346" s="59" t="str">
        <f>IF(ISBLANK($A346),"",IF(INDEX(ShipmentRegister!T:T,MATCH($A346,ShipmentRegister!C:C,0))=0,"",INDEX(ShipmentRegister!T:T,MATCH($A346,ShipmentRegister!C:C,0))))</f>
        <v/>
      </c>
      <c r="M346" s="113"/>
    </row>
    <row r="347" spans="1:13" ht="14.25" customHeight="1">
      <c r="A347" s="50" t="s">
        <v>1905</v>
      </c>
      <c r="B347" s="56" t="str">
        <f>IF(ISBLANK($A347),"",INDEX(ShipmentRegister!G:G,MATCH($A347,ShipmentRegister!C:C,0)))</f>
        <v>Perfection Fresh</v>
      </c>
      <c r="C347" s="57">
        <f>IF(ISBLANK($A347),"",INDEX(ShipmentRegister!D:D,MATCH($A347,ShipmentRegister!C:C,0)))</f>
        <v>1</v>
      </c>
      <c r="D347" s="57" t="str">
        <f>IF(ISBLANK($A347),"",INDEX(ShipmentRegister!F:F,MATCH($A347,ShipmentRegister!C:C,0)))</f>
        <v>A1.2</v>
      </c>
      <c r="E347" s="112" t="s">
        <v>1516</v>
      </c>
      <c r="F347" s="142">
        <v>44057</v>
      </c>
      <c r="G347" s="143">
        <v>0.59027777777777779</v>
      </c>
      <c r="H347" s="112" t="s">
        <v>1376</v>
      </c>
      <c r="I347" s="112" t="s">
        <v>1376</v>
      </c>
      <c r="J347" s="113" t="s">
        <v>39</v>
      </c>
      <c r="K347" s="58">
        <f>IF(ISBLANK($A347),"",$F347-(INDEX(ShipmentRegister!A:A,MATCH($A347,ShipmentRegister!C:C,0))))</f>
        <v>1</v>
      </c>
      <c r="L347" s="59" t="str">
        <f>IF(ISBLANK($A347),"",IF(INDEX(ShipmentRegister!T:T,MATCH($A347,ShipmentRegister!C:C,0))=0,"",INDEX(ShipmentRegister!T:T,MATCH($A347,ShipmentRegister!C:C,0))))</f>
        <v/>
      </c>
      <c r="M347" s="113" t="s">
        <v>2197</v>
      </c>
    </row>
    <row r="348" spans="1:13" ht="14.25" customHeight="1">
      <c r="A348" s="50" t="s">
        <v>1138</v>
      </c>
      <c r="B348" s="56" t="str">
        <f>IF(ISBLANK($A348),"",INDEX(ShipmentRegister!G:G,MATCH($A348,ShipmentRegister!C:C,0)))</f>
        <v>Medallia Australia Pty Ltd</v>
      </c>
      <c r="C348" s="57">
        <f>IF(ISBLANK($A348),"",INDEX(ShipmentRegister!D:D,MATCH($A348,ShipmentRegister!C:C,0)))</f>
        <v>1</v>
      </c>
      <c r="D348" s="57" t="str">
        <f>IF(ISBLANK($A348),"",INDEX(ShipmentRegister!F:F,MATCH($A348,ShipmentRegister!C:C,0)))</f>
        <v>A1.1</v>
      </c>
      <c r="E348" s="112" t="s">
        <v>2207</v>
      </c>
      <c r="F348" s="142">
        <v>44064</v>
      </c>
      <c r="G348" s="143">
        <v>0.4236111111111111</v>
      </c>
      <c r="H348" s="112" t="s">
        <v>1974</v>
      </c>
      <c r="I348" s="112" t="s">
        <v>1054</v>
      </c>
      <c r="J348" s="113" t="s">
        <v>39</v>
      </c>
      <c r="K348" s="58">
        <f>IF(ISBLANK($A348),"",$F348-(INDEX(ShipmentRegister!A:A,MATCH($A348,ShipmentRegister!C:C,0))))</f>
        <v>37</v>
      </c>
      <c r="L348" s="59" t="str">
        <f>IF(ISBLANK($A348),"",IF(INDEX(ShipmentRegister!T:T,MATCH($A348,ShipmentRegister!C:C,0))=0,"",INDEX(ShipmentRegister!T:T,MATCH($A348,ShipmentRegister!C:C,0))))</f>
        <v/>
      </c>
      <c r="M348" s="113"/>
    </row>
    <row r="349" spans="1:13" ht="14.25" customHeight="1">
      <c r="A349" s="50" t="s">
        <v>2101</v>
      </c>
      <c r="B349" s="56" t="str">
        <f>IF(ISBLANK($A349),"",INDEX(ShipmentRegister!G:G,MATCH($A349,ShipmentRegister!C:C,0)))</f>
        <v>Telstra_Jeld-Wen (DCSA)</v>
      </c>
      <c r="C349" s="57">
        <f>IF(ISBLANK($A349),"",INDEX(ShipmentRegister!D:D,MATCH($A349,ShipmentRegister!C:C,0)))</f>
        <v>1</v>
      </c>
      <c r="D349" s="57" t="str">
        <f>IF(ISBLANK($A349),"",INDEX(ShipmentRegister!F:F,MATCH($A349,ShipmentRegister!C:C,0)))</f>
        <v>C7.1</v>
      </c>
      <c r="E349" s="112" t="s">
        <v>2215</v>
      </c>
      <c r="F349" s="142">
        <v>44064</v>
      </c>
      <c r="G349" s="143">
        <v>0.4375</v>
      </c>
      <c r="H349" s="112" t="s">
        <v>1974</v>
      </c>
      <c r="I349" s="112" t="s">
        <v>1915</v>
      </c>
      <c r="J349" s="113" t="s">
        <v>39</v>
      </c>
      <c r="K349" s="58">
        <f>IF(ISBLANK($A349),"",$F349-(INDEX(ShipmentRegister!A:A,MATCH($A349,ShipmentRegister!C:C,0))))</f>
        <v>3</v>
      </c>
      <c r="L349" s="59" t="str">
        <f>IF(ISBLANK($A349),"",IF(INDEX(ShipmentRegister!T:T,MATCH($A349,ShipmentRegister!C:C,0))=0,"",INDEX(ShipmentRegister!T:T,MATCH($A349,ShipmentRegister!C:C,0))))</f>
        <v/>
      </c>
      <c r="M349" s="113"/>
    </row>
    <row r="350" spans="1:13" ht="14.25" customHeight="1">
      <c r="A350" s="50" t="s">
        <v>2209</v>
      </c>
      <c r="B350" s="56" t="str">
        <f>IF(ISBLANK($A350),"",INDEX(ShipmentRegister!G:G,MATCH($A350,ShipmentRegister!C:C,0)))</f>
        <v>APPLE PTY LIMITED</v>
      </c>
      <c r="C350" s="57">
        <f>IF(ISBLANK($A350),"",INDEX(ShipmentRegister!D:D,MATCH($A350,ShipmentRegister!C:C,0)))</f>
        <v>1</v>
      </c>
      <c r="D350" s="57" t="str">
        <f>IF(ISBLANK($A350),"",INDEX(ShipmentRegister!F:F,MATCH($A350,ShipmentRegister!C:C,0)))</f>
        <v>A1.1</v>
      </c>
      <c r="E350" s="112" t="s">
        <v>2216</v>
      </c>
      <c r="F350" s="142">
        <v>44064</v>
      </c>
      <c r="G350" s="143">
        <v>0.4375</v>
      </c>
      <c r="H350" s="112" t="s">
        <v>1974</v>
      </c>
      <c r="I350" s="112" t="s">
        <v>1915</v>
      </c>
      <c r="J350" s="113" t="s">
        <v>39</v>
      </c>
      <c r="K350" s="58">
        <f>IF(ISBLANK($A350),"",$F350-(INDEX(ShipmentRegister!A:A,MATCH($A350,ShipmentRegister!C:C,0))))</f>
        <v>0</v>
      </c>
      <c r="L350" s="59" t="str">
        <f>IF(ISBLANK($A350),"",IF(INDEX(ShipmentRegister!T:T,MATCH($A350,ShipmentRegister!C:C,0))=0,"",INDEX(ShipmentRegister!T:T,MATCH($A350,ShipmentRegister!C:C,0))))</f>
        <v/>
      </c>
      <c r="M350" s="113"/>
    </row>
    <row r="351" spans="1:13" ht="14.25" customHeight="1">
      <c r="A351" s="50" t="s">
        <v>1108</v>
      </c>
      <c r="B351" s="56" t="str">
        <f>IF(ISBLANK($A351),"",INDEX(ShipmentRegister!G:G,MATCH($A351,ShipmentRegister!C:C,0)))</f>
        <v>Zayo Group Aus</v>
      </c>
      <c r="C351" s="57">
        <f>IF(ISBLANK($A351),"",INDEX(ShipmentRegister!D:D,MATCH($A351,ShipmentRegister!C:C,0)))</f>
        <v>1</v>
      </c>
      <c r="D351" s="57" t="str">
        <f>IF(ISBLANK($A351),"",INDEX(ShipmentRegister!F:F,MATCH($A351,ShipmentRegister!C:C,0)))</f>
        <v>A1.2</v>
      </c>
      <c r="E351" s="112" t="s">
        <v>2217</v>
      </c>
      <c r="F351" s="142">
        <v>44064</v>
      </c>
      <c r="G351" s="143">
        <v>0.46875</v>
      </c>
      <c r="H351" s="112" t="s">
        <v>1974</v>
      </c>
      <c r="I351" s="112" t="s">
        <v>1054</v>
      </c>
      <c r="J351" s="113" t="s">
        <v>39</v>
      </c>
      <c r="K351" s="58">
        <f>IF(ISBLANK($A351),"",$F351-(INDEX(ShipmentRegister!A:A,MATCH($A351,ShipmentRegister!C:C,0))))</f>
        <v>38</v>
      </c>
      <c r="L351" s="59" t="str">
        <f>IF(ISBLANK($A351),"",IF(INDEX(ShipmentRegister!T:T,MATCH($A351,ShipmentRegister!C:C,0))=0,"",INDEX(ShipmentRegister!T:T,MATCH($A351,ShipmentRegister!C:C,0))))</f>
        <v/>
      </c>
      <c r="M351" s="113"/>
    </row>
    <row r="352" spans="1:13" ht="14.25" customHeight="1">
      <c r="A352" s="50" t="s">
        <v>1254</v>
      </c>
      <c r="B352" s="56" t="str">
        <f>IF(ISBLANK($A352),"",INDEX(ShipmentRegister!G:G,MATCH($A352,ShipmentRegister!C:C,0)))</f>
        <v>Tech Mahindra Limited – Thomson Reuters</v>
      </c>
      <c r="C352" s="57">
        <f>IF(ISBLANK($A352),"",INDEX(ShipmentRegister!D:D,MATCH($A352,ShipmentRegister!C:C,0)))</f>
        <v>1</v>
      </c>
      <c r="D352" s="57" t="str">
        <f>IF(ISBLANK($A352),"",INDEX(ShipmentRegister!F:F,MATCH($A352,ShipmentRegister!C:C,0)))</f>
        <v>A1.1</v>
      </c>
      <c r="E352" s="112" t="s">
        <v>2218</v>
      </c>
      <c r="F352" s="142">
        <v>44064</v>
      </c>
      <c r="G352" s="143">
        <v>0.4861111111111111</v>
      </c>
      <c r="H352" s="112" t="s">
        <v>1974</v>
      </c>
      <c r="I352" s="112" t="s">
        <v>1915</v>
      </c>
      <c r="J352" s="113" t="s">
        <v>39</v>
      </c>
      <c r="K352" s="58">
        <f>IF(ISBLANK($A352),"",$F352-(INDEX(ShipmentRegister!A:A,MATCH($A352,ShipmentRegister!C:C,0))))</f>
        <v>31</v>
      </c>
      <c r="L352" s="59" t="str">
        <f>IF(ISBLANK($A352),"",IF(INDEX(ShipmentRegister!T:T,MATCH($A352,ShipmentRegister!C:C,0))=0,"",INDEX(ShipmentRegister!T:T,MATCH($A352,ShipmentRegister!C:C,0))))</f>
        <v/>
      </c>
      <c r="M352" s="113"/>
    </row>
    <row r="353" spans="1:13" ht="14.25" customHeight="1">
      <c r="A353" s="50" t="s">
        <v>2221</v>
      </c>
      <c r="B353" s="56" t="str">
        <f>IF(ISBLANK($A353),"",INDEX(ShipmentRegister!G:G,MATCH($A353,ShipmentRegister!C:C,0)))</f>
        <v>SYD70</v>
      </c>
      <c r="C353" s="57">
        <f>IF(ISBLANK($A353),"",INDEX(ShipmentRegister!D:D,MATCH($A353,ShipmentRegister!C:C,0)))</f>
        <v>1</v>
      </c>
      <c r="D353" s="57" t="str">
        <f>IF(ISBLANK($A353),"",INDEX(ShipmentRegister!F:F,MATCH($A353,ShipmentRegister!C:C,0)))</f>
        <v>A1.2</v>
      </c>
      <c r="E353" s="112" t="s">
        <v>2224</v>
      </c>
      <c r="F353" s="142">
        <v>44064</v>
      </c>
      <c r="G353" s="143">
        <v>0.5</v>
      </c>
      <c r="H353" s="112" t="s">
        <v>1054</v>
      </c>
      <c r="I353" s="112" t="s">
        <v>1054</v>
      </c>
      <c r="J353" s="113" t="s">
        <v>39</v>
      </c>
      <c r="K353" s="58">
        <f>IF(ISBLANK($A353),"",$F353-(INDEX(ShipmentRegister!A:A,MATCH($A353,ShipmentRegister!C:C,0))))</f>
        <v>1</v>
      </c>
      <c r="L353" s="59" t="str">
        <f>IF(ISBLANK($A353),"",IF(INDEX(ShipmentRegister!T:T,MATCH($A353,ShipmentRegister!C:C,0))=0,"",INDEX(ShipmentRegister!T:T,MATCH($A353,ShipmentRegister!C:C,0))))</f>
        <v/>
      </c>
      <c r="M353" s="113"/>
    </row>
    <row r="354" spans="1:13" ht="14.25" customHeight="1">
      <c r="A354" s="50" t="s">
        <v>1418</v>
      </c>
      <c r="B354" s="56" t="str">
        <f>IF(ISBLANK($A354),"",INDEX(ShipmentRegister!G:G,MATCH($A354,ShipmentRegister!C:C,0)))</f>
        <v>Fastly Inc</v>
      </c>
      <c r="C354" s="57">
        <f>IF(ISBLANK($A354),"",INDEX(ShipmentRegister!D:D,MATCH($A354,ShipmentRegister!C:C,0)))</f>
        <v>1</v>
      </c>
      <c r="D354" s="57" t="str">
        <f>IF(ISBLANK($A354),"",INDEX(ShipmentRegister!F:F,MATCH($A354,ShipmentRegister!C:C,0)))</f>
        <v>A2.1</v>
      </c>
      <c r="E354" s="112" t="s">
        <v>2232</v>
      </c>
      <c r="F354" s="142">
        <v>44064</v>
      </c>
      <c r="G354" s="143">
        <v>0.55555555555555558</v>
      </c>
      <c r="H354" s="112" t="s">
        <v>1974</v>
      </c>
      <c r="I354" s="112" t="s">
        <v>1915</v>
      </c>
      <c r="J354" s="113" t="s">
        <v>39</v>
      </c>
      <c r="K354" s="58">
        <f>IF(ISBLANK($A354),"",$F354-(INDEX(ShipmentRegister!A:A,MATCH($A354,ShipmentRegister!C:C,0))))</f>
        <v>28</v>
      </c>
      <c r="L354" s="59" t="str">
        <f>IF(ISBLANK($A354),"",IF(INDEX(ShipmentRegister!T:T,MATCH($A354,ShipmentRegister!C:C,0))=0,"",INDEX(ShipmentRegister!T:T,MATCH($A354,ShipmentRegister!C:C,0))))</f>
        <v/>
      </c>
      <c r="M354" s="113"/>
    </row>
    <row r="355" spans="1:13" ht="14.25" customHeight="1">
      <c r="A355" s="50" t="s">
        <v>2233</v>
      </c>
      <c r="B355" s="56" t="str">
        <f>IF(ISBLANK($A355),"",INDEX(ShipmentRegister!G:G,MATCH($A355,ShipmentRegister!C:C,0)))</f>
        <v>SoftLayer Technologies Australia Pty Ltd</v>
      </c>
      <c r="C355" s="57">
        <f>IF(ISBLANK($A355),"",INDEX(ShipmentRegister!D:D,MATCH($A355,ShipmentRegister!C:C,0)))</f>
        <v>1</v>
      </c>
      <c r="D355" s="57" t="str">
        <f>IF(ISBLANK($A355),"",INDEX(ShipmentRegister!F:F,MATCH($A355,ShipmentRegister!C:C,0)))</f>
        <v>Loading Dock</v>
      </c>
      <c r="E355" s="112" t="s">
        <v>2231</v>
      </c>
      <c r="F355" s="142">
        <v>44064</v>
      </c>
      <c r="G355" s="143">
        <v>0.5625</v>
      </c>
      <c r="H355" s="112" t="s">
        <v>1054</v>
      </c>
      <c r="I355" s="112" t="s">
        <v>1054</v>
      </c>
      <c r="J355" s="113" t="s">
        <v>39</v>
      </c>
      <c r="K355" s="58">
        <f>IF(ISBLANK($A355),"",$F355-(INDEX(ShipmentRegister!A:A,MATCH($A355,ShipmentRegister!C:C,0))))</f>
        <v>0</v>
      </c>
      <c r="L355" s="59" t="str">
        <f>IF(ISBLANK($A355),"",IF(INDEX(ShipmentRegister!T:T,MATCH($A355,ShipmentRegister!C:C,0))=0,"",INDEX(ShipmentRegister!T:T,MATCH($A355,ShipmentRegister!C:C,0))))</f>
        <v/>
      </c>
      <c r="M355" s="113"/>
    </row>
    <row r="356" spans="1:13" ht="14.25" customHeight="1">
      <c r="A356" s="50" t="s">
        <v>2205</v>
      </c>
      <c r="B356" s="56" t="str">
        <f>IF(ISBLANK($A356),"",INDEX(ShipmentRegister!G:G,MATCH($A356,ShipmentRegister!C:C,0)))</f>
        <v>Browserstack (AU)</v>
      </c>
      <c r="C356" s="57">
        <f>IF(ISBLANK($A356),"",INDEX(ShipmentRegister!D:D,MATCH($A356,ShipmentRegister!C:C,0)))</f>
        <v>1</v>
      </c>
      <c r="D356" s="57" t="str">
        <f>IF(ISBLANK($A356),"",INDEX(ShipmentRegister!F:F,MATCH($A356,ShipmentRegister!C:C,0)))</f>
        <v>C3.1</v>
      </c>
      <c r="E356" s="112" t="s">
        <v>2235</v>
      </c>
      <c r="F356" s="142">
        <v>44064</v>
      </c>
      <c r="G356" s="143">
        <v>0.57638888888888895</v>
      </c>
      <c r="H356" s="112" t="s">
        <v>1054</v>
      </c>
      <c r="I356" s="112" t="s">
        <v>1054</v>
      </c>
      <c r="J356" s="113" t="s">
        <v>39</v>
      </c>
      <c r="K356" s="58">
        <f>IF(ISBLANK($A356),"",$F356-(INDEX(ShipmentRegister!A:A,MATCH($A356,ShipmentRegister!C:C,0))))</f>
        <v>0</v>
      </c>
      <c r="L356" s="59" t="str">
        <f>IF(ISBLANK($A356),"",IF(INDEX(ShipmentRegister!T:T,MATCH($A356,ShipmentRegister!C:C,0))=0,"",INDEX(ShipmentRegister!T:T,MATCH($A356,ShipmentRegister!C:C,0))))</f>
        <v/>
      </c>
      <c r="M356" s="113"/>
    </row>
    <row r="357" spans="1:13" ht="14.25" customHeight="1">
      <c r="A357" s="50" t="s">
        <v>2157</v>
      </c>
      <c r="B357" s="56" t="str">
        <f>IF(ISBLANK($A357),"",INDEX(ShipmentRegister!G:G,MATCH($A357,ShipmentRegister!C:C,0)))</f>
        <v>Medallia Australia Pty Ltd</v>
      </c>
      <c r="C357" s="57">
        <f>IF(ISBLANK($A357),"",INDEX(ShipmentRegister!D:D,MATCH($A357,ShipmentRegister!C:C,0)))</f>
        <v>2</v>
      </c>
      <c r="D357" s="57" t="str">
        <f>IF(ISBLANK($A357),"",INDEX(ShipmentRegister!F:F,MATCH($A357,ShipmentRegister!C:C,0)))</f>
        <v>Central Floor</v>
      </c>
      <c r="E357" s="112" t="s">
        <v>2239</v>
      </c>
      <c r="F357" s="142">
        <v>44064</v>
      </c>
      <c r="G357" s="143">
        <v>0.70833333333333337</v>
      </c>
      <c r="H357" s="112" t="s">
        <v>2240</v>
      </c>
      <c r="I357" s="112" t="s">
        <v>1054</v>
      </c>
      <c r="J357" s="113" t="s">
        <v>39</v>
      </c>
      <c r="K357" s="58">
        <f>IF(ISBLANK($A357),"",$F357-(INDEX(ShipmentRegister!A:A,MATCH($A357,ShipmentRegister!C:C,0))))</f>
        <v>1</v>
      </c>
      <c r="L357" s="59" t="str">
        <f>IF(ISBLANK($A357),"",IF(INDEX(ShipmentRegister!T:T,MATCH($A357,ShipmentRegister!C:C,0))=0,"",INDEX(ShipmentRegister!T:T,MATCH($A357,ShipmentRegister!C:C,0))))</f>
        <v/>
      </c>
      <c r="M357" s="113"/>
    </row>
    <row r="358" spans="1:13" ht="14.25" customHeight="1">
      <c r="A358" s="130" t="s">
        <v>2160</v>
      </c>
      <c r="B358" s="56" t="str">
        <f>IF(ISBLANK($A358),"",INDEX(ShipmentRegister!G:G,MATCH($A358,ShipmentRegister!C:C,0)))</f>
        <v>Medallia Australia Pty Ltd</v>
      </c>
      <c r="C358" s="57">
        <f>IF(ISBLANK($A358),"",INDEX(ShipmentRegister!D:D,MATCH($A358,ShipmentRegister!C:C,0)))</f>
        <v>2</v>
      </c>
      <c r="D358" s="57" t="str">
        <f>IF(ISBLANK($A358),"",INDEX(ShipmentRegister!F:F,MATCH($A358,ShipmentRegister!C:C,0)))</f>
        <v>Central Floor</v>
      </c>
      <c r="E358" s="112" t="s">
        <v>2239</v>
      </c>
      <c r="F358" s="142">
        <v>44064</v>
      </c>
      <c r="G358" s="143">
        <v>0.70833333333333337</v>
      </c>
      <c r="H358" s="112" t="s">
        <v>2240</v>
      </c>
      <c r="I358" s="112" t="s">
        <v>1054</v>
      </c>
      <c r="J358" s="113" t="s">
        <v>39</v>
      </c>
      <c r="K358" s="58">
        <f>IF(ISBLANK($A358),"",$F358-(INDEX(ShipmentRegister!A:A,MATCH($A358,ShipmentRegister!C:C,0))))</f>
        <v>1</v>
      </c>
      <c r="L358" s="59" t="str">
        <f>IF(ISBLANK($A358),"",IF(INDEX(ShipmentRegister!T:T,MATCH($A358,ShipmentRegister!C:C,0))=0,"",INDEX(ShipmentRegister!T:T,MATCH($A358,ShipmentRegister!C:C,0))))</f>
        <v/>
      </c>
      <c r="M358" s="113"/>
    </row>
    <row r="359" spans="1:13" ht="14.25" customHeight="1">
      <c r="A359" s="50" t="s">
        <v>2123</v>
      </c>
      <c r="B359" s="56" t="str">
        <f>IF(ISBLANK($A359),"",INDEX(ShipmentRegister!G:G,MATCH($A359,ShipmentRegister!C:C,0)))</f>
        <v>Mitel Networks Limited</v>
      </c>
      <c r="C359" s="57">
        <f>IF(ISBLANK($A359),"",INDEX(ShipmentRegister!D:D,MATCH($A359,ShipmentRegister!C:C,0)))</f>
        <v>1</v>
      </c>
      <c r="D359" s="57" t="str">
        <f>IF(ISBLANK($A359),"",INDEX(ShipmentRegister!F:F,MATCH($A359,ShipmentRegister!C:C,0)))</f>
        <v>C4.1</v>
      </c>
      <c r="E359" s="112" t="s">
        <v>2241</v>
      </c>
      <c r="F359" s="142">
        <v>44065</v>
      </c>
      <c r="G359" s="114" t="s">
        <v>2242</v>
      </c>
      <c r="H359" s="112" t="s">
        <v>140</v>
      </c>
      <c r="I359" s="112" t="s">
        <v>140</v>
      </c>
      <c r="J359" s="113" t="s">
        <v>39</v>
      </c>
      <c r="K359" s="58">
        <f>IF(ISBLANK($A359),"",$F359-(INDEX(ShipmentRegister!A:A,MATCH($A359,ShipmentRegister!C:C,0))))</f>
        <v>3</v>
      </c>
      <c r="L359" s="59" t="str">
        <f>IF(ISBLANK($A359),"",IF(INDEX(ShipmentRegister!T:T,MATCH($A359,ShipmentRegister!C:C,0))=0,"",INDEX(ShipmentRegister!T:T,MATCH($A359,ShipmentRegister!C:C,0))))</f>
        <v/>
      </c>
      <c r="M359" s="113"/>
    </row>
    <row r="360" spans="1:13" ht="14.25" customHeight="1">
      <c r="A360" s="50" t="s">
        <v>2200</v>
      </c>
      <c r="B360" s="56" t="str">
        <f>IF(ISBLANK($A360),"",INDEX(ShipmentRegister!G:G,MATCH($A360,ShipmentRegister!C:C,0)))</f>
        <v>SAP AUSTRALIA PTY LTD</v>
      </c>
      <c r="C360" s="57">
        <f>IF(ISBLANK($A360),"",INDEX(ShipmentRegister!D:D,MATCH($A360,ShipmentRegister!C:C,0)))</f>
        <v>2</v>
      </c>
      <c r="D360" s="57" t="str">
        <f>IF(ISBLANK($A360),"",INDEX(ShipmentRegister!F:F,MATCH($A360,ShipmentRegister!C:C,0)))</f>
        <v>Central Floor</v>
      </c>
      <c r="E360" s="112" t="s">
        <v>2248</v>
      </c>
      <c r="F360" s="142">
        <v>44067</v>
      </c>
      <c r="G360" s="114" t="s">
        <v>2247</v>
      </c>
      <c r="H360" s="112" t="s">
        <v>339</v>
      </c>
      <c r="I360" s="112" t="s">
        <v>339</v>
      </c>
      <c r="J360" s="113" t="s">
        <v>39</v>
      </c>
      <c r="K360" s="58">
        <f>IF(ISBLANK($A360),"",$F360-(INDEX(ShipmentRegister!A:A,MATCH($A360,ShipmentRegister!C:C,0))))</f>
        <v>4</v>
      </c>
      <c r="L360" s="59" t="str">
        <f>IF(ISBLANK($A360),"",IF(INDEX(ShipmentRegister!T:T,MATCH($A360,ShipmentRegister!C:C,0))=0,"",INDEX(ShipmentRegister!T:T,MATCH($A360,ShipmentRegister!C:C,0))))</f>
        <v/>
      </c>
      <c r="M360" s="113"/>
    </row>
    <row r="361" spans="1:13" ht="14.25" customHeight="1">
      <c r="A361" s="50" t="s">
        <v>2201</v>
      </c>
      <c r="B361" s="56" t="str">
        <f>IF(ISBLANK($A361),"",INDEX(ShipmentRegister!G:G,MATCH($A361,ShipmentRegister!C:C,0)))</f>
        <v>SAP AUSTRALIA PTY LTD</v>
      </c>
      <c r="C361" s="57">
        <f>IF(ISBLANK($A361),"",INDEX(ShipmentRegister!D:D,MATCH($A361,ShipmentRegister!C:C,0)))</f>
        <v>2</v>
      </c>
      <c r="D361" s="57" t="str">
        <f>IF(ISBLANK($A361),"",INDEX(ShipmentRegister!F:F,MATCH($A361,ShipmentRegister!C:C,0)))</f>
        <v>Central Floor</v>
      </c>
      <c r="E361" s="112" t="s">
        <v>2248</v>
      </c>
      <c r="F361" s="142">
        <v>44067</v>
      </c>
      <c r="G361" s="114" t="s">
        <v>2247</v>
      </c>
      <c r="H361" s="112" t="s">
        <v>339</v>
      </c>
      <c r="I361" s="112" t="s">
        <v>339</v>
      </c>
      <c r="J361" s="113" t="s">
        <v>39</v>
      </c>
      <c r="K361" s="58">
        <f>IF(ISBLANK($A361),"",$F361-(INDEX(ShipmentRegister!A:A,MATCH($A361,ShipmentRegister!C:C,0))))</f>
        <v>4</v>
      </c>
      <c r="L361" s="59" t="str">
        <f>IF(ISBLANK($A361),"",IF(INDEX(ShipmentRegister!T:T,MATCH($A361,ShipmentRegister!C:C,0))=0,"",INDEX(ShipmentRegister!T:T,MATCH($A361,ShipmentRegister!C:C,0))))</f>
        <v/>
      </c>
      <c r="M361" s="113"/>
    </row>
    <row r="362" spans="1:13" ht="14.25" customHeight="1">
      <c r="A362" s="50" t="s">
        <v>2166</v>
      </c>
      <c r="B362" s="56" t="str">
        <f>IF(ISBLANK($A362),"",INDEX(ShipmentRegister!G:G,MATCH($A362,ShipmentRegister!C:C,0)))</f>
        <v>Hawaiki Submarine Cable Australia Pty Ltd</v>
      </c>
      <c r="C362" s="57">
        <f>IF(ISBLANK($A362),"",INDEX(ShipmentRegister!D:D,MATCH($A362,ShipmentRegister!C:C,0)))</f>
        <v>1</v>
      </c>
      <c r="D362" s="57" t="str">
        <f>IF(ISBLANK($A362),"",INDEX(ShipmentRegister!F:F,MATCH($A362,ShipmentRegister!C:C,0)))</f>
        <v>A2.1</v>
      </c>
      <c r="E362" s="112" t="s">
        <v>2249</v>
      </c>
      <c r="F362" s="142">
        <v>44067</v>
      </c>
      <c r="G362" s="114" t="s">
        <v>2250</v>
      </c>
      <c r="H362" s="112" t="s">
        <v>1376</v>
      </c>
      <c r="I362" s="112" t="s">
        <v>1376</v>
      </c>
      <c r="J362" s="113" t="s">
        <v>39</v>
      </c>
      <c r="K362" s="58">
        <f>IF(ISBLANK($A362),"",$F362-(INDEX(ShipmentRegister!A:A,MATCH($A362,ShipmentRegister!C:C,0))))</f>
        <v>4</v>
      </c>
      <c r="L362" s="59" t="str">
        <f>IF(ISBLANK($A362),"",IF(INDEX(ShipmentRegister!T:T,MATCH($A362,ShipmentRegister!C:C,0))=0,"",INDEX(ShipmentRegister!T:T,MATCH($A362,ShipmentRegister!C:C,0))))</f>
        <v/>
      </c>
      <c r="M362" s="113"/>
    </row>
    <row r="363" spans="1:13" ht="14.25" customHeight="1">
      <c r="A363" s="50" t="s">
        <v>2251</v>
      </c>
      <c r="B363" s="56" t="str">
        <f>IF(ISBLANK($A363),"",INDEX(ShipmentRegister!G:G,MATCH($A363,ShipmentRegister!C:C,0)))</f>
        <v>Oracle OCI (SY4 cage 210)</v>
      </c>
      <c r="C363" s="57">
        <f>IF(ISBLANK($A363),"",INDEX(ShipmentRegister!D:D,MATCH($A363,ShipmentRegister!C:C,0)))</f>
        <v>1</v>
      </c>
      <c r="D363" s="57" t="str">
        <f>IF(ISBLANK($A363),"",INDEX(ShipmentRegister!F:F,MATCH($A363,ShipmentRegister!C:C,0)))</f>
        <v>C2.1</v>
      </c>
      <c r="E363" s="112" t="s">
        <v>2264</v>
      </c>
      <c r="F363" s="142">
        <v>44067</v>
      </c>
      <c r="G363" s="114" t="s">
        <v>2250</v>
      </c>
      <c r="H363" s="112" t="s">
        <v>2263</v>
      </c>
      <c r="I363" s="112" t="s">
        <v>2263</v>
      </c>
      <c r="J363" s="113" t="s">
        <v>39</v>
      </c>
      <c r="K363" s="58">
        <f>IF(ISBLANK($A363),"",$F363-(INDEX(ShipmentRegister!A:A,MATCH($A363,ShipmentRegister!C:C,0))))</f>
        <v>0</v>
      </c>
      <c r="L363" s="59" t="str">
        <f>IF(ISBLANK($A363),"",IF(INDEX(ShipmentRegister!T:T,MATCH($A363,ShipmentRegister!C:C,0))=0,"",INDEX(ShipmentRegister!T:T,MATCH($A363,ShipmentRegister!C:C,0))))</f>
        <v/>
      </c>
      <c r="M363" s="113"/>
    </row>
    <row r="364" spans="1:13" ht="14.25" customHeight="1">
      <c r="A364" s="50" t="s">
        <v>1349</v>
      </c>
      <c r="B364" s="56" t="str">
        <f>IF(ISBLANK($A364),"",INDEX(ShipmentRegister!G:G,MATCH($A364,ShipmentRegister!C:C,0)))</f>
        <v>SYD70</v>
      </c>
      <c r="C364" s="57">
        <f>IF(ISBLANK($A364),"",INDEX(ShipmentRegister!D:D,MATCH($A364,ShipmentRegister!C:C,0)))</f>
        <v>1</v>
      </c>
      <c r="D364" s="57" t="str">
        <f>IF(ISBLANK($A364),"",INDEX(ShipmentRegister!F:F,MATCH($A364,ShipmentRegister!C:C,0)))</f>
        <v>A1.2</v>
      </c>
      <c r="E364" s="112" t="s">
        <v>2265</v>
      </c>
      <c r="F364" s="142">
        <v>44067</v>
      </c>
      <c r="G364" s="114" t="s">
        <v>2266</v>
      </c>
      <c r="H364" s="112" t="s">
        <v>618</v>
      </c>
      <c r="I364" s="112" t="s">
        <v>618</v>
      </c>
      <c r="J364" s="113" t="s">
        <v>39</v>
      </c>
      <c r="K364" s="58">
        <f>IF(ISBLANK($A364),"",$F364-(INDEX(ShipmentRegister!A:A,MATCH($A364,ShipmentRegister!C:C,0))))</f>
        <v>31</v>
      </c>
      <c r="L364" s="59" t="str">
        <f>IF(ISBLANK($A364),"",IF(INDEX(ShipmentRegister!T:T,MATCH($A364,ShipmentRegister!C:C,0))=0,"",INDEX(ShipmentRegister!T:T,MATCH($A364,ShipmentRegister!C:C,0))))</f>
        <v/>
      </c>
      <c r="M364" s="113"/>
    </row>
    <row r="365" spans="1:13" ht="14.25" customHeight="1">
      <c r="A365" s="50" t="s">
        <v>1449</v>
      </c>
      <c r="B365" s="56" t="str">
        <f>IF(ISBLANK($A365),"",INDEX(ShipmentRegister!G:G,MATCH($A365,ShipmentRegister!C:C,0)))</f>
        <v>AMAZON CORPORATE SERVICES PTY LIMITED</v>
      </c>
      <c r="C365" s="57">
        <f>IF(ISBLANK($A365),"",INDEX(ShipmentRegister!D:D,MATCH($A365,ShipmentRegister!C:C,0)))</f>
        <v>1</v>
      </c>
      <c r="D365" s="57" t="str">
        <f>IF(ISBLANK($A365),"",INDEX(ShipmentRegister!F:F,MATCH($A365,ShipmentRegister!C:C,0)))</f>
        <v>A1.2</v>
      </c>
      <c r="E365" s="112" t="s">
        <v>2265</v>
      </c>
      <c r="F365" s="142">
        <v>44067</v>
      </c>
      <c r="G365" s="114" t="s">
        <v>2266</v>
      </c>
      <c r="H365" s="112" t="s">
        <v>618</v>
      </c>
      <c r="I365" s="112" t="s">
        <v>618</v>
      </c>
      <c r="J365" s="113" t="s">
        <v>39</v>
      </c>
      <c r="K365" s="58">
        <f>IF(ISBLANK($A365),"",$F365-(INDEX(ShipmentRegister!A:A,MATCH($A365,ShipmentRegister!C:C,0))))</f>
        <v>26</v>
      </c>
      <c r="L365" s="59" t="str">
        <f>IF(ISBLANK($A365),"",IF(INDEX(ShipmentRegister!T:T,MATCH($A365,ShipmentRegister!C:C,0))=0,"",INDEX(ShipmentRegister!T:T,MATCH($A365,ShipmentRegister!C:C,0))))</f>
        <v/>
      </c>
      <c r="M365" s="113"/>
    </row>
    <row r="366" spans="1:13" ht="14.25" customHeight="1">
      <c r="A366" s="50" t="s">
        <v>1968</v>
      </c>
      <c r="B366" s="56" t="str">
        <f>IF(ISBLANK($A366),"",INDEX(ShipmentRegister!G:G,MATCH($A366,ShipmentRegister!C:C,0)))</f>
        <v>SYD70</v>
      </c>
      <c r="C366" s="57">
        <f>IF(ISBLANK($A366),"",INDEX(ShipmentRegister!D:D,MATCH($A366,ShipmentRegister!C:C,0)))</f>
        <v>1</v>
      </c>
      <c r="D366" s="57" t="str">
        <f>IF(ISBLANK($A366),"",INDEX(ShipmentRegister!F:F,MATCH($A366,ShipmentRegister!C:C,0)))</f>
        <v>A2.1</v>
      </c>
      <c r="E366" s="112" t="s">
        <v>2265</v>
      </c>
      <c r="F366" s="142">
        <v>44067</v>
      </c>
      <c r="G366" s="114" t="s">
        <v>2266</v>
      </c>
      <c r="H366" s="112" t="s">
        <v>618</v>
      </c>
      <c r="I366" s="112" t="s">
        <v>618</v>
      </c>
      <c r="J366" s="113" t="s">
        <v>39</v>
      </c>
      <c r="K366" s="58">
        <f>IF(ISBLANK($A366),"",$F366-(INDEX(ShipmentRegister!A:A,MATCH($A366,ShipmentRegister!C:C,0))))</f>
        <v>10</v>
      </c>
      <c r="L366" s="59" t="str">
        <f>IF(ISBLANK($A366),"",IF(INDEX(ShipmentRegister!T:T,MATCH($A366,ShipmentRegister!C:C,0))=0,"",INDEX(ShipmentRegister!T:T,MATCH($A366,ShipmentRegister!C:C,0))))</f>
        <v/>
      </c>
      <c r="M366" s="113"/>
    </row>
    <row r="367" spans="1:13" ht="14.25" customHeight="1">
      <c r="A367" s="50" t="s">
        <v>2030</v>
      </c>
      <c r="B367" s="56" t="str">
        <f>IF(ISBLANK($A367),"",INDEX(ShipmentRegister!G:G,MATCH($A367,ShipmentRegister!C:C,0)))</f>
        <v>SYD70</v>
      </c>
      <c r="C367" s="57">
        <f>IF(ISBLANK($A367),"",INDEX(ShipmentRegister!D:D,MATCH($A367,ShipmentRegister!C:C,0)))</f>
        <v>1</v>
      </c>
      <c r="D367" s="57" t="str">
        <f>IF(ISBLANK($A367),"",INDEX(ShipmentRegister!F:F,MATCH($A367,ShipmentRegister!C:C,0)))</f>
        <v>A1.1</v>
      </c>
      <c r="E367" s="112" t="s">
        <v>2265</v>
      </c>
      <c r="F367" s="142">
        <v>44067</v>
      </c>
      <c r="G367" s="114" t="s">
        <v>2266</v>
      </c>
      <c r="H367" s="112" t="s">
        <v>618</v>
      </c>
      <c r="I367" s="112" t="s">
        <v>618</v>
      </c>
      <c r="J367" s="113" t="s">
        <v>39</v>
      </c>
      <c r="K367" s="58">
        <f>IF(ISBLANK($A367),"",$F367-(INDEX(ShipmentRegister!A:A,MATCH($A367,ShipmentRegister!C:C,0))))</f>
        <v>7</v>
      </c>
      <c r="L367" s="59" t="str">
        <f>IF(ISBLANK($A367),"",IF(INDEX(ShipmentRegister!T:T,MATCH($A367,ShipmentRegister!C:C,0))=0,"",INDEX(ShipmentRegister!T:T,MATCH($A367,ShipmentRegister!C:C,0))))</f>
        <v/>
      </c>
      <c r="M367" s="113"/>
    </row>
    <row r="368" spans="1:13" ht="14.25" customHeight="1">
      <c r="A368" s="50" t="s">
        <v>1922</v>
      </c>
      <c r="B368" s="56" t="str">
        <f>IF(ISBLANK($A368),"",INDEX(ShipmentRegister!G:G,MATCH($A368,ShipmentRegister!C:C,0)))</f>
        <v>SYD70</v>
      </c>
      <c r="C368" s="57">
        <f>IF(ISBLANK($A368),"",INDEX(ShipmentRegister!D:D,MATCH($A368,ShipmentRegister!C:C,0)))</f>
        <v>1</v>
      </c>
      <c r="D368" s="57" t="str">
        <f>IF(ISBLANK($A368),"",INDEX(ShipmentRegister!F:F,MATCH($A368,ShipmentRegister!C:C,0)))</f>
        <v>A1.1</v>
      </c>
      <c r="E368" s="112" t="s">
        <v>2265</v>
      </c>
      <c r="F368" s="142">
        <v>44067</v>
      </c>
      <c r="G368" s="114" t="s">
        <v>2266</v>
      </c>
      <c r="H368" s="112" t="s">
        <v>618</v>
      </c>
      <c r="I368" s="112" t="s">
        <v>618</v>
      </c>
      <c r="J368" s="113" t="s">
        <v>39</v>
      </c>
      <c r="K368" s="58">
        <f>IF(ISBLANK($A368),"",$F368-(INDEX(ShipmentRegister!A:A,MATCH($A368,ShipmentRegister!C:C,0))))</f>
        <v>11</v>
      </c>
      <c r="L368" s="59" t="str">
        <f>IF(ISBLANK($A368),"",IF(INDEX(ShipmentRegister!T:T,MATCH($A368,ShipmentRegister!C:C,0))=0,"",INDEX(ShipmentRegister!T:T,MATCH($A368,ShipmentRegister!C:C,0))))</f>
        <v/>
      </c>
      <c r="M368" s="113"/>
    </row>
    <row r="369" spans="1:13" ht="14.25" customHeight="1">
      <c r="A369" s="50" t="s">
        <v>2267</v>
      </c>
      <c r="B369" s="56" t="str">
        <f>IF(ISBLANK($A369),"",INDEX(ShipmentRegister!G:G,MATCH($A369,ShipmentRegister!C:C,0)))</f>
        <v>SAP AUSTRALIA PTY LTD</v>
      </c>
      <c r="C369" s="57">
        <f>IF(ISBLANK($A369),"",INDEX(ShipmentRegister!D:D,MATCH($A369,ShipmentRegister!C:C,0)))</f>
        <v>1</v>
      </c>
      <c r="D369" s="57" t="str">
        <f>IF(ISBLANK($A369),"",INDEX(ShipmentRegister!F:F,MATCH($A369,ShipmentRegister!C:C,0)))</f>
        <v>A1.1</v>
      </c>
      <c r="E369" s="112" t="s">
        <v>2272</v>
      </c>
      <c r="F369" s="142">
        <v>44067</v>
      </c>
      <c r="G369" s="114" t="s">
        <v>2273</v>
      </c>
      <c r="H369" s="112" t="s">
        <v>618</v>
      </c>
      <c r="I369" s="112" t="s">
        <v>618</v>
      </c>
      <c r="J369" s="113"/>
      <c r="K369" s="58">
        <f>IF(ISBLANK($A369),"",$F369-(INDEX(ShipmentRegister!A:A,MATCH($A369,ShipmentRegister!C:C,0))))</f>
        <v>0</v>
      </c>
      <c r="L369" s="59" t="str">
        <f>IF(ISBLANK($A369),"",IF(INDEX(ShipmentRegister!T:T,MATCH($A369,ShipmentRegister!C:C,0))=0,"",INDEX(ShipmentRegister!T:T,MATCH($A369,ShipmentRegister!C:C,0))))</f>
        <v/>
      </c>
      <c r="M369" s="113"/>
    </row>
    <row r="370" spans="1:13" ht="14.25" customHeight="1">
      <c r="A370" s="50" t="s">
        <v>2291</v>
      </c>
      <c r="B370" s="56" t="str">
        <f>IF(ISBLANK($A370),"",INDEX(ShipmentRegister!G:G,MATCH($A370,ShipmentRegister!C:C,0)))</f>
        <v>SYD70</v>
      </c>
      <c r="C370" s="57">
        <f>IF(ISBLANK($A370),"",INDEX(ShipmentRegister!D:D,MATCH($A370,ShipmentRegister!C:C,0)))</f>
        <v>1</v>
      </c>
      <c r="D370" s="57" t="str">
        <f>IF(ISBLANK($A370),"",INDEX(ShipmentRegister!F:F,MATCH($A370,ShipmentRegister!C:C,0)))</f>
        <v>A2.1</v>
      </c>
      <c r="E370" s="112" t="s">
        <v>2301</v>
      </c>
      <c r="F370" s="142">
        <v>44068</v>
      </c>
      <c r="G370" s="114" t="s">
        <v>2302</v>
      </c>
      <c r="H370" s="112" t="s">
        <v>1376</v>
      </c>
      <c r="I370" s="112" t="s">
        <v>1054</v>
      </c>
      <c r="J370" s="113" t="s">
        <v>39</v>
      </c>
      <c r="K370" s="58">
        <f>IF(ISBLANK($A370),"",$F370-(INDEX(ShipmentRegister!A:A,MATCH($A370,ShipmentRegister!C:C,0))))</f>
        <v>0</v>
      </c>
      <c r="L370" s="59" t="str">
        <f>IF(ISBLANK($A370),"",IF(INDEX(ShipmentRegister!T:T,MATCH($A370,ShipmentRegister!C:C,0))=0,"",INDEX(ShipmentRegister!T:T,MATCH($A370,ShipmentRegister!C:C,0))))</f>
        <v/>
      </c>
      <c r="M370" s="113"/>
    </row>
    <row r="371" spans="1:13" ht="14.25" customHeight="1">
      <c r="A371" s="50" t="s">
        <v>2198</v>
      </c>
      <c r="B371" s="56" t="str">
        <f>IF(ISBLANK($A371),"",INDEX(ShipmentRegister!G:G,MATCH($A371,ShipmentRegister!C:C,0)))</f>
        <v>Cloud4c Services Pty Ltd</v>
      </c>
      <c r="C371" s="57">
        <f>IF(ISBLANK($A371),"",INDEX(ShipmentRegister!D:D,MATCH($A371,ShipmentRegister!C:C,0)))</f>
        <v>1</v>
      </c>
      <c r="D371" s="57" t="str">
        <f>IF(ISBLANK($A371),"",INDEX(ShipmentRegister!F:F,MATCH($A371,ShipmentRegister!C:C,0)))</f>
        <v>Central Floor</v>
      </c>
      <c r="E371" s="112" t="s">
        <v>2304</v>
      </c>
      <c r="F371" s="142">
        <v>44068</v>
      </c>
      <c r="G371" s="114" t="s">
        <v>2303</v>
      </c>
      <c r="H371" s="112" t="s">
        <v>1054</v>
      </c>
      <c r="I371" s="112" t="s">
        <v>1054</v>
      </c>
      <c r="J371" s="113" t="s">
        <v>39</v>
      </c>
      <c r="K371" s="58">
        <f>IF(ISBLANK($A371),"",$F371-(INDEX(ShipmentRegister!A:A,MATCH($A371,ShipmentRegister!C:C,0))))</f>
        <v>5</v>
      </c>
      <c r="L371" s="59" t="str">
        <f>IF(ISBLANK($A371),"",IF(INDEX(ShipmentRegister!T:T,MATCH($A371,ShipmentRegister!C:C,0))=0,"",INDEX(ShipmentRegister!T:T,MATCH($A371,ShipmentRegister!C:C,0))))</f>
        <v/>
      </c>
      <c r="M371" s="113"/>
    </row>
    <row r="372" spans="1:13" ht="14.25" customHeight="1">
      <c r="A372" s="50" t="s">
        <v>2274</v>
      </c>
      <c r="B372" s="56" t="str">
        <f>IF(ISBLANK($A372),"",INDEX(ShipmentRegister!G:G,MATCH($A372,ShipmentRegister!C:C,0)))</f>
        <v>AXA Investment Managers Asia (Singapore) Ltd</v>
      </c>
      <c r="C372" s="57">
        <f>IF(ISBLANK($A372),"",INDEX(ShipmentRegister!D:D,MATCH($A372,ShipmentRegister!C:C,0)))</f>
        <v>1</v>
      </c>
      <c r="D372" s="57" t="str">
        <f>IF(ISBLANK($A372),"",INDEX(ShipmentRegister!F:F,MATCH($A372,ShipmentRegister!C:C,0)))</f>
        <v>A1.1</v>
      </c>
      <c r="E372" s="112" t="s">
        <v>2314</v>
      </c>
      <c r="F372" s="142">
        <v>44068</v>
      </c>
      <c r="G372" s="114" t="s">
        <v>2315</v>
      </c>
      <c r="H372" s="112" t="s">
        <v>290</v>
      </c>
      <c r="I372" s="112" t="s">
        <v>290</v>
      </c>
      <c r="J372" s="113" t="s">
        <v>39</v>
      </c>
      <c r="K372" s="58">
        <f>IF(ISBLANK($A372),"",$F372-(INDEX(ShipmentRegister!A:A,MATCH($A372,ShipmentRegister!C:C,0))))</f>
        <v>0</v>
      </c>
      <c r="L372" s="59" t="str">
        <f>IF(ISBLANK($A372),"",IF(INDEX(ShipmentRegister!T:T,MATCH($A372,ShipmentRegister!C:C,0))=0,"",INDEX(ShipmentRegister!T:T,MATCH($A372,ShipmentRegister!C:C,0))))</f>
        <v/>
      </c>
      <c r="M372" s="113"/>
    </row>
    <row r="373" spans="1:13" ht="14.25" customHeight="1">
      <c r="A373" s="50" t="s">
        <v>2076</v>
      </c>
      <c r="B373" s="56" t="str">
        <f>IF(ISBLANK($A373),"",INDEX(ShipmentRegister!G:G,MATCH($A373,ShipmentRegister!C:C,0)))</f>
        <v>Host Universal Pty Ltd</v>
      </c>
      <c r="C373" s="57">
        <f>IF(ISBLANK($A373),"",INDEX(ShipmentRegister!D:D,MATCH($A373,ShipmentRegister!C:C,0)))</f>
        <v>1</v>
      </c>
      <c r="D373" s="57" t="str">
        <f>IF(ISBLANK($A373),"",INDEX(ShipmentRegister!F:F,MATCH($A373,ShipmentRegister!C:C,0)))</f>
        <v>A2.1</v>
      </c>
      <c r="E373" s="112" t="s">
        <v>2329</v>
      </c>
      <c r="F373" s="142">
        <v>44069</v>
      </c>
      <c r="G373" s="114" t="s">
        <v>2330</v>
      </c>
      <c r="H373" s="112" t="s">
        <v>265</v>
      </c>
      <c r="I373" s="112" t="s">
        <v>265</v>
      </c>
      <c r="J373" s="113" t="s">
        <v>39</v>
      </c>
      <c r="K373" s="58">
        <f>IF(ISBLANK($A373),"",$F373-(INDEX(ShipmentRegister!A:A,MATCH($A373,ShipmentRegister!C:C,0))))</f>
        <v>8</v>
      </c>
      <c r="L373" s="59" t="str">
        <f>IF(ISBLANK($A373),"",IF(INDEX(ShipmentRegister!T:T,MATCH($A373,ShipmentRegister!C:C,0))=0,"",INDEX(ShipmentRegister!T:T,MATCH($A373,ShipmentRegister!C:C,0))))</f>
        <v/>
      </c>
      <c r="M373" s="113"/>
    </row>
    <row r="374" spans="1:13" ht="14.25" customHeight="1">
      <c r="A374" s="129" t="s">
        <v>1835</v>
      </c>
      <c r="B374" s="56" t="str">
        <f>IF(ISBLANK($A374),"",INDEX(ShipmentRegister!G:G,MATCH($A374,ShipmentRegister!C:C,0)))</f>
        <v>Host Universal Pty Ltd</v>
      </c>
      <c r="C374" s="57">
        <f>IF(ISBLANK($A374),"",INDEX(ShipmentRegister!D:D,MATCH($A374,ShipmentRegister!C:C,0)))</f>
        <v>1</v>
      </c>
      <c r="D374" s="57" t="str">
        <f>IF(ISBLANK($A374),"",INDEX(ShipmentRegister!F:F,MATCH($A374,ShipmentRegister!C:C,0)))</f>
        <v>C4.1</v>
      </c>
      <c r="E374" s="112" t="s">
        <v>2329</v>
      </c>
      <c r="F374" s="142">
        <v>44069</v>
      </c>
      <c r="G374" s="114" t="s">
        <v>2330</v>
      </c>
      <c r="H374" s="112" t="s">
        <v>265</v>
      </c>
      <c r="I374" s="112" t="s">
        <v>265</v>
      </c>
      <c r="J374" s="113" t="s">
        <v>39</v>
      </c>
      <c r="K374" s="58">
        <f>IF(ISBLANK($A374),"",$F374-(INDEX(ShipmentRegister!A:A,MATCH($A374,ShipmentRegister!C:C,0))))</f>
        <v>14</v>
      </c>
      <c r="L374" s="59" t="str">
        <f>IF(ISBLANK($A374),"",IF(INDEX(ShipmentRegister!T:T,MATCH($A374,ShipmentRegister!C:C,0))=0,"",INDEX(ShipmentRegister!T:T,MATCH($A374,ShipmentRegister!C:C,0))))</f>
        <v/>
      </c>
      <c r="M374" s="113"/>
    </row>
    <row r="375" spans="1:13" ht="14.25" customHeight="1">
      <c r="A375" s="129" t="s">
        <v>1788</v>
      </c>
      <c r="B375" s="56" t="str">
        <f>IF(ISBLANK($A375),"",INDEX(ShipmentRegister!G:G,MATCH($A375,ShipmentRegister!C:C,0)))</f>
        <v>StackPath, LLC</v>
      </c>
      <c r="C375" s="57">
        <f>IF(ISBLANK($A375),"",INDEX(ShipmentRegister!D:D,MATCH($A375,ShipmentRegister!C:C,0)))</f>
        <v>1</v>
      </c>
      <c r="D375" s="57" t="str">
        <f>IF(ISBLANK($A375),"",INDEX(ShipmentRegister!F:F,MATCH($A375,ShipmentRegister!C:C,0)))</f>
        <v>C5.1</v>
      </c>
      <c r="E375" s="112" t="s">
        <v>2331</v>
      </c>
      <c r="F375" s="142">
        <v>44069</v>
      </c>
      <c r="G375" s="114" t="s">
        <v>2332</v>
      </c>
      <c r="H375" s="112" t="s">
        <v>140</v>
      </c>
      <c r="I375" s="112" t="s">
        <v>140</v>
      </c>
      <c r="J375" s="113" t="s">
        <v>39</v>
      </c>
      <c r="K375" s="58">
        <f>IF(ISBLANK($A375),"",$F375-(INDEX(ShipmentRegister!A:A,MATCH($A375,ShipmentRegister!C:C,0))))</f>
        <v>15</v>
      </c>
      <c r="L375" s="59" t="str">
        <f>IF(ISBLANK($A375),"",IF(INDEX(ShipmentRegister!T:T,MATCH($A375,ShipmentRegister!C:C,0))=0,"",INDEX(ShipmentRegister!T:T,MATCH($A375,ShipmentRegister!C:C,0))))</f>
        <v/>
      </c>
      <c r="M375" s="113"/>
    </row>
    <row r="376" spans="1:13" ht="14.25" customHeight="1">
      <c r="A376" s="50" t="s">
        <v>1894</v>
      </c>
      <c r="B376" s="56" t="str">
        <f>IF(ISBLANK($A376),"",INDEX(ShipmentRegister!G:G,MATCH($A376,ShipmentRegister!C:C,0)))</f>
        <v>Aon Services Pty Ltd</v>
      </c>
      <c r="C376" s="57">
        <f>IF(ISBLANK($A376),"",INDEX(ShipmentRegister!D:D,MATCH($A376,ShipmentRegister!C:C,0)))</f>
        <v>1</v>
      </c>
      <c r="D376" s="57" t="str">
        <f>IF(ISBLANK($A376),"",INDEX(ShipmentRegister!F:F,MATCH($A376,ShipmentRegister!C:C,0)))</f>
        <v>C5.1</v>
      </c>
      <c r="E376" s="112" t="s">
        <v>2340</v>
      </c>
      <c r="F376" s="142">
        <v>44069</v>
      </c>
      <c r="G376" s="145">
        <v>0.44791666666666669</v>
      </c>
      <c r="H376" s="112" t="s">
        <v>1915</v>
      </c>
      <c r="I376" s="112" t="s">
        <v>1915</v>
      </c>
      <c r="J376" s="113" t="s">
        <v>39</v>
      </c>
      <c r="K376" s="58">
        <f>IF(ISBLANK($A376),"",$F376-(INDEX(ShipmentRegister!A:A,MATCH($A376,ShipmentRegister!C:C,0))))</f>
        <v>13</v>
      </c>
      <c r="L376" s="59" t="str">
        <f>IF(ISBLANK($A376),"",IF(INDEX(ShipmentRegister!T:T,MATCH($A376,ShipmentRegister!C:C,0))=0,"",INDEX(ShipmentRegister!T:T,MATCH($A376,ShipmentRegister!C:C,0))))</f>
        <v/>
      </c>
      <c r="M376" s="113"/>
    </row>
    <row r="377" spans="1:13" ht="14.25" customHeight="1">
      <c r="A377" s="50" t="s">
        <v>2318</v>
      </c>
      <c r="B377" s="56" t="str">
        <f>IF(ISBLANK($A377),"",INDEX(ShipmentRegister!G:G,MATCH($A377,ShipmentRegister!C:C,0)))</f>
        <v>SAP AUSTRALIA PTY LTD</v>
      </c>
      <c r="C377" s="57">
        <f>IF(ISBLANK($A377),"",INDEX(ShipmentRegister!D:D,MATCH($A377,ShipmentRegister!C:C,0)))</f>
        <v>1</v>
      </c>
      <c r="D377" s="57" t="str">
        <f>IF(ISBLANK($A377),"",INDEX(ShipmentRegister!F:F,MATCH($A377,ShipmentRegister!C:C,0)))</f>
        <v>A1.1</v>
      </c>
      <c r="E377" s="112" t="s">
        <v>2341</v>
      </c>
      <c r="F377" s="142">
        <v>44069</v>
      </c>
      <c r="G377" s="143">
        <v>0.46875</v>
      </c>
      <c r="H377" s="112" t="s">
        <v>417</v>
      </c>
      <c r="I377" s="112" t="s">
        <v>417</v>
      </c>
      <c r="J377" s="113" t="s">
        <v>193</v>
      </c>
      <c r="K377" s="58">
        <f>IF(ISBLANK($A377),"",$F377-(INDEX(ShipmentRegister!A:A,MATCH($A377,ShipmentRegister!C:C,0))))</f>
        <v>1</v>
      </c>
      <c r="L377" s="59" t="str">
        <f>IF(ISBLANK($A377),"",IF(INDEX(ShipmentRegister!T:T,MATCH($A377,ShipmentRegister!C:C,0))=0,"",INDEX(ShipmentRegister!T:T,MATCH($A377,ShipmentRegister!C:C,0))))</f>
        <v/>
      </c>
      <c r="M377" s="113"/>
    </row>
    <row r="378" spans="1:13" ht="14.25" customHeight="1">
      <c r="A378" s="50" t="s">
        <v>2342</v>
      </c>
      <c r="B378" s="56" t="str">
        <f>IF(ISBLANK($A378),"",INDEX(ShipmentRegister!G:G,MATCH($A378,ShipmentRegister!C:C,0)))</f>
        <v>SoftLayer Technologies Australia Pty Ltd</v>
      </c>
      <c r="C378" s="57">
        <f>IF(ISBLANK($A378),"",INDEX(ShipmentRegister!D:D,MATCH($A378,ShipmentRegister!C:C,0)))</f>
        <v>2</v>
      </c>
      <c r="D378" s="57" t="str">
        <f>IF(ISBLANK($A378),"",INDEX(ShipmentRegister!F:F,MATCH($A378,ShipmentRegister!C:C,0)))</f>
        <v>Loading Dock</v>
      </c>
      <c r="E378" s="112" t="s">
        <v>2346</v>
      </c>
      <c r="F378" s="142">
        <v>44069</v>
      </c>
      <c r="G378" s="143">
        <v>0.47430555555555554</v>
      </c>
      <c r="H378" s="112" t="s">
        <v>1376</v>
      </c>
      <c r="I378" s="112" t="s">
        <v>1376</v>
      </c>
      <c r="J378" s="113" t="s">
        <v>39</v>
      </c>
      <c r="K378" s="58">
        <f>IF(ISBLANK($A378),"",$F378-(INDEX(ShipmentRegister!A:A,MATCH($A378,ShipmentRegister!C:C,0))))</f>
        <v>0</v>
      </c>
      <c r="L378" s="59" t="str">
        <f>IF(ISBLANK($A378),"",IF(INDEX(ShipmentRegister!T:T,MATCH($A378,ShipmentRegister!C:C,0))=0,"",INDEX(ShipmentRegister!T:T,MATCH($A378,ShipmentRegister!C:C,0))))</f>
        <v/>
      </c>
      <c r="M378" s="113"/>
    </row>
    <row r="379" spans="1:13" ht="14.25" customHeight="1">
      <c r="A379" s="50" t="s">
        <v>2345</v>
      </c>
      <c r="B379" s="56" t="str">
        <f>IF(ISBLANK($A379),"",INDEX(ShipmentRegister!G:G,MATCH($A379,ShipmentRegister!C:C,0)))</f>
        <v>SoftLayer Technologies Australia Pty Ltd</v>
      </c>
      <c r="C379" s="57">
        <f>IF(ISBLANK($A379),"",INDEX(ShipmentRegister!D:D,MATCH($A379,ShipmentRegister!C:C,0)))</f>
        <v>2</v>
      </c>
      <c r="D379" s="57" t="str">
        <f>IF(ISBLANK($A379),"",INDEX(ShipmentRegister!F:F,MATCH($A379,ShipmentRegister!C:C,0)))</f>
        <v>Loading Dock</v>
      </c>
      <c r="E379" s="112" t="s">
        <v>2346</v>
      </c>
      <c r="F379" s="142">
        <v>44069</v>
      </c>
      <c r="G379" s="143">
        <v>0.47430555555555554</v>
      </c>
      <c r="H379" s="112" t="s">
        <v>1376</v>
      </c>
      <c r="I379" s="112" t="s">
        <v>1376</v>
      </c>
      <c r="J379" s="113" t="s">
        <v>39</v>
      </c>
      <c r="K379" s="58">
        <f>IF(ISBLANK($A379),"",$F379-(INDEX(ShipmentRegister!A:A,MATCH($A379,ShipmentRegister!C:C,0))))</f>
        <v>0</v>
      </c>
      <c r="L379" s="59" t="str">
        <f>IF(ISBLANK($A379),"",IF(INDEX(ShipmentRegister!T:T,MATCH($A379,ShipmentRegister!C:C,0))=0,"",INDEX(ShipmentRegister!T:T,MATCH($A379,ShipmentRegister!C:C,0))))</f>
        <v/>
      </c>
      <c r="M379" s="113"/>
    </row>
    <row r="380" spans="1:13" ht="14.25" customHeight="1">
      <c r="A380" s="50" t="s">
        <v>2118</v>
      </c>
      <c r="B380" s="56" t="str">
        <f>IF(ISBLANK($A380),"",INDEX(ShipmentRegister!G:G,MATCH($A380,ShipmentRegister!C:C,0)))</f>
        <v>Netflix Australia PTY LTD</v>
      </c>
      <c r="C380" s="57">
        <f>IF(ISBLANK($A380),"",INDEX(ShipmentRegister!D:D,MATCH($A380,ShipmentRegister!C:C,0)))</f>
        <v>1</v>
      </c>
      <c r="D380" s="57" t="str">
        <f>IF(ISBLANK($A380),"",INDEX(ShipmentRegister!F:F,MATCH($A380,ShipmentRegister!C:C,0)))</f>
        <v>C7.2</v>
      </c>
      <c r="E380" s="112" t="s">
        <v>2350</v>
      </c>
      <c r="F380" s="142">
        <v>44069</v>
      </c>
      <c r="G380" s="143">
        <v>0.52430555555555558</v>
      </c>
      <c r="H380" s="112" t="s">
        <v>1915</v>
      </c>
      <c r="I380" s="112" t="s">
        <v>2263</v>
      </c>
      <c r="J380" s="113" t="s">
        <v>39</v>
      </c>
      <c r="K380" s="58">
        <f>IF(ISBLANK($A380),"",$F380-(INDEX(ShipmentRegister!A:A,MATCH($A380,ShipmentRegister!C:C,0))))</f>
        <v>20</v>
      </c>
      <c r="L380" s="59" t="str">
        <f>IF(ISBLANK($A380),"",IF(INDEX(ShipmentRegister!T:T,MATCH($A380,ShipmentRegister!C:C,0))=0,"",INDEX(ShipmentRegister!T:T,MATCH($A380,ShipmentRegister!C:C,0))))</f>
        <v/>
      </c>
      <c r="M380" s="113"/>
    </row>
    <row r="381" spans="1:13" ht="14.25" customHeight="1">
      <c r="A381" s="50" t="s">
        <v>2351</v>
      </c>
      <c r="B381" s="56" t="e">
        <f>IF(ISBLANK($A381),"",INDEX(ShipmentRegister!G:G,MATCH($A381,ShipmentRegister!C:C,0)))</f>
        <v>#N/A</v>
      </c>
      <c r="C381" s="57" t="e">
        <f>IF(ISBLANK($A381),"",INDEX(ShipmentRegister!D:D,MATCH($A381,ShipmentRegister!C:C,0)))</f>
        <v>#N/A</v>
      </c>
      <c r="D381" s="57" t="e">
        <f>IF(ISBLANK($A381),"",INDEX(ShipmentRegister!F:F,MATCH($A381,ShipmentRegister!C:C,0)))</f>
        <v>#N/A</v>
      </c>
      <c r="E381" s="112" t="s">
        <v>2352</v>
      </c>
      <c r="F381" s="142">
        <v>44069</v>
      </c>
      <c r="G381" s="143">
        <v>0.52430555555555558</v>
      </c>
      <c r="H381" s="112" t="s">
        <v>1915</v>
      </c>
      <c r="I381" s="112" t="s">
        <v>2263</v>
      </c>
      <c r="J381" s="113" t="s">
        <v>39</v>
      </c>
      <c r="K381" s="58" t="e">
        <f>IF(ISBLANK($A381),"",$F381-(INDEX(ShipmentRegister!A:A,MATCH($A381,ShipmentRegister!C:C,0))))</f>
        <v>#N/A</v>
      </c>
      <c r="L381" s="59" t="e">
        <f>IF(ISBLANK($A381),"",IF(INDEX(ShipmentRegister!T:T,MATCH($A381,ShipmentRegister!C:C,0))=0,"",INDEX(ShipmentRegister!T:T,MATCH($A381,ShipmentRegister!C:C,0))))</f>
        <v>#N/A</v>
      </c>
      <c r="M381" s="113"/>
    </row>
    <row r="382" spans="1:13" ht="14.25" customHeight="1">
      <c r="A382" s="50" t="s">
        <v>2278</v>
      </c>
      <c r="B382" s="56" t="str">
        <f>IF(ISBLANK($A382),"",INDEX(ShipmentRegister!G:G,MATCH($A382,ShipmentRegister!C:C,0)))</f>
        <v>SYD70</v>
      </c>
      <c r="C382" s="57">
        <f>IF(ISBLANK($A382),"",INDEX(ShipmentRegister!D:D,MATCH($A382,ShipmentRegister!C:C,0)))</f>
        <v>1</v>
      </c>
      <c r="D382" s="57" t="str">
        <f>IF(ISBLANK($A382),"",INDEX(ShipmentRegister!F:F,MATCH($A382,ShipmentRegister!C:C,0)))</f>
        <v>A1.1</v>
      </c>
      <c r="E382" s="112" t="s">
        <v>2356</v>
      </c>
      <c r="F382" s="142">
        <v>44069</v>
      </c>
      <c r="G382" s="143">
        <v>0.53472222222222221</v>
      </c>
      <c r="H382" s="112" t="s">
        <v>1915</v>
      </c>
      <c r="I382" s="112" t="s">
        <v>2263</v>
      </c>
      <c r="J382" s="113" t="s">
        <v>39</v>
      </c>
      <c r="K382" s="58">
        <f>IF(ISBLANK($A382),"",$F382-(INDEX(ShipmentRegister!A:A,MATCH($A382,ShipmentRegister!C:C,0))))</f>
        <v>1</v>
      </c>
      <c r="L382" s="59" t="str">
        <f>IF(ISBLANK($A382),"",IF(INDEX(ShipmentRegister!T:T,MATCH($A382,ShipmentRegister!C:C,0))=0,"",INDEX(ShipmentRegister!T:T,MATCH($A382,ShipmentRegister!C:C,0))))</f>
        <v/>
      </c>
      <c r="M382" s="113"/>
    </row>
    <row r="383" spans="1:13" ht="14.25" customHeight="1">
      <c r="A383" s="50" t="s">
        <v>2256</v>
      </c>
      <c r="B383" s="56" t="str">
        <f>IF(ISBLANK($A383),"",INDEX(ShipmentRegister!G:G,MATCH($A383,ShipmentRegister!C:C,0)))</f>
        <v>Mitel Networks Limited</v>
      </c>
      <c r="C383" s="57">
        <f>IF(ISBLANK($A383),"",INDEX(ShipmentRegister!D:D,MATCH($A383,ShipmentRegister!C:C,0)))</f>
        <v>1</v>
      </c>
      <c r="D383" s="57" t="str">
        <f>IF(ISBLANK($A383),"",INDEX(ShipmentRegister!F:F,MATCH($A383,ShipmentRegister!C:C,0)))</f>
        <v>C7.1</v>
      </c>
      <c r="E383" s="112" t="s">
        <v>2360</v>
      </c>
      <c r="F383" s="142">
        <v>44069</v>
      </c>
      <c r="G383" s="143">
        <v>0.58333333333333337</v>
      </c>
      <c r="H383" s="112" t="s">
        <v>417</v>
      </c>
      <c r="I383" s="112" t="s">
        <v>417</v>
      </c>
      <c r="J383" s="113" t="s">
        <v>39</v>
      </c>
      <c r="K383" s="58">
        <f>IF(ISBLANK($A383),"",$F383-(INDEX(ShipmentRegister!A:A,MATCH($A383,ShipmentRegister!C:C,0))))</f>
        <v>4</v>
      </c>
      <c r="L383" s="59" t="str">
        <f>IF(ISBLANK($A383),"",IF(INDEX(ShipmentRegister!T:T,MATCH($A383,ShipmentRegister!C:C,0))=0,"",INDEX(ShipmentRegister!T:T,MATCH($A383,ShipmentRegister!C:C,0))))</f>
        <v/>
      </c>
      <c r="M383" s="113"/>
    </row>
    <row r="384" spans="1:13" ht="14.25" customHeight="1">
      <c r="A384" s="50" t="s">
        <v>2333</v>
      </c>
      <c r="B384" s="56" t="str">
        <f>IF(ISBLANK($A384),"",INDEX(ShipmentRegister!G:G,MATCH($A384,ShipmentRegister!C:C,0)))</f>
        <v>Leaseweb Australia Pty Limited (Resell)</v>
      </c>
      <c r="C384" s="57">
        <f>IF(ISBLANK($A384),"",INDEX(ShipmentRegister!D:D,MATCH($A384,ShipmentRegister!C:C,0)))</f>
        <v>2</v>
      </c>
      <c r="D384" s="57" t="str">
        <f>IF(ISBLANK($A384),"",INDEX(ShipmentRegister!F:F,MATCH($A384,ShipmentRegister!C:C,0)))</f>
        <v>C3.1</v>
      </c>
      <c r="E384" s="112" t="s">
        <v>2361</v>
      </c>
      <c r="F384" s="142">
        <v>44069</v>
      </c>
      <c r="G384" s="143">
        <v>0.70833333333333337</v>
      </c>
      <c r="H384" s="112" t="s">
        <v>417</v>
      </c>
      <c r="I384" s="112" t="s">
        <v>417</v>
      </c>
      <c r="J384" s="113" t="s">
        <v>39</v>
      </c>
      <c r="K384" s="58">
        <f>IF(ISBLANK($A384),"",$F384-(INDEX(ShipmentRegister!A:A,MATCH($A384,ShipmentRegister!C:C,0))))</f>
        <v>0</v>
      </c>
      <c r="L384" s="59" t="str">
        <f>IF(ISBLANK($A384),"",IF(INDEX(ShipmentRegister!T:T,MATCH($A384,ShipmentRegister!C:C,0))=0,"",INDEX(ShipmentRegister!T:T,MATCH($A384,ShipmentRegister!C:C,0))))</f>
        <v/>
      </c>
      <c r="M384" s="113"/>
    </row>
    <row r="385" spans="1:13" ht="14.25" customHeight="1">
      <c r="A385" s="50" t="s">
        <v>2336</v>
      </c>
      <c r="B385" s="56" t="str">
        <f>IF(ISBLANK($A385),"",INDEX(ShipmentRegister!G:G,MATCH($A385,ShipmentRegister!C:C,0)))</f>
        <v>Leaseweb Australia Pty Limited (Resell)</v>
      </c>
      <c r="C385" s="57">
        <f>IF(ISBLANK($A385),"",INDEX(ShipmentRegister!D:D,MATCH($A385,ShipmentRegister!C:C,0)))</f>
        <v>2</v>
      </c>
      <c r="D385" s="57" t="str">
        <f>IF(ISBLANK($A385),"",INDEX(ShipmentRegister!F:F,MATCH($A385,ShipmentRegister!C:C,0)))</f>
        <v>C3.1</v>
      </c>
      <c r="E385" s="112" t="s">
        <v>2361</v>
      </c>
      <c r="F385" s="142">
        <v>44069</v>
      </c>
      <c r="G385" s="143">
        <v>0.70833333333333337</v>
      </c>
      <c r="H385" s="112" t="s">
        <v>417</v>
      </c>
      <c r="I385" s="112" t="s">
        <v>417</v>
      </c>
      <c r="J385" s="113" t="s">
        <v>39</v>
      </c>
      <c r="K385" s="58">
        <f>IF(ISBLANK($A385),"",$F385-(INDEX(ShipmentRegister!A:A,MATCH($A385,ShipmentRegister!C:C,0))))</f>
        <v>0</v>
      </c>
      <c r="L385" s="59" t="str">
        <f>IF(ISBLANK($A385),"",IF(INDEX(ShipmentRegister!T:T,MATCH($A385,ShipmentRegister!C:C,0))=0,"",INDEX(ShipmentRegister!T:T,MATCH($A385,ShipmentRegister!C:C,0))))</f>
        <v/>
      </c>
      <c r="M385" s="113"/>
    </row>
    <row r="386" spans="1:13" ht="14.25" customHeight="1">
      <c r="A386" s="50" t="s">
        <v>2327</v>
      </c>
      <c r="B386" s="56" t="str">
        <f>IF(ISBLANK($A386),"",INDEX(ShipmentRegister!G:G,MATCH($A386,ShipmentRegister!C:C,0)))</f>
        <v>Access UK Ltd</v>
      </c>
      <c r="C386" s="57">
        <f>IF(ISBLANK($A386),"",INDEX(ShipmentRegister!D:D,MATCH($A386,ShipmentRegister!C:C,0)))</f>
        <v>1</v>
      </c>
      <c r="D386" s="57" t="str">
        <f>IF(ISBLANK($A386),"",INDEX(ShipmentRegister!F:F,MATCH($A386,ShipmentRegister!C:C,0)))</f>
        <v>A2.1</v>
      </c>
      <c r="E386" s="112" t="s">
        <v>1153</v>
      </c>
      <c r="F386" s="142">
        <v>44069</v>
      </c>
      <c r="G386" s="143">
        <v>0.72222222222222221</v>
      </c>
      <c r="H386" s="112" t="s">
        <v>417</v>
      </c>
      <c r="I386" s="112" t="s">
        <v>417</v>
      </c>
      <c r="J386" s="113" t="s">
        <v>39</v>
      </c>
      <c r="K386" s="58">
        <f>IF(ISBLANK($A386),"",$F386-(INDEX(ShipmentRegister!A:A,MATCH($A386,ShipmentRegister!C:C,0))))</f>
        <v>1</v>
      </c>
      <c r="L386" s="59" t="str">
        <f>IF(ISBLANK($A386),"",IF(INDEX(ShipmentRegister!T:T,MATCH($A386,ShipmentRegister!C:C,0))=0,"",INDEX(ShipmentRegister!T:T,MATCH($A386,ShipmentRegister!C:C,0))))</f>
        <v/>
      </c>
      <c r="M386" s="113"/>
    </row>
    <row r="387" spans="1:13" ht="14.25" customHeight="1">
      <c r="A387" s="50" t="s">
        <v>2353</v>
      </c>
      <c r="B387" s="56" t="str">
        <f>IF(ISBLANK($A387),"",INDEX(ShipmentRegister!G:G,MATCH($A387,ShipmentRegister!C:C,0)))</f>
        <v>K&amp;L Gates</v>
      </c>
      <c r="C387" s="57">
        <f>IF(ISBLANK($A387),"",INDEX(ShipmentRegister!D:D,MATCH($A387,ShipmentRegister!C:C,0)))</f>
        <v>1</v>
      </c>
      <c r="D387" s="57" t="str">
        <f>IF(ISBLANK($A387),"",INDEX(ShipmentRegister!F:F,MATCH($A387,ShipmentRegister!C:C,0)))</f>
        <v>A1.1</v>
      </c>
      <c r="E387" s="112" t="s">
        <v>2369</v>
      </c>
      <c r="F387" s="142">
        <v>44069</v>
      </c>
      <c r="G387" s="114" t="s">
        <v>2370</v>
      </c>
      <c r="H387" s="112" t="s">
        <v>169</v>
      </c>
      <c r="I387" s="112" t="s">
        <v>169</v>
      </c>
      <c r="J387" s="113" t="s">
        <v>39</v>
      </c>
      <c r="K387" s="58">
        <f>IF(ISBLANK($A387),"",$F387-(INDEX(ShipmentRegister!A:A,MATCH($A387,ShipmentRegister!C:C,0))))</f>
        <v>0</v>
      </c>
      <c r="L387" s="59" t="str">
        <f>IF(ISBLANK($A387),"",IF(INDEX(ShipmentRegister!T:T,MATCH($A387,ShipmentRegister!C:C,0))=0,"",INDEX(ShipmentRegister!T:T,MATCH($A387,ShipmentRegister!C:C,0))))</f>
        <v/>
      </c>
      <c r="M387" s="113"/>
    </row>
    <row r="388" spans="1:13" ht="14.25" customHeight="1">
      <c r="A388" s="50" t="s">
        <v>2390</v>
      </c>
      <c r="B388" s="56" t="str">
        <f>IF(ISBLANK($A388),"",INDEX(ShipmentRegister!G:G,MATCH($A388,ShipmentRegister!C:C,0)))</f>
        <v>SoftLayer Technologies Australia Pty Ltd</v>
      </c>
      <c r="C388" s="57">
        <f>IF(ISBLANK($A388),"",INDEX(ShipmentRegister!D:D,MATCH($A388,ShipmentRegister!C:C,0)))</f>
        <v>1</v>
      </c>
      <c r="D388" s="57" t="str">
        <f>IF(ISBLANK($A388),"",INDEX(ShipmentRegister!F:F,MATCH($A388,ShipmentRegister!C:C,0)))</f>
        <v>Loading Dock</v>
      </c>
      <c r="E388" s="112" t="s">
        <v>2392</v>
      </c>
      <c r="F388" s="142">
        <v>44070</v>
      </c>
      <c r="G388" s="143">
        <v>0.44791666666666669</v>
      </c>
      <c r="H388" s="112" t="s">
        <v>1915</v>
      </c>
      <c r="I388" s="112" t="s">
        <v>1915</v>
      </c>
      <c r="J388" s="113" t="s">
        <v>39</v>
      </c>
      <c r="K388" s="58">
        <f>IF(ISBLANK($A388),"",$F388-(INDEX(ShipmentRegister!A:A,MATCH($A388,ShipmentRegister!C:C,0))))</f>
        <v>0</v>
      </c>
      <c r="L388" s="59" t="str">
        <f>IF(ISBLANK($A388),"",IF(INDEX(ShipmentRegister!T:T,MATCH($A388,ShipmentRegister!C:C,0))=0,"",INDEX(ShipmentRegister!T:T,MATCH($A388,ShipmentRegister!C:C,0))))</f>
        <v/>
      </c>
      <c r="M388" s="113"/>
    </row>
    <row r="389" spans="1:13" ht="14.25" customHeight="1">
      <c r="A389" s="50" t="s">
        <v>2393</v>
      </c>
      <c r="B389" s="56" t="str">
        <f>IF(ISBLANK($A389),"",INDEX(ShipmentRegister!G:G,MATCH($A389,ShipmentRegister!C:C,0)))</f>
        <v>Suncorp Corporate Services Pty Ltd.</v>
      </c>
      <c r="C389" s="57">
        <f>IF(ISBLANK($A389),"",INDEX(ShipmentRegister!D:D,MATCH($A389,ShipmentRegister!C:C,0)))</f>
        <v>1</v>
      </c>
      <c r="D389" s="57" t="str">
        <f>IF(ISBLANK($A389),"",INDEX(ShipmentRegister!F:F,MATCH($A389,ShipmentRegister!C:C,0)))</f>
        <v>Central Floor</v>
      </c>
      <c r="E389" s="112" t="s">
        <v>2400</v>
      </c>
      <c r="F389" s="142">
        <v>44070</v>
      </c>
      <c r="G389" s="143">
        <v>0.55763888888888891</v>
      </c>
      <c r="H389" s="112" t="s">
        <v>1915</v>
      </c>
      <c r="I389" s="112" t="s">
        <v>1915</v>
      </c>
      <c r="J389" s="113" t="s">
        <v>39</v>
      </c>
      <c r="K389" s="58">
        <f>IF(ISBLANK($A389),"",$F389-(INDEX(ShipmentRegister!A:A,MATCH($A389,ShipmentRegister!C:C,0))))</f>
        <v>0</v>
      </c>
      <c r="L389" s="59" t="str">
        <f>IF(ISBLANK($A389),"",IF(INDEX(ShipmentRegister!T:T,MATCH($A389,ShipmentRegister!C:C,0))=0,"",INDEX(ShipmentRegister!T:T,MATCH($A389,ShipmentRegister!C:C,0))))</f>
        <v/>
      </c>
      <c r="M389" s="113"/>
    </row>
    <row r="390" spans="1:13" ht="14.25" customHeight="1">
      <c r="A390" s="50" t="s">
        <v>2412</v>
      </c>
      <c r="B390" s="56" t="str">
        <f>IF(ISBLANK($A390),"",INDEX(ShipmentRegister!G:G,MATCH($A390,ShipmentRegister!C:C,0)))</f>
        <v>SoftLayer Technologies Australia Pty Ltd</v>
      </c>
      <c r="C390" s="57">
        <f>IF(ISBLANK($A390),"",INDEX(ShipmentRegister!D:D,MATCH($A390,ShipmentRegister!C:C,0)))</f>
        <v>1</v>
      </c>
      <c r="D390" s="57" t="str">
        <f>IF(ISBLANK($A390),"",INDEX(ShipmentRegister!F:F,MATCH($A390,ShipmentRegister!C:C,0)))</f>
        <v>Central Floor</v>
      </c>
      <c r="E390" s="112" t="s">
        <v>2414</v>
      </c>
      <c r="F390" s="142">
        <v>44070</v>
      </c>
      <c r="G390" s="143">
        <v>0.55763888888888891</v>
      </c>
      <c r="H390" s="112" t="s">
        <v>1915</v>
      </c>
      <c r="I390" s="112" t="s">
        <v>1054</v>
      </c>
      <c r="J390" s="113" t="s">
        <v>39</v>
      </c>
      <c r="K390" s="58">
        <f>IF(ISBLANK($A390),"",$F390-(INDEX(ShipmentRegister!A:A,MATCH($A390,ShipmentRegister!C:C,0))))</f>
        <v>0</v>
      </c>
      <c r="L390" s="59" t="str">
        <f>IF(ISBLANK($A390),"",IF(INDEX(ShipmentRegister!T:T,MATCH($A390,ShipmentRegister!C:C,0))=0,"",INDEX(ShipmentRegister!T:T,MATCH($A390,ShipmentRegister!C:C,0))))</f>
        <v/>
      </c>
      <c r="M390" s="113"/>
    </row>
    <row r="391" spans="1:13" ht="14.25" customHeight="1">
      <c r="A391" s="50" t="s">
        <v>2421</v>
      </c>
      <c r="B391" s="56" t="str">
        <f>IF(ISBLANK($A391),"",INDEX(ShipmentRegister!G:G,MATCH($A391,ShipmentRegister!C:C,0)))</f>
        <v>SoftLayer Technologies Australia Pty Ltd</v>
      </c>
      <c r="C391" s="57">
        <f>IF(ISBLANK($A391),"",INDEX(ShipmentRegister!D:D,MATCH($A391,ShipmentRegister!C:C,0)))</f>
        <v>1</v>
      </c>
      <c r="D391" s="57" t="str">
        <f>IF(ISBLANK($A391),"",INDEX(ShipmentRegister!F:F,MATCH($A391,ShipmentRegister!C:C,0)))</f>
        <v>Loading Dock</v>
      </c>
      <c r="E391" s="112" t="s">
        <v>2423</v>
      </c>
      <c r="F391" s="142">
        <v>44071</v>
      </c>
      <c r="G391" s="143">
        <v>0.40625</v>
      </c>
      <c r="H391" s="112" t="s">
        <v>1054</v>
      </c>
      <c r="I391" s="112" t="s">
        <v>1054</v>
      </c>
      <c r="J391" s="113" t="s">
        <v>39</v>
      </c>
      <c r="K391" s="58">
        <f>IF(ISBLANK($A391),"",$F391-(INDEX(ShipmentRegister!A:A,MATCH($A391,ShipmentRegister!C:C,0))))</f>
        <v>0</v>
      </c>
      <c r="L391" s="59" t="str">
        <f>IF(ISBLANK($A391),"",IF(INDEX(ShipmentRegister!T:T,MATCH($A391,ShipmentRegister!C:C,0))=0,"",INDEX(ShipmentRegister!T:T,MATCH($A391,ShipmentRegister!C:C,0))))</f>
        <v/>
      </c>
      <c r="M391" s="113"/>
    </row>
    <row r="392" spans="1:13" ht="14.25" customHeight="1">
      <c r="A392" s="50" t="s">
        <v>2362</v>
      </c>
      <c r="B392" s="56" t="str">
        <f>IF(ISBLANK($A392),"",INDEX(ShipmentRegister!G:G,MATCH($A392,ShipmentRegister!C:C,0)))</f>
        <v>SY70</v>
      </c>
      <c r="C392" s="57">
        <f>IF(ISBLANK($A392),"",INDEX(ShipmentRegister!D:D,MATCH($A392,ShipmentRegister!C:C,0)))</f>
        <v>2</v>
      </c>
      <c r="D392" s="57" t="str">
        <f>IF(ISBLANK($A392),"",INDEX(ShipmentRegister!F:F,MATCH($A392,ShipmentRegister!C:C,0)))</f>
        <v>A1.2</v>
      </c>
      <c r="E392" s="112" t="s">
        <v>2420</v>
      </c>
      <c r="F392" s="142">
        <v>44071</v>
      </c>
      <c r="G392" s="143">
        <v>0.40972222222222227</v>
      </c>
      <c r="H392" s="112" t="s">
        <v>1054</v>
      </c>
      <c r="I392" s="112" t="s">
        <v>1054</v>
      </c>
      <c r="J392" s="113" t="s">
        <v>39</v>
      </c>
      <c r="K392" s="58">
        <f>IF(ISBLANK($A392),"",$F392-(INDEX(ShipmentRegister!A:A,MATCH($A392,ShipmentRegister!C:C,0))))</f>
        <v>2</v>
      </c>
      <c r="L392" s="59" t="str">
        <f>IF(ISBLANK($A392),"",IF(INDEX(ShipmentRegister!T:T,MATCH($A392,ShipmentRegister!C:C,0))=0,"",INDEX(ShipmentRegister!T:T,MATCH($A392,ShipmentRegister!C:C,0))))</f>
        <v/>
      </c>
      <c r="M392" s="113"/>
    </row>
    <row r="393" spans="1:13" ht="14.25" customHeight="1">
      <c r="A393" s="50" t="s">
        <v>2376</v>
      </c>
      <c r="B393" s="56" t="str">
        <f>IF(ISBLANK($A393),"",INDEX(ShipmentRegister!G:G,MATCH($A393,ShipmentRegister!C:C,0)))</f>
        <v>SYD70</v>
      </c>
      <c r="C393" s="57">
        <f>IF(ISBLANK($A393),"",INDEX(ShipmentRegister!D:D,MATCH($A393,ShipmentRegister!C:C,0)))</f>
        <v>2</v>
      </c>
      <c r="D393" s="57" t="str">
        <f>IF(ISBLANK($A393),"",INDEX(ShipmentRegister!F:F,MATCH($A393,ShipmentRegister!C:C,0)))</f>
        <v>A1.2</v>
      </c>
      <c r="E393" s="112" t="s">
        <v>2420</v>
      </c>
      <c r="F393" s="142">
        <v>44071</v>
      </c>
      <c r="G393" s="143">
        <v>0.40972222222222227</v>
      </c>
      <c r="H393" s="112" t="s">
        <v>1054</v>
      </c>
      <c r="I393" s="112" t="s">
        <v>1054</v>
      </c>
      <c r="J393" s="113" t="s">
        <v>39</v>
      </c>
      <c r="K393" s="58">
        <f>IF(ISBLANK($A393),"",$F393-(INDEX(ShipmentRegister!A:A,MATCH($A393,ShipmentRegister!C:C,0))))</f>
        <v>1</v>
      </c>
      <c r="L393" s="59" t="str">
        <f>IF(ISBLANK($A393),"",IF(INDEX(ShipmentRegister!T:T,MATCH($A393,ShipmentRegister!C:C,0))=0,"",INDEX(ShipmentRegister!T:T,MATCH($A393,ShipmentRegister!C:C,0))))</f>
        <v/>
      </c>
      <c r="M393" s="113"/>
    </row>
    <row r="394" spans="1:13" ht="14.25" customHeight="1">
      <c r="A394" s="50" t="s">
        <v>2378</v>
      </c>
      <c r="B394" s="56" t="str">
        <f>IF(ISBLANK($A394),"",INDEX(ShipmentRegister!G:G,MATCH($A394,ShipmentRegister!C:C,0)))</f>
        <v>SYD70</v>
      </c>
      <c r="C394" s="57">
        <f>IF(ISBLANK($A394),"",INDEX(ShipmentRegister!D:D,MATCH($A394,ShipmentRegister!C:C,0)))</f>
        <v>1</v>
      </c>
      <c r="D394" s="57" t="str">
        <f>IF(ISBLANK($A394),"",INDEX(ShipmentRegister!F:F,MATCH($A394,ShipmentRegister!C:C,0)))</f>
        <v>A2.1</v>
      </c>
      <c r="E394" s="112" t="s">
        <v>2420</v>
      </c>
      <c r="F394" s="142">
        <v>44071</v>
      </c>
      <c r="G394" s="143">
        <v>0.40972222222222227</v>
      </c>
      <c r="H394" s="112" t="s">
        <v>1054</v>
      </c>
      <c r="I394" s="112" t="s">
        <v>1054</v>
      </c>
      <c r="J394" s="113" t="s">
        <v>39</v>
      </c>
      <c r="K394" s="58">
        <f>IF(ISBLANK($A394),"",$F394-(INDEX(ShipmentRegister!A:A,MATCH($A394,ShipmentRegister!C:C,0))))</f>
        <v>1</v>
      </c>
      <c r="L394" s="59" t="str">
        <f>IF(ISBLANK($A394),"",IF(INDEX(ShipmentRegister!T:T,MATCH($A394,ShipmentRegister!C:C,0))=0,"",INDEX(ShipmentRegister!T:T,MATCH($A394,ShipmentRegister!C:C,0))))</f>
        <v/>
      </c>
      <c r="M394" s="113"/>
    </row>
    <row r="395" spans="1:13" ht="14.25" customHeight="1">
      <c r="A395" s="50" t="s">
        <v>2222</v>
      </c>
      <c r="B395" s="56" t="str">
        <f>IF(ISBLANK($A395),"",INDEX(ShipmentRegister!G:G,MATCH($A395,ShipmentRegister!C:C,0)))</f>
        <v>SYD70</v>
      </c>
      <c r="C395" s="57">
        <f>IF(ISBLANK($A395),"",INDEX(ShipmentRegister!D:D,MATCH($A395,ShipmentRegister!C:C,0)))</f>
        <v>1</v>
      </c>
      <c r="D395" s="57" t="str">
        <f>IF(ISBLANK($A395),"",INDEX(ShipmentRegister!F:F,MATCH($A395,ShipmentRegister!C:C,0)))</f>
        <v>A1.2</v>
      </c>
      <c r="E395" s="112" t="s">
        <v>2426</v>
      </c>
      <c r="F395" s="142">
        <v>44071</v>
      </c>
      <c r="G395" s="143">
        <v>0.41666666666666669</v>
      </c>
      <c r="H395" s="112" t="s">
        <v>1054</v>
      </c>
      <c r="I395" s="112" t="s">
        <v>1054</v>
      </c>
      <c r="J395" s="113" t="s">
        <v>39</v>
      </c>
      <c r="K395" s="58">
        <f>IF(ISBLANK($A395),"",$F395-(INDEX(ShipmentRegister!A:A,MATCH($A395,ShipmentRegister!C:C,0))))</f>
        <v>7</v>
      </c>
      <c r="L395" s="59" t="str">
        <f>IF(ISBLANK($A395),"",IF(INDEX(ShipmentRegister!T:T,MATCH($A395,ShipmentRegister!C:C,0))=0,"",INDEX(ShipmentRegister!T:T,MATCH($A395,ShipmentRegister!C:C,0))))</f>
        <v/>
      </c>
      <c r="M395" s="113"/>
    </row>
    <row r="396" spans="1:13" ht="14.25" customHeight="1">
      <c r="A396" s="50" t="s">
        <v>2366</v>
      </c>
      <c r="B396" s="56" t="str">
        <f>IF(ISBLANK($A396),"",INDEX(ShipmentRegister!G:G,MATCH($A396,ShipmentRegister!C:C,0)))</f>
        <v>Access UK Ltd</v>
      </c>
      <c r="C396" s="57">
        <f>IF(ISBLANK($A396),"",INDEX(ShipmentRegister!D:D,MATCH($A396,ShipmentRegister!C:C,0)))</f>
        <v>1</v>
      </c>
      <c r="D396" s="57" t="str">
        <f>IF(ISBLANK($A396),"",INDEX(ShipmentRegister!F:F,MATCH($A396,ShipmentRegister!C:C,0)))</f>
        <v>C7.2</v>
      </c>
      <c r="E396" s="112" t="s">
        <v>2451</v>
      </c>
      <c r="F396" s="142">
        <v>44071</v>
      </c>
      <c r="G396" s="143">
        <v>0.51388888888888895</v>
      </c>
      <c r="H396" s="112" t="s">
        <v>1974</v>
      </c>
      <c r="I396" s="112" t="s">
        <v>1974</v>
      </c>
      <c r="J396" s="113" t="s">
        <v>39</v>
      </c>
      <c r="K396" s="58">
        <f>IF(ISBLANK($A396),"",$F396-(INDEX(ShipmentRegister!A:A,MATCH($A396,ShipmentRegister!C:C,0))))</f>
        <v>2</v>
      </c>
      <c r="L396" s="59" t="str">
        <f>IF(ISBLANK($A396),"",IF(INDEX(ShipmentRegister!T:T,MATCH($A396,ShipmentRegister!C:C,0))=0,"",INDEX(ShipmentRegister!T:T,MATCH($A396,ShipmentRegister!C:C,0))))</f>
        <v/>
      </c>
      <c r="M396" s="113"/>
    </row>
    <row r="397" spans="1:13" ht="14.25" customHeight="1">
      <c r="A397" s="50" t="s">
        <v>2453</v>
      </c>
      <c r="B397" s="56" t="str">
        <f>IF(ISBLANK($A397),"",INDEX(ShipmentRegister!G:G,MATCH($A397,ShipmentRegister!C:C,0)))</f>
        <v>SoftLayer Technologies Australia Pty Ltd</v>
      </c>
      <c r="C397" s="57">
        <f>IF(ISBLANK($A397),"",INDEX(ShipmentRegister!D:D,MATCH($A397,ShipmentRegister!C:C,0)))</f>
        <v>1</v>
      </c>
      <c r="D397" s="57" t="str">
        <f>IF(ISBLANK($A397),"",INDEX(ShipmentRegister!F:F,MATCH($A397,ShipmentRegister!C:C,0)))</f>
        <v>Loading Dock</v>
      </c>
      <c r="E397" s="112" t="s">
        <v>2346</v>
      </c>
      <c r="F397" s="142">
        <v>44071</v>
      </c>
      <c r="G397" s="143">
        <v>0.40972222222222227</v>
      </c>
      <c r="H397" s="112" t="s">
        <v>1915</v>
      </c>
      <c r="I397" s="112" t="s">
        <v>2263</v>
      </c>
      <c r="J397" s="113" t="s">
        <v>39</v>
      </c>
      <c r="K397" s="58">
        <f>IF(ISBLANK($A397),"",$F397-(INDEX(ShipmentRegister!A:A,MATCH($A397,ShipmentRegister!C:C,0))))</f>
        <v>0</v>
      </c>
      <c r="L397" s="59" t="str">
        <f>IF(ISBLANK($A397),"",IF(INDEX(ShipmentRegister!T:T,MATCH($A397,ShipmentRegister!C:C,0))=0,"",INDEX(ShipmentRegister!T:T,MATCH($A397,ShipmentRegister!C:C,0))))</f>
        <v/>
      </c>
      <c r="M397" s="113"/>
    </row>
    <row r="398" spans="1:13" ht="14.25" customHeight="1">
      <c r="A398" s="50" t="s">
        <v>2455</v>
      </c>
      <c r="B398" s="56" t="str">
        <f>IF(ISBLANK($A398),"",INDEX(ShipmentRegister!G:G,MATCH($A398,ShipmentRegister!C:C,0)))</f>
        <v>SoftLayer Technologies Australia Pty Ltd</v>
      </c>
      <c r="C398" s="57">
        <f>IF(ISBLANK($A398),"",INDEX(ShipmentRegister!D:D,MATCH($A398,ShipmentRegister!C:C,0)))</f>
        <v>1</v>
      </c>
      <c r="D398" s="57" t="str">
        <f>IF(ISBLANK($A398),"",INDEX(ShipmentRegister!F:F,MATCH($A398,ShipmentRegister!C:C,0)))</f>
        <v>Loading Dock</v>
      </c>
      <c r="E398" s="112" t="s">
        <v>2458</v>
      </c>
      <c r="F398" s="142">
        <v>44071</v>
      </c>
      <c r="G398" s="143">
        <v>0.47916666666666669</v>
      </c>
      <c r="H398" s="112" t="s">
        <v>1054</v>
      </c>
      <c r="I398" s="112" t="s">
        <v>2263</v>
      </c>
      <c r="J398" s="113" t="s">
        <v>39</v>
      </c>
      <c r="K398" s="58">
        <f>IF(ISBLANK($A398),"",$F398-(INDEX(ShipmentRegister!A:A,MATCH($A398,ShipmentRegister!C:C,0))))</f>
        <v>0</v>
      </c>
      <c r="L398" s="59" t="str">
        <f>IF(ISBLANK($A398),"",IF(INDEX(ShipmentRegister!T:T,MATCH($A398,ShipmentRegister!C:C,0))=0,"",INDEX(ShipmentRegister!T:T,MATCH($A398,ShipmentRegister!C:C,0))))</f>
        <v/>
      </c>
      <c r="M398" s="113"/>
    </row>
    <row r="399" spans="1:13" ht="14.25" customHeight="1">
      <c r="A399" s="50" t="s">
        <v>2396</v>
      </c>
      <c r="B399" s="56" t="str">
        <f>IF(ISBLANK($A399),"",INDEX(ShipmentRegister!G:G,MATCH($A399,ShipmentRegister!C:C,0)))</f>
        <v>ServiceNow Australia Pty Ltd</v>
      </c>
      <c r="C399" s="57">
        <f>IF(ISBLANK($A399),"",INDEX(ShipmentRegister!D:D,MATCH($A399,ShipmentRegister!C:C,0)))</f>
        <v>1</v>
      </c>
      <c r="D399" s="57" t="str">
        <f>IF(ISBLANK($A399),"",INDEX(ShipmentRegister!F:F,MATCH($A399,ShipmentRegister!C:C,0)))</f>
        <v>C7.2</v>
      </c>
      <c r="E399" s="112" t="s">
        <v>2459</v>
      </c>
      <c r="F399" s="142">
        <v>44071</v>
      </c>
      <c r="G399" s="143">
        <v>0.52777777777777779</v>
      </c>
      <c r="H399" s="112" t="s">
        <v>1054</v>
      </c>
      <c r="I399" s="112" t="s">
        <v>1915</v>
      </c>
      <c r="J399" s="113" t="s">
        <v>39</v>
      </c>
      <c r="K399" s="58">
        <f>IF(ISBLANK($A399),"",$F399-(INDEX(ShipmentRegister!A:A,MATCH($A399,ShipmentRegister!C:C,0))))</f>
        <v>1</v>
      </c>
      <c r="L399" s="59" t="str">
        <f>IF(ISBLANK($A399),"",IF(INDEX(ShipmentRegister!T:T,MATCH($A399,ShipmentRegister!C:C,0))=0,"",INDEX(ShipmentRegister!T:T,MATCH($A399,ShipmentRegister!C:C,0))))</f>
        <v/>
      </c>
      <c r="M399" s="113"/>
    </row>
    <row r="400" spans="1:13" ht="14.25" customHeight="1">
      <c r="A400" s="50" t="s">
        <v>2460</v>
      </c>
      <c r="B400" s="56" t="str">
        <f>IF(ISBLANK($A400),"",INDEX(ShipmentRegister!G:G,MATCH($A400,ShipmentRegister!C:C,0)))</f>
        <v>Equinix - Rulino Alday</v>
      </c>
      <c r="C400" s="57">
        <f>IF(ISBLANK($A400),"",INDEX(ShipmentRegister!D:D,MATCH($A400,ShipmentRegister!C:C,0)))</f>
        <v>1</v>
      </c>
      <c r="D400" s="57" t="str">
        <f>IF(ISBLANK($A400),"",INDEX(ShipmentRegister!F:F,MATCH($A400,ShipmentRegister!C:C,0)))</f>
        <v>A1.1</v>
      </c>
      <c r="E400" s="112" t="s">
        <v>2463</v>
      </c>
      <c r="F400" s="142">
        <v>44071</v>
      </c>
      <c r="G400" s="143">
        <v>0.55902777777777779</v>
      </c>
      <c r="H400" s="112" t="s">
        <v>1054</v>
      </c>
      <c r="I400" s="112" t="s">
        <v>1054</v>
      </c>
      <c r="J400" s="113" t="s">
        <v>193</v>
      </c>
      <c r="K400" s="58">
        <f>IF(ISBLANK($A400),"",$F400-(INDEX(ShipmentRegister!A:A,MATCH($A400,ShipmentRegister!C:C,0))))</f>
        <v>0</v>
      </c>
      <c r="L400" s="59" t="str">
        <f>IF(ISBLANK($A400),"",IF(INDEX(ShipmentRegister!T:T,MATCH($A400,ShipmentRegister!C:C,0))=0,"",INDEX(ShipmentRegister!T:T,MATCH($A400,ShipmentRegister!C:C,0))))</f>
        <v/>
      </c>
      <c r="M400" s="113"/>
    </row>
    <row r="401" spans="1:14" ht="14.25" customHeight="1">
      <c r="A401" s="50" t="s">
        <v>2482</v>
      </c>
      <c r="B401" s="56" t="str">
        <f>IF(ISBLANK($A401),"",INDEX(ShipmentRegister!G:G,MATCH($A401,ShipmentRegister!C:C,0)))</f>
        <v>SAP AUSTRALIA PTY LTD</v>
      </c>
      <c r="C401" s="57">
        <f>IF(ISBLANK($A401),"",INDEX(ShipmentRegister!D:D,MATCH($A401,ShipmentRegister!C:C,0)))</f>
        <v>1</v>
      </c>
      <c r="D401" s="57" t="str">
        <f>IF(ISBLANK($A401),"",INDEX(ShipmentRegister!F:F,MATCH($A401,ShipmentRegister!C:C,0)))</f>
        <v>A1.1</v>
      </c>
      <c r="E401" s="112" t="s">
        <v>2483</v>
      </c>
      <c r="F401" s="142">
        <v>44071</v>
      </c>
      <c r="G401" s="143">
        <v>0.71180555555555547</v>
      </c>
      <c r="H401" s="112" t="s">
        <v>1054</v>
      </c>
      <c r="I401" s="112" t="s">
        <v>1054</v>
      </c>
      <c r="J401" s="113" t="s">
        <v>39</v>
      </c>
      <c r="K401" s="58">
        <f>IF(ISBLANK($A401),"",$F401-(INDEX(ShipmentRegister!A:A,MATCH($A401,ShipmentRegister!C:C,0))))</f>
        <v>0</v>
      </c>
      <c r="L401" s="59" t="str">
        <f>IF(ISBLANK($A401),"",IF(INDEX(ShipmentRegister!T:T,MATCH($A401,ShipmentRegister!C:C,0))=0,"",INDEX(ShipmentRegister!T:T,MATCH($A401,ShipmentRegister!C:C,0))))</f>
        <v/>
      </c>
      <c r="M401" s="113"/>
    </row>
    <row r="402" spans="1:14" ht="14.25" customHeight="1">
      <c r="A402" s="50" t="s">
        <v>2070</v>
      </c>
      <c r="B402" s="56" t="str">
        <f>IF(ISBLANK($A402),"",INDEX(ShipmentRegister!G:G,MATCH($A402,ShipmentRegister!C:C,0)))</f>
        <v>Telstra_Jeld-Wen (DCSA)</v>
      </c>
      <c r="C402" s="57">
        <f>IF(ISBLANK($A402),"",INDEX(ShipmentRegister!D:D,MATCH($A402,ShipmentRegister!C:C,0)))</f>
        <v>1</v>
      </c>
      <c r="D402" s="57" t="str">
        <f>IF(ISBLANK($A402),"",INDEX(ShipmentRegister!F:F,MATCH($A402,ShipmentRegister!C:C,0)))</f>
        <v>C5.1</v>
      </c>
      <c r="E402" s="112" t="s">
        <v>2491</v>
      </c>
      <c r="F402" s="142">
        <v>44071</v>
      </c>
      <c r="G402" s="143">
        <v>0.8125</v>
      </c>
      <c r="H402" s="112" t="s">
        <v>448</v>
      </c>
      <c r="I402" s="112" t="s">
        <v>448</v>
      </c>
      <c r="J402" s="113" t="s">
        <v>39</v>
      </c>
      <c r="K402" s="58">
        <f>IF(ISBLANK($A402),"",$F402-(INDEX(ShipmentRegister!A:A,MATCH($A402,ShipmentRegister!C:C,0))))</f>
        <v>10</v>
      </c>
      <c r="L402" s="59" t="str">
        <f>IF(ISBLANK($A402),"",IF(INDEX(ShipmentRegister!T:T,MATCH($A402,ShipmentRegister!C:C,0))=0,"",INDEX(ShipmentRegister!T:T,MATCH($A402,ShipmentRegister!C:C,0))))</f>
        <v/>
      </c>
      <c r="M402" s="113"/>
      <c r="N402" s="60" t="s">
        <v>2492</v>
      </c>
    </row>
    <row r="403" spans="1:14" ht="14.25" customHeight="1">
      <c r="A403" s="50" t="s">
        <v>2448</v>
      </c>
      <c r="B403" s="56" t="str">
        <f>IF(ISBLANK($A403),"",INDEX(ShipmentRegister!G:G,MATCH($A403,ShipmentRegister!C:C,0)))</f>
        <v>Access UK Ltd</v>
      </c>
      <c r="C403" s="57">
        <f>IF(ISBLANK($A403),"",INDEX(ShipmentRegister!D:D,MATCH($A403,ShipmentRegister!C:C,0)))</f>
        <v>1</v>
      </c>
      <c r="D403" s="57" t="str">
        <f>IF(ISBLANK($A403),"",INDEX(ShipmentRegister!F:F,MATCH($A403,ShipmentRegister!C:C,0)))</f>
        <v>A1.1</v>
      </c>
      <c r="E403" s="112" t="s">
        <v>2493</v>
      </c>
      <c r="F403" s="142">
        <v>44072</v>
      </c>
      <c r="G403" s="114" t="s">
        <v>2494</v>
      </c>
      <c r="H403" s="112" t="s">
        <v>339</v>
      </c>
      <c r="I403" s="112" t="s">
        <v>339</v>
      </c>
      <c r="J403" s="113" t="s">
        <v>39</v>
      </c>
      <c r="K403" s="58">
        <f>IF(ISBLANK($A403),"",$F403-(INDEX(ShipmentRegister!A:A,MATCH($A403,ShipmentRegister!C:C,0))))</f>
        <v>1</v>
      </c>
      <c r="L403" s="59" t="str">
        <f>IF(ISBLANK($A403),"",IF(INDEX(ShipmentRegister!T:T,MATCH($A403,ShipmentRegister!C:C,0))=0,"",INDEX(ShipmentRegister!T:T,MATCH($A403,ShipmentRegister!C:C,0))))</f>
        <v/>
      </c>
      <c r="M403" s="113"/>
    </row>
    <row r="404" spans="1:14" ht="14.25" customHeight="1">
      <c r="A404" s="50" t="s">
        <v>2295</v>
      </c>
      <c r="B404" s="56" t="str">
        <f>IF(ISBLANK($A404),"",INDEX(ShipmentRegister!G:G,MATCH($A404,ShipmentRegister!C:C,0)))</f>
        <v>Telstra Corporation Limited_PURPLE RESELLER</v>
      </c>
      <c r="C404" s="57">
        <f>IF(ISBLANK($A404),"",INDEX(ShipmentRegister!D:D,MATCH($A404,ShipmentRegister!C:C,0)))</f>
        <v>3</v>
      </c>
      <c r="D404" s="57" t="str">
        <f>IF(ISBLANK($A404),"",INDEX(ShipmentRegister!F:F,MATCH($A404,ShipmentRegister!C:C,0)))</f>
        <v>C4.1</v>
      </c>
      <c r="E404" s="112" t="s">
        <v>2498</v>
      </c>
      <c r="F404" s="142">
        <v>44074</v>
      </c>
      <c r="G404" s="143">
        <v>0.42291666666666666</v>
      </c>
      <c r="H404" s="112" t="s">
        <v>2263</v>
      </c>
      <c r="I404" s="112" t="s">
        <v>2263</v>
      </c>
      <c r="J404" s="113" t="s">
        <v>39</v>
      </c>
      <c r="K404" s="58">
        <f>IF(ISBLANK($A404),"",$F404-(INDEX(ShipmentRegister!A:A,MATCH($A404,ShipmentRegister!C:C,0))))</f>
        <v>6</v>
      </c>
      <c r="L404" s="59" t="str">
        <f>IF(ISBLANK($A404),"",IF(INDEX(ShipmentRegister!T:T,MATCH($A404,ShipmentRegister!C:C,0))=0,"",INDEX(ShipmentRegister!T:T,MATCH($A404,ShipmentRegister!C:C,0))))</f>
        <v/>
      </c>
      <c r="M404" s="113"/>
    </row>
    <row r="405" spans="1:14" ht="14.25" customHeight="1">
      <c r="A405" s="50" t="s">
        <v>2299</v>
      </c>
      <c r="B405" s="56" t="str">
        <f>IF(ISBLANK($A405),"",INDEX(ShipmentRegister!G:G,MATCH($A405,ShipmentRegister!C:C,0)))</f>
        <v>Telstra Corporation Limited_PURPLE RESELLER</v>
      </c>
      <c r="C405" s="57">
        <f>IF(ISBLANK($A405),"",INDEX(ShipmentRegister!D:D,MATCH($A405,ShipmentRegister!C:C,0)))</f>
        <v>3</v>
      </c>
      <c r="D405" s="57" t="str">
        <f>IF(ISBLANK($A405),"",INDEX(ShipmentRegister!F:F,MATCH($A405,ShipmentRegister!C:C,0)))</f>
        <v>C4.1</v>
      </c>
      <c r="E405" s="112" t="s">
        <v>2498</v>
      </c>
      <c r="F405" s="142">
        <v>44074</v>
      </c>
      <c r="G405" s="143">
        <v>0.42291666666666666</v>
      </c>
      <c r="H405" s="112" t="s">
        <v>2263</v>
      </c>
      <c r="I405" s="112" t="s">
        <v>2263</v>
      </c>
      <c r="J405" s="113" t="s">
        <v>39</v>
      </c>
      <c r="K405" s="58">
        <f>IF(ISBLANK($A405),"",$F405-(INDEX(ShipmentRegister!A:A,MATCH($A405,ShipmentRegister!C:C,0))))</f>
        <v>6</v>
      </c>
      <c r="L405" s="59" t="str">
        <f>IF(ISBLANK($A405),"",IF(INDEX(ShipmentRegister!T:T,MATCH($A405,ShipmentRegister!C:C,0))=0,"",INDEX(ShipmentRegister!T:T,MATCH($A405,ShipmentRegister!C:C,0))))</f>
        <v/>
      </c>
      <c r="M405" s="113"/>
    </row>
    <row r="406" spans="1:14" ht="14.25" customHeight="1">
      <c r="A406" s="50" t="s">
        <v>2300</v>
      </c>
      <c r="B406" s="56" t="str">
        <f>IF(ISBLANK($A406),"",INDEX(ShipmentRegister!G:G,MATCH($A406,ShipmentRegister!C:C,0)))</f>
        <v>Telstra Corporation Limited_PURPLE RESELLER</v>
      </c>
      <c r="C406" s="57">
        <f>IF(ISBLANK($A406),"",INDEX(ShipmentRegister!D:D,MATCH($A406,ShipmentRegister!C:C,0)))</f>
        <v>3</v>
      </c>
      <c r="D406" s="57" t="str">
        <f>IF(ISBLANK($A406),"",INDEX(ShipmentRegister!F:F,MATCH($A406,ShipmentRegister!C:C,0)))</f>
        <v>C4.1</v>
      </c>
      <c r="E406" s="112" t="s">
        <v>2498</v>
      </c>
      <c r="F406" s="142">
        <v>44074</v>
      </c>
      <c r="G406" s="143">
        <v>0.42291666666666666</v>
      </c>
      <c r="H406" s="112" t="s">
        <v>2263</v>
      </c>
      <c r="I406" s="112" t="s">
        <v>2263</v>
      </c>
      <c r="J406" s="113" t="s">
        <v>39</v>
      </c>
      <c r="K406" s="58">
        <f>IF(ISBLANK($A406),"",$F406-(INDEX(ShipmentRegister!A:A,MATCH($A406,ShipmentRegister!C:C,0))))</f>
        <v>6</v>
      </c>
      <c r="L406" s="59" t="str">
        <f>IF(ISBLANK($A406),"",IF(INDEX(ShipmentRegister!T:T,MATCH($A406,ShipmentRegister!C:C,0))=0,"",INDEX(ShipmentRegister!T:T,MATCH($A406,ShipmentRegister!C:C,0))))</f>
        <v/>
      </c>
      <c r="M406" s="113"/>
    </row>
    <row r="407" spans="1:14" ht="14.25" customHeight="1">
      <c r="A407" s="50" t="s">
        <v>2512</v>
      </c>
      <c r="B407" s="56" t="str">
        <f>IF(ISBLANK($A407),"",INDEX(ShipmentRegister!G:G,MATCH($A407,ShipmentRegister!C:C,0)))</f>
        <v>SoftLayer Technologies Australia Pty Ltd</v>
      </c>
      <c r="C407" s="57">
        <f>IF(ISBLANK($A407),"",INDEX(ShipmentRegister!D:D,MATCH($A407,ShipmentRegister!C:C,0)))</f>
        <v>1</v>
      </c>
      <c r="D407" s="57" t="str">
        <f>IF(ISBLANK($A407),"",INDEX(ShipmentRegister!F:F,MATCH($A407,ShipmentRegister!C:C,0)))</f>
        <v>Loading Dock</v>
      </c>
      <c r="E407" s="112" t="s">
        <v>2514</v>
      </c>
      <c r="F407" s="142">
        <v>44074</v>
      </c>
      <c r="G407" s="143">
        <v>0.45833333333333331</v>
      </c>
      <c r="H407" s="112" t="s">
        <v>2263</v>
      </c>
      <c r="I407" s="112" t="s">
        <v>2263</v>
      </c>
      <c r="J407" s="113" t="s">
        <v>39</v>
      </c>
      <c r="K407" s="58">
        <f>IF(ISBLANK($A407),"",$F407-(INDEX(ShipmentRegister!A:A,MATCH($A407,ShipmentRegister!C:C,0))))</f>
        <v>0</v>
      </c>
      <c r="L407" s="59" t="str">
        <f>IF(ISBLANK($A407),"",IF(INDEX(ShipmentRegister!T:T,MATCH($A407,ShipmentRegister!C:C,0))=0,"",INDEX(ShipmentRegister!T:T,MATCH($A407,ShipmentRegister!C:C,0))))</f>
        <v/>
      </c>
      <c r="M407" s="113"/>
    </row>
    <row r="408" spans="1:14" ht="14.25" customHeight="1">
      <c r="A408" s="50" t="s">
        <v>2162</v>
      </c>
      <c r="B408" s="56" t="str">
        <f>IF(ISBLANK($A408),"",INDEX(ShipmentRegister!G:G,MATCH($A408,ShipmentRegister!C:C,0)))</f>
        <v>Packet Host, Inc.</v>
      </c>
      <c r="C408" s="57">
        <f>IF(ISBLANK($A408),"",INDEX(ShipmentRegister!D:D,MATCH($A408,ShipmentRegister!C:C,0)))</f>
        <v>1</v>
      </c>
      <c r="D408" s="57" t="str">
        <f>IF(ISBLANK($A408),"",INDEX(ShipmentRegister!F:F,MATCH($A408,ShipmentRegister!C:C,0)))</f>
        <v>A2.1</v>
      </c>
      <c r="E408" s="112" t="s">
        <v>2515</v>
      </c>
      <c r="F408" s="142">
        <v>44074</v>
      </c>
      <c r="G408" s="143">
        <v>0.4861111111111111</v>
      </c>
      <c r="H408" s="112" t="s">
        <v>2263</v>
      </c>
      <c r="I408" s="112" t="s">
        <v>2263</v>
      </c>
      <c r="J408" s="113" t="s">
        <v>39</v>
      </c>
      <c r="K408" s="58">
        <f>IF(ISBLANK($A408),"",$F408-(INDEX(ShipmentRegister!A:A,MATCH($A408,ShipmentRegister!C:C,0))))</f>
        <v>11</v>
      </c>
      <c r="L408" s="59" t="str">
        <f>IF(ISBLANK($A408),"",IF(INDEX(ShipmentRegister!T:T,MATCH($A408,ShipmentRegister!C:C,0))=0,"",INDEX(ShipmentRegister!T:T,MATCH($A408,ShipmentRegister!C:C,0))))</f>
        <v/>
      </c>
      <c r="M408" s="113"/>
    </row>
    <row r="409" spans="1:14" ht="14.25" customHeight="1">
      <c r="A409" s="50" t="s">
        <v>2322</v>
      </c>
      <c r="B409" s="56" t="str">
        <f>IF(ISBLANK($A409),"",INDEX(ShipmentRegister!G:G,MATCH($A409,ShipmentRegister!C:C,0)))</f>
        <v>Leaseweb Australia Pty Limited (Resell)</v>
      </c>
      <c r="C409" s="57">
        <f>IF(ISBLANK($A409),"",INDEX(ShipmentRegister!D:D,MATCH($A409,ShipmentRegister!C:C,0)))</f>
        <v>2</v>
      </c>
      <c r="D409" s="57" t="str">
        <f>IF(ISBLANK($A409),"",INDEX(ShipmentRegister!F:F,MATCH($A409,ShipmentRegister!C:C,0)))</f>
        <v>Central Floor</v>
      </c>
      <c r="E409" s="112" t="s">
        <v>2516</v>
      </c>
      <c r="F409" s="142">
        <v>44074</v>
      </c>
      <c r="G409" s="143">
        <v>0.48333333333333334</v>
      </c>
      <c r="H409" s="112" t="s">
        <v>2263</v>
      </c>
      <c r="I409" s="112" t="s">
        <v>2263</v>
      </c>
      <c r="J409" s="113" t="s">
        <v>39</v>
      </c>
      <c r="K409" s="58">
        <f>IF(ISBLANK($A409),"",$F409-(INDEX(ShipmentRegister!A:A,MATCH($A409,ShipmentRegister!C:C,0))))</f>
        <v>13</v>
      </c>
      <c r="L409" s="59" t="str">
        <f>IF(ISBLANK($A409),"",IF(INDEX(ShipmentRegister!T:T,MATCH($A409,ShipmentRegister!C:C,0))=0,"",INDEX(ShipmentRegister!T:T,MATCH($A409,ShipmentRegister!C:C,0))))</f>
        <v/>
      </c>
      <c r="M409" s="113"/>
      <c r="N409" s="60" t="s">
        <v>2517</v>
      </c>
    </row>
    <row r="410" spans="1:14" ht="14.25" customHeight="1">
      <c r="A410" s="50" t="s">
        <v>1750</v>
      </c>
      <c r="B410" s="56" t="str">
        <f>IF(ISBLANK($A410),"",INDEX(ShipmentRegister!G:G,MATCH($A410,ShipmentRegister!C:C,0)))</f>
        <v>SYD70</v>
      </c>
      <c r="C410" s="57">
        <f>IF(ISBLANK($A410),"",INDEX(ShipmentRegister!D:D,MATCH($A410,ShipmentRegister!C:C,0)))</f>
        <v>1</v>
      </c>
      <c r="D410" s="57" t="str">
        <f>IF(ISBLANK($A410),"",INDEX(ShipmentRegister!F:F,MATCH($A410,ShipmentRegister!C:C,0)))</f>
        <v>C4.1</v>
      </c>
      <c r="E410" s="112" t="s">
        <v>1781</v>
      </c>
      <c r="F410" s="142">
        <v>44047</v>
      </c>
      <c r="G410" s="143">
        <v>0.33680555555555558</v>
      </c>
      <c r="H410" s="112" t="s">
        <v>2518</v>
      </c>
      <c r="I410" s="112" t="s">
        <v>2263</v>
      </c>
      <c r="J410" s="113" t="s">
        <v>193</v>
      </c>
      <c r="K410" s="58">
        <f>IF(ISBLANK($A410),"",$F410-(INDEX(ShipmentRegister!A:A,MATCH($A410,ShipmentRegister!C:C,0))))</f>
        <v>-3</v>
      </c>
      <c r="L410" s="59" t="str">
        <f>IF(ISBLANK($A410),"",IF(INDEX(ShipmentRegister!T:T,MATCH($A410,ShipmentRegister!C:C,0))=0,"",INDEX(ShipmentRegister!T:T,MATCH($A410,ShipmentRegister!C:C,0))))</f>
        <v/>
      </c>
      <c r="M410" s="113"/>
    </row>
    <row r="411" spans="1:14" ht="14.25" customHeight="1">
      <c r="A411" s="50" t="s">
        <v>2324</v>
      </c>
      <c r="B411" s="56" t="str">
        <f>IF(ISBLANK($A411),"",INDEX(ShipmentRegister!G:G,MATCH($A411,ShipmentRegister!C:C,0)))</f>
        <v>Leaseweb Australia Pty Limited (Resell)</v>
      </c>
      <c r="C411" s="57">
        <f>IF(ISBLANK($A411),"",INDEX(ShipmentRegister!D:D,MATCH($A411,ShipmentRegister!C:C,0)))</f>
        <v>2</v>
      </c>
      <c r="D411" s="57" t="str">
        <f>IF(ISBLANK($A411),"",INDEX(ShipmentRegister!F:F,MATCH($A411,ShipmentRegister!C:C,0)))</f>
        <v>Central Floor</v>
      </c>
      <c r="E411" s="112" t="s">
        <v>2523</v>
      </c>
      <c r="F411" s="142">
        <v>44074</v>
      </c>
      <c r="G411" s="143">
        <v>0.52500000000000002</v>
      </c>
      <c r="H411" s="112" t="s">
        <v>1915</v>
      </c>
      <c r="I411" s="112" t="s">
        <v>2263</v>
      </c>
      <c r="J411" s="113" t="s">
        <v>39</v>
      </c>
      <c r="K411" s="58">
        <f>IF(ISBLANK($A411),"",$F411-(INDEX(ShipmentRegister!A:A,MATCH($A411,ShipmentRegister!C:C,0))))</f>
        <v>13</v>
      </c>
      <c r="L411" s="59" t="str">
        <f>IF(ISBLANK($A411),"",IF(INDEX(ShipmentRegister!T:T,MATCH($A411,ShipmentRegister!C:C,0))=0,"",INDEX(ShipmentRegister!T:T,MATCH($A411,ShipmentRegister!C:C,0))))</f>
        <v/>
      </c>
      <c r="M411" s="113"/>
    </row>
    <row r="412" spans="1:14" ht="14.25" customHeight="1">
      <c r="A412" s="50" t="s">
        <v>2261</v>
      </c>
      <c r="B412" s="56" t="str">
        <f>IF(ISBLANK($A412),"",INDEX(ShipmentRegister!G:G,MATCH($A412,ShipmentRegister!C:C,0)))</f>
        <v>Leaseweb Australia Pty Limited (Resell)</v>
      </c>
      <c r="C412" s="57">
        <f>IF(ISBLANK($A412),"",INDEX(ShipmentRegister!D:D,MATCH($A412,ShipmentRegister!C:C,0)))</f>
        <v>3</v>
      </c>
      <c r="D412" s="57" t="str">
        <f>IF(ISBLANK($A412),"",INDEX(ShipmentRegister!F:F,MATCH($A412,ShipmentRegister!C:C,0)))</f>
        <v>Central Floor</v>
      </c>
      <c r="E412" s="112" t="s">
        <v>2525</v>
      </c>
      <c r="F412" s="142">
        <v>44074</v>
      </c>
      <c r="G412" s="143">
        <v>0.53472222222222221</v>
      </c>
      <c r="H412" s="112" t="s">
        <v>1054</v>
      </c>
      <c r="I412" s="112" t="s">
        <v>1054</v>
      </c>
      <c r="J412" s="113" t="s">
        <v>39</v>
      </c>
      <c r="K412" s="58">
        <f>IF(ISBLANK($A412),"",$F412-(INDEX(ShipmentRegister!A:A,MATCH($A412,ShipmentRegister!C:C,0))))</f>
        <v>7</v>
      </c>
      <c r="L412" s="59" t="str">
        <f>IF(ISBLANK($A412),"",IF(INDEX(ShipmentRegister!T:T,MATCH($A412,ShipmentRegister!C:C,0))=0,"",INDEX(ShipmentRegister!T:T,MATCH($A412,ShipmentRegister!C:C,0))))</f>
        <v/>
      </c>
      <c r="M412" s="113"/>
    </row>
    <row r="413" spans="1:14" ht="14.25" customHeight="1">
      <c r="A413" s="50" t="s">
        <v>2401</v>
      </c>
      <c r="B413" s="56" t="str">
        <f>IF(ISBLANK($A413),"",INDEX(ShipmentRegister!G:G,MATCH($A413,ShipmentRegister!C:C,0)))</f>
        <v>Hawaiki Submarine Cable Australia Pty Ltd</v>
      </c>
      <c r="C413" s="57">
        <f>IF(ISBLANK($A413),"",INDEX(ShipmentRegister!D:D,MATCH($A413,ShipmentRegister!C:C,0)))</f>
        <v>1</v>
      </c>
      <c r="D413" s="57" t="str">
        <f>IF(ISBLANK($A413),"",INDEX(ShipmentRegister!F:F,MATCH($A413,ShipmentRegister!C:C,0)))</f>
        <v>Central Floor</v>
      </c>
      <c r="E413" s="50" t="s">
        <v>2524</v>
      </c>
      <c r="F413" s="142">
        <v>44074</v>
      </c>
      <c r="G413" s="143">
        <v>0.54861111111111105</v>
      </c>
      <c r="H413" s="112" t="s">
        <v>1054</v>
      </c>
      <c r="I413" s="112" t="s">
        <v>1054</v>
      </c>
      <c r="J413" s="113" t="s">
        <v>39</v>
      </c>
      <c r="K413" s="58">
        <f>IF(ISBLANK($A413),"",$F413-(INDEX(ShipmentRegister!A:A,MATCH($A413,ShipmentRegister!C:C,0))))</f>
        <v>4</v>
      </c>
      <c r="L413" s="59" t="str">
        <f>IF(ISBLANK($A413),"",IF(INDEX(ShipmentRegister!T:T,MATCH($A413,ShipmentRegister!C:C,0))=0,"",INDEX(ShipmentRegister!T:T,MATCH($A413,ShipmentRegister!C:C,0))))</f>
        <v/>
      </c>
      <c r="M413" s="113"/>
    </row>
    <row r="414" spans="1:14" ht="14.25" customHeight="1">
      <c r="A414" s="50" t="s">
        <v>2531</v>
      </c>
      <c r="B414" s="56" t="str">
        <f>IF(ISBLANK($A414),"",INDEX(ShipmentRegister!G:G,MATCH($A414,ShipmentRegister!C:C,0)))</f>
        <v>SYD70</v>
      </c>
      <c r="C414" s="57">
        <f>IF(ISBLANK($A414),"",INDEX(ShipmentRegister!D:D,MATCH($A414,ShipmentRegister!C:C,0)))</f>
        <v>3</v>
      </c>
      <c r="D414" s="57" t="str">
        <f>IF(ISBLANK($A414),"",INDEX(ShipmentRegister!F:F,MATCH($A414,ShipmentRegister!C:C,0)))</f>
        <v>C4.1</v>
      </c>
      <c r="E414" s="112" t="s">
        <v>2538</v>
      </c>
      <c r="F414" s="142">
        <v>44074</v>
      </c>
      <c r="G414" s="143" t="s">
        <v>2539</v>
      </c>
      <c r="H414" s="112" t="s">
        <v>1376</v>
      </c>
      <c r="I414" s="112" t="s">
        <v>1376</v>
      </c>
      <c r="J414" s="113" t="s">
        <v>39</v>
      </c>
      <c r="K414" s="58">
        <f>IF(ISBLANK($A414),"",$F414-(INDEX(ShipmentRegister!A:A,MATCH($A414,ShipmentRegister!C:C,0))))</f>
        <v>0</v>
      </c>
      <c r="L414" s="59" t="str">
        <f>IF(ISBLANK($A414),"",IF(INDEX(ShipmentRegister!T:T,MATCH($A414,ShipmentRegister!C:C,0))=0,"",INDEX(ShipmentRegister!T:T,MATCH($A414,ShipmentRegister!C:C,0))))</f>
        <v/>
      </c>
      <c r="M414" s="113"/>
    </row>
    <row r="415" spans="1:14" ht="14.25" customHeight="1">
      <c r="A415" s="50" t="s">
        <v>2534</v>
      </c>
      <c r="B415" s="56" t="str">
        <f>IF(ISBLANK($A415),"",INDEX(ShipmentRegister!G:G,MATCH($A415,ShipmentRegister!C:C,0)))</f>
        <v>SYD70</v>
      </c>
      <c r="C415" s="57">
        <f>IF(ISBLANK($A415),"",INDEX(ShipmentRegister!D:D,MATCH($A415,ShipmentRegister!C:C,0)))</f>
        <v>3</v>
      </c>
      <c r="D415" s="57" t="str">
        <f>IF(ISBLANK($A415),"",INDEX(ShipmentRegister!F:F,MATCH($A415,ShipmentRegister!C:C,0)))</f>
        <v>C4.1</v>
      </c>
      <c r="E415" s="112" t="s">
        <v>2538</v>
      </c>
      <c r="F415" s="142">
        <v>44074</v>
      </c>
      <c r="G415" s="143" t="s">
        <v>2539</v>
      </c>
      <c r="H415" s="112" t="s">
        <v>1376</v>
      </c>
      <c r="I415" s="112" t="s">
        <v>1376</v>
      </c>
      <c r="J415" s="113" t="s">
        <v>39</v>
      </c>
      <c r="K415" s="58">
        <f>IF(ISBLANK($A415),"",$F415-(INDEX(ShipmentRegister!A:A,MATCH($A415,ShipmentRegister!C:C,0))))</f>
        <v>0</v>
      </c>
      <c r="L415" s="59" t="str">
        <f>IF(ISBLANK($A415),"",IF(INDEX(ShipmentRegister!T:T,MATCH($A415,ShipmentRegister!C:C,0))=0,"",INDEX(ShipmentRegister!T:T,MATCH($A415,ShipmentRegister!C:C,0))))</f>
        <v/>
      </c>
      <c r="M415" s="113"/>
    </row>
    <row r="416" spans="1:14" ht="14.25" customHeight="1">
      <c r="A416" s="50" t="s">
        <v>2535</v>
      </c>
      <c r="B416" s="56" t="str">
        <f>IF(ISBLANK($A416),"",INDEX(ShipmentRegister!G:G,MATCH($A416,ShipmentRegister!C:C,0)))</f>
        <v>SYD70</v>
      </c>
      <c r="C416" s="57">
        <f>IF(ISBLANK($A416),"",INDEX(ShipmentRegister!D:D,MATCH($A416,ShipmentRegister!C:C,0)))</f>
        <v>3</v>
      </c>
      <c r="D416" s="57" t="str">
        <f>IF(ISBLANK($A416),"",INDEX(ShipmentRegister!F:F,MATCH($A416,ShipmentRegister!C:C,0)))</f>
        <v>C4.1</v>
      </c>
      <c r="E416" s="112" t="s">
        <v>2538</v>
      </c>
      <c r="F416" s="142">
        <v>44074</v>
      </c>
      <c r="G416" s="143" t="s">
        <v>2539</v>
      </c>
      <c r="H416" s="112" t="s">
        <v>1376</v>
      </c>
      <c r="I416" s="112" t="s">
        <v>1376</v>
      </c>
      <c r="J416" s="113" t="s">
        <v>39</v>
      </c>
      <c r="K416" s="58">
        <f>IF(ISBLANK($A416),"",$F416-(INDEX(ShipmentRegister!A:A,MATCH($A416,ShipmentRegister!C:C,0))))</f>
        <v>0</v>
      </c>
      <c r="L416" s="59" t="str">
        <f>IF(ISBLANK($A416),"",IF(INDEX(ShipmentRegister!T:T,MATCH($A416,ShipmentRegister!C:C,0))=0,"",INDEX(ShipmentRegister!T:T,MATCH($A416,ShipmentRegister!C:C,0))))</f>
        <v/>
      </c>
      <c r="M416" s="113"/>
    </row>
    <row r="417" spans="1:14" ht="14.25" customHeight="1">
      <c r="A417" s="50" t="s">
        <v>2476</v>
      </c>
      <c r="B417" s="56" t="str">
        <f>IF(ISBLANK($A417),"",INDEX(ShipmentRegister!G:G,MATCH($A417,ShipmentRegister!C:C,0)))</f>
        <v>WEX  Prepaid Cards Australia Pty Ltd</v>
      </c>
      <c r="C417" s="57">
        <f>IF(ISBLANK($A417),"",INDEX(ShipmentRegister!D:D,MATCH($A417,ShipmentRegister!C:C,0)))</f>
        <v>1</v>
      </c>
      <c r="D417" s="57" t="str">
        <f>IF(ISBLANK($A417),"",INDEX(ShipmentRegister!F:F,MATCH($A417,ShipmentRegister!C:C,0)))</f>
        <v>A1.1</v>
      </c>
      <c r="E417" s="112" t="s">
        <v>2551</v>
      </c>
      <c r="F417" s="142">
        <v>44074</v>
      </c>
      <c r="G417" s="114" t="s">
        <v>2552</v>
      </c>
      <c r="H417" s="112" t="s">
        <v>169</v>
      </c>
      <c r="I417" s="112" t="s">
        <v>169</v>
      </c>
      <c r="J417" s="113"/>
      <c r="K417" s="58">
        <f>IF(ISBLANK($A417),"",$F417-(INDEX(ShipmentRegister!A:A,MATCH($A417,ShipmentRegister!C:C,0))))</f>
        <v>3</v>
      </c>
      <c r="L417" s="59" t="str">
        <f>IF(ISBLANK($A417),"",IF(INDEX(ShipmentRegister!T:T,MATCH($A417,ShipmentRegister!C:C,0))=0,"",INDEX(ShipmentRegister!T:T,MATCH($A417,ShipmentRegister!C:C,0))))</f>
        <v/>
      </c>
      <c r="M417" s="113"/>
    </row>
    <row r="418" spans="1:14" ht="14.25" customHeight="1">
      <c r="A418" s="50" t="s">
        <v>2499</v>
      </c>
      <c r="B418" s="56" t="str">
        <f>IF(ISBLANK($A418),"",INDEX(ShipmentRegister!G:G,MATCH($A418,ShipmentRegister!C:C,0)))</f>
        <v>Activision Blizzard International BV</v>
      </c>
      <c r="C418" s="57">
        <f>IF(ISBLANK($A418),"",INDEX(ShipmentRegister!D:D,MATCH($A418,ShipmentRegister!C:C,0)))</f>
        <v>1</v>
      </c>
      <c r="D418" s="57" t="str">
        <f>IF(ISBLANK($A418),"",INDEX(ShipmentRegister!F:F,MATCH($A418,ShipmentRegister!C:C,0)))</f>
        <v>A1.1</v>
      </c>
      <c r="E418" s="112" t="s">
        <v>2553</v>
      </c>
      <c r="F418" s="142">
        <v>44075</v>
      </c>
      <c r="G418" s="114" t="s">
        <v>2554</v>
      </c>
      <c r="H418" s="112" t="s">
        <v>169</v>
      </c>
      <c r="I418" s="112"/>
      <c r="J418" s="113"/>
      <c r="K418" s="58">
        <f>IF(ISBLANK($A418),"",$F418-(INDEX(ShipmentRegister!A:A,MATCH($A418,ShipmentRegister!C:C,0))))</f>
        <v>1</v>
      </c>
      <c r="L418" s="59" t="str">
        <f>IF(ISBLANK($A418),"",IF(INDEX(ShipmentRegister!T:T,MATCH($A418,ShipmentRegister!C:C,0))=0,"",INDEX(ShipmentRegister!T:T,MATCH($A418,ShipmentRegister!C:C,0))))</f>
        <v/>
      </c>
      <c r="M418" s="113"/>
    </row>
    <row r="419" spans="1:14" ht="14.25" customHeight="1">
      <c r="A419" s="50" t="s">
        <v>2470</v>
      </c>
      <c r="B419" s="56" t="str">
        <f>IF(ISBLANK($A419),"",INDEX(ShipmentRegister!G:G,MATCH($A419,ShipmentRegister!C:C,0)))</f>
        <v>SYD70</v>
      </c>
      <c r="C419" s="57">
        <f>IF(ISBLANK($A419),"",INDEX(ShipmentRegister!D:D,MATCH($A419,ShipmentRegister!C:C,0)))</f>
        <v>3</v>
      </c>
      <c r="D419" s="57" t="str">
        <f>IF(ISBLANK($A419),"",INDEX(ShipmentRegister!F:F,MATCH($A419,ShipmentRegister!C:C,0)))</f>
        <v>C2.1</v>
      </c>
      <c r="E419" s="50" t="s">
        <v>2558</v>
      </c>
      <c r="F419" s="142">
        <v>44075</v>
      </c>
      <c r="G419" s="114" t="s">
        <v>2559</v>
      </c>
      <c r="H419" s="112" t="s">
        <v>167</v>
      </c>
      <c r="I419" s="112" t="s">
        <v>167</v>
      </c>
      <c r="J419" s="113" t="s">
        <v>39</v>
      </c>
      <c r="K419" s="58">
        <f>IF(ISBLANK($A419),"",$F419-(INDEX(ShipmentRegister!A:A,MATCH($A419,ShipmentRegister!C:C,0))))</f>
        <v>4</v>
      </c>
      <c r="L419" s="59" t="str">
        <f>IF(ISBLANK($A419),"",IF(INDEX(ShipmentRegister!T:T,MATCH($A419,ShipmentRegister!C:C,0))=0,"",INDEX(ShipmentRegister!T:T,MATCH($A419,ShipmentRegister!C:C,0))))</f>
        <v/>
      </c>
      <c r="M419" s="113"/>
    </row>
    <row r="420" spans="1:14" ht="14.25" customHeight="1">
      <c r="A420" s="50" t="s">
        <v>2472</v>
      </c>
      <c r="B420" s="56" t="str">
        <f>IF(ISBLANK($A420),"",INDEX(ShipmentRegister!G:G,MATCH($A420,ShipmentRegister!C:C,0)))</f>
        <v>SYD70</v>
      </c>
      <c r="C420" s="57">
        <f>IF(ISBLANK($A420),"",INDEX(ShipmentRegister!D:D,MATCH($A420,ShipmentRegister!C:C,0)))</f>
        <v>3</v>
      </c>
      <c r="D420" s="57" t="str">
        <f>IF(ISBLANK($A420),"",INDEX(ShipmentRegister!F:F,MATCH($A420,ShipmentRegister!C:C,0)))</f>
        <v>C2.1</v>
      </c>
      <c r="E420" s="50" t="s">
        <v>2558</v>
      </c>
      <c r="F420" s="142">
        <v>44075</v>
      </c>
      <c r="G420" s="114" t="s">
        <v>2559</v>
      </c>
      <c r="H420" s="112" t="s">
        <v>167</v>
      </c>
      <c r="I420" s="112" t="s">
        <v>167</v>
      </c>
      <c r="J420" s="113" t="s">
        <v>39</v>
      </c>
      <c r="K420" s="58">
        <f>IF(ISBLANK($A420),"",$F420-(INDEX(ShipmentRegister!A:A,MATCH($A420,ShipmentRegister!C:C,0))))</f>
        <v>4</v>
      </c>
      <c r="L420" s="59" t="str">
        <f>IF(ISBLANK($A420),"",IF(INDEX(ShipmentRegister!T:T,MATCH($A420,ShipmentRegister!C:C,0))=0,"",INDEX(ShipmentRegister!T:T,MATCH($A420,ShipmentRegister!C:C,0))))</f>
        <v/>
      </c>
      <c r="M420" s="113"/>
    </row>
    <row r="421" spans="1:14" ht="14.25" customHeight="1">
      <c r="A421" s="50" t="s">
        <v>2473</v>
      </c>
      <c r="B421" s="56" t="str">
        <f>IF(ISBLANK($A421),"",INDEX(ShipmentRegister!G:G,MATCH($A421,ShipmentRegister!C:C,0)))</f>
        <v>SYD70</v>
      </c>
      <c r="C421" s="57">
        <f>IF(ISBLANK($A421),"",INDEX(ShipmentRegister!D:D,MATCH($A421,ShipmentRegister!C:C,0)))</f>
        <v>3</v>
      </c>
      <c r="D421" s="57" t="str">
        <f>IF(ISBLANK($A421),"",INDEX(ShipmentRegister!F:F,MATCH($A421,ShipmentRegister!C:C,0)))</f>
        <v>C2.1</v>
      </c>
      <c r="E421" s="50" t="s">
        <v>2558</v>
      </c>
      <c r="F421" s="142">
        <v>44075</v>
      </c>
      <c r="G421" s="114" t="s">
        <v>2559</v>
      </c>
      <c r="H421" s="112" t="s">
        <v>167</v>
      </c>
      <c r="I421" s="112" t="s">
        <v>167</v>
      </c>
      <c r="J421" s="113" t="s">
        <v>39</v>
      </c>
      <c r="K421" s="58">
        <f>IF(ISBLANK($A421),"",$F421-(INDEX(ShipmentRegister!A:A,MATCH($A421,ShipmentRegister!C:C,0))))</f>
        <v>4</v>
      </c>
      <c r="L421" s="59" t="str">
        <f>IF(ISBLANK($A421),"",IF(INDEX(ShipmentRegister!T:T,MATCH($A421,ShipmentRegister!C:C,0))=0,"",INDEX(ShipmentRegister!T:T,MATCH($A421,ShipmentRegister!C:C,0))))</f>
        <v/>
      </c>
      <c r="M421" s="113"/>
    </row>
    <row r="422" spans="1:14" ht="14.25" customHeight="1">
      <c r="A422" s="50" t="s">
        <v>2540</v>
      </c>
      <c r="B422" s="56" t="str">
        <f>IF(ISBLANK($A422),"",INDEX(ShipmentRegister!G:G,MATCH($A422,ShipmentRegister!C:C,0)))</f>
        <v>Telstra International Limited_Arista Resell</v>
      </c>
      <c r="C422" s="57">
        <f>IF(ISBLANK($A422),"",INDEX(ShipmentRegister!D:D,MATCH($A422,ShipmentRegister!C:C,0)))</f>
        <v>2</v>
      </c>
      <c r="D422" s="57" t="str">
        <f>IF(ISBLANK($A422),"",INDEX(ShipmentRegister!F:F,MATCH($A422,ShipmentRegister!C:C,0)))</f>
        <v>C5.2</v>
      </c>
      <c r="E422" s="112" t="s">
        <v>2564</v>
      </c>
      <c r="F422" s="142">
        <v>44075</v>
      </c>
      <c r="G422" s="114" t="s">
        <v>2565</v>
      </c>
      <c r="H422" s="112" t="s">
        <v>1915</v>
      </c>
      <c r="I422" s="112" t="s">
        <v>1915</v>
      </c>
      <c r="J422" s="113" t="s">
        <v>39</v>
      </c>
      <c r="K422" s="58">
        <f>IF(ISBLANK($A422),"",$F422-(INDEX(ShipmentRegister!A:A,MATCH($A422,ShipmentRegister!C:C,0))))</f>
        <v>1</v>
      </c>
      <c r="L422" s="59" t="str">
        <f>IF(ISBLANK($A422),"",IF(INDEX(ShipmentRegister!T:T,MATCH($A422,ShipmentRegister!C:C,0))=0,"",INDEX(ShipmentRegister!T:T,MATCH($A422,ShipmentRegister!C:C,0))))</f>
        <v/>
      </c>
      <c r="M422" s="113"/>
    </row>
    <row r="423" spans="1:14" ht="14.25" customHeight="1">
      <c r="A423" s="50" t="s">
        <v>2544</v>
      </c>
      <c r="B423" s="56" t="str">
        <f>IF(ISBLANK($A423),"",INDEX(ShipmentRegister!G:G,MATCH($A423,ShipmentRegister!C:C,0)))</f>
        <v>Telstra International Limited_Arista Resell</v>
      </c>
      <c r="C423" s="57">
        <f>IF(ISBLANK($A423),"",INDEX(ShipmentRegister!D:D,MATCH($A423,ShipmentRegister!C:C,0)))</f>
        <v>2</v>
      </c>
      <c r="D423" s="57" t="str">
        <f>IF(ISBLANK($A423),"",INDEX(ShipmentRegister!F:F,MATCH($A423,ShipmentRegister!C:C,0)))</f>
        <v>C5.2</v>
      </c>
      <c r="E423" s="112" t="s">
        <v>2564</v>
      </c>
      <c r="F423" s="142">
        <v>44075</v>
      </c>
      <c r="G423" s="114" t="s">
        <v>2565</v>
      </c>
      <c r="H423" s="112" t="s">
        <v>1915</v>
      </c>
      <c r="I423" s="112" t="s">
        <v>1915</v>
      </c>
      <c r="J423" s="113" t="s">
        <v>39</v>
      </c>
      <c r="K423" s="58">
        <f>IF(ISBLANK($A423),"",$F423-(INDEX(ShipmentRegister!A:A,MATCH($A423,ShipmentRegister!C:C,0))))</f>
        <v>1</v>
      </c>
      <c r="L423" s="59" t="str">
        <f>IF(ISBLANK($A423),"",IF(INDEX(ShipmentRegister!T:T,MATCH($A423,ShipmentRegister!C:C,0))=0,"",INDEX(ShipmentRegister!T:T,MATCH($A423,ShipmentRegister!C:C,0))))</f>
        <v/>
      </c>
      <c r="M423" s="113"/>
    </row>
    <row r="424" spans="1:14" ht="14.25" customHeight="1">
      <c r="A424" s="50" t="s">
        <v>2568</v>
      </c>
      <c r="B424" s="56" t="str">
        <f>IF(ISBLANK($A424),"",INDEX(ShipmentRegister!G:G,MATCH($A424,ShipmentRegister!C:C,0)))</f>
        <v>SoftLayer Technologies Australia Pty Ltd</v>
      </c>
      <c r="C424" s="57">
        <f>IF(ISBLANK($A424),"",INDEX(ShipmentRegister!D:D,MATCH($A424,ShipmentRegister!C:C,0)))</f>
        <v>4</v>
      </c>
      <c r="D424" s="57" t="str">
        <f>IF(ISBLANK($A424),"",INDEX(ShipmentRegister!F:F,MATCH($A424,ShipmentRegister!C:C,0)))</f>
        <v>Loading Dock</v>
      </c>
      <c r="E424" s="112" t="s">
        <v>2566</v>
      </c>
      <c r="F424" s="142">
        <v>44075</v>
      </c>
      <c r="G424" s="114" t="s">
        <v>2569</v>
      </c>
      <c r="H424" s="112" t="s">
        <v>1915</v>
      </c>
      <c r="I424" s="112" t="s">
        <v>1915</v>
      </c>
      <c r="J424" s="113" t="s">
        <v>39</v>
      </c>
      <c r="K424" s="58">
        <f>IF(ISBLANK($A424),"",$F424-(INDEX(ShipmentRegister!A:A,MATCH($A424,ShipmentRegister!C:C,0))))</f>
        <v>0</v>
      </c>
      <c r="L424" s="59" t="str">
        <f>IF(ISBLANK($A424),"",IF(INDEX(ShipmentRegister!T:T,MATCH($A424,ShipmentRegister!C:C,0))=0,"",INDEX(ShipmentRegister!T:T,MATCH($A424,ShipmentRegister!C:C,0))))</f>
        <v/>
      </c>
      <c r="M424" s="113"/>
    </row>
    <row r="425" spans="1:14" ht="14.25" customHeight="1">
      <c r="A425" s="50" t="s">
        <v>2560</v>
      </c>
      <c r="B425" s="56" t="str">
        <f>IF(ISBLANK($A425),"",INDEX(ShipmentRegister!G:G,MATCH($A425,ShipmentRegister!C:C,0)))</f>
        <v>SYD70</v>
      </c>
      <c r="C425" s="57">
        <f>IF(ISBLANK($A425),"",INDEX(ShipmentRegister!D:D,MATCH($A425,ShipmentRegister!C:C,0)))</f>
        <v>1</v>
      </c>
      <c r="D425" s="57" t="str">
        <f>IF(ISBLANK($A425),"",INDEX(ShipmentRegister!F:F,MATCH($A425,ShipmentRegister!C:C,0)))</f>
        <v>A2.1</v>
      </c>
      <c r="E425" s="112" t="s">
        <v>2570</v>
      </c>
      <c r="F425" s="142">
        <v>44075</v>
      </c>
      <c r="G425" s="114" t="s">
        <v>2572</v>
      </c>
      <c r="H425" s="112" t="s">
        <v>2571</v>
      </c>
      <c r="I425" s="112" t="s">
        <v>1915</v>
      </c>
      <c r="J425" s="113" t="s">
        <v>39</v>
      </c>
      <c r="K425" s="58">
        <f>IF(ISBLANK($A425),"",$F425-(INDEX(ShipmentRegister!A:A,MATCH($A425,ShipmentRegister!C:C,0))))</f>
        <v>0</v>
      </c>
      <c r="L425" s="59" t="str">
        <f>IF(ISBLANK($A425),"",IF(INDEX(ShipmentRegister!T:T,MATCH($A425,ShipmentRegister!C:C,0))=0,"",INDEX(ShipmentRegister!T:T,MATCH($A425,ShipmentRegister!C:C,0))))</f>
        <v/>
      </c>
      <c r="M425" s="113"/>
    </row>
    <row r="426" spans="1:14" ht="14.25" customHeight="1">
      <c r="A426" s="50" t="s">
        <v>2585</v>
      </c>
      <c r="B426" s="56" t="str">
        <f>IF(ISBLANK($A426),"",INDEX(ShipmentRegister!G:G,MATCH($A426,ShipmentRegister!C:C,0)))</f>
        <v>SoftLayer Technologies Australia Pty Ltd</v>
      </c>
      <c r="C426" s="57">
        <f>IF(ISBLANK($A426),"",INDEX(ShipmentRegister!D:D,MATCH($A426,ShipmentRegister!C:C,0)))</f>
        <v>1</v>
      </c>
      <c r="D426" s="57" t="str">
        <f>IF(ISBLANK($A426),"",INDEX(ShipmentRegister!F:F,MATCH($A426,ShipmentRegister!C:C,0)))</f>
        <v>Loading Dock</v>
      </c>
      <c r="E426" s="112" t="s">
        <v>2588</v>
      </c>
      <c r="F426" s="142">
        <v>44075</v>
      </c>
      <c r="G426" s="114" t="s">
        <v>1215</v>
      </c>
      <c r="H426" s="112" t="s">
        <v>2263</v>
      </c>
      <c r="I426" s="112" t="s">
        <v>1915</v>
      </c>
      <c r="J426" s="113" t="s">
        <v>39</v>
      </c>
      <c r="K426" s="58">
        <f>IF(ISBLANK($A426),"",$F426-(INDEX(ShipmentRegister!A:A,MATCH($A426,ShipmentRegister!C:C,0))))</f>
        <v>0</v>
      </c>
      <c r="L426" s="59" t="str">
        <f>IF(ISBLANK($A426),"",IF(INDEX(ShipmentRegister!T:T,MATCH($A426,ShipmentRegister!C:C,0))=0,"",INDEX(ShipmentRegister!T:T,MATCH($A426,ShipmentRegister!C:C,0))))</f>
        <v/>
      </c>
      <c r="M426" s="113"/>
    </row>
    <row r="427" spans="1:14" ht="14.25" customHeight="1">
      <c r="A427" s="50" t="s">
        <v>2284</v>
      </c>
      <c r="B427" s="56" t="str">
        <f>IF(ISBLANK($A427),"",INDEX(ShipmentRegister!G:G,MATCH($A427,ShipmentRegister!C:C,0)))</f>
        <v>Reflected Networks, Llc.</v>
      </c>
      <c r="C427" s="57">
        <f>IF(ISBLANK($A427),"",INDEX(ShipmentRegister!D:D,MATCH($A427,ShipmentRegister!C:C,0)))</f>
        <v>2</v>
      </c>
      <c r="D427" s="57" t="str">
        <f>IF(ISBLANK($A427),"",INDEX(ShipmentRegister!F:F,MATCH($A427,ShipmentRegister!C:C,0)))</f>
        <v>C3.1</v>
      </c>
      <c r="E427" s="112" t="s">
        <v>2592</v>
      </c>
      <c r="F427" s="142">
        <v>44075</v>
      </c>
      <c r="G427" s="114" t="s">
        <v>1802</v>
      </c>
      <c r="H427" s="112" t="s">
        <v>2033</v>
      </c>
      <c r="I427" s="112" t="s">
        <v>2033</v>
      </c>
      <c r="J427" s="113" t="s">
        <v>39</v>
      </c>
      <c r="K427" s="58">
        <f>IF(ISBLANK($A427),"",$F427-(INDEX(ShipmentRegister!A:A,MATCH($A427,ShipmentRegister!C:C,0))))</f>
        <v>7</v>
      </c>
      <c r="L427" s="59" t="str">
        <f>IF(ISBLANK($A427),"",IF(INDEX(ShipmentRegister!T:T,MATCH($A427,ShipmentRegister!C:C,0))=0,"",INDEX(ShipmentRegister!T:T,MATCH($A427,ShipmentRegister!C:C,0))))</f>
        <v/>
      </c>
      <c r="M427" s="113"/>
    </row>
    <row r="428" spans="1:14" ht="14.25" customHeight="1">
      <c r="A428" s="50" t="s">
        <v>2382</v>
      </c>
      <c r="B428" s="56" t="str">
        <f>IF(ISBLANK($A428),"",INDEX(ShipmentRegister!G:G,MATCH($A428,ShipmentRegister!C:C,0)))</f>
        <v>Reflected Networks, Llc.</v>
      </c>
      <c r="C428" s="57">
        <f>IF(ISBLANK($A428),"",INDEX(ShipmentRegister!D:D,MATCH($A428,ShipmentRegister!C:C,0)))</f>
        <v>2</v>
      </c>
      <c r="D428" s="57" t="str">
        <f>IF(ISBLANK($A428),"",INDEX(ShipmentRegister!F:F,MATCH($A428,ShipmentRegister!C:C,0)))</f>
        <v>C3.1</v>
      </c>
      <c r="E428" s="112" t="s">
        <v>2592</v>
      </c>
      <c r="F428" s="142">
        <v>44075</v>
      </c>
      <c r="G428" s="114" t="s">
        <v>1802</v>
      </c>
      <c r="H428" s="112" t="s">
        <v>2033</v>
      </c>
      <c r="I428" s="112" t="s">
        <v>2033</v>
      </c>
      <c r="J428" s="113" t="s">
        <v>39</v>
      </c>
      <c r="K428" s="58">
        <f>IF(ISBLANK($A428),"",$F428-(INDEX(ShipmentRegister!A:A,MATCH($A428,ShipmentRegister!C:C,0))))</f>
        <v>5</v>
      </c>
      <c r="L428" s="59" t="str">
        <f>IF(ISBLANK($A428),"",IF(INDEX(ShipmentRegister!T:T,MATCH($A428,ShipmentRegister!C:C,0))=0,"",INDEX(ShipmentRegister!T:T,MATCH($A428,ShipmentRegister!C:C,0))))</f>
        <v/>
      </c>
      <c r="M428" s="113"/>
    </row>
    <row r="429" spans="1:14" ht="14.25" customHeight="1">
      <c r="A429" s="50" t="s">
        <v>2419</v>
      </c>
      <c r="B429" s="56" t="str">
        <f>IF(ISBLANK($A429),"",INDEX(ShipmentRegister!G:G,MATCH($A429,ShipmentRegister!C:C,0)))</f>
        <v>Dataflex APAC Pty Ltd</v>
      </c>
      <c r="C429" s="57">
        <f>IF(ISBLANK($A429),"",INDEX(ShipmentRegister!D:D,MATCH($A429,ShipmentRegister!C:C,0)))</f>
        <v>1</v>
      </c>
      <c r="D429" s="57" t="str">
        <f>IF(ISBLANK($A429),"",INDEX(ShipmentRegister!F:F,MATCH($A429,ShipmentRegister!C:C,0)))</f>
        <v>Central Floor</v>
      </c>
      <c r="E429" s="112" t="s">
        <v>2598</v>
      </c>
      <c r="F429" s="142">
        <v>44075</v>
      </c>
      <c r="G429" s="114" t="s">
        <v>2600</v>
      </c>
      <c r="H429" s="112" t="s">
        <v>2033</v>
      </c>
      <c r="I429" s="112" t="s">
        <v>2033</v>
      </c>
      <c r="J429" s="113" t="s">
        <v>39</v>
      </c>
      <c r="K429" s="58">
        <f>IF(ISBLANK($A429),"",$F429-(INDEX(ShipmentRegister!A:A,MATCH($A429,ShipmentRegister!C:C,0))))</f>
        <v>24</v>
      </c>
      <c r="L429" s="59" t="str">
        <f>IF(ISBLANK($A429),"",IF(INDEX(ShipmentRegister!T:T,MATCH($A429,ShipmentRegister!C:C,0))=0,"",INDEX(ShipmentRegister!T:T,MATCH($A429,ShipmentRegister!C:C,0))))</f>
        <v/>
      </c>
      <c r="M429" s="113"/>
      <c r="N429" s="60" t="s">
        <v>2599</v>
      </c>
    </row>
    <row r="430" spans="1:14" ht="14.25" customHeight="1">
      <c r="A430" s="50" t="s">
        <v>2593</v>
      </c>
      <c r="B430" s="56" t="str">
        <f>IF(ISBLANK($A430),"",INDEX(ShipmentRegister!G:G,MATCH($A430,ShipmentRegister!C:C,0)))</f>
        <v>Telstra International Limited_Arista Resell</v>
      </c>
      <c r="C430" s="57">
        <f>IF(ISBLANK($A430),"",INDEX(ShipmentRegister!D:D,MATCH($A430,ShipmentRegister!C:C,0)))</f>
        <v>2</v>
      </c>
      <c r="D430" s="57" t="str">
        <f>IF(ISBLANK($A430),"",INDEX(ShipmentRegister!F:F,MATCH($A430,ShipmentRegister!C:C,0)))</f>
        <v>C7.1</v>
      </c>
      <c r="E430" s="112" t="s">
        <v>2608</v>
      </c>
      <c r="F430" s="142">
        <v>44075</v>
      </c>
      <c r="G430" s="143">
        <v>0.59027777777777779</v>
      </c>
      <c r="H430" s="112" t="s">
        <v>1054</v>
      </c>
      <c r="I430" s="112" t="s">
        <v>1054</v>
      </c>
      <c r="J430" s="113" t="s">
        <v>39</v>
      </c>
      <c r="K430" s="58">
        <f>IF(ISBLANK($A430),"",$F430-(INDEX(ShipmentRegister!A:A,MATCH($A430,ShipmentRegister!C:C,0))))</f>
        <v>0</v>
      </c>
      <c r="L430" s="59" t="str">
        <f>IF(ISBLANK($A430),"",IF(INDEX(ShipmentRegister!T:T,MATCH($A430,ShipmentRegister!C:C,0))=0,"",INDEX(ShipmentRegister!T:T,MATCH($A430,ShipmentRegister!C:C,0))))</f>
        <v/>
      </c>
      <c r="M430" s="113"/>
    </row>
    <row r="431" spans="1:14" ht="14.25" customHeight="1">
      <c r="A431" s="50" t="s">
        <v>2596</v>
      </c>
      <c r="B431" s="56" t="str">
        <f>IF(ISBLANK($A431),"",INDEX(ShipmentRegister!G:G,MATCH($A431,ShipmentRegister!C:C,0)))</f>
        <v>Telstra International Limited_Arista Resell</v>
      </c>
      <c r="C431" s="57">
        <f>IF(ISBLANK($A431),"",INDEX(ShipmentRegister!D:D,MATCH($A431,ShipmentRegister!C:C,0)))</f>
        <v>2</v>
      </c>
      <c r="D431" s="57" t="str">
        <f>IF(ISBLANK($A431),"",INDEX(ShipmentRegister!F:F,MATCH($A431,ShipmentRegister!C:C,0)))</f>
        <v>C7.1</v>
      </c>
      <c r="E431" s="112" t="s">
        <v>2608</v>
      </c>
      <c r="F431" s="142">
        <v>44075</v>
      </c>
      <c r="G431" s="143">
        <v>0.59027777777777779</v>
      </c>
      <c r="H431" s="112" t="s">
        <v>1054</v>
      </c>
      <c r="I431" s="112" t="s">
        <v>1054</v>
      </c>
      <c r="J431" s="113" t="s">
        <v>39</v>
      </c>
      <c r="K431" s="58">
        <f>IF(ISBLANK($A431),"",$F431-(INDEX(ShipmentRegister!A:A,MATCH($A431,ShipmentRegister!C:C,0))))</f>
        <v>0</v>
      </c>
      <c r="L431" s="59" t="str">
        <f>IF(ISBLANK($A431),"",IF(INDEX(ShipmentRegister!T:T,MATCH($A431,ShipmentRegister!C:C,0))=0,"",INDEX(ShipmentRegister!T:T,MATCH($A431,ShipmentRegister!C:C,0))))</f>
        <v/>
      </c>
      <c r="M431" s="113"/>
    </row>
    <row r="432" spans="1:14" ht="14.25" customHeight="1">
      <c r="A432" s="50" t="s">
        <v>2508</v>
      </c>
      <c r="B432" s="56" t="str">
        <f>IF(ISBLANK($A432),"",INDEX(ShipmentRegister!G:G,MATCH($A432,ShipmentRegister!C:C,0)))</f>
        <v>Browserstack (AU)</v>
      </c>
      <c r="C432" s="57">
        <f>IF(ISBLANK($A432),"",INDEX(ShipmentRegister!D:D,MATCH($A432,ShipmentRegister!C:C,0)))</f>
        <v>1</v>
      </c>
      <c r="D432" s="57" t="str">
        <f>IF(ISBLANK($A432),"",INDEX(ShipmentRegister!F:F,MATCH($A432,ShipmentRegister!C:C,0)))</f>
        <v>C3.1</v>
      </c>
      <c r="E432" s="112" t="s">
        <v>2621</v>
      </c>
      <c r="F432" s="142">
        <v>44075</v>
      </c>
      <c r="G432" s="143">
        <v>0.61805555555555558</v>
      </c>
      <c r="H432" s="112" t="s">
        <v>1054</v>
      </c>
      <c r="I432" s="112" t="s">
        <v>1054</v>
      </c>
      <c r="J432" s="113" t="s">
        <v>39</v>
      </c>
      <c r="K432" s="58">
        <f>IF(ISBLANK($A432),"",$F432-(INDEX(ShipmentRegister!A:A,MATCH($A432,ShipmentRegister!C:C,0))))</f>
        <v>1</v>
      </c>
      <c r="L432" s="59" t="str">
        <f>IF(ISBLANK($A432),"",IF(INDEX(ShipmentRegister!T:T,MATCH($A432,ShipmentRegister!C:C,0))=0,"",INDEX(ShipmentRegister!T:T,MATCH($A432,ShipmentRegister!C:C,0))))</f>
        <v/>
      </c>
      <c r="M432" s="113"/>
    </row>
    <row r="433" spans="1:14" ht="14.25" customHeight="1">
      <c r="A433" s="50" t="s">
        <v>2609</v>
      </c>
      <c r="B433" s="56" t="str">
        <f>IF(ISBLANK($A433),"",INDEX(ShipmentRegister!G:G,MATCH($A433,ShipmentRegister!C:C,0)))</f>
        <v>Browserstack (AU)</v>
      </c>
      <c r="C433" s="57">
        <f>IF(ISBLANK($A433),"",INDEX(ShipmentRegister!D:D,MATCH($A433,ShipmentRegister!C:C,0)))</f>
        <v>6</v>
      </c>
      <c r="D433" s="57" t="str">
        <f>IF(ISBLANK($A433),"",INDEX(ShipmentRegister!F:F,MATCH($A433,ShipmentRegister!C:C,0)))</f>
        <v>A1.2</v>
      </c>
      <c r="E433" s="112" t="s">
        <v>2621</v>
      </c>
      <c r="F433" s="142">
        <v>44075</v>
      </c>
      <c r="G433" s="143">
        <v>0.61805555555555558</v>
      </c>
      <c r="H433" s="112" t="s">
        <v>1054</v>
      </c>
      <c r="I433" s="112" t="s">
        <v>1054</v>
      </c>
      <c r="J433" s="113" t="s">
        <v>39</v>
      </c>
      <c r="K433" s="58">
        <f>IF(ISBLANK($A433),"",$F433-(INDEX(ShipmentRegister!A:A,MATCH($A433,ShipmentRegister!C:C,0))))</f>
        <v>4</v>
      </c>
      <c r="L433" s="59" t="str">
        <f>IF(ISBLANK($A433),"",IF(INDEX(ShipmentRegister!T:T,MATCH($A433,ShipmentRegister!C:C,0))=0,"",INDEX(ShipmentRegister!T:T,MATCH($A433,ShipmentRegister!C:C,0))))</f>
        <v/>
      </c>
      <c r="M433" s="113"/>
    </row>
    <row r="434" spans="1:14" ht="14.25" customHeight="1">
      <c r="A434" s="50" t="s">
        <v>2616</v>
      </c>
      <c r="B434" s="56" t="str">
        <f>IF(ISBLANK($A434),"",INDEX(ShipmentRegister!G:G,MATCH($A434,ShipmentRegister!C:C,0)))</f>
        <v>Browserstack (AU)</v>
      </c>
      <c r="C434" s="57">
        <f>IF(ISBLANK($A434),"",INDEX(ShipmentRegister!D:D,MATCH($A434,ShipmentRegister!C:C,0)))</f>
        <v>6</v>
      </c>
      <c r="D434" s="57" t="str">
        <f>IF(ISBLANK($A434),"",INDEX(ShipmentRegister!F:F,MATCH($A434,ShipmentRegister!C:C,0)))</f>
        <v>A1.2</v>
      </c>
      <c r="E434" s="112" t="s">
        <v>2621</v>
      </c>
      <c r="F434" s="142">
        <v>44075</v>
      </c>
      <c r="G434" s="143">
        <v>0.61805555555555558</v>
      </c>
      <c r="H434" s="112" t="s">
        <v>1054</v>
      </c>
      <c r="I434" s="112" t="s">
        <v>1054</v>
      </c>
      <c r="J434" s="113" t="s">
        <v>39</v>
      </c>
      <c r="K434" s="58">
        <f>IF(ISBLANK($A434),"",$F434-(INDEX(ShipmentRegister!A:A,MATCH($A434,ShipmentRegister!C:C,0))))</f>
        <v>4</v>
      </c>
      <c r="L434" s="59" t="str">
        <f>IF(ISBLANK($A434),"",IF(INDEX(ShipmentRegister!T:T,MATCH($A434,ShipmentRegister!C:C,0))=0,"",INDEX(ShipmentRegister!T:T,MATCH($A434,ShipmentRegister!C:C,0))))</f>
        <v/>
      </c>
      <c r="M434" s="113"/>
    </row>
    <row r="435" spans="1:14" ht="14.25" customHeight="1">
      <c r="A435" s="50" t="s">
        <v>2617</v>
      </c>
      <c r="B435" s="56" t="str">
        <f>IF(ISBLANK($A435),"",INDEX(ShipmentRegister!G:G,MATCH($A435,ShipmentRegister!C:C,0)))</f>
        <v>Browserstack (AU)</v>
      </c>
      <c r="C435" s="57">
        <f>IF(ISBLANK($A435),"",INDEX(ShipmentRegister!D:D,MATCH($A435,ShipmentRegister!C:C,0)))</f>
        <v>6</v>
      </c>
      <c r="D435" s="57" t="str">
        <f>IF(ISBLANK($A435),"",INDEX(ShipmentRegister!F:F,MATCH($A435,ShipmentRegister!C:C,0)))</f>
        <v>A1.2</v>
      </c>
      <c r="E435" s="112" t="s">
        <v>2621</v>
      </c>
      <c r="F435" s="142">
        <v>44075</v>
      </c>
      <c r="G435" s="143">
        <v>0.61805555555555558</v>
      </c>
      <c r="H435" s="112" t="s">
        <v>1054</v>
      </c>
      <c r="I435" s="112" t="s">
        <v>1054</v>
      </c>
      <c r="J435" s="113" t="s">
        <v>39</v>
      </c>
      <c r="K435" s="58">
        <f>IF(ISBLANK($A435),"",$F435-(INDEX(ShipmentRegister!A:A,MATCH($A435,ShipmentRegister!C:C,0))))</f>
        <v>4</v>
      </c>
      <c r="L435" s="59" t="str">
        <f>IF(ISBLANK($A435),"",IF(INDEX(ShipmentRegister!T:T,MATCH($A435,ShipmentRegister!C:C,0))=0,"",INDEX(ShipmentRegister!T:T,MATCH($A435,ShipmentRegister!C:C,0))))</f>
        <v/>
      </c>
      <c r="M435" s="113"/>
    </row>
    <row r="436" spans="1:14" ht="14.25" customHeight="1">
      <c r="A436" s="50" t="s">
        <v>2618</v>
      </c>
      <c r="B436" s="56" t="str">
        <f>IF(ISBLANK($A436),"",INDEX(ShipmentRegister!G:G,MATCH($A436,ShipmentRegister!C:C,0)))</f>
        <v>Browserstack (AU)</v>
      </c>
      <c r="C436" s="57">
        <f>IF(ISBLANK($A436),"",INDEX(ShipmentRegister!D:D,MATCH($A436,ShipmentRegister!C:C,0)))</f>
        <v>6</v>
      </c>
      <c r="D436" s="57" t="str">
        <f>IF(ISBLANK($A436),"",INDEX(ShipmentRegister!F:F,MATCH($A436,ShipmentRegister!C:C,0)))</f>
        <v>A1.2</v>
      </c>
      <c r="E436" s="112" t="s">
        <v>2621</v>
      </c>
      <c r="F436" s="142">
        <v>44075</v>
      </c>
      <c r="G436" s="143">
        <v>0.61805555555555558</v>
      </c>
      <c r="H436" s="112" t="s">
        <v>1054</v>
      </c>
      <c r="I436" s="112" t="s">
        <v>1054</v>
      </c>
      <c r="J436" s="113" t="s">
        <v>39</v>
      </c>
      <c r="K436" s="58">
        <f>IF(ISBLANK($A436),"",$F436-(INDEX(ShipmentRegister!A:A,MATCH($A436,ShipmentRegister!C:C,0))))</f>
        <v>4</v>
      </c>
      <c r="L436" s="59" t="str">
        <f>IF(ISBLANK($A436),"",IF(INDEX(ShipmentRegister!T:T,MATCH($A436,ShipmentRegister!C:C,0))=0,"",INDEX(ShipmentRegister!T:T,MATCH($A436,ShipmentRegister!C:C,0))))</f>
        <v/>
      </c>
      <c r="M436" s="113"/>
    </row>
    <row r="437" spans="1:14" ht="14.25" customHeight="1">
      <c r="A437" s="50" t="s">
        <v>2619</v>
      </c>
      <c r="B437" s="56" t="str">
        <f>IF(ISBLANK($A437),"",INDEX(ShipmentRegister!G:G,MATCH($A437,ShipmentRegister!C:C,0)))</f>
        <v>Browserstack (AU)</v>
      </c>
      <c r="C437" s="57">
        <f>IF(ISBLANK($A437),"",INDEX(ShipmentRegister!D:D,MATCH($A437,ShipmentRegister!C:C,0)))</f>
        <v>6</v>
      </c>
      <c r="D437" s="57" t="str">
        <f>IF(ISBLANK($A437),"",INDEX(ShipmentRegister!F:F,MATCH($A437,ShipmentRegister!C:C,0)))</f>
        <v>A1.2</v>
      </c>
      <c r="E437" s="112" t="s">
        <v>2621</v>
      </c>
      <c r="F437" s="142">
        <v>44075</v>
      </c>
      <c r="G437" s="143">
        <v>0.61805555555555558</v>
      </c>
      <c r="H437" s="112" t="s">
        <v>1054</v>
      </c>
      <c r="I437" s="112" t="s">
        <v>1054</v>
      </c>
      <c r="J437" s="113" t="s">
        <v>39</v>
      </c>
      <c r="K437" s="58">
        <f>IF(ISBLANK($A437),"",$F437-(INDEX(ShipmentRegister!A:A,MATCH($A437,ShipmentRegister!C:C,0))))</f>
        <v>4</v>
      </c>
      <c r="L437" s="59" t="str">
        <f>IF(ISBLANK($A437),"",IF(INDEX(ShipmentRegister!T:T,MATCH($A437,ShipmentRegister!C:C,0))=0,"",INDEX(ShipmentRegister!T:T,MATCH($A437,ShipmentRegister!C:C,0))))</f>
        <v/>
      </c>
      <c r="M437" s="113"/>
    </row>
    <row r="438" spans="1:14" ht="14.25" customHeight="1">
      <c r="A438" s="50" t="s">
        <v>2620</v>
      </c>
      <c r="B438" s="56" t="str">
        <f>IF(ISBLANK($A438),"",INDEX(ShipmentRegister!G:G,MATCH($A438,ShipmentRegister!C:C,0)))</f>
        <v>Browserstack (AU)</v>
      </c>
      <c r="C438" s="57">
        <f>IF(ISBLANK($A438),"",INDEX(ShipmentRegister!D:D,MATCH($A438,ShipmentRegister!C:C,0)))</f>
        <v>6</v>
      </c>
      <c r="D438" s="57" t="str">
        <f>IF(ISBLANK($A438),"",INDEX(ShipmentRegister!F:F,MATCH($A438,ShipmentRegister!C:C,0)))</f>
        <v>A1.2</v>
      </c>
      <c r="E438" s="112" t="s">
        <v>2621</v>
      </c>
      <c r="F438" s="142">
        <v>44075</v>
      </c>
      <c r="G438" s="143">
        <v>0.61805555555555558</v>
      </c>
      <c r="H438" s="112" t="s">
        <v>1054</v>
      </c>
      <c r="I438" s="112" t="s">
        <v>1054</v>
      </c>
      <c r="J438" s="113" t="s">
        <v>39</v>
      </c>
      <c r="K438" s="58">
        <f>IF(ISBLANK($A438),"",$F438-(INDEX(ShipmentRegister!A:A,MATCH($A438,ShipmentRegister!C:C,0))))</f>
        <v>4</v>
      </c>
      <c r="L438" s="59" t="str">
        <f>IF(ISBLANK($A438),"",IF(INDEX(ShipmentRegister!T:T,MATCH($A438,ShipmentRegister!C:C,0))=0,"",INDEX(ShipmentRegister!T:T,MATCH($A438,ShipmentRegister!C:C,0))))</f>
        <v/>
      </c>
      <c r="M438" s="113"/>
    </row>
    <row r="439" spans="1:14" ht="14.25" customHeight="1">
      <c r="A439" s="50" t="s">
        <v>2604</v>
      </c>
      <c r="B439" s="56" t="str">
        <f>IF(ISBLANK($A439),"",INDEX(ShipmentRegister!G:G,MATCH($A439,ShipmentRegister!C:C,0)))</f>
        <v>SYD70</v>
      </c>
      <c r="C439" s="57">
        <f>IF(ISBLANK($A439),"",INDEX(ShipmentRegister!D:D,MATCH($A439,ShipmentRegister!C:C,0)))</f>
        <v>1</v>
      </c>
      <c r="D439" s="57" t="str">
        <f>IF(ISBLANK($A439),"",INDEX(ShipmentRegister!F:F,MATCH($A439,ShipmentRegister!C:C,0)))</f>
        <v>A1.1</v>
      </c>
      <c r="E439" s="112" t="s">
        <v>2622</v>
      </c>
      <c r="F439" s="142">
        <v>44075</v>
      </c>
      <c r="G439" s="143">
        <v>0.62152777777777779</v>
      </c>
      <c r="H439" s="112" t="s">
        <v>1054</v>
      </c>
      <c r="I439" s="112" t="s">
        <v>1054</v>
      </c>
      <c r="J439" s="113" t="s">
        <v>39</v>
      </c>
      <c r="K439" s="58">
        <f>IF(ISBLANK($A439),"",$F439-(INDEX(ShipmentRegister!A:A,MATCH($A439,ShipmentRegister!C:C,0))))</f>
        <v>0</v>
      </c>
      <c r="L439" s="59" t="str">
        <f>IF(ISBLANK($A439),"",IF(INDEX(ShipmentRegister!T:T,MATCH($A439,ShipmentRegister!C:C,0))=0,"",INDEX(ShipmentRegister!T:T,MATCH($A439,ShipmentRegister!C:C,0))))</f>
        <v/>
      </c>
      <c r="M439" s="113"/>
    </row>
    <row r="440" spans="1:14" ht="14.25" customHeight="1">
      <c r="A440" s="50" t="s">
        <v>2261</v>
      </c>
      <c r="B440" s="56" t="str">
        <f>IF(ISBLANK($A440),"",INDEX(ShipmentRegister!G:G,MATCH($A440,ShipmentRegister!C:C,0)))</f>
        <v>Leaseweb Australia Pty Limited (Resell)</v>
      </c>
      <c r="C440" s="57">
        <f>IF(ISBLANK($A440),"",INDEX(ShipmentRegister!D:D,MATCH($A440,ShipmentRegister!C:C,0)))</f>
        <v>3</v>
      </c>
      <c r="D440" s="57" t="str">
        <f>IF(ISBLANK($A440),"",INDEX(ShipmentRegister!F:F,MATCH($A440,ShipmentRegister!C:C,0)))</f>
        <v>Central Floor</v>
      </c>
      <c r="E440" s="112" t="s">
        <v>2624</v>
      </c>
      <c r="F440" s="142">
        <v>44075</v>
      </c>
      <c r="G440" s="143">
        <v>0.69791666666666663</v>
      </c>
      <c r="H440" s="112" t="s">
        <v>2571</v>
      </c>
      <c r="I440" s="112" t="s">
        <v>2263</v>
      </c>
      <c r="J440" s="113" t="s">
        <v>39</v>
      </c>
      <c r="K440" s="58">
        <f>IF(ISBLANK($A440),"",$F440-(INDEX(ShipmentRegister!A:A,MATCH($A440,ShipmentRegister!C:C,0))))</f>
        <v>8</v>
      </c>
      <c r="L440" s="59" t="str">
        <f>IF(ISBLANK($A440),"",IF(INDEX(ShipmentRegister!T:T,MATCH($A440,ShipmentRegister!C:C,0))=0,"",INDEX(ShipmentRegister!T:T,MATCH($A440,ShipmentRegister!C:C,0))))</f>
        <v/>
      </c>
      <c r="M440" s="113"/>
      <c r="N440" s="60" t="s">
        <v>2625</v>
      </c>
    </row>
    <row r="441" spans="1:14" ht="14.25" customHeight="1">
      <c r="A441" s="50" t="s">
        <v>2629</v>
      </c>
      <c r="B441" s="56" t="str">
        <f>IF(ISBLANK($A441),"",INDEX(ShipmentRegister!G:G,MATCH($A441,ShipmentRegister!C:C,0)))</f>
        <v>SoftLayer Technologies Australia Pty Ltd</v>
      </c>
      <c r="C441" s="57">
        <f>IF(ISBLANK($A441),"",INDEX(ShipmentRegister!D:D,MATCH($A441,ShipmentRegister!C:C,0)))</f>
        <v>1</v>
      </c>
      <c r="D441" s="57" t="str">
        <f>IF(ISBLANK($A441),"",INDEX(ShipmentRegister!F:F,MATCH($A441,ShipmentRegister!C:C,0)))</f>
        <v>Loading Dock</v>
      </c>
      <c r="E441" s="50" t="s">
        <v>2630</v>
      </c>
      <c r="F441" s="142">
        <v>44075</v>
      </c>
      <c r="G441" s="143">
        <v>0.52083333333333337</v>
      </c>
      <c r="H441" s="112" t="s">
        <v>2263</v>
      </c>
      <c r="I441" s="112" t="s">
        <v>1974</v>
      </c>
      <c r="J441" s="113" t="s">
        <v>39</v>
      </c>
      <c r="K441" s="58">
        <f>IF(ISBLANK($A441),"",$F441-(INDEX(ShipmentRegister!A:A,MATCH($A441,ShipmentRegister!C:C,0))))</f>
        <v>0</v>
      </c>
      <c r="L441" s="59" t="str">
        <f>IF(ISBLANK($A441),"",IF(INDEX(ShipmentRegister!T:T,MATCH($A441,ShipmentRegister!C:C,0))=0,"",INDEX(ShipmentRegister!T:T,MATCH($A441,ShipmentRegister!C:C,0))))</f>
        <v/>
      </c>
      <c r="M441" s="113"/>
    </row>
    <row r="442" spans="1:14" ht="14.25" customHeight="1">
      <c r="A442" s="50" t="s">
        <v>2635</v>
      </c>
      <c r="B442" s="56" t="str">
        <f>IF(ISBLANK($A442),"",INDEX(ShipmentRegister!G:G,MATCH($A442,ShipmentRegister!C:C,0)))</f>
        <v>SoftLayer Technologies Australia Pty Ltd</v>
      </c>
      <c r="C442" s="57">
        <f>IF(ISBLANK($A442),"",INDEX(ShipmentRegister!D:D,MATCH($A442,ShipmentRegister!C:C,0)))</f>
        <v>3</v>
      </c>
      <c r="D442" s="57" t="str">
        <f>IF(ISBLANK($A442),"",INDEX(ShipmentRegister!F:F,MATCH($A442,ShipmentRegister!C:C,0)))</f>
        <v>Loading Dock</v>
      </c>
      <c r="E442" s="50" t="s">
        <v>2632</v>
      </c>
      <c r="F442" s="142">
        <v>44075</v>
      </c>
      <c r="G442" s="143">
        <v>0.57430555555555551</v>
      </c>
      <c r="H442" s="112" t="s">
        <v>2263</v>
      </c>
      <c r="I442" s="112" t="s">
        <v>1974</v>
      </c>
      <c r="J442" s="113" t="s">
        <v>39</v>
      </c>
      <c r="K442" s="58">
        <f>IF(ISBLANK($A442),"",$F442-(INDEX(ShipmentRegister!A:A,MATCH($A442,ShipmentRegister!C:C,0))))</f>
        <v>0</v>
      </c>
      <c r="L442" s="59" t="str">
        <f>IF(ISBLANK($A442),"",IF(INDEX(ShipmentRegister!T:T,MATCH($A442,ShipmentRegister!C:C,0))=0,"",INDEX(ShipmentRegister!T:T,MATCH($A442,ShipmentRegister!C:C,0))))</f>
        <v/>
      </c>
      <c r="M442" s="113"/>
    </row>
    <row r="443" spans="1:14" ht="14.25" customHeight="1">
      <c r="A443" s="50" t="s">
        <v>2633</v>
      </c>
      <c r="B443" s="56" t="str">
        <f>IF(ISBLANK($A443),"",INDEX(ShipmentRegister!G:G,MATCH($A443,ShipmentRegister!C:C,0)))</f>
        <v>SoftLayer Technologies Australia Pty Ltd</v>
      </c>
      <c r="C443" s="57">
        <f>IF(ISBLANK($A443),"",INDEX(ShipmentRegister!D:D,MATCH($A443,ShipmentRegister!C:C,0)))</f>
        <v>3</v>
      </c>
      <c r="D443" s="57" t="str">
        <f>IF(ISBLANK($A443),"",INDEX(ShipmentRegister!F:F,MATCH($A443,ShipmentRegister!C:C,0)))</f>
        <v>Loading Dock</v>
      </c>
      <c r="E443" s="50" t="s">
        <v>2632</v>
      </c>
      <c r="F443" s="142">
        <v>44075</v>
      </c>
      <c r="G443" s="143">
        <v>0.57430555555555551</v>
      </c>
      <c r="H443" s="112" t="s">
        <v>2263</v>
      </c>
      <c r="I443" s="112" t="s">
        <v>1974</v>
      </c>
      <c r="J443" s="113" t="s">
        <v>39</v>
      </c>
      <c r="K443" s="58">
        <f>IF(ISBLANK($A443),"",$F443-(INDEX(ShipmentRegister!A:A,MATCH($A443,ShipmentRegister!C:C,0))))</f>
        <v>0</v>
      </c>
      <c r="L443" s="59" t="str">
        <f>IF(ISBLANK($A443),"",IF(INDEX(ShipmentRegister!T:T,MATCH($A443,ShipmentRegister!C:C,0))=0,"",INDEX(ShipmentRegister!T:T,MATCH($A443,ShipmentRegister!C:C,0))))</f>
        <v/>
      </c>
      <c r="M443" s="113"/>
    </row>
    <row r="444" spans="1:14" ht="14.25" customHeight="1">
      <c r="A444" s="50" t="s">
        <v>2634</v>
      </c>
      <c r="B444" s="56" t="str">
        <f>IF(ISBLANK($A444),"",INDEX(ShipmentRegister!G:G,MATCH($A444,ShipmentRegister!C:C,0)))</f>
        <v>SoftLayer Technologies Australia Pty Ltd</v>
      </c>
      <c r="C444" s="57">
        <f>IF(ISBLANK($A444),"",INDEX(ShipmentRegister!D:D,MATCH($A444,ShipmentRegister!C:C,0)))</f>
        <v>3</v>
      </c>
      <c r="D444" s="57" t="str">
        <f>IF(ISBLANK($A444),"",INDEX(ShipmentRegister!F:F,MATCH($A444,ShipmentRegister!C:C,0)))</f>
        <v>Loading Dock</v>
      </c>
      <c r="E444" s="50" t="s">
        <v>2632</v>
      </c>
      <c r="F444" s="142">
        <v>44075</v>
      </c>
      <c r="G444" s="143">
        <v>0.57430555555555551</v>
      </c>
      <c r="H444" s="112" t="s">
        <v>2263</v>
      </c>
      <c r="I444" s="112" t="s">
        <v>1974</v>
      </c>
      <c r="J444" s="113" t="s">
        <v>39</v>
      </c>
      <c r="K444" s="58">
        <f>IF(ISBLANK($A444),"",$F444-(INDEX(ShipmentRegister!A:A,MATCH($A444,ShipmentRegister!C:C,0))))</f>
        <v>0</v>
      </c>
      <c r="L444" s="59" t="str">
        <f>IF(ISBLANK($A444),"",IF(INDEX(ShipmentRegister!T:T,MATCH($A444,ShipmentRegister!C:C,0))=0,"",INDEX(ShipmentRegister!T:T,MATCH($A444,ShipmentRegister!C:C,0))))</f>
        <v/>
      </c>
      <c r="M444" s="113"/>
    </row>
    <row r="445" spans="1:14" ht="14.25" customHeight="1">
      <c r="A445" s="50" t="s">
        <v>2347</v>
      </c>
      <c r="B445" s="56" t="str">
        <f>IF(ISBLANK($A445),"",INDEX(ShipmentRegister!G:G,MATCH($A445,ShipmentRegister!C:C,0)))</f>
        <v>TTEC International Australia</v>
      </c>
      <c r="C445" s="57">
        <f>IF(ISBLANK($A445),"",INDEX(ShipmentRegister!D:D,MATCH($A445,ShipmentRegister!C:C,0)))</f>
        <v>1</v>
      </c>
      <c r="D445" s="57" t="str">
        <f>IF(ISBLANK($A445),"",INDEX(ShipmentRegister!F:F,MATCH($A445,ShipmentRegister!C:C,0)))</f>
        <v>A1.1</v>
      </c>
      <c r="E445" s="112" t="s">
        <v>675</v>
      </c>
      <c r="F445" s="142">
        <v>44075</v>
      </c>
      <c r="G445" s="114" t="s">
        <v>2636</v>
      </c>
      <c r="H445" s="112" t="s">
        <v>191</v>
      </c>
      <c r="I445" s="112" t="s">
        <v>191</v>
      </c>
      <c r="J445" s="113" t="s">
        <v>39</v>
      </c>
      <c r="K445" s="58">
        <f>IF(ISBLANK($A445),"",$F445-(INDEX(ShipmentRegister!A:A,MATCH($A445,ShipmentRegister!C:C,0))))</f>
        <v>6</v>
      </c>
      <c r="L445" s="59" t="str">
        <f>IF(ISBLANK($A445),"",IF(INDEX(ShipmentRegister!T:T,MATCH($A445,ShipmentRegister!C:C,0))=0,"",INDEX(ShipmentRegister!T:T,MATCH($A445,ShipmentRegister!C:C,0))))</f>
        <v/>
      </c>
      <c r="M445" s="113"/>
    </row>
    <row r="446" spans="1:14" ht="14.25" customHeight="1">
      <c r="A446" s="50" t="s">
        <v>2520</v>
      </c>
      <c r="B446" s="56" t="str">
        <f>IF(ISBLANK($A446),"",INDEX(ShipmentRegister!G:G,MATCH($A446,ShipmentRegister!C:C,0)))</f>
        <v>TTEC International Australia</v>
      </c>
      <c r="C446" s="57">
        <f>IF(ISBLANK($A446),"",INDEX(ShipmentRegister!D:D,MATCH($A446,ShipmentRegister!C:C,0)))</f>
        <v>1</v>
      </c>
      <c r="D446" s="57" t="str">
        <f>IF(ISBLANK($A446),"",INDEX(ShipmentRegister!F:F,MATCH($A446,ShipmentRegister!C:C,0)))</f>
        <v>A1.1</v>
      </c>
      <c r="E446" s="112" t="s">
        <v>675</v>
      </c>
      <c r="F446" s="142">
        <v>44075</v>
      </c>
      <c r="G446" s="114" t="s">
        <v>2636</v>
      </c>
      <c r="H446" s="112" t="s">
        <v>191</v>
      </c>
      <c r="I446" s="112" t="s">
        <v>191</v>
      </c>
      <c r="J446" s="113" t="s">
        <v>39</v>
      </c>
      <c r="K446" s="58">
        <f>IF(ISBLANK($A446),"",$F446-(INDEX(ShipmentRegister!A:A,MATCH($A446,ShipmentRegister!C:C,0))))</f>
        <v>1</v>
      </c>
      <c r="L446" s="59" t="str">
        <f>IF(ISBLANK($A446),"",IF(INDEX(ShipmentRegister!T:T,MATCH($A446,ShipmentRegister!C:C,0))=0,"",INDEX(ShipmentRegister!T:T,MATCH($A446,ShipmentRegister!C:C,0))))</f>
        <v/>
      </c>
      <c r="M446" s="113"/>
    </row>
    <row r="447" spans="1:14" ht="14.25" customHeight="1">
      <c r="A447" s="50" t="s">
        <v>2489</v>
      </c>
      <c r="B447" s="56" t="str">
        <f>IF(ISBLANK($A447),"",INDEX(ShipmentRegister!G:G,MATCH($A447,ShipmentRegister!C:C,0)))</f>
        <v>K&amp;L Gates</v>
      </c>
      <c r="C447" s="57">
        <f>IF(ISBLANK($A447),"",INDEX(ShipmentRegister!D:D,MATCH($A447,ShipmentRegister!C:C,0)))</f>
        <v>1</v>
      </c>
      <c r="D447" s="57" t="str">
        <f>IF(ISBLANK($A447),"",INDEX(ShipmentRegister!F:F,MATCH($A447,ShipmentRegister!C:C,0)))</f>
        <v>C7.2</v>
      </c>
      <c r="E447" s="112" t="s">
        <v>1781</v>
      </c>
      <c r="F447" s="142">
        <v>44076</v>
      </c>
      <c r="G447" s="114" t="s">
        <v>2648</v>
      </c>
      <c r="H447" s="112" t="s">
        <v>2263</v>
      </c>
      <c r="I447" s="112" t="s">
        <v>1915</v>
      </c>
      <c r="J447" s="113" t="s">
        <v>39</v>
      </c>
      <c r="K447" s="58">
        <f>IF(ISBLANK($A447),"",$F447-(INDEX(ShipmentRegister!A:A,MATCH($A447,ShipmentRegister!C:C,0))))</f>
        <v>7</v>
      </c>
      <c r="L447" s="59" t="str">
        <f>IF(ISBLANK($A447),"",IF(INDEX(ShipmentRegister!T:T,MATCH($A447,ShipmentRegister!C:C,0))=0,"",INDEX(ShipmentRegister!T:T,MATCH($A447,ShipmentRegister!C:C,0))))</f>
        <v/>
      </c>
      <c r="M447" s="113"/>
    </row>
    <row r="448" spans="1:14" ht="14.25" customHeight="1">
      <c r="A448" s="50" t="s">
        <v>2404</v>
      </c>
      <c r="B448" s="56" t="str">
        <f>IF(ISBLANK($A448),"",INDEX(ShipmentRegister!G:G,MATCH($A448,ShipmentRegister!C:C,0)))</f>
        <v>SYD70</v>
      </c>
      <c r="C448" s="57">
        <f>IF(ISBLANK($A448),"",INDEX(ShipmentRegister!D:D,MATCH($A448,ShipmentRegister!C:C,0)))</f>
        <v>2</v>
      </c>
      <c r="D448" s="57" t="str">
        <f>IF(ISBLANK($A448),"",INDEX(ShipmentRegister!F:F,MATCH($A448,ShipmentRegister!C:C,0)))</f>
        <v>C4.1</v>
      </c>
      <c r="E448" s="112" t="s">
        <v>2649</v>
      </c>
      <c r="F448" s="142">
        <v>44076</v>
      </c>
      <c r="G448" s="114" t="s">
        <v>2181</v>
      </c>
      <c r="H448" s="112" t="s">
        <v>1376</v>
      </c>
      <c r="I448" s="112" t="s">
        <v>1376</v>
      </c>
      <c r="J448" s="113" t="s">
        <v>39</v>
      </c>
      <c r="K448" s="58">
        <f>IF(ISBLANK($A448),"",$F448-(INDEX(ShipmentRegister!A:A,MATCH($A448,ShipmentRegister!C:C,0))))</f>
        <v>6</v>
      </c>
      <c r="L448" s="59" t="str">
        <f>IF(ISBLANK($A448),"",IF(INDEX(ShipmentRegister!T:T,MATCH($A448,ShipmentRegister!C:C,0))=0,"",INDEX(ShipmentRegister!T:T,MATCH($A448,ShipmentRegister!C:C,0))))</f>
        <v/>
      </c>
      <c r="M448" s="113"/>
    </row>
    <row r="449" spans="1:14" ht="14.25" customHeight="1">
      <c r="A449" s="50" t="s">
        <v>2405</v>
      </c>
      <c r="B449" s="56" t="str">
        <f>IF(ISBLANK($A449),"",INDEX(ShipmentRegister!G:G,MATCH($A449,ShipmentRegister!C:C,0)))</f>
        <v>SYD70</v>
      </c>
      <c r="C449" s="57">
        <f>IF(ISBLANK($A449),"",INDEX(ShipmentRegister!D:D,MATCH($A449,ShipmentRegister!C:C,0)))</f>
        <v>2</v>
      </c>
      <c r="D449" s="57" t="str">
        <f>IF(ISBLANK($A449),"",INDEX(ShipmentRegister!F:F,MATCH($A449,ShipmentRegister!C:C,0)))</f>
        <v>C4.1</v>
      </c>
      <c r="E449" s="112" t="s">
        <v>2649</v>
      </c>
      <c r="F449" s="142">
        <v>44076</v>
      </c>
      <c r="G449" s="114" t="s">
        <v>2181</v>
      </c>
      <c r="H449" s="112" t="s">
        <v>1376</v>
      </c>
      <c r="I449" s="112" t="s">
        <v>1376</v>
      </c>
      <c r="J449" s="113" t="s">
        <v>39</v>
      </c>
      <c r="K449" s="58">
        <f>IF(ISBLANK($A449),"",$F449-(INDEX(ShipmentRegister!A:A,MATCH($A449,ShipmentRegister!C:C,0))))</f>
        <v>6</v>
      </c>
      <c r="L449" s="59" t="str">
        <f>IF(ISBLANK($A449),"",IF(INDEX(ShipmentRegister!T:T,MATCH($A449,ShipmentRegister!C:C,0))=0,"",INDEX(ShipmentRegister!T:T,MATCH($A449,ShipmentRegister!C:C,0))))</f>
        <v/>
      </c>
      <c r="M449" s="113"/>
    </row>
    <row r="450" spans="1:14" ht="14.25" customHeight="1">
      <c r="A450" s="50" t="s">
        <v>2666</v>
      </c>
      <c r="B450" s="56" t="str">
        <f>IF(ISBLANK($A450),"",INDEX(ShipmentRegister!G:G,MATCH($A450,ShipmentRegister!C:C,0)))</f>
        <v>SoftLayer Technologies Australia Pty Ltd</v>
      </c>
      <c r="C450" s="57">
        <f>IF(ISBLANK($A450),"",INDEX(ShipmentRegister!D:D,MATCH($A450,ShipmentRegister!C:C,0)))</f>
        <v>1</v>
      </c>
      <c r="D450" s="57" t="str">
        <f>IF(ISBLANK($A450),"",INDEX(ShipmentRegister!F:F,MATCH($A450,ShipmentRegister!C:C,0)))</f>
        <v>Loading Dock</v>
      </c>
      <c r="E450" s="112" t="s">
        <v>2669</v>
      </c>
      <c r="F450" s="142">
        <v>44076</v>
      </c>
      <c r="G450" s="114" t="s">
        <v>570</v>
      </c>
      <c r="H450" s="112" t="s">
        <v>1376</v>
      </c>
      <c r="I450" s="112" t="s">
        <v>1376</v>
      </c>
      <c r="J450" s="113" t="s">
        <v>39</v>
      </c>
      <c r="K450" s="58">
        <f>IF(ISBLANK($A450),"",$F450-(INDEX(ShipmentRegister!A:A,MATCH($A450,ShipmentRegister!C:C,0))))</f>
        <v>0</v>
      </c>
      <c r="L450" s="59" t="str">
        <f>IF(ISBLANK($A450),"",IF(INDEX(ShipmentRegister!T:T,MATCH($A450,ShipmentRegister!C:C,0))=0,"",INDEX(ShipmentRegister!T:T,MATCH($A450,ShipmentRegister!C:C,0))))</f>
        <v/>
      </c>
      <c r="M450" s="113"/>
    </row>
    <row r="451" spans="1:14" ht="14.25" customHeight="1">
      <c r="A451" s="50" t="s">
        <v>2676</v>
      </c>
      <c r="B451" s="56" t="str">
        <f>IF(ISBLANK($A451),"",INDEX(ShipmentRegister!G:G,MATCH($A451,ShipmentRegister!C:C,0)))</f>
        <v>TELSTRA CORPORATION LIMITED AUSTRALIA - Reseller</v>
      </c>
      <c r="C451" s="57">
        <f>IF(ISBLANK($A451),"",INDEX(ShipmentRegister!D:D,MATCH($A451,ShipmentRegister!C:C,0)))</f>
        <v>1</v>
      </c>
      <c r="D451" s="57" t="str">
        <f>IF(ISBLANK($A451),"",INDEX(ShipmentRegister!F:F,MATCH($A451,ShipmentRegister!C:C,0)))</f>
        <v>A1.1</v>
      </c>
      <c r="E451" s="112" t="s">
        <v>2783</v>
      </c>
      <c r="F451" s="142">
        <v>44076</v>
      </c>
      <c r="G451" s="114"/>
      <c r="H451" s="112" t="s">
        <v>427</v>
      </c>
      <c r="I451" s="112" t="s">
        <v>427</v>
      </c>
      <c r="J451" s="113" t="s">
        <v>39</v>
      </c>
      <c r="K451" s="58">
        <f>IF(ISBLANK($A451),"",$F451-(INDEX(ShipmentRegister!A:A,MATCH($A451,ShipmentRegister!C:C,0))))</f>
        <v>0</v>
      </c>
      <c r="L451" s="59" t="str">
        <f>IF(ISBLANK($A451),"",IF(INDEX(ShipmentRegister!T:T,MATCH($A451,ShipmentRegister!C:C,0))=0,"",INDEX(ShipmentRegister!T:T,MATCH($A451,ShipmentRegister!C:C,0))))</f>
        <v/>
      </c>
      <c r="M451" s="113" t="s">
        <v>2674</v>
      </c>
      <c r="N451" s="128" t="s">
        <v>2675</v>
      </c>
    </row>
    <row r="452" spans="1:14" ht="14.25" customHeight="1">
      <c r="A452" s="50" t="s">
        <v>2672</v>
      </c>
      <c r="B452" s="56" t="str">
        <f>IF(ISBLANK($A452),"",INDEX(ShipmentRegister!G:G,MATCH($A452,ShipmentRegister!C:C,0)))</f>
        <v>ServiceNow Australia Pty Ltd</v>
      </c>
      <c r="C452" s="57">
        <f>IF(ISBLANK($A452),"",INDEX(ShipmentRegister!D:D,MATCH($A452,ShipmentRegister!C:C,0)))</f>
        <v>1</v>
      </c>
      <c r="D452" s="57" t="str">
        <f>IF(ISBLANK($A452),"",INDEX(ShipmentRegister!F:F,MATCH($A452,ShipmentRegister!C:C,0)))</f>
        <v>A1.2</v>
      </c>
      <c r="E452" s="112" t="s">
        <v>2673</v>
      </c>
      <c r="F452" s="142">
        <v>44000</v>
      </c>
      <c r="G452" s="114"/>
      <c r="H452" s="112"/>
      <c r="I452" s="112" t="s">
        <v>2196</v>
      </c>
      <c r="J452" s="113"/>
      <c r="K452" s="58">
        <f>IF(ISBLANK($A452),"",$F452-(INDEX(ShipmentRegister!A:A,MATCH($A452,ShipmentRegister!C:C,0))))</f>
        <v>2</v>
      </c>
      <c r="L452" s="59" t="str">
        <f>IF(ISBLANK($A452),"",IF(INDEX(ShipmentRegister!T:T,MATCH($A452,ShipmentRegister!C:C,0))=0,"",INDEX(ShipmentRegister!T:T,MATCH($A452,ShipmentRegister!C:C,0))))</f>
        <v/>
      </c>
      <c r="M452" s="113"/>
    </row>
    <row r="453" spans="1:14" ht="14.25" customHeight="1">
      <c r="A453" s="50" t="s">
        <v>978</v>
      </c>
      <c r="B453" s="56" t="str">
        <f>IF(ISBLANK($A453),"",INDEX(ShipmentRegister!G:G,MATCH($A453,ShipmentRegister!C:C,0)))</f>
        <v xml:space="preserve">Equinix - Justin Phung </v>
      </c>
      <c r="C453" s="57">
        <f>IF(ISBLANK($A453),"",INDEX(ShipmentRegister!D:D,MATCH($A453,ShipmentRegister!C:C,0)))</f>
        <v>1</v>
      </c>
      <c r="D453" s="57" t="str">
        <f>IF(ISBLANK($A453),"",INDEX(ShipmentRegister!F:F,MATCH($A453,ShipmentRegister!C:C,0)))</f>
        <v>C2.1</v>
      </c>
      <c r="E453" s="112" t="s">
        <v>2682</v>
      </c>
      <c r="F453" s="142">
        <v>44077</v>
      </c>
      <c r="G453" s="114" t="s">
        <v>2683</v>
      </c>
      <c r="H453" s="112" t="s">
        <v>167</v>
      </c>
      <c r="I453" s="112" t="s">
        <v>167</v>
      </c>
      <c r="J453" s="113" t="s">
        <v>193</v>
      </c>
      <c r="K453" s="58">
        <f>IF(ISBLANK($A453),"",$F453-(INDEX(ShipmentRegister!A:A,MATCH($A453,ShipmentRegister!C:C,0))))</f>
        <v>57</v>
      </c>
      <c r="L453" s="59" t="str">
        <f>IF(ISBLANK($A453),"",IF(INDEX(ShipmentRegister!T:T,MATCH($A453,ShipmentRegister!C:C,0))=0,"",INDEX(ShipmentRegister!T:T,MATCH($A453,ShipmentRegister!C:C,0))))</f>
        <v/>
      </c>
      <c r="M453" s="113"/>
    </row>
    <row r="454" spans="1:14" ht="14.25" customHeight="1">
      <c r="A454" s="50" t="s">
        <v>2655</v>
      </c>
      <c r="B454" s="56" t="str">
        <f>IF(ISBLANK($A454),"",INDEX(ShipmentRegister!G:G,MATCH($A454,ShipmentRegister!C:C,0)))</f>
        <v>Kabushiki Kaisha salesforce.com</v>
      </c>
      <c r="C454" s="57">
        <f>IF(ISBLANK($A454),"",INDEX(ShipmentRegister!D:D,MATCH($A454,ShipmentRegister!C:C,0)))</f>
        <v>2</v>
      </c>
      <c r="D454" s="57" t="str">
        <f>IF(ISBLANK($A454),"",INDEX(ShipmentRegister!F:F,MATCH($A454,ShipmentRegister!C:C,0)))</f>
        <v>A1.2</v>
      </c>
      <c r="E454" s="112" t="s">
        <v>2684</v>
      </c>
      <c r="F454" s="142">
        <v>44077</v>
      </c>
      <c r="G454" s="114" t="s">
        <v>2685</v>
      </c>
      <c r="H454" s="112" t="s">
        <v>339</v>
      </c>
      <c r="I454" s="112" t="s">
        <v>339</v>
      </c>
      <c r="J454" s="113" t="s">
        <v>39</v>
      </c>
      <c r="K454" s="58">
        <f>IF(ISBLANK($A454),"",$F454-(INDEX(ShipmentRegister!A:A,MATCH($A454,ShipmentRegister!C:C,0))))</f>
        <v>1</v>
      </c>
      <c r="L454" s="59" t="str">
        <f>IF(ISBLANK($A454),"",IF(INDEX(ShipmentRegister!T:T,MATCH($A454,ShipmentRegister!C:C,0))=0,"",INDEX(ShipmentRegister!T:T,MATCH($A454,ShipmentRegister!C:C,0))))</f>
        <v/>
      </c>
      <c r="M454" s="113"/>
    </row>
    <row r="455" spans="1:14" ht="14.25" customHeight="1">
      <c r="A455" s="50" t="s">
        <v>2658</v>
      </c>
      <c r="B455" s="56" t="str">
        <f>IF(ISBLANK($A455),"",INDEX(ShipmentRegister!G:G,MATCH($A455,ShipmentRegister!C:C,0)))</f>
        <v>Kabushiki Kaisha salesforce.com</v>
      </c>
      <c r="C455" s="57">
        <f>IF(ISBLANK($A455),"",INDEX(ShipmentRegister!D:D,MATCH($A455,ShipmentRegister!C:C,0)))</f>
        <v>0</v>
      </c>
      <c r="D455" s="57" t="str">
        <f>IF(ISBLANK($A455),"",INDEX(ShipmentRegister!F:F,MATCH($A455,ShipmentRegister!C:C,0)))</f>
        <v>A1.2</v>
      </c>
      <c r="E455" s="112" t="s">
        <v>2684</v>
      </c>
      <c r="F455" s="142">
        <v>44077</v>
      </c>
      <c r="G455" s="114" t="s">
        <v>2685</v>
      </c>
      <c r="H455" s="112" t="s">
        <v>339</v>
      </c>
      <c r="I455" s="112" t="s">
        <v>339</v>
      </c>
      <c r="J455" s="113" t="s">
        <v>39</v>
      </c>
      <c r="K455" s="58">
        <f>IF(ISBLANK($A455),"",$F455-(INDEX(ShipmentRegister!A:A,MATCH($A455,ShipmentRegister!C:C,0))))</f>
        <v>1</v>
      </c>
      <c r="L455" s="59" t="str">
        <f>IF(ISBLANK($A455),"",IF(INDEX(ShipmentRegister!T:T,MATCH($A455,ShipmentRegister!C:C,0))=0,"",INDEX(ShipmentRegister!T:T,MATCH($A455,ShipmentRegister!C:C,0))))</f>
        <v/>
      </c>
      <c r="M455" s="113"/>
    </row>
    <row r="456" spans="1:14" ht="14.25" customHeight="1">
      <c r="A456" s="50" t="s">
        <v>2691</v>
      </c>
      <c r="B456" s="56" t="str">
        <f>IF(ISBLANK($A456),"",INDEX(ShipmentRegister!G:G,MATCH($A456,ShipmentRegister!C:C,0)))</f>
        <v>Service Now</v>
      </c>
      <c r="C456" s="57">
        <f>IF(ISBLANK($A456),"",INDEX(ShipmentRegister!D:D,MATCH($A456,ShipmentRegister!C:C,0)))</f>
        <v>1</v>
      </c>
      <c r="D456" s="57" t="str">
        <f>IF(ISBLANK($A456),"",INDEX(ShipmentRegister!F:F,MATCH($A456,ShipmentRegister!C:C,0)))</f>
        <v>A1.1</v>
      </c>
      <c r="E456" s="112" t="s">
        <v>2692</v>
      </c>
      <c r="F456" s="142">
        <v>44077</v>
      </c>
      <c r="G456" s="143">
        <v>0.47500000000000003</v>
      </c>
      <c r="H456" s="112" t="s">
        <v>1915</v>
      </c>
      <c r="I456" s="112" t="s">
        <v>2263</v>
      </c>
      <c r="J456" s="113" t="s">
        <v>39</v>
      </c>
      <c r="K456" s="58">
        <f>IF(ISBLANK($A456),"",$F456-(INDEX(ShipmentRegister!A:A,MATCH($A456,ShipmentRegister!C:C,0))))</f>
        <v>2</v>
      </c>
      <c r="L456" s="59" t="str">
        <f>IF(ISBLANK($A456),"",IF(INDEX(ShipmentRegister!T:T,MATCH($A456,ShipmentRegister!C:C,0))=0,"",INDEX(ShipmentRegister!T:T,MATCH($A456,ShipmentRegister!C:C,0))))</f>
        <v/>
      </c>
      <c r="M456" s="113"/>
    </row>
    <row r="457" spans="1:14" ht="14.25" customHeight="1">
      <c r="A457" s="50" t="s">
        <v>2427</v>
      </c>
      <c r="B457" s="56" t="str">
        <f>IF(ISBLANK($A457),"",INDEX(ShipmentRegister!G:G,MATCH($A457,ShipmentRegister!C:C,0)))</f>
        <v>ServiceNow Australia Pty Ltd</v>
      </c>
      <c r="C457" s="57">
        <f>IF(ISBLANK($A457),"",INDEX(ShipmentRegister!D:D,MATCH($A457,ShipmentRegister!C:C,0)))</f>
        <v>8</v>
      </c>
      <c r="D457" s="57" t="str">
        <f>IF(ISBLANK($A457),"",INDEX(ShipmentRegister!F:F,MATCH($A457,ShipmentRegister!C:C,0)))</f>
        <v>A2.2</v>
      </c>
      <c r="E457" s="112" t="s">
        <v>2692</v>
      </c>
      <c r="F457" s="142">
        <v>44077</v>
      </c>
      <c r="G457" s="143">
        <v>0.47500000000000003</v>
      </c>
      <c r="H457" s="112" t="s">
        <v>1915</v>
      </c>
      <c r="I457" s="112" t="s">
        <v>2263</v>
      </c>
      <c r="J457" s="113" t="s">
        <v>39</v>
      </c>
      <c r="K457" s="58">
        <f>IF(ISBLANK($A457),"",$F457-(INDEX(ShipmentRegister!A:A,MATCH($A457,ShipmentRegister!C:C,0))))</f>
        <v>6</v>
      </c>
      <c r="L457" s="59" t="str">
        <f>IF(ISBLANK($A457),"",IF(INDEX(ShipmentRegister!T:T,MATCH($A457,ShipmentRegister!C:C,0))=0,"",INDEX(ShipmentRegister!T:T,MATCH($A457,ShipmentRegister!C:C,0))))</f>
        <v/>
      </c>
      <c r="M457" s="113"/>
    </row>
    <row r="458" spans="1:14" ht="14.25" customHeight="1">
      <c r="A458" s="50" t="s">
        <v>2428</v>
      </c>
      <c r="B458" s="56" t="str">
        <f>IF(ISBLANK($A458),"",INDEX(ShipmentRegister!G:G,MATCH($A458,ShipmentRegister!C:C,0)))</f>
        <v>ServiceNow Australia Pty Ltd</v>
      </c>
      <c r="C458" s="57">
        <f>IF(ISBLANK($A458),"",INDEX(ShipmentRegister!D:D,MATCH($A458,ShipmentRegister!C:C,0)))</f>
        <v>8</v>
      </c>
      <c r="D458" s="57" t="str">
        <f>IF(ISBLANK($A458),"",INDEX(ShipmentRegister!F:F,MATCH($A458,ShipmentRegister!C:C,0)))</f>
        <v>A2.2</v>
      </c>
      <c r="E458" s="112" t="s">
        <v>2692</v>
      </c>
      <c r="F458" s="142">
        <v>44077</v>
      </c>
      <c r="G458" s="143">
        <v>0.47500000000000003</v>
      </c>
      <c r="H458" s="112" t="s">
        <v>1915</v>
      </c>
      <c r="I458" s="112" t="s">
        <v>2263</v>
      </c>
      <c r="J458" s="113" t="s">
        <v>39</v>
      </c>
      <c r="K458" s="58">
        <f>IF(ISBLANK($A458),"",$F458-(INDEX(ShipmentRegister!A:A,MATCH($A458,ShipmentRegister!C:C,0))))</f>
        <v>6</v>
      </c>
      <c r="L458" s="59" t="str">
        <f>IF(ISBLANK($A458),"",IF(INDEX(ShipmentRegister!T:T,MATCH($A458,ShipmentRegister!C:C,0))=0,"",INDEX(ShipmentRegister!T:T,MATCH($A458,ShipmentRegister!C:C,0))))</f>
        <v/>
      </c>
      <c r="M458" s="113"/>
    </row>
    <row r="459" spans="1:14" ht="14.25" customHeight="1">
      <c r="A459" s="50" t="s">
        <v>2429</v>
      </c>
      <c r="B459" s="56" t="str">
        <f>IF(ISBLANK($A459),"",INDEX(ShipmentRegister!G:G,MATCH($A459,ShipmentRegister!C:C,0)))</f>
        <v>ServiceNow Australia Pty Ltd</v>
      </c>
      <c r="C459" s="57">
        <f>IF(ISBLANK($A459),"",INDEX(ShipmentRegister!D:D,MATCH($A459,ShipmentRegister!C:C,0)))</f>
        <v>8</v>
      </c>
      <c r="D459" s="57" t="str">
        <f>IF(ISBLANK($A459),"",INDEX(ShipmentRegister!F:F,MATCH($A459,ShipmentRegister!C:C,0)))</f>
        <v>A2.2</v>
      </c>
      <c r="E459" s="112" t="s">
        <v>2692</v>
      </c>
      <c r="F459" s="142">
        <v>44077</v>
      </c>
      <c r="G459" s="143">
        <v>0.47500000000000003</v>
      </c>
      <c r="H459" s="112" t="s">
        <v>1915</v>
      </c>
      <c r="I459" s="112" t="s">
        <v>2263</v>
      </c>
      <c r="J459" s="113" t="s">
        <v>39</v>
      </c>
      <c r="K459" s="58">
        <f>IF(ISBLANK($A459),"",$F459-(INDEX(ShipmentRegister!A:A,MATCH($A459,ShipmentRegister!C:C,0))))</f>
        <v>6</v>
      </c>
      <c r="L459" s="59" t="str">
        <f>IF(ISBLANK($A459),"",IF(INDEX(ShipmentRegister!T:T,MATCH($A459,ShipmentRegister!C:C,0))=0,"",INDEX(ShipmentRegister!T:T,MATCH($A459,ShipmentRegister!C:C,0))))</f>
        <v/>
      </c>
      <c r="M459" s="113"/>
    </row>
    <row r="460" spans="1:14" ht="14.25" customHeight="1">
      <c r="A460" s="50" t="s">
        <v>2430</v>
      </c>
      <c r="B460" s="56" t="str">
        <f>IF(ISBLANK($A460),"",INDEX(ShipmentRegister!G:G,MATCH($A460,ShipmentRegister!C:C,0)))</f>
        <v>ServiceNow Australia Pty Ltd</v>
      </c>
      <c r="C460" s="57">
        <f>IF(ISBLANK($A460),"",INDEX(ShipmentRegister!D:D,MATCH($A460,ShipmentRegister!C:C,0)))</f>
        <v>8</v>
      </c>
      <c r="D460" s="57" t="str">
        <f>IF(ISBLANK($A460),"",INDEX(ShipmentRegister!F:F,MATCH($A460,ShipmentRegister!C:C,0)))</f>
        <v>A2.2</v>
      </c>
      <c r="E460" s="112" t="s">
        <v>2692</v>
      </c>
      <c r="F460" s="142">
        <v>44077</v>
      </c>
      <c r="G460" s="143">
        <v>0.47500000000000003</v>
      </c>
      <c r="H460" s="112" t="s">
        <v>1915</v>
      </c>
      <c r="I460" s="112" t="s">
        <v>2263</v>
      </c>
      <c r="J460" s="113" t="s">
        <v>39</v>
      </c>
      <c r="K460" s="58">
        <f>IF(ISBLANK($A460),"",$F460-(INDEX(ShipmentRegister!A:A,MATCH($A460,ShipmentRegister!C:C,0))))</f>
        <v>6</v>
      </c>
      <c r="L460" s="59" t="str">
        <f>IF(ISBLANK($A460),"",IF(INDEX(ShipmentRegister!T:T,MATCH($A460,ShipmentRegister!C:C,0))=0,"",INDEX(ShipmentRegister!T:T,MATCH($A460,ShipmentRegister!C:C,0))))</f>
        <v/>
      </c>
      <c r="M460" s="113"/>
    </row>
    <row r="461" spans="1:14" ht="14.25" customHeight="1">
      <c r="A461" s="50" t="s">
        <v>2431</v>
      </c>
      <c r="B461" s="56" t="str">
        <f>IF(ISBLANK($A461),"",INDEX(ShipmentRegister!G:G,MATCH($A461,ShipmentRegister!C:C,0)))</f>
        <v>ServiceNow Australia Pty Ltd</v>
      </c>
      <c r="C461" s="57">
        <f>IF(ISBLANK($A461),"",INDEX(ShipmentRegister!D:D,MATCH($A461,ShipmentRegister!C:C,0)))</f>
        <v>8</v>
      </c>
      <c r="D461" s="57" t="str">
        <f>IF(ISBLANK($A461),"",INDEX(ShipmentRegister!F:F,MATCH($A461,ShipmentRegister!C:C,0)))</f>
        <v>A2.2</v>
      </c>
      <c r="E461" s="112" t="s">
        <v>2692</v>
      </c>
      <c r="F461" s="142">
        <v>44077</v>
      </c>
      <c r="G461" s="143">
        <v>0.47500000000000003</v>
      </c>
      <c r="H461" s="112" t="s">
        <v>1915</v>
      </c>
      <c r="I461" s="112" t="s">
        <v>2263</v>
      </c>
      <c r="J461" s="113" t="s">
        <v>39</v>
      </c>
      <c r="K461" s="58">
        <f>IF(ISBLANK($A461),"",$F461-(INDEX(ShipmentRegister!A:A,MATCH($A461,ShipmentRegister!C:C,0))))</f>
        <v>6</v>
      </c>
      <c r="L461" s="59" t="str">
        <f>IF(ISBLANK($A461),"",IF(INDEX(ShipmentRegister!T:T,MATCH($A461,ShipmentRegister!C:C,0))=0,"",INDEX(ShipmentRegister!T:T,MATCH($A461,ShipmentRegister!C:C,0))))</f>
        <v/>
      </c>
      <c r="M461" s="113"/>
    </row>
    <row r="462" spans="1:14" ht="14.25" customHeight="1">
      <c r="A462" s="50" t="s">
        <v>2432</v>
      </c>
      <c r="B462" s="56" t="str">
        <f>IF(ISBLANK($A462),"",INDEX(ShipmentRegister!G:G,MATCH($A462,ShipmentRegister!C:C,0)))</f>
        <v>ServiceNow Australia Pty Ltd</v>
      </c>
      <c r="C462" s="57">
        <f>IF(ISBLANK($A462),"",INDEX(ShipmentRegister!D:D,MATCH($A462,ShipmentRegister!C:C,0)))</f>
        <v>8</v>
      </c>
      <c r="D462" s="57" t="str">
        <f>IF(ISBLANK($A462),"",INDEX(ShipmentRegister!F:F,MATCH($A462,ShipmentRegister!C:C,0)))</f>
        <v>A2.2</v>
      </c>
      <c r="E462" s="112" t="s">
        <v>2692</v>
      </c>
      <c r="F462" s="142">
        <v>44077</v>
      </c>
      <c r="G462" s="143">
        <v>0.47500000000000003</v>
      </c>
      <c r="H462" s="112" t="s">
        <v>1915</v>
      </c>
      <c r="I462" s="112" t="s">
        <v>2263</v>
      </c>
      <c r="J462" s="113" t="s">
        <v>39</v>
      </c>
      <c r="K462" s="58">
        <f>IF(ISBLANK($A462),"",$F462-(INDEX(ShipmentRegister!A:A,MATCH($A462,ShipmentRegister!C:C,0))))</f>
        <v>6</v>
      </c>
      <c r="L462" s="59" t="str">
        <f>IF(ISBLANK($A462),"",IF(INDEX(ShipmentRegister!T:T,MATCH($A462,ShipmentRegister!C:C,0))=0,"",INDEX(ShipmentRegister!T:T,MATCH($A462,ShipmentRegister!C:C,0))))</f>
        <v/>
      </c>
      <c r="M462" s="113"/>
    </row>
    <row r="463" spans="1:14" ht="14.25" customHeight="1">
      <c r="A463" s="50" t="s">
        <v>2433</v>
      </c>
      <c r="B463" s="56" t="str">
        <f>IF(ISBLANK($A463),"",INDEX(ShipmentRegister!G:G,MATCH($A463,ShipmentRegister!C:C,0)))</f>
        <v>ServiceNow Australia Pty Ltd</v>
      </c>
      <c r="C463" s="57">
        <f>IF(ISBLANK($A463),"",INDEX(ShipmentRegister!D:D,MATCH($A463,ShipmentRegister!C:C,0)))</f>
        <v>8</v>
      </c>
      <c r="D463" s="57" t="str">
        <f>IF(ISBLANK($A463),"",INDEX(ShipmentRegister!F:F,MATCH($A463,ShipmentRegister!C:C,0)))</f>
        <v>A2.2</v>
      </c>
      <c r="E463" s="112" t="s">
        <v>2692</v>
      </c>
      <c r="F463" s="142">
        <v>44077</v>
      </c>
      <c r="G463" s="143">
        <v>0.47500000000000003</v>
      </c>
      <c r="H463" s="112" t="s">
        <v>1915</v>
      </c>
      <c r="I463" s="112" t="s">
        <v>2263</v>
      </c>
      <c r="J463" s="113" t="s">
        <v>39</v>
      </c>
      <c r="K463" s="58">
        <f>IF(ISBLANK($A463),"",$F463-(INDEX(ShipmentRegister!A:A,MATCH($A463,ShipmentRegister!C:C,0))))</f>
        <v>6</v>
      </c>
      <c r="L463" s="59" t="str">
        <f>IF(ISBLANK($A463),"",IF(INDEX(ShipmentRegister!T:T,MATCH($A463,ShipmentRegister!C:C,0))=0,"",INDEX(ShipmentRegister!T:T,MATCH($A463,ShipmentRegister!C:C,0))))</f>
        <v/>
      </c>
      <c r="M463" s="113"/>
    </row>
    <row r="464" spans="1:14" ht="14.25" customHeight="1">
      <c r="A464" s="50" t="s">
        <v>2434</v>
      </c>
      <c r="B464" s="56" t="str">
        <f>IF(ISBLANK($A464),"",INDEX(ShipmentRegister!G:G,MATCH($A464,ShipmentRegister!C:C,0)))</f>
        <v>ServiceNow Australia Pty Ltd</v>
      </c>
      <c r="C464" s="57">
        <f>IF(ISBLANK($A464),"",INDEX(ShipmentRegister!D:D,MATCH($A464,ShipmentRegister!C:C,0)))</f>
        <v>8</v>
      </c>
      <c r="D464" s="57" t="str">
        <f>IF(ISBLANK($A464),"",INDEX(ShipmentRegister!F:F,MATCH($A464,ShipmentRegister!C:C,0)))</f>
        <v>A2.2</v>
      </c>
      <c r="E464" s="112" t="s">
        <v>2692</v>
      </c>
      <c r="F464" s="142">
        <v>44077</v>
      </c>
      <c r="G464" s="143">
        <v>0.47500000000000003</v>
      </c>
      <c r="H464" s="112" t="s">
        <v>1915</v>
      </c>
      <c r="I464" s="112" t="s">
        <v>2263</v>
      </c>
      <c r="J464" s="113" t="s">
        <v>39</v>
      </c>
      <c r="K464" s="58">
        <f>IF(ISBLANK($A464),"",$F464-(INDEX(ShipmentRegister!A:A,MATCH($A464,ShipmentRegister!C:C,0))))</f>
        <v>6</v>
      </c>
      <c r="L464" s="59" t="str">
        <f>IF(ISBLANK($A464),"",IF(INDEX(ShipmentRegister!T:T,MATCH($A464,ShipmentRegister!C:C,0))=0,"",INDEX(ShipmentRegister!T:T,MATCH($A464,ShipmentRegister!C:C,0))))</f>
        <v/>
      </c>
      <c r="M464" s="113"/>
    </row>
    <row r="465" spans="1:13" ht="14.25" customHeight="1">
      <c r="A465" s="50" t="s">
        <v>2373</v>
      </c>
      <c r="B465" s="56" t="str">
        <f>IF(ISBLANK($A465),"",INDEX(ShipmentRegister!G:G,MATCH($A465,ShipmentRegister!C:C,0)))</f>
        <v>ServiceNow Australia Pty Ltd</v>
      </c>
      <c r="C465" s="57">
        <f>IF(ISBLANK($A465),"",INDEX(ShipmentRegister!D:D,MATCH($A465,ShipmentRegister!C:C,0)))</f>
        <v>1</v>
      </c>
      <c r="D465" s="57" t="str">
        <f>IF(ISBLANK($A465),"",INDEX(ShipmentRegister!F:F,MATCH($A465,ShipmentRegister!C:C,0)))</f>
        <v>C2.1</v>
      </c>
      <c r="E465" s="112" t="s">
        <v>2692</v>
      </c>
      <c r="F465" s="142">
        <v>44077</v>
      </c>
      <c r="G465" s="143">
        <v>0.47500000000000003</v>
      </c>
      <c r="H465" s="112" t="s">
        <v>1915</v>
      </c>
      <c r="I465" s="112" t="s">
        <v>2263</v>
      </c>
      <c r="J465" s="113" t="s">
        <v>39</v>
      </c>
      <c r="K465" s="58">
        <f>IF(ISBLANK($A465),"",$F465-(INDEX(ShipmentRegister!A:A,MATCH($A465,ShipmentRegister!C:C,0))))</f>
        <v>7</v>
      </c>
      <c r="L465" s="59" t="str">
        <f>IF(ISBLANK($A465),"",IF(INDEX(ShipmentRegister!T:T,MATCH($A465,ShipmentRegister!C:C,0))=0,"",INDEX(ShipmentRegister!T:T,MATCH($A465,ShipmentRegister!C:C,0))))</f>
        <v/>
      </c>
      <c r="M465" s="113"/>
    </row>
    <row r="466" spans="1:13" ht="14.25" customHeight="1">
      <c r="A466" s="50" t="s">
        <v>1575</v>
      </c>
      <c r="B466" s="56" t="str">
        <f>IF(ISBLANK($A466),"",INDEX(ShipmentRegister!G:G,MATCH($A466,ShipmentRegister!C:C,0)))</f>
        <v>ServiceNow Australia Pty Ltd</v>
      </c>
      <c r="C466" s="57">
        <f>IF(ISBLANK($A466),"",INDEX(ShipmentRegister!D:D,MATCH($A466,ShipmentRegister!C:C,0)))</f>
        <v>1</v>
      </c>
      <c r="D466" s="57" t="str">
        <f>IF(ISBLANK($A466),"",INDEX(ShipmentRegister!F:F,MATCH($A466,ShipmentRegister!C:C,0)))</f>
        <v>A1.2</v>
      </c>
      <c r="E466" s="112" t="s">
        <v>2692</v>
      </c>
      <c r="F466" s="142">
        <v>44077</v>
      </c>
      <c r="G466" s="143">
        <v>0.47500000000000003</v>
      </c>
      <c r="H466" s="112" t="s">
        <v>1915</v>
      </c>
      <c r="I466" s="112" t="s">
        <v>2263</v>
      </c>
      <c r="J466" s="113" t="s">
        <v>39</v>
      </c>
      <c r="K466" s="58">
        <f>IF(ISBLANK($A466),"",$F466-(INDEX(ShipmentRegister!A:A,MATCH($A466,ShipmentRegister!C:C,0))))</f>
        <v>31</v>
      </c>
      <c r="L466" s="59" t="str">
        <f>IF(ISBLANK($A466),"",IF(INDEX(ShipmentRegister!T:T,MATCH($A466,ShipmentRegister!C:C,0))=0,"",INDEX(ShipmentRegister!T:T,MATCH($A466,ShipmentRegister!C:C,0))))</f>
        <v/>
      </c>
      <c r="M466" s="113"/>
    </row>
    <row r="467" spans="1:13" ht="14.25" customHeight="1">
      <c r="A467" s="50" t="s">
        <v>900</v>
      </c>
      <c r="B467" s="56" t="str">
        <f>IF(ISBLANK($A467),"",INDEX(ShipmentRegister!G:G,MATCH($A467,ShipmentRegister!C:C,0)))</f>
        <v>ServiceNow Australia Pty Ltd</v>
      </c>
      <c r="C467" s="57">
        <f>IF(ISBLANK($A467),"",INDEX(ShipmentRegister!D:D,MATCH($A467,ShipmentRegister!C:C,0)))</f>
        <v>1</v>
      </c>
      <c r="D467" s="57" t="str">
        <f>IF(ISBLANK($A467),"",INDEX(ShipmentRegister!F:F,MATCH($A467,ShipmentRegister!C:C,0)))</f>
        <v>A1.2</v>
      </c>
      <c r="E467" s="112" t="s">
        <v>2692</v>
      </c>
      <c r="F467" s="142">
        <v>44077</v>
      </c>
      <c r="G467" s="143">
        <v>0.47500000000000003</v>
      </c>
      <c r="H467" s="112" t="s">
        <v>1915</v>
      </c>
      <c r="I467" s="112" t="s">
        <v>2263</v>
      </c>
      <c r="J467" s="113" t="s">
        <v>39</v>
      </c>
      <c r="K467" s="58">
        <f>IF(ISBLANK($A467),"",$F467-(INDEX(ShipmentRegister!A:A,MATCH($A467,ShipmentRegister!C:C,0))))</f>
        <v>59</v>
      </c>
      <c r="L467" s="59" t="str">
        <f>IF(ISBLANK($A467),"",IF(INDEX(ShipmentRegister!T:T,MATCH($A467,ShipmentRegister!C:C,0))=0,"",INDEX(ShipmentRegister!T:T,MATCH($A467,ShipmentRegister!C:C,0))))</f>
        <v/>
      </c>
      <c r="M467" s="113"/>
    </row>
    <row r="468" spans="1:13" ht="14.25" customHeight="1">
      <c r="A468" s="50" t="s">
        <v>691</v>
      </c>
      <c r="B468" s="56" t="str">
        <f>IF(ISBLANK($A468),"",INDEX(ShipmentRegister!G:G,MATCH($A468,ShipmentRegister!C:C,0)))</f>
        <v>ServiceNow Australia Pty Ltd</v>
      </c>
      <c r="C468" s="57">
        <f>IF(ISBLANK($A468),"",INDEX(ShipmentRegister!D:D,MATCH($A468,ShipmentRegister!C:C,0)))</f>
        <v>2</v>
      </c>
      <c r="D468" s="57" t="str">
        <f>IF(ISBLANK($A468),"",INDEX(ShipmentRegister!F:F,MATCH($A468,ShipmentRegister!C:C,0)))</f>
        <v>C3.1</v>
      </c>
      <c r="E468" s="112" t="s">
        <v>2692</v>
      </c>
      <c r="F468" s="142">
        <v>44077</v>
      </c>
      <c r="G468" s="143">
        <v>0.47500000000000003</v>
      </c>
      <c r="H468" s="112" t="s">
        <v>1915</v>
      </c>
      <c r="I468" s="112" t="s">
        <v>2263</v>
      </c>
      <c r="J468" s="113" t="s">
        <v>39</v>
      </c>
      <c r="K468" s="58">
        <f>IF(ISBLANK($A468),"",$F468-(INDEX(ShipmentRegister!A:A,MATCH($A468,ShipmentRegister!C:C,0))))</f>
        <v>90</v>
      </c>
      <c r="L468" s="59" t="str">
        <f>IF(ISBLANK($A468),"",IF(INDEX(ShipmentRegister!T:T,MATCH($A468,ShipmentRegister!C:C,0))=0,"",INDEX(ShipmentRegister!T:T,MATCH($A468,ShipmentRegister!C:C,0))))</f>
        <v/>
      </c>
      <c r="M468" s="113"/>
    </row>
    <row r="469" spans="1:13" ht="14.25" customHeight="1">
      <c r="A469" s="50" t="s">
        <v>693</v>
      </c>
      <c r="B469" s="56" t="str">
        <f>IF(ISBLANK($A469),"",INDEX(ShipmentRegister!G:G,MATCH($A469,ShipmentRegister!C:C,0)))</f>
        <v>ServiceNow Australia Pty Ltd</v>
      </c>
      <c r="C469" s="57">
        <f>IF(ISBLANK($A469),"",INDEX(ShipmentRegister!D:D,MATCH($A469,ShipmentRegister!C:C,0)))</f>
        <v>2</v>
      </c>
      <c r="D469" s="57" t="str">
        <f>IF(ISBLANK($A469),"",INDEX(ShipmentRegister!F:F,MATCH($A469,ShipmentRegister!C:C,0)))</f>
        <v>C3.1</v>
      </c>
      <c r="E469" s="112" t="s">
        <v>2692</v>
      </c>
      <c r="F469" s="142">
        <v>44077</v>
      </c>
      <c r="G469" s="143">
        <v>0.47500000000000003</v>
      </c>
      <c r="H469" s="112" t="s">
        <v>1915</v>
      </c>
      <c r="I469" s="112" t="s">
        <v>2263</v>
      </c>
      <c r="J469" s="113" t="s">
        <v>39</v>
      </c>
      <c r="K469" s="58">
        <f>IF(ISBLANK($A469),"",$F469-(INDEX(ShipmentRegister!A:A,MATCH($A469,ShipmentRegister!C:C,0))))</f>
        <v>90</v>
      </c>
      <c r="L469" s="59" t="str">
        <f>IF(ISBLANK($A469),"",IF(INDEX(ShipmentRegister!T:T,MATCH($A469,ShipmentRegister!C:C,0))=0,"",INDEX(ShipmentRegister!T:T,MATCH($A469,ShipmentRegister!C:C,0))))</f>
        <v/>
      </c>
      <c r="M469" s="113"/>
    </row>
    <row r="470" spans="1:13" ht="14.25" customHeight="1">
      <c r="A470" s="50" t="s">
        <v>2665</v>
      </c>
      <c r="B470" s="56" t="str">
        <f>IF(ISBLANK($A470),"",INDEX(ShipmentRegister!G:G,MATCH($A470,ShipmentRegister!C:C,0)))</f>
        <v>Browserstack</v>
      </c>
      <c r="C470" s="57">
        <f>IF(ISBLANK($A470),"",INDEX(ShipmentRegister!D:D,MATCH($A470,ShipmentRegister!C:C,0)))</f>
        <v>1</v>
      </c>
      <c r="D470" s="57" t="str">
        <f>IF(ISBLANK($A470),"",INDEX(ShipmentRegister!F:F,MATCH($A470,ShipmentRegister!C:C,0)))</f>
        <v>E4.2</v>
      </c>
      <c r="E470" s="112" t="s">
        <v>2694</v>
      </c>
      <c r="F470" s="142">
        <v>44077</v>
      </c>
      <c r="G470" s="114" t="s">
        <v>2695</v>
      </c>
      <c r="H470" s="112" t="s">
        <v>167</v>
      </c>
      <c r="I470" s="112" t="s">
        <v>167</v>
      </c>
      <c r="J470" s="113" t="s">
        <v>39</v>
      </c>
      <c r="K470" s="58">
        <f>IF(ISBLANK($A470),"",$F470-(INDEX(ShipmentRegister!A:A,MATCH($A470,ShipmentRegister!C:C,0))))</f>
        <v>1</v>
      </c>
      <c r="L470" s="59" t="str">
        <f>IF(ISBLANK($A470),"",IF(INDEX(ShipmentRegister!T:T,MATCH($A470,ShipmentRegister!C:C,0))=0,"",INDEX(ShipmentRegister!T:T,MATCH($A470,ShipmentRegister!C:C,0))))</f>
        <v/>
      </c>
      <c r="M470" s="113"/>
    </row>
    <row r="471" spans="1:13" ht="14.25" customHeight="1">
      <c r="A471" s="50" t="s">
        <v>2688</v>
      </c>
      <c r="B471" s="56" t="str">
        <f>IF(ISBLANK($A471),"",INDEX(ShipmentRegister!G:G,MATCH($A471,ShipmentRegister!C:C,0)))</f>
        <v>BrowserStack</v>
      </c>
      <c r="C471" s="57">
        <f>IF(ISBLANK($A471),"",INDEX(ShipmentRegister!D:D,MATCH($A471,ShipmentRegister!C:C,0)))</f>
        <v>1</v>
      </c>
      <c r="D471" s="57" t="str">
        <f>IF(ISBLANK($A471),"",INDEX(ShipmentRegister!F:F,MATCH($A471,ShipmentRegister!C:C,0)))</f>
        <v>C2.1</v>
      </c>
      <c r="E471" s="112" t="s">
        <v>2694</v>
      </c>
      <c r="F471" s="142">
        <v>44077</v>
      </c>
      <c r="G471" s="114" t="s">
        <v>2695</v>
      </c>
      <c r="H471" s="112" t="s">
        <v>167</v>
      </c>
      <c r="I471" s="112" t="s">
        <v>167</v>
      </c>
      <c r="J471" s="113" t="s">
        <v>39</v>
      </c>
      <c r="K471" s="58">
        <f>IF(ISBLANK($A471),"",$F471-(INDEX(ShipmentRegister!A:A,MATCH($A471,ShipmentRegister!C:C,0))))</f>
        <v>0</v>
      </c>
      <c r="L471" s="59" t="str">
        <f>IF(ISBLANK($A471),"",IF(INDEX(ShipmentRegister!T:T,MATCH($A471,ShipmentRegister!C:C,0))=0,"",INDEX(ShipmentRegister!T:T,MATCH($A471,ShipmentRegister!C:C,0))))</f>
        <v/>
      </c>
      <c r="M471" s="113"/>
    </row>
    <row r="472" spans="1:13" ht="14.25" customHeight="1">
      <c r="A472" s="50" t="s">
        <v>2701</v>
      </c>
      <c r="B472" s="56" t="str">
        <f>IF(ISBLANK($A472),"",INDEX(ShipmentRegister!G:G,MATCH($A472,ShipmentRegister!C:C,0)))</f>
        <v>Trustpower Ltd</v>
      </c>
      <c r="C472" s="57">
        <f>IF(ISBLANK($A472),"",INDEX(ShipmentRegister!D:D,MATCH($A472,ShipmentRegister!C:C,0)))</f>
        <v>1</v>
      </c>
      <c r="D472" s="57" t="str">
        <f>IF(ISBLANK($A472),"",INDEX(ShipmentRegister!F:F,MATCH($A472,ShipmentRegister!C:C,0)))</f>
        <v>a1.2</v>
      </c>
      <c r="E472" s="112" t="s">
        <v>2708</v>
      </c>
      <c r="F472" s="142">
        <v>44077</v>
      </c>
      <c r="G472" s="114" t="s">
        <v>2097</v>
      </c>
      <c r="H472" s="112" t="s">
        <v>339</v>
      </c>
      <c r="I472" s="112" t="s">
        <v>339</v>
      </c>
      <c r="J472" s="113" t="s">
        <v>39</v>
      </c>
      <c r="K472" s="58">
        <f>IF(ISBLANK($A472),"",$F472-(INDEX(ShipmentRegister!A:A,MATCH($A472,ShipmentRegister!C:C,0))))</f>
        <v>0</v>
      </c>
      <c r="L472" s="59" t="str">
        <f>IF(ISBLANK($A472),"",IF(INDEX(ShipmentRegister!T:T,MATCH($A472,ShipmentRegister!C:C,0))=0,"",INDEX(ShipmentRegister!T:T,MATCH($A472,ShipmentRegister!C:C,0))))</f>
        <v/>
      </c>
      <c r="M472" s="113"/>
    </row>
    <row r="473" spans="1:13" ht="14.25" customHeight="1">
      <c r="A473" s="50" t="s">
        <v>2406</v>
      </c>
      <c r="B473" s="56" t="str">
        <f>IF(ISBLANK($A473),"",INDEX(ShipmentRegister!G:G,MATCH($A473,ShipmentRegister!C:C,0)))</f>
        <v>MOQDIGITAL PTY LTD</v>
      </c>
      <c r="C473" s="57">
        <f>IF(ISBLANK($A473),"",INDEX(ShipmentRegister!D:D,MATCH($A473,ShipmentRegister!C:C,0)))</f>
        <v>2</v>
      </c>
      <c r="D473" s="57" t="str">
        <f>IF(ISBLANK($A473),"",INDEX(ShipmentRegister!F:F,MATCH($A473,ShipmentRegister!C:C,0)))</f>
        <v>C5.1</v>
      </c>
      <c r="E473" s="112" t="s">
        <v>2709</v>
      </c>
      <c r="F473" s="142">
        <v>44077</v>
      </c>
      <c r="G473" s="114" t="s">
        <v>2710</v>
      </c>
      <c r="H473" s="112" t="s">
        <v>339</v>
      </c>
      <c r="I473" s="112" t="s">
        <v>339</v>
      </c>
      <c r="J473" s="113" t="s">
        <v>39</v>
      </c>
      <c r="K473" s="58">
        <f>IF(ISBLANK($A473),"",$F473-(INDEX(ShipmentRegister!A:A,MATCH($A473,ShipmentRegister!C:C,0))))</f>
        <v>7</v>
      </c>
      <c r="L473" s="59" t="str">
        <f>IF(ISBLANK($A473),"",IF(INDEX(ShipmentRegister!T:T,MATCH($A473,ShipmentRegister!C:C,0))=0,"",INDEX(ShipmentRegister!T:T,MATCH($A473,ShipmentRegister!C:C,0))))</f>
        <v/>
      </c>
      <c r="M473" s="113"/>
    </row>
    <row r="474" spans="1:13" ht="14.25" customHeight="1">
      <c r="A474" s="50" t="s">
        <v>2407</v>
      </c>
      <c r="B474" s="56" t="str">
        <f>IF(ISBLANK($A474),"",INDEX(ShipmentRegister!G:G,MATCH($A474,ShipmentRegister!C:C,0)))</f>
        <v>MOQDIGITAL PTY LTD</v>
      </c>
      <c r="C474" s="57">
        <f>IF(ISBLANK($A474),"",INDEX(ShipmentRegister!D:D,MATCH($A474,ShipmentRegister!C:C,0)))</f>
        <v>2</v>
      </c>
      <c r="D474" s="57" t="str">
        <f>IF(ISBLANK($A474),"",INDEX(ShipmentRegister!F:F,MATCH($A474,ShipmentRegister!C:C,0)))</f>
        <v>C5.1</v>
      </c>
      <c r="E474" s="112" t="s">
        <v>2709</v>
      </c>
      <c r="F474" s="142">
        <v>44077</v>
      </c>
      <c r="G474" s="114" t="s">
        <v>2710</v>
      </c>
      <c r="H474" s="112" t="s">
        <v>339</v>
      </c>
      <c r="I474" s="112" t="s">
        <v>339</v>
      </c>
      <c r="J474" s="113" t="s">
        <v>39</v>
      </c>
      <c r="K474" s="58">
        <f>IF(ISBLANK($A474),"",$F474-(INDEX(ShipmentRegister!A:A,MATCH($A474,ShipmentRegister!C:C,0))))</f>
        <v>7</v>
      </c>
      <c r="L474" s="59" t="str">
        <f>IF(ISBLANK($A474),"",IF(INDEX(ShipmentRegister!T:T,MATCH($A474,ShipmentRegister!C:C,0))=0,"",INDEX(ShipmentRegister!T:T,MATCH($A474,ShipmentRegister!C:C,0))))</f>
        <v/>
      </c>
      <c r="M474" s="113" t="s">
        <v>2716</v>
      </c>
    </row>
    <row r="475" spans="1:13" ht="14.25" customHeight="1">
      <c r="A475" s="50" t="s">
        <v>2717</v>
      </c>
      <c r="B475" s="56" t="str">
        <f>IF(ISBLANK($A475),"",INDEX(ShipmentRegister!G:G,MATCH($A475,ShipmentRegister!C:C,0)))</f>
        <v>SoftLayer Technologies Australia Pty Ltd</v>
      </c>
      <c r="C475" s="57">
        <f>IF(ISBLANK($A475),"",INDEX(ShipmentRegister!D:D,MATCH($A475,ShipmentRegister!C:C,0)))</f>
        <v>1</v>
      </c>
      <c r="D475" s="57" t="str">
        <f>IF(ISBLANK($A475),"",INDEX(ShipmentRegister!F:F,MATCH($A475,ShipmentRegister!C:C,0)))</f>
        <v>Loading Dock</v>
      </c>
      <c r="E475" s="112" t="s">
        <v>2718</v>
      </c>
      <c r="F475" s="142">
        <v>44078</v>
      </c>
      <c r="G475" s="143">
        <v>0.41250000000000003</v>
      </c>
      <c r="H475" s="112" t="s">
        <v>2571</v>
      </c>
      <c r="I475" s="112" t="s">
        <v>1915</v>
      </c>
      <c r="J475" s="113" t="s">
        <v>39</v>
      </c>
      <c r="K475" s="58">
        <f>IF(ISBLANK($A475),"",$F475-(INDEX(ShipmentRegister!A:A,MATCH($A475,ShipmentRegister!C:C,0))))</f>
        <v>0</v>
      </c>
      <c r="L475" s="59" t="str">
        <f>IF(ISBLANK($A475),"",IF(INDEX(ShipmentRegister!T:T,MATCH($A475,ShipmentRegister!C:C,0))=0,"",INDEX(ShipmentRegister!T:T,MATCH($A475,ShipmentRegister!C:C,0))))</f>
        <v/>
      </c>
      <c r="M475" s="113"/>
    </row>
    <row r="476" spans="1:13" ht="14.25" customHeight="1">
      <c r="A476" s="50" t="s">
        <v>2711</v>
      </c>
      <c r="B476" s="56" t="str">
        <f>IF(ISBLANK($A476),"",INDEX(ShipmentRegister!G:G,MATCH($A476,ShipmentRegister!C:C,0)))</f>
        <v>TTEC International Australia</v>
      </c>
      <c r="C476" s="57">
        <f>IF(ISBLANK($A476),"",INDEX(ShipmentRegister!D:D,MATCH($A476,ShipmentRegister!C:C,0)))</f>
        <v>1</v>
      </c>
      <c r="D476" s="57" t="str">
        <f>IF(ISBLANK($A476),"",INDEX(ShipmentRegister!F:F,MATCH($A476,ShipmentRegister!C:C,0)))</f>
        <v>Central Floor</v>
      </c>
      <c r="E476" s="112" t="s">
        <v>2719</v>
      </c>
      <c r="F476" s="142">
        <v>44078</v>
      </c>
      <c r="G476" s="143">
        <v>0.49305555555555558</v>
      </c>
      <c r="H476" s="112" t="s">
        <v>2263</v>
      </c>
      <c r="I476" s="112" t="s">
        <v>1915</v>
      </c>
      <c r="J476" s="113" t="s">
        <v>39</v>
      </c>
      <c r="K476" s="58">
        <f>IF(ISBLANK($A476),"",$F476-(INDEX(ShipmentRegister!A:A,MATCH($A476,ShipmentRegister!C:C,0))))</f>
        <v>0</v>
      </c>
      <c r="L476" s="59" t="str">
        <f>IF(ISBLANK($A476),"",IF(INDEX(ShipmentRegister!T:T,MATCH($A476,ShipmentRegister!C:C,0))=0,"",INDEX(ShipmentRegister!T:T,MATCH($A476,ShipmentRegister!C:C,0))))</f>
        <v/>
      </c>
      <c r="M476" s="113"/>
    </row>
    <row r="477" spans="1:13" ht="14.25" customHeight="1">
      <c r="A477" s="50" t="s">
        <v>2720</v>
      </c>
      <c r="B477" s="56" t="str">
        <f>IF(ISBLANK($A477),"",INDEX(ShipmentRegister!G:G,MATCH($A477,ShipmentRegister!C:C,0)))</f>
        <v>RTI Connectivity Pte. Ltd.</v>
      </c>
      <c r="C477" s="57">
        <f>IF(ISBLANK($A477),"",INDEX(ShipmentRegister!D:D,MATCH($A477,ShipmentRegister!C:C,0)))</f>
        <v>5</v>
      </c>
      <c r="D477" s="57" t="str">
        <f>IF(ISBLANK($A477),"",INDEX(ShipmentRegister!F:F,MATCH($A477,ShipmentRegister!C:C,0)))</f>
        <v>Central Floor</v>
      </c>
      <c r="E477" s="112" t="s">
        <v>2727</v>
      </c>
      <c r="F477" s="142">
        <v>44078</v>
      </c>
      <c r="G477" s="114" t="s">
        <v>2081</v>
      </c>
      <c r="H477" s="112" t="s">
        <v>618</v>
      </c>
      <c r="I477" s="112" t="s">
        <v>618</v>
      </c>
      <c r="J477" s="113" t="s">
        <v>39</v>
      </c>
      <c r="K477" s="58">
        <f>IF(ISBLANK($A477),"",$F477-(INDEX(ShipmentRegister!A:A,MATCH($A477,ShipmentRegister!C:C,0))))</f>
        <v>0</v>
      </c>
      <c r="L477" s="59" t="str">
        <f>IF(ISBLANK($A477),"",IF(INDEX(ShipmentRegister!T:T,MATCH($A477,ShipmentRegister!C:C,0))=0,"",INDEX(ShipmentRegister!T:T,MATCH($A477,ShipmentRegister!C:C,0))))</f>
        <v/>
      </c>
      <c r="M477" s="113"/>
    </row>
    <row r="478" spans="1:13" ht="14.25" customHeight="1">
      <c r="A478" s="50" t="s">
        <v>2721</v>
      </c>
      <c r="B478" s="56" t="str">
        <f>IF(ISBLANK($A478),"",INDEX(ShipmentRegister!G:G,MATCH($A478,ShipmentRegister!C:C,0)))</f>
        <v>RTI Connectivity Pte. Ltd.</v>
      </c>
      <c r="C478" s="57">
        <f>IF(ISBLANK($A478),"",INDEX(ShipmentRegister!D:D,MATCH($A478,ShipmentRegister!C:C,0)))</f>
        <v>5</v>
      </c>
      <c r="D478" s="57" t="str">
        <f>IF(ISBLANK($A478),"",INDEX(ShipmentRegister!F:F,MATCH($A478,ShipmentRegister!C:C,0)))</f>
        <v>Central Floor</v>
      </c>
      <c r="E478" s="112" t="s">
        <v>2727</v>
      </c>
      <c r="F478" s="142">
        <v>44078</v>
      </c>
      <c r="G478" s="114" t="s">
        <v>2081</v>
      </c>
      <c r="H478" s="112" t="s">
        <v>618</v>
      </c>
      <c r="I478" s="112" t="s">
        <v>618</v>
      </c>
      <c r="J478" s="113" t="s">
        <v>39</v>
      </c>
      <c r="K478" s="58">
        <f>IF(ISBLANK($A478),"",$F478-(INDEX(ShipmentRegister!A:A,MATCH($A478,ShipmentRegister!C:C,0))))</f>
        <v>0</v>
      </c>
      <c r="L478" s="59" t="str">
        <f>IF(ISBLANK($A478),"",IF(INDEX(ShipmentRegister!T:T,MATCH($A478,ShipmentRegister!C:C,0))=0,"",INDEX(ShipmentRegister!T:T,MATCH($A478,ShipmentRegister!C:C,0))))</f>
        <v/>
      </c>
      <c r="M478" s="113"/>
    </row>
    <row r="479" spans="1:13" ht="14.25" customHeight="1">
      <c r="A479" s="50" t="s">
        <v>2722</v>
      </c>
      <c r="B479" s="56" t="str">
        <f>IF(ISBLANK($A479),"",INDEX(ShipmentRegister!G:G,MATCH($A479,ShipmentRegister!C:C,0)))</f>
        <v>RTI Connectivity Pte. Ltd.</v>
      </c>
      <c r="C479" s="57">
        <f>IF(ISBLANK($A479),"",INDEX(ShipmentRegister!D:D,MATCH($A479,ShipmentRegister!C:C,0)))</f>
        <v>5</v>
      </c>
      <c r="D479" s="57" t="str">
        <f>IF(ISBLANK($A479),"",INDEX(ShipmentRegister!F:F,MATCH($A479,ShipmentRegister!C:C,0)))</f>
        <v>Central Floor</v>
      </c>
      <c r="E479" s="112" t="s">
        <v>2727</v>
      </c>
      <c r="F479" s="142">
        <v>44078</v>
      </c>
      <c r="G479" s="114" t="s">
        <v>2081</v>
      </c>
      <c r="H479" s="112" t="s">
        <v>618</v>
      </c>
      <c r="I479" s="112" t="s">
        <v>618</v>
      </c>
      <c r="J479" s="113" t="s">
        <v>39</v>
      </c>
      <c r="K479" s="58">
        <f>IF(ISBLANK($A479),"",$F479-(INDEX(ShipmentRegister!A:A,MATCH($A479,ShipmentRegister!C:C,0))))</f>
        <v>0</v>
      </c>
      <c r="L479" s="59" t="str">
        <f>IF(ISBLANK($A479),"",IF(INDEX(ShipmentRegister!T:T,MATCH($A479,ShipmentRegister!C:C,0))=0,"",INDEX(ShipmentRegister!T:T,MATCH($A479,ShipmentRegister!C:C,0))))</f>
        <v/>
      </c>
      <c r="M479" s="113"/>
    </row>
    <row r="480" spans="1:13" ht="14.25" customHeight="1">
      <c r="A480" s="50" t="s">
        <v>2723</v>
      </c>
      <c r="B480" s="56" t="str">
        <f>IF(ISBLANK($A480),"",INDEX(ShipmentRegister!G:G,MATCH($A480,ShipmentRegister!C:C,0)))</f>
        <v>RTI Connectivity Pte. Ltd.</v>
      </c>
      <c r="C480" s="57">
        <f>IF(ISBLANK($A480),"",INDEX(ShipmentRegister!D:D,MATCH($A480,ShipmentRegister!C:C,0)))</f>
        <v>5</v>
      </c>
      <c r="D480" s="57" t="str">
        <f>IF(ISBLANK($A480),"",INDEX(ShipmentRegister!F:F,MATCH($A480,ShipmentRegister!C:C,0)))</f>
        <v>Central Floor</v>
      </c>
      <c r="E480" s="112" t="s">
        <v>2727</v>
      </c>
      <c r="F480" s="142">
        <v>44078</v>
      </c>
      <c r="G480" s="114" t="s">
        <v>2081</v>
      </c>
      <c r="H480" s="112" t="s">
        <v>618</v>
      </c>
      <c r="I480" s="112" t="s">
        <v>618</v>
      </c>
      <c r="J480" s="113" t="s">
        <v>39</v>
      </c>
      <c r="K480" s="58">
        <f>IF(ISBLANK($A480),"",$F480-(INDEX(ShipmentRegister!A:A,MATCH($A480,ShipmentRegister!C:C,0))))</f>
        <v>0</v>
      </c>
      <c r="L480" s="59" t="str">
        <f>IF(ISBLANK($A480),"",IF(INDEX(ShipmentRegister!T:T,MATCH($A480,ShipmentRegister!C:C,0))=0,"",INDEX(ShipmentRegister!T:T,MATCH($A480,ShipmentRegister!C:C,0))))</f>
        <v/>
      </c>
      <c r="M480" s="113"/>
    </row>
    <row r="481" spans="1:13" ht="14.25" customHeight="1">
      <c r="A481" s="50" t="s">
        <v>2724</v>
      </c>
      <c r="B481" s="56" t="str">
        <f>IF(ISBLANK($A481),"",INDEX(ShipmentRegister!G:G,MATCH($A481,ShipmentRegister!C:C,0)))</f>
        <v>RTI Connectivity Pte. Ltd.</v>
      </c>
      <c r="C481" s="57">
        <f>IF(ISBLANK($A481),"",INDEX(ShipmentRegister!D:D,MATCH($A481,ShipmentRegister!C:C,0)))</f>
        <v>5</v>
      </c>
      <c r="D481" s="57" t="str">
        <f>IF(ISBLANK($A481),"",INDEX(ShipmentRegister!F:F,MATCH($A481,ShipmentRegister!C:C,0)))</f>
        <v>Central Floor</v>
      </c>
      <c r="E481" s="112" t="s">
        <v>2727</v>
      </c>
      <c r="F481" s="142">
        <v>44078</v>
      </c>
      <c r="G481" s="114" t="s">
        <v>2081</v>
      </c>
      <c r="H481" s="112" t="s">
        <v>618</v>
      </c>
      <c r="I481" s="112" t="s">
        <v>618</v>
      </c>
      <c r="J481" s="113" t="s">
        <v>39</v>
      </c>
      <c r="K481" s="58">
        <f>IF(ISBLANK($A481),"",$F481-(INDEX(ShipmentRegister!A:A,MATCH($A481,ShipmentRegister!C:C,0))))</f>
        <v>0</v>
      </c>
      <c r="L481" s="59" t="str">
        <f>IF(ISBLANK($A481),"",IF(INDEX(ShipmentRegister!T:T,MATCH($A481,ShipmentRegister!C:C,0))=0,"",INDEX(ShipmentRegister!T:T,MATCH($A481,ShipmentRegister!C:C,0))))</f>
        <v/>
      </c>
      <c r="M481" s="113"/>
    </row>
    <row r="482" spans="1:13" ht="14.25" customHeight="1">
      <c r="A482" s="255" t="s">
        <v>2705</v>
      </c>
      <c r="B482" s="56" t="str">
        <f>IF(ISBLANK($A482),"",INDEX(ShipmentRegister!G:G,MATCH($A482,ShipmentRegister!C:C,0)))</f>
        <v>ServiceNow Australia Pty Ltd</v>
      </c>
      <c r="C482" s="57">
        <f>IF(ISBLANK($A482),"",INDEX(ShipmentRegister!D:D,MATCH($A482,ShipmentRegister!C:C,0)))</f>
        <v>1</v>
      </c>
      <c r="D482" s="57" t="str">
        <f>IF(ISBLANK($A482),"",INDEX(ShipmentRegister!F:F,MATCH($A482,ShipmentRegister!C:C,0)))</f>
        <v>C7.1</v>
      </c>
      <c r="E482" s="112" t="s">
        <v>2730</v>
      </c>
      <c r="F482" s="142">
        <v>44078</v>
      </c>
      <c r="G482" s="114" t="s">
        <v>2731</v>
      </c>
      <c r="H482" s="112" t="s">
        <v>1915</v>
      </c>
      <c r="I482" s="112" t="s">
        <v>1915</v>
      </c>
      <c r="J482" s="113" t="s">
        <v>39</v>
      </c>
      <c r="K482" s="58">
        <f>IF(ISBLANK($A482),"",$F482-(INDEX(ShipmentRegister!A:A,MATCH($A482,ShipmentRegister!C:C,0))))</f>
        <v>1</v>
      </c>
      <c r="L482" s="59" t="str">
        <f>IF(ISBLANK($A482),"",IF(INDEX(ShipmentRegister!T:T,MATCH($A482,ShipmentRegister!C:C,0))=0,"",INDEX(ShipmentRegister!T:T,MATCH($A482,ShipmentRegister!C:C,0))))</f>
        <v/>
      </c>
      <c r="M482" s="113"/>
    </row>
    <row r="483" spans="1:13" ht="14.25" customHeight="1">
      <c r="A483" s="50" t="s">
        <v>2641</v>
      </c>
      <c r="B483" s="56" t="str">
        <f>IF(ISBLANK($A483),"",INDEX(ShipmentRegister!G:G,MATCH($A483,ShipmentRegister!C:C,0)))</f>
        <v>Telstra International Limited_IMC Financial Markets</v>
      </c>
      <c r="C483" s="57">
        <f>IF(ISBLANK($A483),"",INDEX(ShipmentRegister!D:D,MATCH($A483,ShipmentRegister!C:C,0)))</f>
        <v>2</v>
      </c>
      <c r="D483" s="57" t="str">
        <f>IF(ISBLANK($A483),"",INDEX(ShipmentRegister!F:F,MATCH($A483,ShipmentRegister!C:C,0)))</f>
        <v>C3.1</v>
      </c>
      <c r="E483" s="112" t="s">
        <v>2742</v>
      </c>
      <c r="F483" s="142">
        <v>44078</v>
      </c>
      <c r="G483" s="114" t="s">
        <v>2743</v>
      </c>
      <c r="H483" s="112" t="s">
        <v>1915</v>
      </c>
      <c r="I483" s="112" t="s">
        <v>1915</v>
      </c>
      <c r="J483" s="113" t="s">
        <v>39</v>
      </c>
      <c r="K483" s="58">
        <f>IF(ISBLANK($A483),"",$F483-(INDEX(ShipmentRegister!A:A,MATCH($A483,ShipmentRegister!C:C,0))))</f>
        <v>2</v>
      </c>
      <c r="L483" s="59" t="str">
        <f>IF(ISBLANK($A483),"",IF(INDEX(ShipmentRegister!T:T,MATCH($A483,ShipmentRegister!C:C,0))=0,"",INDEX(ShipmentRegister!T:T,MATCH($A483,ShipmentRegister!C:C,0))))</f>
        <v/>
      </c>
      <c r="M483" s="113"/>
    </row>
    <row r="484" spans="1:13" ht="14.25" customHeight="1">
      <c r="A484" s="50" t="s">
        <v>2645</v>
      </c>
      <c r="B484" s="56" t="str">
        <f>IF(ISBLANK($A484),"",INDEX(ShipmentRegister!G:G,MATCH($A484,ShipmentRegister!C:C,0)))</f>
        <v>Telstra International Limited_IMC Financial Markets</v>
      </c>
      <c r="C484" s="57">
        <f>IF(ISBLANK($A484),"",INDEX(ShipmentRegister!D:D,MATCH($A484,ShipmentRegister!C:C,0)))</f>
        <v>2</v>
      </c>
      <c r="D484" s="57" t="str">
        <f>IF(ISBLANK($A484),"",INDEX(ShipmentRegister!F:F,MATCH($A484,ShipmentRegister!C:C,0)))</f>
        <v>C3.1</v>
      </c>
      <c r="E484" s="112" t="s">
        <v>2742</v>
      </c>
      <c r="F484" s="142">
        <v>44078</v>
      </c>
      <c r="G484" s="114" t="s">
        <v>2743</v>
      </c>
      <c r="H484" s="112" t="s">
        <v>1915</v>
      </c>
      <c r="I484" s="112" t="s">
        <v>1915</v>
      </c>
      <c r="J484" s="113" t="s">
        <v>39</v>
      </c>
      <c r="K484" s="58">
        <f>IF(ISBLANK($A484),"",$F484-(INDEX(ShipmentRegister!A:A,MATCH($A484,ShipmentRegister!C:C,0))))</f>
        <v>2</v>
      </c>
      <c r="L484" s="59" t="str">
        <f>IF(ISBLANK($A484),"",IF(INDEX(ShipmentRegister!T:T,MATCH($A484,ShipmentRegister!C:C,0))=0,"",INDEX(ShipmentRegister!T:T,MATCH($A484,ShipmentRegister!C:C,0))))</f>
        <v/>
      </c>
      <c r="M484" s="113"/>
    </row>
    <row r="485" spans="1:13" ht="14.25" customHeight="1">
      <c r="A485" s="50" t="s">
        <v>2696</v>
      </c>
      <c r="B485" s="56" t="str">
        <f>IF(ISBLANK($A485),"",INDEX(ShipmentRegister!G:G,MATCH($A485,ShipmentRegister!C:C,0)))</f>
        <v>Zurich Financial Services Australia Limited</v>
      </c>
      <c r="C485" s="57">
        <f>IF(ISBLANK($A485),"",INDEX(ShipmentRegister!D:D,MATCH($A485,ShipmentRegister!C:C,0)))</f>
        <v>3</v>
      </c>
      <c r="D485" s="57" t="str">
        <f>IF(ISBLANK($A485),"",INDEX(ShipmentRegister!F:F,MATCH($A485,ShipmentRegister!C:C,0)))</f>
        <v>a1.2</v>
      </c>
      <c r="E485" s="112" t="s">
        <v>3062</v>
      </c>
      <c r="F485" s="142">
        <v>44082</v>
      </c>
      <c r="G485" s="247">
        <v>0.44791666666666669</v>
      </c>
      <c r="H485" s="112" t="s">
        <v>1915</v>
      </c>
      <c r="I485" s="112" t="s">
        <v>1974</v>
      </c>
      <c r="J485" s="113" t="s">
        <v>39</v>
      </c>
      <c r="K485" s="58">
        <f>IF(ISBLANK($A485),"",$F485-(INDEX(ShipmentRegister!A:A,MATCH($A485,ShipmentRegister!C:C,0))))</f>
        <v>5</v>
      </c>
      <c r="L485" s="59" t="str">
        <f>IF(ISBLANK($A485),"",IF(INDEX(ShipmentRegister!T:T,MATCH($A485,ShipmentRegister!C:C,0))=0,"",INDEX(ShipmentRegister!T:T,MATCH($A485,ShipmentRegister!C:C,0))))</f>
        <v/>
      </c>
      <c r="M485" s="113"/>
    </row>
    <row r="486" spans="1:13" ht="14.25" customHeight="1">
      <c r="A486" s="50" t="s">
        <v>2697</v>
      </c>
      <c r="B486" s="56" t="str">
        <f>IF(ISBLANK($A486),"",INDEX(ShipmentRegister!G:G,MATCH($A486,ShipmentRegister!C:C,0)))</f>
        <v>Zurich Financial Services Australia Limited</v>
      </c>
      <c r="C486" s="57">
        <f>IF(ISBLANK($A486),"",INDEX(ShipmentRegister!D:D,MATCH($A486,ShipmentRegister!C:C,0)))</f>
        <v>3</v>
      </c>
      <c r="D486" s="57" t="str">
        <f>IF(ISBLANK($A486),"",INDEX(ShipmentRegister!F:F,MATCH($A486,ShipmentRegister!C:C,0)))</f>
        <v>a1.2</v>
      </c>
      <c r="E486" s="112" t="s">
        <v>3062</v>
      </c>
      <c r="F486" s="142">
        <v>44082</v>
      </c>
      <c r="G486" s="247">
        <v>0.44791666666666669</v>
      </c>
      <c r="H486" s="112" t="s">
        <v>1915</v>
      </c>
      <c r="I486" s="112" t="s">
        <v>1974</v>
      </c>
      <c r="J486" s="113" t="s">
        <v>39</v>
      </c>
      <c r="K486" s="58">
        <f>IF(ISBLANK($A486),"",$F486-(INDEX(ShipmentRegister!A:A,MATCH($A486,ShipmentRegister!C:C,0))))</f>
        <v>5</v>
      </c>
      <c r="L486" s="59" t="str">
        <f>IF(ISBLANK($A486),"",IF(INDEX(ShipmentRegister!T:T,MATCH($A486,ShipmentRegister!C:C,0))=0,"",INDEX(ShipmentRegister!T:T,MATCH($A486,ShipmentRegister!C:C,0))))</f>
        <v/>
      </c>
      <c r="M486" s="113"/>
    </row>
    <row r="487" spans="1:13" ht="14.25" customHeight="1">
      <c r="A487" s="50" t="s">
        <v>2698</v>
      </c>
      <c r="B487" s="56" t="str">
        <f>IF(ISBLANK($A487),"",INDEX(ShipmentRegister!G:G,MATCH($A487,ShipmentRegister!C:C,0)))</f>
        <v>Zurich Financial Services Australia Limited</v>
      </c>
      <c r="C487" s="57">
        <f>IF(ISBLANK($A487),"",INDEX(ShipmentRegister!D:D,MATCH($A487,ShipmentRegister!C:C,0)))</f>
        <v>3</v>
      </c>
      <c r="D487" s="57" t="str">
        <f>IF(ISBLANK($A487),"",INDEX(ShipmentRegister!F:F,MATCH($A487,ShipmentRegister!C:C,0)))</f>
        <v>a1.2</v>
      </c>
      <c r="E487" s="112" t="s">
        <v>3062</v>
      </c>
      <c r="F487" s="142">
        <v>44082</v>
      </c>
      <c r="G487" s="247">
        <v>0.44791666666666669</v>
      </c>
      <c r="H487" s="112" t="s">
        <v>1915</v>
      </c>
      <c r="I487" s="112" t="s">
        <v>1974</v>
      </c>
      <c r="J487" s="113" t="s">
        <v>39</v>
      </c>
      <c r="K487" s="58">
        <f>IF(ISBLANK($A487),"",$F487-(INDEX(ShipmentRegister!A:A,MATCH($A487,ShipmentRegister!C:C,0))))</f>
        <v>5</v>
      </c>
      <c r="L487" s="59" t="str">
        <f>IF(ISBLANK($A487),"",IF(INDEX(ShipmentRegister!T:T,MATCH($A487,ShipmentRegister!C:C,0))=0,"",INDEX(ShipmentRegister!T:T,MATCH($A487,ShipmentRegister!C:C,0))))</f>
        <v/>
      </c>
      <c r="M487" s="113"/>
    </row>
    <row r="488" spans="1:13" ht="14.25" customHeight="1">
      <c r="A488" s="50" t="s">
        <v>2833</v>
      </c>
      <c r="B488" s="56" t="str">
        <f>IF(ISBLANK($A488),"",INDEX(ShipmentRegister!G:G,MATCH($A488,ShipmentRegister!C:C,0)))</f>
        <v>Akamai International BV</v>
      </c>
      <c r="C488" s="57">
        <f>IF(ISBLANK($A488),"",INDEX(ShipmentRegister!D:D,MATCH($A488,ShipmentRegister!C:C,0)))</f>
        <v>1</v>
      </c>
      <c r="D488" s="57" t="str">
        <f>IF(ISBLANK($A488),"",INDEX(ShipmentRegister!F:F,MATCH($A488,ShipmentRegister!C:C,0)))</f>
        <v>A1.1</v>
      </c>
      <c r="E488" s="112" t="s">
        <v>3063</v>
      </c>
      <c r="F488" s="142">
        <v>44082</v>
      </c>
      <c r="G488" s="247">
        <v>0.47569444444444442</v>
      </c>
      <c r="H488" s="112" t="s">
        <v>1915</v>
      </c>
      <c r="I488" s="112" t="s">
        <v>1915</v>
      </c>
      <c r="J488" s="113" t="s">
        <v>39</v>
      </c>
      <c r="K488" s="58">
        <f>IF(ISBLANK($A488),"",$F488-(INDEX(ShipmentRegister!A:A,MATCH($A488,ShipmentRegister!C:C,0))))</f>
        <v>6</v>
      </c>
      <c r="L488" s="59" t="str">
        <f>IF(ISBLANK($A488),"",IF(INDEX(ShipmentRegister!T:T,MATCH($A488,ShipmentRegister!C:C,0))=0,"",INDEX(ShipmentRegister!T:T,MATCH($A488,ShipmentRegister!C:C,0))))</f>
        <v/>
      </c>
      <c r="M488" s="113"/>
    </row>
    <row r="489" spans="1:13" ht="14.25" customHeight="1">
      <c r="A489" s="50" t="s">
        <v>2847</v>
      </c>
      <c r="B489" s="56" t="str">
        <f>IF(ISBLANK($A489),"",INDEX(ShipmentRegister!G:G,MATCH($A489,ShipmentRegister!C:C,0)))</f>
        <v>SYD70</v>
      </c>
      <c r="C489" s="57">
        <f>IF(ISBLANK($A489),"",INDEX(ShipmentRegister!D:D,MATCH($A489,ShipmentRegister!C:C,0)))</f>
        <v>3</v>
      </c>
      <c r="D489" s="57" t="str">
        <f>IF(ISBLANK($A489),"",INDEX(ShipmentRegister!F:F,MATCH($A489,ShipmentRegister!C:C,0)))</f>
        <v>A1.1</v>
      </c>
      <c r="E489" s="112" t="s">
        <v>3064</v>
      </c>
      <c r="F489" s="142">
        <v>44082</v>
      </c>
      <c r="G489" s="247">
        <v>0.52777777777777779</v>
      </c>
      <c r="H489" s="112" t="s">
        <v>1054</v>
      </c>
      <c r="I489" s="112" t="s">
        <v>1054</v>
      </c>
      <c r="J489" s="113" t="s">
        <v>39</v>
      </c>
      <c r="K489" s="58">
        <f>IF(ISBLANK($A489),"",$F489-(INDEX(ShipmentRegister!A:A,MATCH($A489,ShipmentRegister!C:C,0))))</f>
        <v>0</v>
      </c>
      <c r="L489" s="59" t="str">
        <f>IF(ISBLANK($A489),"",IF(INDEX(ShipmentRegister!T:T,MATCH($A489,ShipmentRegister!C:C,0))=0,"",INDEX(ShipmentRegister!T:T,MATCH($A489,ShipmentRegister!C:C,0))))</f>
        <v/>
      </c>
      <c r="M489" s="113"/>
    </row>
    <row r="490" spans="1:13" ht="14.25" customHeight="1">
      <c r="A490" s="50" t="s">
        <v>2850</v>
      </c>
      <c r="B490" s="56" t="str">
        <f>IF(ISBLANK($A490),"",INDEX(ShipmentRegister!G:G,MATCH($A490,ShipmentRegister!C:C,0)))</f>
        <v>SYD70</v>
      </c>
      <c r="C490" s="57">
        <f>IF(ISBLANK($A490),"",INDEX(ShipmentRegister!D:D,MATCH($A490,ShipmentRegister!C:C,0)))</f>
        <v>3</v>
      </c>
      <c r="D490" s="57" t="str">
        <f>IF(ISBLANK($A490),"",INDEX(ShipmentRegister!F:F,MATCH($A490,ShipmentRegister!C:C,0)))</f>
        <v>A1.1</v>
      </c>
      <c r="E490" s="112" t="s">
        <v>3064</v>
      </c>
      <c r="F490" s="142">
        <v>44082</v>
      </c>
      <c r="G490" s="247">
        <v>0.52777777777777779</v>
      </c>
      <c r="H490" s="112" t="s">
        <v>1054</v>
      </c>
      <c r="I490" s="112" t="s">
        <v>1054</v>
      </c>
      <c r="J490" s="113" t="s">
        <v>39</v>
      </c>
      <c r="K490" s="58">
        <f>IF(ISBLANK($A490),"",$F490-(INDEX(ShipmentRegister!A:A,MATCH($A490,ShipmentRegister!C:C,0))))</f>
        <v>0</v>
      </c>
      <c r="L490" s="59" t="str">
        <f>IF(ISBLANK($A490),"",IF(INDEX(ShipmentRegister!T:T,MATCH($A490,ShipmentRegister!C:C,0))=0,"",INDEX(ShipmentRegister!T:T,MATCH($A490,ShipmentRegister!C:C,0))))</f>
        <v/>
      </c>
      <c r="M490" s="113"/>
    </row>
    <row r="491" spans="1:13" ht="14.25" customHeight="1">
      <c r="A491" s="50" t="s">
        <v>2851</v>
      </c>
      <c r="B491" s="56" t="str">
        <f>IF(ISBLANK($A491),"",INDEX(ShipmentRegister!G:G,MATCH($A491,ShipmentRegister!C:C,0)))</f>
        <v>SYD70</v>
      </c>
      <c r="C491" s="57">
        <f>IF(ISBLANK($A491),"",INDEX(ShipmentRegister!D:D,MATCH($A491,ShipmentRegister!C:C,0)))</f>
        <v>3</v>
      </c>
      <c r="D491" s="57" t="str">
        <f>IF(ISBLANK($A491),"",INDEX(ShipmentRegister!F:F,MATCH($A491,ShipmentRegister!C:C,0)))</f>
        <v>A1.1</v>
      </c>
      <c r="E491" s="112" t="s">
        <v>3064</v>
      </c>
      <c r="F491" s="142">
        <v>44082</v>
      </c>
      <c r="G491" s="247">
        <v>0.52777777777777779</v>
      </c>
      <c r="H491" s="112" t="s">
        <v>1054</v>
      </c>
      <c r="I491" s="112" t="s">
        <v>1054</v>
      </c>
      <c r="J491" s="113" t="s">
        <v>39</v>
      </c>
      <c r="K491" s="58">
        <f>IF(ISBLANK($A491),"",$F491-(INDEX(ShipmentRegister!A:A,MATCH($A491,ShipmentRegister!C:C,0))))</f>
        <v>0</v>
      </c>
      <c r="L491" s="59" t="str">
        <f>IF(ISBLANK($A491),"",IF(INDEX(ShipmentRegister!T:T,MATCH($A491,ShipmentRegister!C:C,0))=0,"",INDEX(ShipmentRegister!T:T,MATCH($A491,ShipmentRegister!C:C,0))))</f>
        <v/>
      </c>
      <c r="M491" s="113"/>
    </row>
    <row r="492" spans="1:13" ht="14.25" customHeight="1">
      <c r="A492" s="50" t="s">
        <v>2843</v>
      </c>
      <c r="B492" s="56" t="str">
        <f>IF(ISBLANK($A492),"",INDEX(ShipmentRegister!G:G,MATCH($A492,ShipmentRegister!C:C,0)))</f>
        <v>Cloud4c Services Pty Ltd</v>
      </c>
      <c r="C492" s="57">
        <f>IF(ISBLANK($A492),"",INDEX(ShipmentRegister!D:D,MATCH($A492,ShipmentRegister!C:C,0)))</f>
        <v>1</v>
      </c>
      <c r="D492" s="57" t="str">
        <f>IF(ISBLANK($A492),"",INDEX(ShipmentRegister!F:F,MATCH($A492,ShipmentRegister!C:C,0)))</f>
        <v>Central Floor</v>
      </c>
      <c r="E492" s="112" t="s">
        <v>3065</v>
      </c>
      <c r="F492" s="142">
        <v>44082</v>
      </c>
      <c r="G492" s="247">
        <v>0.55902777777777779</v>
      </c>
      <c r="H492" s="112" t="s">
        <v>1054</v>
      </c>
      <c r="I492" s="112" t="s">
        <v>1054</v>
      </c>
      <c r="J492" s="113" t="s">
        <v>39</v>
      </c>
      <c r="K492" s="58">
        <f>IF(ISBLANK($A492),"",$F492-(INDEX(ShipmentRegister!A:A,MATCH($A492,ShipmentRegister!C:C,0))))</f>
        <v>0</v>
      </c>
      <c r="L492" s="59" t="str">
        <f>IF(ISBLANK($A492),"",IF(INDEX(ShipmentRegister!T:T,MATCH($A492,ShipmentRegister!C:C,0))=0,"",INDEX(ShipmentRegister!T:T,MATCH($A492,ShipmentRegister!C:C,0))))</f>
        <v/>
      </c>
      <c r="M492" s="113"/>
    </row>
    <row r="493" spans="1:13" ht="14.25" customHeight="1">
      <c r="A493" s="50" t="s">
        <v>2597</v>
      </c>
      <c r="B493" s="56" t="str">
        <f>IF(ISBLANK($A493),"",INDEX(ShipmentRegister!G:G,MATCH($A493,ShipmentRegister!C:C,0)))</f>
        <v>Blast Technologies PL</v>
      </c>
      <c r="C493" s="57">
        <f>IF(ISBLANK($A493),"",INDEX(ShipmentRegister!D:D,MATCH($A493,ShipmentRegister!C:C,0)))</f>
        <v>2</v>
      </c>
      <c r="D493" s="57" t="str">
        <f>IF(ISBLANK($A493),"",INDEX(ShipmentRegister!F:F,MATCH($A493,ShipmentRegister!C:C,0)))</f>
        <v>C2.1</v>
      </c>
      <c r="E493" s="112" t="s">
        <v>2826</v>
      </c>
      <c r="F493" s="142">
        <v>44082</v>
      </c>
      <c r="G493" s="143">
        <v>0.625</v>
      </c>
      <c r="H493" s="112" t="s">
        <v>1915</v>
      </c>
      <c r="I493" s="112" t="s">
        <v>1915</v>
      </c>
      <c r="J493" s="113" t="s">
        <v>39</v>
      </c>
      <c r="K493" s="58">
        <f>IF(ISBLANK($A493),"",$F493-(INDEX(ShipmentRegister!A:A,MATCH($A493,ShipmentRegister!C:C,0))))</f>
        <v>7</v>
      </c>
      <c r="L493" s="59" t="str">
        <f>IF(ISBLANK($A493),"",IF(INDEX(ShipmentRegister!T:T,MATCH($A493,ShipmentRegister!C:C,0))=0,"",INDEX(ShipmentRegister!T:T,MATCH($A493,ShipmentRegister!C:C,0))))</f>
        <v/>
      </c>
      <c r="M493" s="113"/>
    </row>
    <row r="494" spans="1:13" ht="14.25" customHeight="1">
      <c r="A494" s="50" t="s">
        <v>2603</v>
      </c>
      <c r="B494" s="56" t="str">
        <f>IF(ISBLANK($A494),"",INDEX(ShipmentRegister!G:G,MATCH($A494,ShipmentRegister!C:C,0)))</f>
        <v>Blast Technologies PL</v>
      </c>
      <c r="C494" s="57">
        <f>IF(ISBLANK($A494),"",INDEX(ShipmentRegister!D:D,MATCH($A494,ShipmentRegister!C:C,0)))</f>
        <v>2</v>
      </c>
      <c r="D494" s="57" t="str">
        <f>IF(ISBLANK($A494),"",INDEX(ShipmentRegister!F:F,MATCH($A494,ShipmentRegister!C:C,0)))</f>
        <v>C2.1</v>
      </c>
      <c r="E494" s="112" t="s">
        <v>2826</v>
      </c>
      <c r="F494" s="142">
        <v>44082</v>
      </c>
      <c r="G494" s="143">
        <v>0.625</v>
      </c>
      <c r="H494" s="112" t="s">
        <v>2827</v>
      </c>
      <c r="I494" s="112" t="s">
        <v>1915</v>
      </c>
      <c r="J494" s="113" t="s">
        <v>39</v>
      </c>
      <c r="K494" s="58">
        <f>IF(ISBLANK($A494),"",$F494-(INDEX(ShipmentRegister!A:A,MATCH($A494,ShipmentRegister!C:C,0))))</f>
        <v>7</v>
      </c>
      <c r="L494" s="59" t="str">
        <f>IF(ISBLANK($A494),"",IF(INDEX(ShipmentRegister!T:T,MATCH($A494,ShipmentRegister!C:C,0))=0,"",INDEX(ShipmentRegister!T:T,MATCH($A494,ShipmentRegister!C:C,0))))</f>
        <v/>
      </c>
      <c r="M494" s="113" t="s">
        <v>2761</v>
      </c>
    </row>
    <row r="495" spans="1:13" ht="14.25" customHeight="1">
      <c r="A495" s="50" t="s">
        <v>2840</v>
      </c>
      <c r="B495" s="56" t="str">
        <f>IF(ISBLANK($A495),"",INDEX(ShipmentRegister!G:G,MATCH($A495,ShipmentRegister!C:C,0)))</f>
        <v>Browserstack (AU)</v>
      </c>
      <c r="C495" s="57">
        <f>IF(ISBLANK($A495),"",INDEX(ShipmentRegister!D:D,MATCH($A495,ShipmentRegister!C:C,0)))</f>
        <v>1</v>
      </c>
      <c r="D495" s="57" t="str">
        <f>IF(ISBLANK($A495),"",INDEX(ShipmentRegister!F:F,MATCH($A495,ShipmentRegister!C:C,0)))</f>
        <v>C7.2</v>
      </c>
      <c r="E495" s="112" t="s">
        <v>3066</v>
      </c>
      <c r="F495" s="142">
        <v>44082</v>
      </c>
      <c r="G495" s="143">
        <v>0.63541666666666663</v>
      </c>
      <c r="H495" s="112" t="s">
        <v>265</v>
      </c>
      <c r="I495" s="112" t="s">
        <v>3067</v>
      </c>
      <c r="J495" s="113" t="s">
        <v>39</v>
      </c>
      <c r="K495" s="58">
        <f>IF(ISBLANK($A495),"",$F495-(INDEX(ShipmentRegister!A:A,MATCH($A495,ShipmentRegister!C:C,0))))</f>
        <v>0</v>
      </c>
      <c r="L495" s="59" t="str">
        <f>IF(ISBLANK($A495),"",IF(INDEX(ShipmentRegister!T:T,MATCH($A495,ShipmentRegister!C:C,0))=0,"",INDEX(ShipmentRegister!T:T,MATCH($A495,ShipmentRegister!C:C,0))))</f>
        <v/>
      </c>
      <c r="M495" s="113"/>
    </row>
    <row r="496" spans="1:13" ht="14.25" customHeight="1">
      <c r="A496" s="50" t="s">
        <v>2857</v>
      </c>
      <c r="B496" s="56" t="str">
        <f>IF(ISBLANK($A496),"",INDEX(ShipmentRegister!G:G,MATCH($A496,ShipmentRegister!C:C,0)))</f>
        <v>Premier Technologies Pty Ltd</v>
      </c>
      <c r="C496" s="57">
        <f>IF(ISBLANK($A496),"",INDEX(ShipmentRegister!D:D,MATCH($A496,ShipmentRegister!C:C,0)))</f>
        <v>1</v>
      </c>
      <c r="D496" s="57" t="str">
        <f>IF(ISBLANK($A496),"",INDEX(ShipmentRegister!F:F,MATCH($A496,ShipmentRegister!C:C,0)))</f>
        <v>A2.1</v>
      </c>
      <c r="E496" s="112" t="s">
        <v>3068</v>
      </c>
      <c r="F496" s="142">
        <v>44083</v>
      </c>
      <c r="G496" s="247">
        <v>0.67708333333333337</v>
      </c>
      <c r="H496" s="112" t="s">
        <v>2254</v>
      </c>
      <c r="I496" s="112" t="s">
        <v>1054</v>
      </c>
      <c r="J496" s="113" t="s">
        <v>39</v>
      </c>
      <c r="K496" s="58">
        <f>IF(ISBLANK($A496),"",$F496-(INDEX(ShipmentRegister!A:A,MATCH($A496,ShipmentRegister!C:C,0))))</f>
        <v>0</v>
      </c>
      <c r="L496" s="59" t="str">
        <f>IF(ISBLANK($A496),"",IF(INDEX(ShipmentRegister!T:T,MATCH($A496,ShipmentRegister!C:C,0))=0,"",INDEX(ShipmentRegister!T:T,MATCH($A496,ShipmentRegister!C:C,0))))</f>
        <v/>
      </c>
      <c r="M496" s="113"/>
    </row>
    <row r="497" spans="1:13" ht="14.25" customHeight="1">
      <c r="A497" s="50" t="s">
        <v>2876</v>
      </c>
      <c r="B497" s="56" t="str">
        <f>IF(ISBLANK($A497),"",INDEX(ShipmentRegister!G:G,MATCH($A497,ShipmentRegister!C:C,0)))</f>
        <v>SoftLayer Technologies Australia Pty Ltd</v>
      </c>
      <c r="C497" s="57">
        <f>IF(ISBLANK($A497),"",INDEX(ShipmentRegister!D:D,MATCH($A497,ShipmentRegister!C:C,0)))</f>
        <v>1</v>
      </c>
      <c r="D497" s="57" t="str">
        <f>IF(ISBLANK($A497),"",INDEX(ShipmentRegister!F:F,MATCH($A497,ShipmentRegister!C:C,0)))</f>
        <v>C1.1</v>
      </c>
      <c r="E497" s="112" t="s">
        <v>3069</v>
      </c>
      <c r="F497" s="142">
        <v>44083</v>
      </c>
      <c r="G497" s="247">
        <v>0.3888888888888889</v>
      </c>
      <c r="H497" s="112" t="s">
        <v>265</v>
      </c>
      <c r="I497" s="112" t="s">
        <v>265</v>
      </c>
      <c r="J497" s="113" t="s">
        <v>39</v>
      </c>
      <c r="K497" s="58">
        <f>IF(ISBLANK($A497),"",$F497-(INDEX(ShipmentRegister!A:A,MATCH($A497,ShipmentRegister!C:C,0))))</f>
        <v>0</v>
      </c>
      <c r="L497" s="59" t="str">
        <f>IF(ISBLANK($A497),"",IF(INDEX(ShipmentRegister!T:T,MATCH($A497,ShipmentRegister!C:C,0))=0,"",INDEX(ShipmentRegister!T:T,MATCH($A497,ShipmentRegister!C:C,0))))</f>
        <v/>
      </c>
      <c r="M497" s="113"/>
    </row>
    <row r="498" spans="1:13" ht="14.25" customHeight="1">
      <c r="A498" s="50" t="s">
        <v>2555</v>
      </c>
      <c r="B498" s="56" t="str">
        <f>IF(ISBLANK($A498),"",INDEX(ShipmentRegister!G:G,MATCH($A498,ShipmentRegister!C:C,0)))</f>
        <v>Cloud4c Services Pty Ltd</v>
      </c>
      <c r="C498" s="57">
        <f>IF(ISBLANK($A498),"",INDEX(ShipmentRegister!D:D,MATCH($A498,ShipmentRegister!C:C,0)))</f>
        <v>1</v>
      </c>
      <c r="D498" s="57" t="str">
        <f>IF(ISBLANK($A498),"",INDEX(ShipmentRegister!F:F,MATCH($A498,ShipmentRegister!C:C,0)))</f>
        <v>C6.1</v>
      </c>
      <c r="E498" s="112" t="s">
        <v>3070</v>
      </c>
      <c r="F498" s="142">
        <v>44083</v>
      </c>
      <c r="G498" s="247">
        <v>0.41666666666666669</v>
      </c>
      <c r="H498" s="112" t="s">
        <v>265</v>
      </c>
      <c r="I498" s="112" t="s">
        <v>265</v>
      </c>
      <c r="J498" s="113" t="s">
        <v>39</v>
      </c>
      <c r="K498" s="58">
        <f>IF(ISBLANK($A498),"",$F498-(INDEX(ShipmentRegister!A:A,MATCH($A498,ShipmentRegister!C:C,0))))</f>
        <v>8</v>
      </c>
      <c r="L498" s="59" t="str">
        <f>IF(ISBLANK($A498),"",IF(INDEX(ShipmentRegister!T:T,MATCH($A498,ShipmentRegister!C:C,0))=0,"",INDEX(ShipmentRegister!T:T,MATCH($A498,ShipmentRegister!C:C,0))))</f>
        <v/>
      </c>
      <c r="M498" s="113"/>
    </row>
    <row r="499" spans="1:13" ht="14.25" customHeight="1">
      <c r="A499" s="50" t="s">
        <v>2879</v>
      </c>
      <c r="B499" s="56" t="str">
        <f>IF(ISBLANK($A499),"",INDEX(ShipmentRegister!G:G,MATCH($A499,ShipmentRegister!C:C,0)))</f>
        <v>Oracle</v>
      </c>
      <c r="C499" s="57">
        <f>IF(ISBLANK($A499),"",INDEX(ShipmentRegister!D:D,MATCH($A499,ShipmentRegister!C:C,0)))</f>
        <v>1</v>
      </c>
      <c r="D499" s="57" t="str">
        <f>IF(ISBLANK($A499),"",INDEX(ShipmentRegister!F:F,MATCH($A499,ShipmentRegister!C:C,0)))</f>
        <v>A1.1</v>
      </c>
      <c r="E499" s="112" t="s">
        <v>3071</v>
      </c>
      <c r="F499" s="142">
        <v>44083</v>
      </c>
      <c r="G499" s="247">
        <v>0.8125</v>
      </c>
      <c r="H499" s="112" t="s">
        <v>417</v>
      </c>
      <c r="I499" s="112" t="s">
        <v>3073</v>
      </c>
      <c r="J499" s="113"/>
      <c r="K499" s="58">
        <f>IF(ISBLANK($A499),"",$F499-(INDEX(ShipmentRegister!A:A,MATCH($A499,ShipmentRegister!C:C,0))))</f>
        <v>0</v>
      </c>
      <c r="L499" s="59" t="str">
        <f>IF(ISBLANK($A499),"",IF(INDEX(ShipmentRegister!T:T,MATCH($A499,ShipmentRegister!C:C,0))=0,"",INDEX(ShipmentRegister!T:T,MATCH($A499,ShipmentRegister!C:C,0))))</f>
        <v/>
      </c>
      <c r="M499" s="113"/>
    </row>
    <row r="500" spans="1:13" ht="14.25" customHeight="1">
      <c r="A500" s="50" t="s">
        <v>2860</v>
      </c>
      <c r="B500" s="56" t="str">
        <f>IF(ISBLANK($A500),"",INDEX(ShipmentRegister!G:G,MATCH($A500,ShipmentRegister!C:C,0)))</f>
        <v>B &amp; McK Services Pty. Ltd.</v>
      </c>
      <c r="C500" s="57">
        <f>IF(ISBLANK($A500),"",INDEX(ShipmentRegister!D:D,MATCH($A500,ShipmentRegister!C:C,0)))</f>
        <v>1</v>
      </c>
      <c r="D500" s="57" t="str">
        <f>IF(ISBLANK($A500),"",INDEX(ShipmentRegister!F:F,MATCH($A500,ShipmentRegister!C:C,0)))</f>
        <v>A1.2</v>
      </c>
      <c r="E500" s="112" t="s">
        <v>3072</v>
      </c>
      <c r="F500" s="142">
        <v>44083</v>
      </c>
      <c r="G500" s="247">
        <v>0.44791666666666669</v>
      </c>
      <c r="H500" s="112" t="s">
        <v>265</v>
      </c>
      <c r="I500" s="112" t="s">
        <v>265</v>
      </c>
      <c r="J500" s="113"/>
      <c r="K500" s="58">
        <f>IF(ISBLANK($A500),"",$F500-(INDEX(ShipmentRegister!A:A,MATCH($A500,ShipmentRegister!C:C,0))))</f>
        <v>0</v>
      </c>
      <c r="L500" s="59" t="str">
        <f>IF(ISBLANK($A500),"",IF(INDEX(ShipmentRegister!T:T,MATCH($A500,ShipmentRegister!C:C,0))=0,"",INDEX(ShipmentRegister!T:T,MATCH($A500,ShipmentRegister!C:C,0))))</f>
        <v/>
      </c>
      <c r="M500" s="113"/>
    </row>
    <row r="501" spans="1:13" ht="14.25" customHeight="1">
      <c r="A501" s="50" t="s">
        <v>3040</v>
      </c>
      <c r="B501" s="56" t="str">
        <f>IF(ISBLANK($A501),"",INDEX(ShipmentRegister!G:G,MATCH($A501,ShipmentRegister!C:C,0)))</f>
        <v>SoftLayer Technologies Australia Pty Ltd</v>
      </c>
      <c r="C501" s="57">
        <f>IF(ISBLANK($A501),"",INDEX(ShipmentRegister!D:D,MATCH($A501,ShipmentRegister!C:C,0)))</f>
        <v>1</v>
      </c>
      <c r="D501" s="57">
        <f>IF(ISBLANK($A501),"",INDEX(ShipmentRegister!F:F,MATCH($A501,ShipmentRegister!C:C,0)))</f>
        <v>0</v>
      </c>
      <c r="E501" s="112" t="s">
        <v>3075</v>
      </c>
      <c r="F501" s="142">
        <v>44084</v>
      </c>
      <c r="G501" s="247">
        <v>0.44097222222222227</v>
      </c>
      <c r="H501" s="112" t="s">
        <v>1054</v>
      </c>
      <c r="I501" s="112" t="s">
        <v>1054</v>
      </c>
      <c r="J501" s="113" t="s">
        <v>39</v>
      </c>
      <c r="K501" s="58">
        <f>IF(ISBLANK($A501),"",$F501-(INDEX(ShipmentRegister!A:A,MATCH($A501,ShipmentRegister!C:C,0))))</f>
        <v>0</v>
      </c>
      <c r="L501" s="59" t="str">
        <f>IF(ISBLANK($A501),"",IF(INDEX(ShipmentRegister!T:T,MATCH($A501,ShipmentRegister!C:C,0))=0,"",INDEX(ShipmentRegister!T:T,MATCH($A501,ShipmentRegister!C:C,0))))</f>
        <v/>
      </c>
      <c r="M501" s="113"/>
    </row>
    <row r="502" spans="1:13" ht="14.25" customHeight="1">
      <c r="A502" s="50" t="s">
        <v>3041</v>
      </c>
      <c r="B502" s="56" t="str">
        <f>IF(ISBLANK($A502),"",INDEX(ShipmentRegister!G:G,MATCH($A502,ShipmentRegister!C:C,0)))</f>
        <v>SoftLayer Technologies Australia Pty Ltd</v>
      </c>
      <c r="C502" s="57">
        <f>IF(ISBLANK($A502),"",INDEX(ShipmentRegister!D:D,MATCH($A502,ShipmentRegister!C:C,0)))</f>
        <v>1</v>
      </c>
      <c r="D502" s="57">
        <f>IF(ISBLANK($A502),"",INDEX(ShipmentRegister!F:F,MATCH($A502,ShipmentRegister!C:C,0)))</f>
        <v>0</v>
      </c>
      <c r="E502" s="112" t="s">
        <v>3075</v>
      </c>
      <c r="F502" s="142">
        <v>44084</v>
      </c>
      <c r="G502" s="247">
        <v>0.44097222222222227</v>
      </c>
      <c r="H502" s="112" t="s">
        <v>1054</v>
      </c>
      <c r="I502" s="112" t="s">
        <v>1054</v>
      </c>
      <c r="J502" s="113" t="s">
        <v>39</v>
      </c>
      <c r="K502" s="58">
        <f>IF(ISBLANK($A502),"",$F502-(INDEX(ShipmentRegister!A:A,MATCH($A502,ShipmentRegister!C:C,0))))</f>
        <v>0</v>
      </c>
      <c r="L502" s="59" t="str">
        <f>IF(ISBLANK($A502),"",IF(INDEX(ShipmentRegister!T:T,MATCH($A502,ShipmentRegister!C:C,0))=0,"",INDEX(ShipmentRegister!T:T,MATCH($A502,ShipmentRegister!C:C,0))))</f>
        <v/>
      </c>
      <c r="M502" s="113"/>
    </row>
    <row r="503" spans="1:13" ht="14.25" customHeight="1">
      <c r="A503" s="50" t="s">
        <v>2732</v>
      </c>
      <c r="B503" s="56" t="str">
        <f>IF(ISBLANK($A503),"",INDEX(ShipmentRegister!G:G,MATCH($A503,ShipmentRegister!C:C,0)))</f>
        <v>Hawaiki Submarine Cable Australia Pty Ltd</v>
      </c>
      <c r="C503" s="57">
        <f>IF(ISBLANK($A503),"",INDEX(ShipmentRegister!D:D,MATCH($A503,ShipmentRegister!C:C,0)))</f>
        <v>1</v>
      </c>
      <c r="D503" s="57" t="str">
        <f>IF(ISBLANK($A503),"",INDEX(ShipmentRegister!F:F,MATCH($A503,ShipmentRegister!C:C,0)))</f>
        <v>C7.1</v>
      </c>
      <c r="E503" s="112" t="s">
        <v>3076</v>
      </c>
      <c r="F503" s="142">
        <v>44084</v>
      </c>
      <c r="G503" s="247">
        <v>0.44097222222222227</v>
      </c>
      <c r="H503" s="112" t="s">
        <v>1376</v>
      </c>
      <c r="I503" s="112" t="s">
        <v>1376</v>
      </c>
      <c r="J503" s="113" t="s">
        <v>39</v>
      </c>
      <c r="K503" s="58">
        <f>IF(ISBLANK($A503),"",$F503-(INDEX(ShipmentRegister!A:A,MATCH($A503,ShipmentRegister!C:C,0))))</f>
        <v>6</v>
      </c>
      <c r="L503" s="59" t="str">
        <f>IF(ISBLANK($A503),"",IF(INDEX(ShipmentRegister!T:T,MATCH($A503,ShipmentRegister!C:C,0))=0,"",INDEX(ShipmentRegister!T:T,MATCH($A503,ShipmentRegister!C:C,0))))</f>
        <v/>
      </c>
      <c r="M503" s="113"/>
    </row>
    <row r="504" spans="1:13" ht="14.25" customHeight="1">
      <c r="A504" s="50" t="s">
        <v>2305</v>
      </c>
      <c r="B504" s="56" t="str">
        <f>IF(ISBLANK($A504),"",INDEX(ShipmentRegister!G:G,MATCH($A504,ShipmentRegister!C:C,0)))</f>
        <v>Telstra_Greenstone Financial</v>
      </c>
      <c r="C504" s="57">
        <f>IF(ISBLANK($A504),"",INDEX(ShipmentRegister!D:D,MATCH($A504,ShipmentRegister!C:C,0)))</f>
        <v>2</v>
      </c>
      <c r="D504" s="57" t="str">
        <f>IF(ISBLANK($A504),"",INDEX(ShipmentRegister!F:F,MATCH($A504,ShipmentRegister!C:C,0)))</f>
        <v>C4.1</v>
      </c>
      <c r="E504" s="112" t="s">
        <v>2832</v>
      </c>
      <c r="F504" s="142">
        <v>44084</v>
      </c>
      <c r="G504" s="247">
        <v>0.46180555555555558</v>
      </c>
      <c r="H504" s="112" t="s">
        <v>1054</v>
      </c>
      <c r="I504" s="112" t="s">
        <v>1054</v>
      </c>
      <c r="J504" s="113" t="s">
        <v>39</v>
      </c>
      <c r="K504" s="58">
        <f>IF(ISBLANK($A504),"",$F504-(INDEX(ShipmentRegister!A:A,MATCH($A504,ShipmentRegister!C:C,0))))</f>
        <v>16</v>
      </c>
      <c r="L504" s="59" t="str">
        <f>IF(ISBLANK($A504),"",IF(INDEX(ShipmentRegister!T:T,MATCH($A504,ShipmentRegister!C:C,0))=0,"",INDEX(ShipmentRegister!T:T,MATCH($A504,ShipmentRegister!C:C,0))))</f>
        <v/>
      </c>
      <c r="M504" s="113"/>
    </row>
    <row r="505" spans="1:13" ht="14.25" customHeight="1">
      <c r="A505" s="50" t="s">
        <v>2306</v>
      </c>
      <c r="B505" s="56" t="str">
        <f>IF(ISBLANK($A505),"",INDEX(ShipmentRegister!G:G,MATCH($A505,ShipmentRegister!C:C,0)))</f>
        <v>Telstra_Greenstone Financial</v>
      </c>
      <c r="C505" s="57">
        <f>IF(ISBLANK($A505),"",INDEX(ShipmentRegister!D:D,MATCH($A505,ShipmentRegister!C:C,0)))</f>
        <v>2</v>
      </c>
      <c r="D505" s="57" t="str">
        <f>IF(ISBLANK($A505),"",INDEX(ShipmentRegister!F:F,MATCH($A505,ShipmentRegister!C:C,0)))</f>
        <v>C4.1</v>
      </c>
      <c r="E505" s="112" t="s">
        <v>2832</v>
      </c>
      <c r="F505" s="142">
        <v>44084</v>
      </c>
      <c r="G505" s="247">
        <v>0.46180555555555558</v>
      </c>
      <c r="H505" s="112" t="s">
        <v>1054</v>
      </c>
      <c r="I505" s="112" t="s">
        <v>1054</v>
      </c>
      <c r="J505" s="113" t="s">
        <v>39</v>
      </c>
      <c r="K505" s="58">
        <f>IF(ISBLANK($A505),"",$F505-(INDEX(ShipmentRegister!A:A,MATCH($A505,ShipmentRegister!C:C,0))))</f>
        <v>16</v>
      </c>
      <c r="L505" s="59" t="str">
        <f>IF(ISBLANK($A505),"",IF(INDEX(ShipmentRegister!T:T,MATCH($A505,ShipmentRegister!C:C,0))=0,"",INDEX(ShipmentRegister!T:T,MATCH($A505,ShipmentRegister!C:C,0))))</f>
        <v/>
      </c>
      <c r="M505" s="113"/>
    </row>
    <row r="506" spans="1:13" ht="14.25" customHeight="1">
      <c r="A506" s="50" t="s">
        <v>3032</v>
      </c>
      <c r="B506" s="56" t="str">
        <f>IF(ISBLANK($A506),"",INDEX(ShipmentRegister!G:G,MATCH($A506,ShipmentRegister!C:C,0)))</f>
        <v>SYD70</v>
      </c>
      <c r="C506" s="57">
        <f>IF(ISBLANK($A506),"",INDEX(ShipmentRegister!D:D,MATCH($A506,ShipmentRegister!C:C,0)))</f>
        <v>1</v>
      </c>
      <c r="D506" s="57" t="str">
        <f>IF(ISBLANK($A506),"",INDEX(ShipmentRegister!F:F,MATCH($A506,ShipmentRegister!C:C,0)))</f>
        <v>A1.2</v>
      </c>
      <c r="E506" s="112" t="s">
        <v>3074</v>
      </c>
      <c r="F506" s="142">
        <v>44084</v>
      </c>
      <c r="G506" s="247">
        <v>0.46527777777777773</v>
      </c>
      <c r="H506" s="112" t="s">
        <v>1054</v>
      </c>
      <c r="I506" s="112" t="s">
        <v>1054</v>
      </c>
      <c r="J506" s="113" t="s">
        <v>39</v>
      </c>
      <c r="K506" s="58">
        <f>IF(ISBLANK($A506),"",$F506-(INDEX(ShipmentRegister!A:A,MATCH($A506,ShipmentRegister!C:C,0))))</f>
        <v>3</v>
      </c>
      <c r="L506" s="59" t="str">
        <f>IF(ISBLANK($A506),"",IF(INDEX(ShipmentRegister!T:T,MATCH($A506,ShipmentRegister!C:C,0))=0,"",INDEX(ShipmentRegister!T:T,MATCH($A506,ShipmentRegister!C:C,0))))</f>
        <v/>
      </c>
      <c r="M506" s="113"/>
    </row>
    <row r="507" spans="1:13" ht="14.25" customHeight="1">
      <c r="A507" s="50" t="s">
        <v>2883</v>
      </c>
      <c r="B507" s="56" t="str">
        <f>IF(ISBLANK($A507),"",INDEX(ShipmentRegister!G:G,MATCH($A507,ShipmentRegister!C:C,0)))</f>
        <v>EDGE NETWORK SERVICES LIMITED</v>
      </c>
      <c r="C507" s="57">
        <f>IF(ISBLANK($A507),"",INDEX(ShipmentRegister!D:D,MATCH($A507,ShipmentRegister!C:C,0)))</f>
        <v>4</v>
      </c>
      <c r="D507" s="57" t="str">
        <f>IF(ISBLANK($A507),"",INDEX(ShipmentRegister!F:F,MATCH($A507,ShipmentRegister!C:C,0)))</f>
        <v>E4.1</v>
      </c>
      <c r="E507" s="112" t="s">
        <v>3077</v>
      </c>
      <c r="F507" s="142">
        <v>44085</v>
      </c>
      <c r="G507" s="247">
        <v>0.44791666666666669</v>
      </c>
      <c r="H507" s="112" t="s">
        <v>1054</v>
      </c>
      <c r="I507" s="112" t="s">
        <v>1054</v>
      </c>
      <c r="J507" s="113" t="s">
        <v>39</v>
      </c>
      <c r="K507" s="58">
        <f>IF(ISBLANK($A507),"",$F507-(INDEX(ShipmentRegister!A:A,MATCH($A507,ShipmentRegister!C:C,0))))</f>
        <v>2</v>
      </c>
      <c r="L507" s="59" t="str">
        <f>IF(ISBLANK($A507),"",IF(INDEX(ShipmentRegister!T:T,MATCH($A507,ShipmentRegister!C:C,0))=0,"",INDEX(ShipmentRegister!T:T,MATCH($A507,ShipmentRegister!C:C,0))))</f>
        <v/>
      </c>
      <c r="M507" s="113"/>
    </row>
    <row r="508" spans="1:13" ht="14.25" customHeight="1">
      <c r="A508" s="50" t="s">
        <v>2886</v>
      </c>
      <c r="B508" s="56" t="str">
        <f>IF(ISBLANK($A508),"",INDEX(ShipmentRegister!G:G,MATCH($A508,ShipmentRegister!C:C,0)))</f>
        <v>EDGE NETWORK SERVICES LIMITED</v>
      </c>
      <c r="C508" s="57">
        <f>IF(ISBLANK($A508),"",INDEX(ShipmentRegister!D:D,MATCH($A508,ShipmentRegister!C:C,0)))</f>
        <v>4</v>
      </c>
      <c r="D508" s="57" t="str">
        <f>IF(ISBLANK($A508),"",INDEX(ShipmentRegister!F:F,MATCH($A508,ShipmentRegister!C:C,0)))</f>
        <v>E4.1</v>
      </c>
      <c r="E508" s="112" t="s">
        <v>3077</v>
      </c>
      <c r="F508" s="142">
        <v>44085</v>
      </c>
      <c r="G508" s="247">
        <v>0.44791666666666669</v>
      </c>
      <c r="H508" s="112" t="s">
        <v>1054</v>
      </c>
      <c r="I508" s="112" t="s">
        <v>1054</v>
      </c>
      <c r="J508" s="113" t="s">
        <v>39</v>
      </c>
      <c r="K508" s="58">
        <f>IF(ISBLANK($A508),"",$F508-(INDEX(ShipmentRegister!A:A,MATCH($A508,ShipmentRegister!C:C,0))))</f>
        <v>2</v>
      </c>
      <c r="L508" s="59" t="str">
        <f>IF(ISBLANK($A508),"",IF(INDEX(ShipmentRegister!T:T,MATCH($A508,ShipmentRegister!C:C,0))=0,"",INDEX(ShipmentRegister!T:T,MATCH($A508,ShipmentRegister!C:C,0))))</f>
        <v/>
      </c>
      <c r="M508" s="113"/>
    </row>
    <row r="509" spans="1:13" ht="14.25" customHeight="1">
      <c r="A509" s="50" t="s">
        <v>2887</v>
      </c>
      <c r="B509" s="56" t="str">
        <f>IF(ISBLANK($A509),"",INDEX(ShipmentRegister!G:G,MATCH($A509,ShipmentRegister!C:C,0)))</f>
        <v>EDGE NETWORK SERVICES LIMITED</v>
      </c>
      <c r="C509" s="57">
        <f>IF(ISBLANK($A509),"",INDEX(ShipmentRegister!D:D,MATCH($A509,ShipmentRegister!C:C,0)))</f>
        <v>4</v>
      </c>
      <c r="D509" s="57" t="str">
        <f>IF(ISBLANK($A509),"",INDEX(ShipmentRegister!F:F,MATCH($A509,ShipmentRegister!C:C,0)))</f>
        <v>E4.1</v>
      </c>
      <c r="E509" s="112" t="s">
        <v>3077</v>
      </c>
      <c r="F509" s="142">
        <v>44085</v>
      </c>
      <c r="G509" s="247">
        <v>0.44791666666666669</v>
      </c>
      <c r="H509" s="112" t="s">
        <v>1054</v>
      </c>
      <c r="I509" s="112" t="s">
        <v>1054</v>
      </c>
      <c r="J509" s="113" t="s">
        <v>39</v>
      </c>
      <c r="K509" s="58">
        <f>IF(ISBLANK($A509),"",$F509-(INDEX(ShipmentRegister!A:A,MATCH($A509,ShipmentRegister!C:C,0))))</f>
        <v>2</v>
      </c>
      <c r="L509" s="59" t="str">
        <f>IF(ISBLANK($A509),"",IF(INDEX(ShipmentRegister!T:T,MATCH($A509,ShipmentRegister!C:C,0))=0,"",INDEX(ShipmentRegister!T:T,MATCH($A509,ShipmentRegister!C:C,0))))</f>
        <v/>
      </c>
      <c r="M509" s="113"/>
    </row>
    <row r="510" spans="1:13" ht="14.25" customHeight="1">
      <c r="A510" s="50" t="s">
        <v>2888</v>
      </c>
      <c r="B510" s="56" t="str">
        <f>IF(ISBLANK($A510),"",INDEX(ShipmentRegister!G:G,MATCH($A510,ShipmentRegister!C:C,0)))</f>
        <v>EDGE NETWORK SERVICES LIMITED</v>
      </c>
      <c r="C510" s="57">
        <f>IF(ISBLANK($A510),"",INDEX(ShipmentRegister!D:D,MATCH($A510,ShipmentRegister!C:C,0)))</f>
        <v>4</v>
      </c>
      <c r="D510" s="57" t="str">
        <f>IF(ISBLANK($A510),"",INDEX(ShipmentRegister!F:F,MATCH($A510,ShipmentRegister!C:C,0)))</f>
        <v>E4.1</v>
      </c>
      <c r="E510" s="112" t="s">
        <v>3077</v>
      </c>
      <c r="F510" s="142">
        <v>44085</v>
      </c>
      <c r="G510" s="247">
        <v>0.44791666666666669</v>
      </c>
      <c r="H510" s="112" t="s">
        <v>1054</v>
      </c>
      <c r="I510" s="112" t="s">
        <v>1054</v>
      </c>
      <c r="J510" s="113" t="s">
        <v>39</v>
      </c>
      <c r="K510" s="58">
        <f>IF(ISBLANK($A510),"",$F510-(INDEX(ShipmentRegister!A:A,MATCH($A510,ShipmentRegister!C:C,0))))</f>
        <v>2</v>
      </c>
      <c r="L510" s="59" t="str">
        <f>IF(ISBLANK($A510),"",IF(INDEX(ShipmentRegister!T:T,MATCH($A510,ShipmentRegister!C:C,0))=0,"",INDEX(ShipmentRegister!T:T,MATCH($A510,ShipmentRegister!C:C,0))))</f>
        <v/>
      </c>
      <c r="M510" s="113"/>
    </row>
    <row r="511" spans="1:13" ht="14.25" customHeight="1">
      <c r="A511" s="50" t="s">
        <v>3042</v>
      </c>
      <c r="B511" s="56" t="str">
        <f>IF(ISBLANK($A511),"",INDEX(ShipmentRegister!G:G,MATCH($A511,ShipmentRegister!C:C,0)))</f>
        <v>Equinix - Thomas Katsamatsas</v>
      </c>
      <c r="C511" s="57">
        <f>IF(ISBLANK($A511),"",INDEX(ShipmentRegister!D:D,MATCH($A511,ShipmentRegister!C:C,0)))</f>
        <v>1</v>
      </c>
      <c r="D511" s="57" t="str">
        <f>IF(ISBLANK($A511),"",INDEX(ShipmentRegister!F:F,MATCH($A511,ShipmentRegister!C:C,0)))</f>
        <v>A1.1</v>
      </c>
      <c r="E511" s="112" t="s">
        <v>3078</v>
      </c>
      <c r="F511" s="142">
        <v>44085</v>
      </c>
      <c r="G511" s="247">
        <v>0.47222222222222227</v>
      </c>
      <c r="H511" s="112" t="s">
        <v>1054</v>
      </c>
      <c r="I511" s="112" t="s">
        <v>1054</v>
      </c>
      <c r="J511" s="113" t="s">
        <v>193</v>
      </c>
      <c r="K511" s="58">
        <f>IF(ISBLANK($A511),"",$F511-(INDEX(ShipmentRegister!A:A,MATCH($A511,ShipmentRegister!C:C,0))))</f>
        <v>1</v>
      </c>
      <c r="L511" s="59" t="str">
        <f>IF(ISBLANK($A511),"",IF(INDEX(ShipmentRegister!T:T,MATCH($A511,ShipmentRegister!C:C,0))=0,"",INDEX(ShipmentRegister!T:T,MATCH($A511,ShipmentRegister!C:C,0))))</f>
        <v/>
      </c>
      <c r="M511" s="113"/>
    </row>
    <row r="512" spans="1:13" ht="14.25" customHeight="1">
      <c r="A512" s="50" t="s">
        <v>3026</v>
      </c>
      <c r="B512" s="56" t="str">
        <f>IF(ISBLANK($A512),"",INDEX(ShipmentRegister!G:G,MATCH($A512,ShipmentRegister!C:C,0)))</f>
        <v>ServiceNow Australia Pty Ltd</v>
      </c>
      <c r="C512" s="57">
        <f>IF(ISBLANK($A512),"",INDEX(ShipmentRegister!D:D,MATCH($A512,ShipmentRegister!C:C,0)))</f>
        <v>1</v>
      </c>
      <c r="D512" s="57" t="str">
        <f>IF(ISBLANK($A512),"",INDEX(ShipmentRegister!F:F,MATCH($A512,ShipmentRegister!C:C,0)))</f>
        <v>A1.2</v>
      </c>
      <c r="E512" s="112" t="s">
        <v>3079</v>
      </c>
      <c r="F512" s="142">
        <v>44085</v>
      </c>
      <c r="G512" s="247">
        <v>0.50347222222222221</v>
      </c>
      <c r="H512" s="112" t="s">
        <v>1054</v>
      </c>
      <c r="I512" s="112" t="s">
        <v>1054</v>
      </c>
      <c r="J512" s="113" t="s">
        <v>39</v>
      </c>
      <c r="K512" s="58">
        <f>IF(ISBLANK($A512),"",$F512-(INDEX(ShipmentRegister!A:A,MATCH($A512,ShipmentRegister!C:C,0))))</f>
        <v>7</v>
      </c>
      <c r="L512" s="59" t="str">
        <f>IF(ISBLANK($A512),"",IF(INDEX(ShipmentRegister!T:T,MATCH($A512,ShipmentRegister!C:C,0))=0,"",INDEX(ShipmentRegister!T:T,MATCH($A512,ShipmentRegister!C:C,0))))</f>
        <v/>
      </c>
      <c r="M512" s="113"/>
    </row>
    <row r="513" spans="1:13" ht="14.25" customHeight="1">
      <c r="A513" s="50" t="s">
        <v>3029</v>
      </c>
      <c r="B513" s="56" t="str">
        <f>IF(ISBLANK($A513),"",INDEX(ShipmentRegister!G:G,MATCH($A513,ShipmentRegister!C:C,0)))</f>
        <v>ServiceNow Australia Pty Ltd</v>
      </c>
      <c r="C513" s="57">
        <f>IF(ISBLANK($A513),"",INDEX(ShipmentRegister!D:D,MATCH($A513,ShipmentRegister!C:C,0)))</f>
        <v>1</v>
      </c>
      <c r="D513" s="57" t="str">
        <f>IF(ISBLANK($A513),"",INDEX(ShipmentRegister!F:F,MATCH($A513,ShipmentRegister!C:C,0)))</f>
        <v>A2.2</v>
      </c>
      <c r="E513" s="112" t="s">
        <v>3079</v>
      </c>
      <c r="F513" s="142">
        <v>44085</v>
      </c>
      <c r="G513" s="247">
        <v>0.50347222222222221</v>
      </c>
      <c r="H513" s="112" t="s">
        <v>1054</v>
      </c>
      <c r="I513" s="112" t="s">
        <v>1054</v>
      </c>
      <c r="J513" s="113" t="s">
        <v>39</v>
      </c>
      <c r="K513" s="58">
        <f>IF(ISBLANK($A513),"",$F513-(INDEX(ShipmentRegister!A:A,MATCH($A513,ShipmentRegister!C:C,0))))</f>
        <v>4</v>
      </c>
      <c r="L513" s="59" t="str">
        <f>IF(ISBLANK($A513),"",IF(INDEX(ShipmentRegister!T:T,MATCH($A513,ShipmentRegister!C:C,0))=0,"",INDEX(ShipmentRegister!T:T,MATCH($A513,ShipmentRegister!C:C,0))))</f>
        <v/>
      </c>
      <c r="M513" s="113"/>
    </row>
    <row r="514" spans="1:13" ht="14.25" customHeight="1">
      <c r="A514" s="50" t="s">
        <v>2837</v>
      </c>
      <c r="B514" s="56" t="str">
        <f>IF(ISBLANK($A514),"",INDEX(ShipmentRegister!G:G,MATCH($A514,ShipmentRegister!C:C,0)))</f>
        <v>ServiceNow Australia Pty Ltd</v>
      </c>
      <c r="C514" s="57">
        <f>IF(ISBLANK($A514),"",INDEX(ShipmentRegister!D:D,MATCH($A514,ShipmentRegister!C:C,0)))</f>
        <v>1</v>
      </c>
      <c r="D514" s="57" t="str">
        <f>IF(ISBLANK($A514),"",INDEX(ShipmentRegister!F:F,MATCH($A514,ShipmentRegister!C:C,0)))</f>
        <v>C2.1</v>
      </c>
      <c r="E514" s="112" t="s">
        <v>3079</v>
      </c>
      <c r="F514" s="142">
        <v>44085</v>
      </c>
      <c r="G514" s="247">
        <v>0.50347222222222221</v>
      </c>
      <c r="H514" s="112" t="s">
        <v>1054</v>
      </c>
      <c r="I514" s="112" t="s">
        <v>1054</v>
      </c>
      <c r="J514" s="113" t="s">
        <v>39</v>
      </c>
      <c r="K514" s="58">
        <f>IF(ISBLANK($A514),"",$F514-(INDEX(ShipmentRegister!A:A,MATCH($A514,ShipmentRegister!C:C,0))))</f>
        <v>3</v>
      </c>
      <c r="L514" s="59" t="str">
        <f>IF(ISBLANK($A514),"",IF(INDEX(ShipmentRegister!T:T,MATCH($A514,ShipmentRegister!C:C,0))=0,"",INDEX(ShipmentRegister!T:T,MATCH($A514,ShipmentRegister!C:C,0))))</f>
        <v/>
      </c>
      <c r="M514" s="113"/>
    </row>
    <row r="515" spans="1:13" ht="14.25" customHeight="1">
      <c r="A515" s="50" t="s">
        <v>2909</v>
      </c>
      <c r="B515" s="56" t="str">
        <f>IF(ISBLANK($A515),"",INDEX(ShipmentRegister!G:G,MATCH($A515,ShipmentRegister!C:C,0)))</f>
        <v>SoftLayer Technologies Australia Pty Ltd</v>
      </c>
      <c r="C515" s="57">
        <f>IF(ISBLANK($A515),"",INDEX(ShipmentRegister!D:D,MATCH($A515,ShipmentRegister!C:C,0)))</f>
        <v>3</v>
      </c>
      <c r="D515" s="57" t="str">
        <f>IF(ISBLANK($A515),"",INDEX(ShipmentRegister!F:F,MATCH($A515,ShipmentRegister!C:C,0)))</f>
        <v>Loading Dock</v>
      </c>
      <c r="E515" s="112" t="s">
        <v>3080</v>
      </c>
      <c r="F515" s="142">
        <v>44085</v>
      </c>
      <c r="G515" s="247">
        <v>0.52083333333333337</v>
      </c>
      <c r="H515" s="112" t="s">
        <v>1054</v>
      </c>
      <c r="I515" s="112" t="s">
        <v>1054</v>
      </c>
      <c r="J515" s="113" t="s">
        <v>39</v>
      </c>
      <c r="K515" s="58">
        <f>IF(ISBLANK($A515),"",$F515-(INDEX(ShipmentRegister!A:A,MATCH($A515,ShipmentRegister!C:C,0))))</f>
        <v>0</v>
      </c>
      <c r="L515" s="59" t="str">
        <f>IF(ISBLANK($A515),"",IF(INDEX(ShipmentRegister!T:T,MATCH($A515,ShipmentRegister!C:C,0))=0,"",INDEX(ShipmentRegister!T:T,MATCH($A515,ShipmentRegister!C:C,0))))</f>
        <v/>
      </c>
      <c r="M515" s="113"/>
    </row>
    <row r="516" spans="1:13" ht="14.25" customHeight="1">
      <c r="A516" s="50" t="s">
        <v>2912</v>
      </c>
      <c r="B516" s="56" t="str">
        <f>IF(ISBLANK($A516),"",INDEX(ShipmentRegister!G:G,MATCH($A516,ShipmentRegister!C:C,0)))</f>
        <v>SoftLayer Technologies Australia Pty Ltd</v>
      </c>
      <c r="C516" s="57">
        <f>IF(ISBLANK($A516),"",INDEX(ShipmentRegister!D:D,MATCH($A516,ShipmentRegister!C:C,0)))</f>
        <v>3</v>
      </c>
      <c r="D516" s="57" t="str">
        <f>IF(ISBLANK($A516),"",INDEX(ShipmentRegister!F:F,MATCH($A516,ShipmentRegister!C:C,0)))</f>
        <v>Loading Dock</v>
      </c>
      <c r="E516" s="112" t="s">
        <v>3080</v>
      </c>
      <c r="F516" s="142">
        <v>44085</v>
      </c>
      <c r="G516" s="247">
        <v>0.52083333333333337</v>
      </c>
      <c r="H516" s="112" t="s">
        <v>1054</v>
      </c>
      <c r="I516" s="112" t="s">
        <v>1054</v>
      </c>
      <c r="J516" s="113" t="s">
        <v>39</v>
      </c>
      <c r="K516" s="58">
        <f>IF(ISBLANK($A516),"",$F516-(INDEX(ShipmentRegister!A:A,MATCH($A516,ShipmentRegister!C:C,0))))</f>
        <v>0</v>
      </c>
      <c r="L516" s="59" t="str">
        <f>IF(ISBLANK($A516),"",IF(INDEX(ShipmentRegister!T:T,MATCH($A516,ShipmentRegister!C:C,0))=0,"",INDEX(ShipmentRegister!T:T,MATCH($A516,ShipmentRegister!C:C,0))))</f>
        <v/>
      </c>
      <c r="M516" s="113"/>
    </row>
    <row r="517" spans="1:13" ht="14.25" customHeight="1">
      <c r="A517" s="50" t="s">
        <v>2913</v>
      </c>
      <c r="B517" s="56" t="str">
        <f>IF(ISBLANK($A517),"",INDEX(ShipmentRegister!G:G,MATCH($A517,ShipmentRegister!C:C,0)))</f>
        <v>SoftLayer Technologies Australia Pty Ltd</v>
      </c>
      <c r="C517" s="57">
        <f>IF(ISBLANK($A517),"",INDEX(ShipmentRegister!D:D,MATCH($A517,ShipmentRegister!C:C,0)))</f>
        <v>3</v>
      </c>
      <c r="D517" s="57" t="str">
        <f>IF(ISBLANK($A517),"",INDEX(ShipmentRegister!F:F,MATCH($A517,ShipmentRegister!C:C,0)))</f>
        <v>Loading Dock</v>
      </c>
      <c r="E517" s="112" t="s">
        <v>3080</v>
      </c>
      <c r="F517" s="142">
        <v>44085</v>
      </c>
      <c r="G517" s="247">
        <v>0.52083333333333337</v>
      </c>
      <c r="H517" s="112" t="s">
        <v>1054</v>
      </c>
      <c r="I517" s="112" t="s">
        <v>1054</v>
      </c>
      <c r="J517" s="113" t="s">
        <v>39</v>
      </c>
      <c r="K517" s="58">
        <f>IF(ISBLANK($A517),"",$F517-(INDEX(ShipmentRegister!A:A,MATCH($A517,ShipmentRegister!C:C,0))))</f>
        <v>0</v>
      </c>
      <c r="L517" s="59" t="str">
        <f>IF(ISBLANK($A517),"",IF(INDEX(ShipmentRegister!T:T,MATCH($A517,ShipmentRegister!C:C,0))=0,"",INDEX(ShipmentRegister!T:T,MATCH($A517,ShipmentRegister!C:C,0))))</f>
        <v/>
      </c>
      <c r="M517" s="113"/>
    </row>
    <row r="518" spans="1:13" ht="14.25" customHeight="1">
      <c r="A518" s="50" t="s">
        <v>2901</v>
      </c>
      <c r="B518" s="56" t="str">
        <f>IF(ISBLANK($A518),"",INDEX(ShipmentRegister!G:G,MATCH($A518,ShipmentRegister!C:C,0)))</f>
        <v>Telstra International Limited_Arista Resell</v>
      </c>
      <c r="C518" s="57">
        <f>IF(ISBLANK($A518),"",INDEX(ShipmentRegister!D:D,MATCH($A518,ShipmentRegister!C:C,0)))</f>
        <v>3</v>
      </c>
      <c r="D518" s="57" t="str">
        <f>IF(ISBLANK($A518),"",INDEX(ShipmentRegister!F:F,MATCH($A518,ShipmentRegister!C:C,0)))</f>
        <v>C7.1</v>
      </c>
      <c r="E518" s="112" t="s">
        <v>3081</v>
      </c>
      <c r="F518" s="142">
        <v>44085</v>
      </c>
      <c r="G518" s="247">
        <v>0.53472222222222221</v>
      </c>
      <c r="H518" s="112" t="s">
        <v>1054</v>
      </c>
      <c r="I518" s="112" t="s">
        <v>1054</v>
      </c>
      <c r="J518" s="113" t="s">
        <v>39</v>
      </c>
      <c r="K518" s="58">
        <f>IF(ISBLANK($A518),"",$F518-(INDEX(ShipmentRegister!A:A,MATCH($A518,ShipmentRegister!C:C,0))))</f>
        <v>0</v>
      </c>
      <c r="L518" s="59" t="str">
        <f>IF(ISBLANK($A518),"",IF(INDEX(ShipmentRegister!T:T,MATCH($A518,ShipmentRegister!C:C,0))=0,"",INDEX(ShipmentRegister!T:T,MATCH($A518,ShipmentRegister!C:C,0))))</f>
        <v/>
      </c>
      <c r="M518" s="113"/>
    </row>
    <row r="519" spans="1:13" ht="14.25" customHeight="1">
      <c r="A519" s="50" t="s">
        <v>2904</v>
      </c>
      <c r="B519" s="56" t="str">
        <f>IF(ISBLANK($A519),"",INDEX(ShipmentRegister!G:G,MATCH($A519,ShipmentRegister!C:C,0)))</f>
        <v>Telstra International Limited_Arista Resell</v>
      </c>
      <c r="C519" s="57">
        <f>IF(ISBLANK($A519),"",INDEX(ShipmentRegister!D:D,MATCH($A519,ShipmentRegister!C:C,0)))</f>
        <v>3</v>
      </c>
      <c r="D519" s="57" t="str">
        <f>IF(ISBLANK($A519),"",INDEX(ShipmentRegister!F:F,MATCH($A519,ShipmentRegister!C:C,0)))</f>
        <v>C7.1</v>
      </c>
      <c r="E519" s="112" t="s">
        <v>3081</v>
      </c>
      <c r="F519" s="142">
        <v>44085</v>
      </c>
      <c r="G519" s="247">
        <v>0.53472222222222221</v>
      </c>
      <c r="H519" s="112" t="s">
        <v>1054</v>
      </c>
      <c r="I519" s="112" t="s">
        <v>1054</v>
      </c>
      <c r="J519" s="113" t="s">
        <v>39</v>
      </c>
      <c r="K519" s="58">
        <f>IF(ISBLANK($A519),"",$F519-(INDEX(ShipmentRegister!A:A,MATCH($A519,ShipmentRegister!C:C,0))))</f>
        <v>0</v>
      </c>
      <c r="L519" s="59" t="str">
        <f>IF(ISBLANK($A519),"",IF(INDEX(ShipmentRegister!T:T,MATCH($A519,ShipmentRegister!C:C,0))=0,"",INDEX(ShipmentRegister!T:T,MATCH($A519,ShipmentRegister!C:C,0))))</f>
        <v/>
      </c>
      <c r="M519" s="113"/>
    </row>
    <row r="520" spans="1:13" ht="14.25" customHeight="1">
      <c r="A520" s="50" t="s">
        <v>2905</v>
      </c>
      <c r="B520" s="56" t="str">
        <f>IF(ISBLANK($A520),"",INDEX(ShipmentRegister!G:G,MATCH($A520,ShipmentRegister!C:C,0)))</f>
        <v>Telstra International Limited_Arista Resell</v>
      </c>
      <c r="C520" s="57">
        <f>IF(ISBLANK($A520),"",INDEX(ShipmentRegister!D:D,MATCH($A520,ShipmentRegister!C:C,0)))</f>
        <v>3</v>
      </c>
      <c r="D520" s="57" t="str">
        <f>IF(ISBLANK($A520),"",INDEX(ShipmentRegister!F:F,MATCH($A520,ShipmentRegister!C:C,0)))</f>
        <v>C7.1</v>
      </c>
      <c r="E520" s="112" t="s">
        <v>3081</v>
      </c>
      <c r="F520" s="142">
        <v>44085</v>
      </c>
      <c r="G520" s="247">
        <v>0.53472222222222221</v>
      </c>
      <c r="H520" s="112" t="s">
        <v>1054</v>
      </c>
      <c r="I520" s="112" t="s">
        <v>1054</v>
      </c>
      <c r="J520" s="113" t="s">
        <v>39</v>
      </c>
      <c r="K520" s="58">
        <f>IF(ISBLANK($A520),"",$F520-(INDEX(ShipmentRegister!A:A,MATCH($A520,ShipmentRegister!C:C,0))))</f>
        <v>0</v>
      </c>
      <c r="L520" s="59" t="str">
        <f>IF(ISBLANK($A520),"",IF(INDEX(ShipmentRegister!T:T,MATCH($A520,ShipmentRegister!C:C,0))=0,"",INDEX(ShipmentRegister!T:T,MATCH($A520,ShipmentRegister!C:C,0))))</f>
        <v/>
      </c>
      <c r="M520" s="113"/>
    </row>
    <row r="521" spans="1:13" ht="14.25" customHeight="1">
      <c r="A521" s="50" t="s">
        <v>2906</v>
      </c>
      <c r="B521" s="56" t="str">
        <f>IF(ISBLANK($A521),"",INDEX(ShipmentRegister!G:G,MATCH($A521,ShipmentRegister!C:C,0)))</f>
        <v>Equinix - Thomas Katsamatsas</v>
      </c>
      <c r="C521" s="57">
        <f>IF(ISBLANK($A521),"",INDEX(ShipmentRegister!D:D,MATCH($A521,ShipmentRegister!C:C,0)))</f>
        <v>1</v>
      </c>
      <c r="D521" s="57" t="str">
        <f>IF(ISBLANK($A521),"",INDEX(ShipmentRegister!F:F,MATCH($A521,ShipmentRegister!C:C,0)))</f>
        <v>A2.1</v>
      </c>
      <c r="E521" s="112" t="s">
        <v>3082</v>
      </c>
      <c r="F521" s="142">
        <v>44085</v>
      </c>
      <c r="G521" s="247">
        <v>0.56597222222222221</v>
      </c>
      <c r="H521" s="112" t="s">
        <v>1054</v>
      </c>
      <c r="I521" s="112" t="s">
        <v>1054</v>
      </c>
      <c r="J521" s="113" t="s">
        <v>193</v>
      </c>
      <c r="K521" s="58">
        <f>IF(ISBLANK($A521),"",$F521-(INDEX(ShipmentRegister!A:A,MATCH($A521,ShipmentRegister!C:C,0))))</f>
        <v>0</v>
      </c>
      <c r="L521" s="59" t="str">
        <f>IF(ISBLANK($A521),"",IF(INDEX(ShipmentRegister!T:T,MATCH($A521,ShipmentRegister!C:C,0))=0,"",INDEX(ShipmentRegister!T:T,MATCH($A521,ShipmentRegister!C:C,0))))</f>
        <v/>
      </c>
      <c r="M521" s="113"/>
    </row>
    <row r="522" spans="1:13" ht="14.25" customHeight="1">
      <c r="A522" s="50" t="s">
        <v>2914</v>
      </c>
      <c r="B522" s="56" t="str">
        <f>IF(ISBLANK($A522),"",INDEX(ShipmentRegister!G:G,MATCH($A522,ShipmentRegister!C:C,0)))</f>
        <v>TTEC International Australia</v>
      </c>
      <c r="C522" s="57">
        <f>IF(ISBLANK($A522),"",INDEX(ShipmentRegister!D:D,MATCH($A522,ShipmentRegister!C:C,0)))</f>
        <v>2</v>
      </c>
      <c r="D522" s="57" t="str">
        <f>IF(ISBLANK($A522),"",INDEX(ShipmentRegister!F:F,MATCH($A522,ShipmentRegister!C:C,0)))</f>
        <v>C4.1</v>
      </c>
      <c r="E522" s="112" t="s">
        <v>3083</v>
      </c>
      <c r="F522" s="142">
        <v>44085</v>
      </c>
      <c r="G522" s="247" t="s">
        <v>916</v>
      </c>
      <c r="H522" s="112" t="s">
        <v>166</v>
      </c>
      <c r="I522" s="112" t="s">
        <v>167</v>
      </c>
      <c r="J522" s="113" t="s">
        <v>39</v>
      </c>
      <c r="K522" s="58">
        <f>IF(ISBLANK($A522),"",$F522-(INDEX(ShipmentRegister!A:A,MATCH($A522,ShipmentRegister!C:C,0))))</f>
        <v>0</v>
      </c>
      <c r="L522" s="59" t="str">
        <f>IF(ISBLANK($A522),"",IF(INDEX(ShipmentRegister!T:T,MATCH($A522,ShipmentRegister!C:C,0))=0,"",INDEX(ShipmentRegister!T:T,MATCH($A522,ShipmentRegister!C:C,0))))</f>
        <v/>
      </c>
      <c r="M522" s="113"/>
    </row>
    <row r="523" spans="1:13" ht="14.25" customHeight="1">
      <c r="A523" s="50" t="s">
        <v>2917</v>
      </c>
      <c r="B523" s="56" t="str">
        <f>IF(ISBLANK($A523),"",INDEX(ShipmentRegister!G:G,MATCH($A523,ShipmentRegister!C:C,0)))</f>
        <v>TTEC International Australia</v>
      </c>
      <c r="C523" s="57">
        <f>IF(ISBLANK($A523),"",INDEX(ShipmentRegister!D:D,MATCH($A523,ShipmentRegister!C:C,0)))</f>
        <v>2</v>
      </c>
      <c r="D523" s="57" t="str">
        <f>IF(ISBLANK($A523),"",INDEX(ShipmentRegister!F:F,MATCH($A523,ShipmentRegister!C:C,0)))</f>
        <v>C4.1</v>
      </c>
      <c r="E523" s="112" t="s">
        <v>3083</v>
      </c>
      <c r="F523" s="142">
        <v>44085</v>
      </c>
      <c r="G523" s="247" t="s">
        <v>916</v>
      </c>
      <c r="H523" s="112" t="s">
        <v>166</v>
      </c>
      <c r="I523" s="112" t="s">
        <v>167</v>
      </c>
      <c r="J523" s="113" t="s">
        <v>39</v>
      </c>
      <c r="K523" s="58">
        <f>IF(ISBLANK($A523),"",$F523-(INDEX(ShipmentRegister!A:A,MATCH($A523,ShipmentRegister!C:C,0))))</f>
        <v>0</v>
      </c>
      <c r="L523" s="59" t="str">
        <f>IF(ISBLANK($A523),"",IF(INDEX(ShipmentRegister!T:T,MATCH($A523,ShipmentRegister!C:C,0))=0,"",INDEX(ShipmentRegister!T:T,MATCH($A523,ShipmentRegister!C:C,0))))</f>
        <v/>
      </c>
      <c r="M523" s="113"/>
    </row>
    <row r="524" spans="1:13" ht="14.25" customHeight="1">
      <c r="A524" s="50" t="s">
        <v>2918</v>
      </c>
      <c r="B524" s="56" t="str">
        <f>IF(ISBLANK($A524),"",INDEX(ShipmentRegister!G:G,MATCH($A524,ShipmentRegister!C:C,0)))</f>
        <v>LINODE AUSTRALIA PTY LTD</v>
      </c>
      <c r="C524" s="57">
        <f>IF(ISBLANK($A524),"",INDEX(ShipmentRegister!D:D,MATCH($A524,ShipmentRegister!C:C,0)))</f>
        <v>1</v>
      </c>
      <c r="D524" s="57" t="str">
        <f>IF(ISBLANK($A524),"",INDEX(ShipmentRegister!F:F,MATCH($A524,ShipmentRegister!C:C,0)))</f>
        <v>Central Floor</v>
      </c>
      <c r="E524" s="112" t="s">
        <v>3084</v>
      </c>
      <c r="F524" s="142">
        <v>44085</v>
      </c>
      <c r="G524" s="247" t="s">
        <v>3087</v>
      </c>
      <c r="H524" s="112" t="s">
        <v>167</v>
      </c>
      <c r="I524" s="112" t="s">
        <v>167</v>
      </c>
      <c r="J524" s="113" t="s">
        <v>39</v>
      </c>
      <c r="K524" s="58">
        <f>IF(ISBLANK($A524),"",$F524-(INDEX(ShipmentRegister!A:A,MATCH($A524,ShipmentRegister!C:C,0))))</f>
        <v>0</v>
      </c>
      <c r="L524" s="59" t="str">
        <f>IF(ISBLANK($A524),"",IF(INDEX(ShipmentRegister!T:T,MATCH($A524,ShipmentRegister!C:C,0))=0,"",INDEX(ShipmentRegister!T:T,MATCH($A524,ShipmentRegister!C:C,0))))</f>
        <v/>
      </c>
      <c r="M524" s="113"/>
    </row>
    <row r="525" spans="1:13" ht="14.25" customHeight="1">
      <c r="A525" s="50" t="s">
        <v>2854</v>
      </c>
      <c r="B525" s="56" t="str">
        <f>IF(ISBLANK($A525),"",INDEX(ShipmentRegister!G:G,MATCH($A525,ShipmentRegister!C:C,0)))</f>
        <v>TOTAL SERVER SOLUTIONS L.LC.</v>
      </c>
      <c r="C525" s="57">
        <f>IF(ISBLANK($A525),"",INDEX(ShipmentRegister!D:D,MATCH($A525,ShipmentRegister!C:C,0)))</f>
        <v>1</v>
      </c>
      <c r="D525" s="57" t="str">
        <f>IF(ISBLANK($A525),"",INDEX(ShipmentRegister!F:F,MATCH($A525,ShipmentRegister!C:C,0)))</f>
        <v>C3.1</v>
      </c>
      <c r="E525" s="112" t="s">
        <v>3085</v>
      </c>
      <c r="F525" s="142">
        <v>44085</v>
      </c>
      <c r="G525" s="247" t="s">
        <v>824</v>
      </c>
      <c r="H525" s="112" t="s">
        <v>618</v>
      </c>
      <c r="I525" s="112" t="s">
        <v>618</v>
      </c>
      <c r="J525" s="113"/>
      <c r="K525" s="58">
        <f>IF(ISBLANK($A525),"",$F525-(INDEX(ShipmentRegister!A:A,MATCH($A525,ShipmentRegister!C:C,0))))</f>
        <v>3</v>
      </c>
      <c r="L525" s="59" t="str">
        <f>IF(ISBLANK($A525),"",IF(INDEX(ShipmentRegister!T:T,MATCH($A525,ShipmentRegister!C:C,0))=0,"",INDEX(ShipmentRegister!T:T,MATCH($A525,ShipmentRegister!C:C,0))))</f>
        <v/>
      </c>
      <c r="M525" s="113"/>
    </row>
    <row r="526" spans="1:13" ht="14.25" customHeight="1">
      <c r="A526" s="50" t="s">
        <v>3036</v>
      </c>
      <c r="B526" s="56" t="str">
        <f>IF(ISBLANK($A526),"",INDEX(ShipmentRegister!G:G,MATCH($A526,ShipmentRegister!C:C,0)))</f>
        <v>TOTAL SERVER SOLUTIONS L.LC.</v>
      </c>
      <c r="C526" s="57">
        <f>IF(ISBLANK($A526),"",INDEX(ShipmentRegister!D:D,MATCH($A526,ShipmentRegister!C:C,0)))</f>
        <v>3</v>
      </c>
      <c r="D526" s="57" t="str">
        <f>IF(ISBLANK($A526),"",INDEX(ShipmentRegister!F:F,MATCH($A526,ShipmentRegister!C:C,0)))</f>
        <v>C3.1</v>
      </c>
      <c r="E526" s="112" t="s">
        <v>3085</v>
      </c>
      <c r="F526" s="142">
        <v>44085</v>
      </c>
      <c r="G526" s="247" t="s">
        <v>824</v>
      </c>
      <c r="H526" s="112" t="s">
        <v>618</v>
      </c>
      <c r="I526" s="112" t="s">
        <v>618</v>
      </c>
      <c r="J526" s="113"/>
      <c r="K526" s="58">
        <f>IF(ISBLANK($A526),"",$F526-(INDEX(ShipmentRegister!A:A,MATCH($A526,ShipmentRegister!C:C,0))))</f>
        <v>1</v>
      </c>
      <c r="L526" s="59" t="str">
        <f>IF(ISBLANK($A526),"",IF(INDEX(ShipmentRegister!T:T,MATCH($A526,ShipmentRegister!C:C,0))=0,"",INDEX(ShipmentRegister!T:T,MATCH($A526,ShipmentRegister!C:C,0))))</f>
        <v/>
      </c>
      <c r="M526" s="113"/>
    </row>
    <row r="527" spans="1:13" ht="14.25" customHeight="1">
      <c r="A527" s="50" t="s">
        <v>3037</v>
      </c>
      <c r="B527" s="56" t="str">
        <f>IF(ISBLANK($A527),"",INDEX(ShipmentRegister!G:G,MATCH($A527,ShipmentRegister!C:C,0)))</f>
        <v>TOTAL SERVER SOLUTIONS L.LC.</v>
      </c>
      <c r="C527" s="57">
        <f>IF(ISBLANK($A527),"",INDEX(ShipmentRegister!D:D,MATCH($A527,ShipmentRegister!C:C,0)))</f>
        <v>3</v>
      </c>
      <c r="D527" s="57" t="str">
        <f>IF(ISBLANK($A527),"",INDEX(ShipmentRegister!F:F,MATCH($A527,ShipmentRegister!C:C,0)))</f>
        <v>C3.1</v>
      </c>
      <c r="E527" s="112" t="s">
        <v>3085</v>
      </c>
      <c r="F527" s="142">
        <v>44085</v>
      </c>
      <c r="G527" s="247" t="s">
        <v>824</v>
      </c>
      <c r="H527" s="112" t="s">
        <v>618</v>
      </c>
      <c r="I527" s="112" t="s">
        <v>618</v>
      </c>
      <c r="J527" s="113"/>
      <c r="K527" s="58">
        <f>IF(ISBLANK($A527),"",$F527-(INDEX(ShipmentRegister!A:A,MATCH($A527,ShipmentRegister!C:C,0))))</f>
        <v>1</v>
      </c>
      <c r="L527" s="59" t="str">
        <f>IF(ISBLANK($A527),"",IF(INDEX(ShipmentRegister!T:T,MATCH($A527,ShipmentRegister!C:C,0))=0,"",INDEX(ShipmentRegister!T:T,MATCH($A527,ShipmentRegister!C:C,0))))</f>
        <v/>
      </c>
      <c r="M527" s="113"/>
    </row>
    <row r="528" spans="1:13" ht="14.25" customHeight="1">
      <c r="A528" s="50" t="s">
        <v>3038</v>
      </c>
      <c r="B528" s="56" t="str">
        <f>IF(ISBLANK($A528),"",INDEX(ShipmentRegister!G:G,MATCH($A528,ShipmentRegister!C:C,0)))</f>
        <v>TOTAL SERVER SOLUTIONS L.LC.</v>
      </c>
      <c r="C528" s="57">
        <f>IF(ISBLANK($A528),"",INDEX(ShipmentRegister!D:D,MATCH($A528,ShipmentRegister!C:C,0)))</f>
        <v>3</v>
      </c>
      <c r="D528" s="57" t="str">
        <f>IF(ISBLANK($A528),"",INDEX(ShipmentRegister!F:F,MATCH($A528,ShipmentRegister!C:C,0)))</f>
        <v>C4.1</v>
      </c>
      <c r="E528" s="112" t="s">
        <v>3085</v>
      </c>
      <c r="F528" s="142">
        <v>44085</v>
      </c>
      <c r="G528" s="247" t="s">
        <v>824</v>
      </c>
      <c r="H528" s="112" t="s">
        <v>618</v>
      </c>
      <c r="I528" s="112" t="s">
        <v>618</v>
      </c>
      <c r="J528" s="113"/>
      <c r="K528" s="58">
        <f>IF(ISBLANK($A528),"",$F528-(INDEX(ShipmentRegister!A:A,MATCH($A528,ShipmentRegister!C:C,0))))</f>
        <v>1</v>
      </c>
      <c r="L528" s="59" t="str">
        <f>IF(ISBLANK($A528),"",IF(INDEX(ShipmentRegister!T:T,MATCH($A528,ShipmentRegister!C:C,0))=0,"",INDEX(ShipmentRegister!T:T,MATCH($A528,ShipmentRegister!C:C,0))))</f>
        <v/>
      </c>
      <c r="M528" s="113"/>
    </row>
    <row r="529" spans="1:13" ht="14.25" customHeight="1">
      <c r="A529" s="50" t="s">
        <v>2896</v>
      </c>
      <c r="B529" s="56" t="str">
        <f>IF(ISBLANK($A529),"",INDEX(ShipmentRegister!G:G,MATCH($A529,ShipmentRegister!C:C,0)))</f>
        <v>TOTAL SERVER SOLUTIONS L.LC.</v>
      </c>
      <c r="C529" s="57">
        <f>IF(ISBLANK($A529),"",INDEX(ShipmentRegister!D:D,MATCH($A529,ShipmentRegister!C:C,0)))</f>
        <v>2</v>
      </c>
      <c r="D529" s="57" t="str">
        <f>IF(ISBLANK($A529),"",INDEX(ShipmentRegister!F:F,MATCH($A529,ShipmentRegister!C:C,0)))</f>
        <v>C4.1</v>
      </c>
      <c r="E529" s="112" t="s">
        <v>3085</v>
      </c>
      <c r="F529" s="142">
        <v>44085</v>
      </c>
      <c r="G529" s="247" t="s">
        <v>824</v>
      </c>
      <c r="H529" s="112" t="s">
        <v>618</v>
      </c>
      <c r="I529" s="112" t="s">
        <v>618</v>
      </c>
      <c r="J529" s="113"/>
      <c r="K529" s="58">
        <f>IF(ISBLANK($A529),"",$F529-(INDEX(ShipmentRegister!A:A,MATCH($A529,ShipmentRegister!C:C,0))))</f>
        <v>0</v>
      </c>
      <c r="L529" s="59" t="str">
        <f>IF(ISBLANK($A529),"",IF(INDEX(ShipmentRegister!T:T,MATCH($A529,ShipmentRegister!C:C,0))=0,"",INDEX(ShipmentRegister!T:T,MATCH($A529,ShipmentRegister!C:C,0))))</f>
        <v/>
      </c>
      <c r="M529" s="113"/>
    </row>
    <row r="530" spans="1:13" ht="14.25" customHeight="1">
      <c r="A530" s="50" t="s">
        <v>2899</v>
      </c>
      <c r="B530" s="56" t="str">
        <f>IF(ISBLANK($A530),"",INDEX(ShipmentRegister!G:G,MATCH($A530,ShipmentRegister!C:C,0)))</f>
        <v>TOTAL SERVER SOLUTIONS L.LC.</v>
      </c>
      <c r="C530" s="57">
        <f>IF(ISBLANK($A530),"",INDEX(ShipmentRegister!D:D,MATCH($A530,ShipmentRegister!C:C,0)))</f>
        <v>2</v>
      </c>
      <c r="D530" s="57" t="str">
        <f>IF(ISBLANK($A530),"",INDEX(ShipmentRegister!F:F,MATCH($A530,ShipmentRegister!C:C,0)))</f>
        <v>C4.1</v>
      </c>
      <c r="E530" s="112" t="s">
        <v>3085</v>
      </c>
      <c r="F530" s="142">
        <v>44085</v>
      </c>
      <c r="G530" s="247" t="s">
        <v>824</v>
      </c>
      <c r="H530" s="112" t="s">
        <v>618</v>
      </c>
      <c r="I530" s="112" t="s">
        <v>618</v>
      </c>
      <c r="J530" s="113"/>
      <c r="K530" s="58">
        <f>IF(ISBLANK($A530),"",$F530-(INDEX(ShipmentRegister!A:A,MATCH($A530,ShipmentRegister!C:C,0))))</f>
        <v>0</v>
      </c>
      <c r="L530" s="59" t="str">
        <f>IF(ISBLANK($A530),"",IF(INDEX(ShipmentRegister!T:T,MATCH($A530,ShipmentRegister!C:C,0))=0,"",INDEX(ShipmentRegister!T:T,MATCH($A530,ShipmentRegister!C:C,0))))</f>
        <v/>
      </c>
      <c r="M530" s="113"/>
    </row>
    <row r="531" spans="1:13" ht="14.25" customHeight="1">
      <c r="A531" s="50" t="s">
        <v>2889</v>
      </c>
      <c r="B531" s="56" t="str">
        <f>IF(ISBLANK($A531),"",INDEX(ShipmentRegister!G:G,MATCH($A531,ShipmentRegister!C:C,0)))</f>
        <v>Dropbox Australia Pty Ltd_DROPBOX INC (AU)</v>
      </c>
      <c r="C531" s="57">
        <f>IF(ISBLANK($A531),"",INDEX(ShipmentRegister!D:D,MATCH($A531,ShipmentRegister!C:C,0)))</f>
        <v>1</v>
      </c>
      <c r="D531" s="57" t="str">
        <f>IF(ISBLANK($A531),"",INDEX(ShipmentRegister!F:F,MATCH($A531,ShipmentRegister!C:C,0)))</f>
        <v>A1.1</v>
      </c>
      <c r="E531" s="112" t="s">
        <v>3086</v>
      </c>
      <c r="F531" s="142">
        <v>44085</v>
      </c>
      <c r="G531" s="247" t="s">
        <v>3088</v>
      </c>
      <c r="H531" s="112" t="s">
        <v>448</v>
      </c>
      <c r="I531" s="112" t="s">
        <v>448</v>
      </c>
      <c r="J531" s="113" t="s">
        <v>39</v>
      </c>
      <c r="K531" s="58">
        <f>IF(ISBLANK($A531),"",$F531-(INDEX(ShipmentRegister!A:A,MATCH($A531,ShipmentRegister!C:C,0))))</f>
        <v>2</v>
      </c>
      <c r="L531" s="59" t="str">
        <f>IF(ISBLANK($A531),"",IF(INDEX(ShipmentRegister!T:T,MATCH($A531,ShipmentRegister!C:C,0))=0,"",INDEX(ShipmentRegister!T:T,MATCH($A531,ShipmentRegister!C:C,0))))</f>
        <v/>
      </c>
      <c r="M531" s="113"/>
    </row>
    <row r="532" spans="1:13" ht="14.25" customHeight="1">
      <c r="A532" s="50" t="s">
        <v>3089</v>
      </c>
      <c r="B532" s="56" t="str">
        <f>IF(ISBLANK($A532),"",INDEX(ShipmentRegister!G:G,MATCH($A532,ShipmentRegister!C:C,0)))</f>
        <v>Packet Host, Inc.</v>
      </c>
      <c r="C532" s="57">
        <f>IF(ISBLANK($A532),"",INDEX(ShipmentRegister!D:D,MATCH($A532,ShipmentRegister!C:C,0)))</f>
        <v>1</v>
      </c>
      <c r="D532" s="57" t="str">
        <f>IF(ISBLANK($A532),"",INDEX(ShipmentRegister!F:F,MATCH($A532,ShipmentRegister!C:C,0)))</f>
        <v>Central Floor</v>
      </c>
      <c r="E532" s="112" t="s">
        <v>3090</v>
      </c>
      <c r="F532" s="142">
        <v>44088</v>
      </c>
      <c r="G532" s="247">
        <v>0.41388888888888892</v>
      </c>
      <c r="H532" s="112" t="s">
        <v>1915</v>
      </c>
      <c r="I532" s="112" t="s">
        <v>1915</v>
      </c>
      <c r="J532" s="113" t="s">
        <v>39</v>
      </c>
      <c r="K532" s="58">
        <f>IF(ISBLANK($A532),"",$F532-(INDEX(ShipmentRegister!A:A,MATCH($A532,ShipmentRegister!C:C,0))))</f>
        <v>6</v>
      </c>
      <c r="L532" s="59" t="str">
        <f>IF(ISBLANK($A532),"",IF(INDEX(ShipmentRegister!T:T,MATCH($A532,ShipmentRegister!C:C,0))=0,"",INDEX(ShipmentRegister!T:T,MATCH($A532,ShipmentRegister!C:C,0))))</f>
        <v/>
      </c>
      <c r="M532" s="113"/>
    </row>
    <row r="533" spans="1:13" ht="14.25" customHeight="1">
      <c r="A533" s="50" t="s">
        <v>1598</v>
      </c>
      <c r="B533" s="56" t="str">
        <f>IF(ISBLANK($A533),"",INDEX(ShipmentRegister!G:G,MATCH($A533,ShipmentRegister!C:C,0)))</f>
        <v>Packet Host, Inc</v>
      </c>
      <c r="C533" s="57">
        <f>IF(ISBLANK($A533),"",INDEX(ShipmentRegister!D:D,MATCH($A533,ShipmentRegister!C:C,0)))</f>
        <v>2</v>
      </c>
      <c r="D533" s="57" t="str">
        <f>IF(ISBLANK($A533),"",INDEX(ShipmentRegister!F:F,MATCH($A533,ShipmentRegister!C:C,0)))</f>
        <v>A1.1</v>
      </c>
      <c r="E533" s="112" t="s">
        <v>3090</v>
      </c>
      <c r="F533" s="142">
        <v>44088</v>
      </c>
      <c r="G533" s="247">
        <v>0.41388888888888892</v>
      </c>
      <c r="H533" s="112" t="s">
        <v>1915</v>
      </c>
      <c r="I533" s="112" t="s">
        <v>1915</v>
      </c>
      <c r="J533" s="113" t="s">
        <v>39</v>
      </c>
      <c r="K533" s="58">
        <f>IF(ISBLANK($A533),"",$F533-(INDEX(ShipmentRegister!A:A,MATCH($A533,ShipmentRegister!C:C,0))))</f>
        <v>42</v>
      </c>
      <c r="L533" s="59" t="str">
        <f>IF(ISBLANK($A533),"",IF(INDEX(ShipmentRegister!T:T,MATCH($A533,ShipmentRegister!C:C,0))=0,"",INDEX(ShipmentRegister!T:T,MATCH($A533,ShipmentRegister!C:C,0))))</f>
        <v/>
      </c>
      <c r="M533" s="113"/>
    </row>
    <row r="534" spans="1:13" ht="14.25" customHeight="1">
      <c r="A534" s="50" t="s">
        <v>2923</v>
      </c>
      <c r="B534" s="56" t="str">
        <f>IF(ISBLANK($A534),"",INDEX(ShipmentRegister!G:G,MATCH($A534,ShipmentRegister!C:C,0)))</f>
        <v>Host Universal Pty Ltd</v>
      </c>
      <c r="C534" s="57">
        <f>IF(ISBLANK($A534),"",INDEX(ShipmentRegister!D:D,MATCH($A534,ShipmentRegister!C:C,0)))</f>
        <v>1</v>
      </c>
      <c r="D534" s="57" t="str">
        <f>IF(ISBLANK($A534),"",INDEX(ShipmentRegister!F:F,MATCH($A534,ShipmentRegister!C:C,0)))</f>
        <v>C7.2</v>
      </c>
      <c r="E534" s="112" t="s">
        <v>3091</v>
      </c>
      <c r="F534" s="142">
        <v>44088</v>
      </c>
      <c r="G534" s="247" t="s">
        <v>2135</v>
      </c>
      <c r="H534" s="112" t="s">
        <v>265</v>
      </c>
      <c r="I534" s="112" t="s">
        <v>265</v>
      </c>
      <c r="J534" s="113"/>
      <c r="K534" s="58">
        <f>IF(ISBLANK($A534),"",$F534-(INDEX(ShipmentRegister!A:A,MATCH($A534,ShipmentRegister!C:C,0))))</f>
        <v>3</v>
      </c>
      <c r="L534" s="59" t="str">
        <f>IF(ISBLANK($A534),"",IF(INDEX(ShipmentRegister!T:T,MATCH($A534,ShipmentRegister!C:C,0))=0,"",INDEX(ShipmentRegister!T:T,MATCH($A534,ShipmentRegister!C:C,0))))</f>
        <v/>
      </c>
      <c r="M534" s="113"/>
    </row>
    <row r="535" spans="1:13" ht="14.25" customHeight="1">
      <c r="A535" s="50" t="s">
        <v>2893</v>
      </c>
      <c r="B535" s="56" t="str">
        <f>IF(ISBLANK($A535),"",INDEX(ShipmentRegister!G:G,MATCH($A535,ShipmentRegister!C:C,0)))</f>
        <v>Browserstack (AU)</v>
      </c>
      <c r="C535" s="57">
        <f>IF(ISBLANK($A535),"",INDEX(ShipmentRegister!D:D,MATCH($A535,ShipmentRegister!C:C,0)))</f>
        <v>1</v>
      </c>
      <c r="D535" s="57" t="str">
        <f>IF(ISBLANK($A535),"",INDEX(ShipmentRegister!F:F,MATCH($A535,ShipmentRegister!C:C,0)))</f>
        <v>A1.2</v>
      </c>
      <c r="E535" s="112" t="s">
        <v>3092</v>
      </c>
      <c r="F535" s="142">
        <v>44088</v>
      </c>
      <c r="G535" s="247" t="s">
        <v>3095</v>
      </c>
      <c r="H535" s="112" t="s">
        <v>140</v>
      </c>
      <c r="I535" s="112" t="s">
        <v>140</v>
      </c>
      <c r="J535" s="113" t="s">
        <v>39</v>
      </c>
      <c r="K535" s="58">
        <f>IF(ISBLANK($A535),"",$F535-(INDEX(ShipmentRegister!A:A,MATCH($A535,ShipmentRegister!C:C,0))))</f>
        <v>3</v>
      </c>
      <c r="L535" s="59" t="str">
        <f>IF(ISBLANK($A535),"",IF(INDEX(ShipmentRegister!T:T,MATCH($A535,ShipmentRegister!C:C,0))=0,"",INDEX(ShipmentRegister!T:T,MATCH($A535,ShipmentRegister!C:C,0))))</f>
        <v/>
      </c>
      <c r="M535" s="113"/>
    </row>
    <row r="536" spans="1:13" ht="14.25" customHeight="1">
      <c r="A536" s="50" t="s">
        <v>2952</v>
      </c>
      <c r="B536" s="56" t="str">
        <f>IF(ISBLANK($A536),"",INDEX(ShipmentRegister!G:G,MATCH($A536,ShipmentRegister!C:C,0)))</f>
        <v>Dataflex APAC</v>
      </c>
      <c r="C536" s="57">
        <f>IF(ISBLANK($A536),"",INDEX(ShipmentRegister!D:D,MATCH($A536,ShipmentRegister!C:C,0)))</f>
        <v>1</v>
      </c>
      <c r="D536" s="57" t="str">
        <f>IF(ISBLANK($A536),"",INDEX(ShipmentRegister!F:F,MATCH($A536,ShipmentRegister!C:C,0)))</f>
        <v>A1.2</v>
      </c>
      <c r="E536" s="112" t="s">
        <v>3093</v>
      </c>
      <c r="F536" s="142">
        <v>44088</v>
      </c>
      <c r="G536" s="247"/>
      <c r="H536" s="112" t="s">
        <v>265</v>
      </c>
      <c r="I536" s="112" t="s">
        <v>1915</v>
      </c>
      <c r="J536" s="113"/>
      <c r="K536" s="58">
        <f>IF(ISBLANK($A536),"",$F536-(INDEX(ShipmentRegister!A:A,MATCH($A536,ShipmentRegister!C:C,0))))</f>
        <v>0</v>
      </c>
      <c r="L536" s="59" t="str">
        <f>IF(ISBLANK($A536),"",IF(INDEX(ShipmentRegister!T:T,MATCH($A536,ShipmentRegister!C:C,0))=0,"",INDEX(ShipmentRegister!T:T,MATCH($A536,ShipmentRegister!C:C,0))))</f>
        <v/>
      </c>
      <c r="M536" s="113"/>
    </row>
    <row r="537" spans="1:13" ht="14.25" customHeight="1">
      <c r="A537" s="50" t="s">
        <v>2940</v>
      </c>
      <c r="B537" s="56" t="str">
        <f>IF(ISBLANK($A537),"",INDEX(ShipmentRegister!G:G,MATCH($A537,ShipmentRegister!C:C,0)))</f>
        <v>SA Power Networks</v>
      </c>
      <c r="C537" s="57">
        <f>IF(ISBLANK($A537),"",INDEX(ShipmentRegister!D:D,MATCH($A537,ShipmentRegister!C:C,0)))</f>
        <v>1</v>
      </c>
      <c r="D537" s="57" t="str">
        <f>IF(ISBLANK($A537),"",INDEX(ShipmentRegister!F:F,MATCH($A537,ShipmentRegister!C:C,0)))</f>
        <v>A1.2</v>
      </c>
      <c r="E537" s="112" t="s">
        <v>3094</v>
      </c>
      <c r="F537" s="142">
        <v>44088</v>
      </c>
      <c r="G537" s="247"/>
      <c r="H537" s="112" t="s">
        <v>265</v>
      </c>
      <c r="I537" s="112" t="s">
        <v>1915</v>
      </c>
      <c r="J537" s="113"/>
      <c r="K537" s="58">
        <f>IF(ISBLANK($A537),"",$F537-(INDEX(ShipmentRegister!A:A,MATCH($A537,ShipmentRegister!C:C,0))))</f>
        <v>0</v>
      </c>
      <c r="L537" s="59" t="str">
        <f>IF(ISBLANK($A537),"",IF(INDEX(ShipmentRegister!T:T,MATCH($A537,ShipmentRegister!C:C,0))=0,"",INDEX(ShipmentRegister!T:T,MATCH($A537,ShipmentRegister!C:C,0))))</f>
        <v/>
      </c>
      <c r="M537" s="113"/>
    </row>
    <row r="538" spans="1:13" ht="14.25" customHeight="1">
      <c r="A538" s="50" t="s">
        <v>2947</v>
      </c>
      <c r="B538" s="56" t="str">
        <f>IF(ISBLANK($A538),"",INDEX(ShipmentRegister!G:G,MATCH($A538,ShipmentRegister!C:C,0)))</f>
        <v>Browserstack (AU)</v>
      </c>
      <c r="C538" s="57">
        <f>IF(ISBLANK($A538),"",INDEX(ShipmentRegister!D:D,MATCH($A538,ShipmentRegister!C:C,0)))</f>
        <v>1</v>
      </c>
      <c r="D538" s="57" t="str">
        <f>IF(ISBLANK($A538),"",INDEX(ShipmentRegister!F:F,MATCH($A538,ShipmentRegister!C:C,0)))</f>
        <v>A2.1</v>
      </c>
      <c r="E538" s="112" t="s">
        <v>3092</v>
      </c>
      <c r="F538" s="142">
        <v>44088</v>
      </c>
      <c r="G538" s="247" t="s">
        <v>3095</v>
      </c>
      <c r="H538" s="112" t="s">
        <v>140</v>
      </c>
      <c r="I538" s="112" t="s">
        <v>140</v>
      </c>
      <c r="J538" s="113" t="s">
        <v>39</v>
      </c>
      <c r="K538" s="58">
        <f>IF(ISBLANK($A538),"",$F538-(INDEX(ShipmentRegister!A:A,MATCH($A538,ShipmentRegister!C:C,0))))</f>
        <v>0</v>
      </c>
      <c r="L538" s="59" t="str">
        <f>IF(ISBLANK($A538),"",IF(INDEX(ShipmentRegister!T:T,MATCH($A538,ShipmentRegister!C:C,0))=0,"",INDEX(ShipmentRegister!T:T,MATCH($A538,ShipmentRegister!C:C,0))))</f>
        <v/>
      </c>
      <c r="M538" s="113"/>
    </row>
    <row r="539" spans="1:13" ht="14.25" customHeight="1">
      <c r="A539" s="50" t="s">
        <v>2208</v>
      </c>
      <c r="B539" s="56" t="str">
        <f>IF(ISBLANK($A539),"",INDEX(ShipmentRegister!G:G,MATCH($A539,ShipmentRegister!C:C,0)))</f>
        <v>SYD70</v>
      </c>
      <c r="C539" s="57">
        <f>IF(ISBLANK($A539),"",INDEX(ShipmentRegister!D:D,MATCH($A539,ShipmentRegister!C:C,0)))</f>
        <v>2</v>
      </c>
      <c r="D539" s="57" t="str">
        <f>IF(ISBLANK($A539),"",INDEX(ShipmentRegister!F:F,MATCH($A539,ShipmentRegister!C:C,0)))</f>
        <v>Central Floor</v>
      </c>
      <c r="E539" s="112" t="s">
        <v>2756</v>
      </c>
      <c r="F539" s="142">
        <v>44089</v>
      </c>
      <c r="G539" s="114" t="s">
        <v>854</v>
      </c>
      <c r="H539" s="112" t="s">
        <v>1054</v>
      </c>
      <c r="I539" s="112" t="s">
        <v>1054</v>
      </c>
      <c r="J539" s="113" t="s">
        <v>39</v>
      </c>
      <c r="K539" s="58">
        <f>IF(ISBLANK($A539),"",$F539-(INDEX(ShipmentRegister!A:A,MATCH($A539,ShipmentRegister!C:C,0))))</f>
        <v>25</v>
      </c>
      <c r="L539" s="59" t="str">
        <f>IF(ISBLANK($A539),"",IF(INDEX(ShipmentRegister!T:T,MATCH($A539,ShipmentRegister!C:C,0))=0,"",INDEX(ShipmentRegister!T:T,MATCH($A539,ShipmentRegister!C:C,0))))</f>
        <v/>
      </c>
      <c r="M539" s="113"/>
    </row>
    <row r="540" spans="1:13" ht="14.25" customHeight="1">
      <c r="A540" s="50" t="s">
        <v>2212</v>
      </c>
      <c r="B540" s="56" t="str">
        <f>IF(ISBLANK($A540),"",INDEX(ShipmentRegister!G:G,MATCH($A540,ShipmentRegister!C:C,0)))</f>
        <v>SYD70</v>
      </c>
      <c r="C540" s="57">
        <f>IF(ISBLANK($A540),"",INDEX(ShipmentRegister!D:D,MATCH($A540,ShipmentRegister!C:C,0)))</f>
        <v>2</v>
      </c>
      <c r="D540" s="57" t="str">
        <f>IF(ISBLANK($A540),"",INDEX(ShipmentRegister!F:F,MATCH($A540,ShipmentRegister!C:C,0)))</f>
        <v>Central Floor</v>
      </c>
      <c r="E540" s="112" t="s">
        <v>2756</v>
      </c>
      <c r="F540" s="142">
        <v>44089</v>
      </c>
      <c r="G540" s="114" t="s">
        <v>854</v>
      </c>
      <c r="H540" s="112" t="s">
        <v>618</v>
      </c>
      <c r="I540" s="112" t="s">
        <v>618</v>
      </c>
      <c r="J540" s="113"/>
      <c r="K540" s="58">
        <f>IF(ISBLANK($A540),"",$F540-(INDEX(ShipmentRegister!A:A,MATCH($A540,ShipmentRegister!C:C,0))))</f>
        <v>25</v>
      </c>
      <c r="L540" s="59" t="str">
        <f>IF(ISBLANK($A540),"",IF(INDEX(ShipmentRegister!T:T,MATCH($A540,ShipmentRegister!C:C,0))=0,"",INDEX(ShipmentRegister!T:T,MATCH($A540,ShipmentRegister!C:C,0))))</f>
        <v/>
      </c>
      <c r="M540" s="113"/>
    </row>
    <row r="541" spans="1:13" ht="14.25" customHeight="1">
      <c r="A541" s="50" t="s">
        <v>2956</v>
      </c>
      <c r="B541" s="56" t="str">
        <f>IF(ISBLANK($A541),"",INDEX(ShipmentRegister!G:G,MATCH($A541,ShipmentRegister!C:C,0)))</f>
        <v>TTEC International Australia</v>
      </c>
      <c r="C541" s="57">
        <f>IF(ISBLANK($A541),"",INDEX(ShipmentRegister!D:D,MATCH($A541,ShipmentRegister!C:C,0)))</f>
        <v>1</v>
      </c>
      <c r="D541" s="57" t="str">
        <f>IF(ISBLANK($A541),"",INDEX(ShipmentRegister!F:F,MATCH($A541,ShipmentRegister!C:C,0)))</f>
        <v>C3.1</v>
      </c>
      <c r="E541" s="112" t="s">
        <v>3096</v>
      </c>
      <c r="F541" s="142">
        <v>44089</v>
      </c>
      <c r="G541" s="247">
        <v>0.47013888888888888</v>
      </c>
      <c r="H541" s="112" t="s">
        <v>1376</v>
      </c>
      <c r="I541" s="112" t="s">
        <v>1915</v>
      </c>
      <c r="J541" s="232" t="s">
        <v>39</v>
      </c>
      <c r="K541" s="58">
        <f>IF(ISBLANK($A541),"",$F541-(INDEX(ShipmentRegister!A:A,MATCH($A541,ShipmentRegister!C:C,0))))</f>
        <v>1</v>
      </c>
      <c r="L541" s="59" t="str">
        <f>IF(ISBLANK($A541),"",IF(INDEX(ShipmentRegister!T:T,MATCH($A541,ShipmentRegister!C:C,0))=0,"",INDEX(ShipmentRegister!T:T,MATCH($A541,ShipmentRegister!C:C,0))))</f>
        <v/>
      </c>
      <c r="M541" s="113"/>
    </row>
    <row r="542" spans="1:13" ht="14.25" customHeight="1">
      <c r="A542" s="50" t="s">
        <v>2657</v>
      </c>
      <c r="B542" s="56" t="str">
        <f>IF(ISBLANK($A542),"",INDEX(ShipmentRegister!G:G,MATCH($A542,ShipmentRegister!C:C,0)))</f>
        <v>Datto AsiaPac Pty Ltd</v>
      </c>
      <c r="C542" s="57">
        <f>IF(ISBLANK($A542),"",INDEX(ShipmentRegister!D:D,MATCH($A542,ShipmentRegister!C:C,0)))</f>
        <v>1</v>
      </c>
      <c r="D542" s="57" t="str">
        <f>IF(ISBLANK($A542),"",INDEX(ShipmentRegister!F:F,MATCH($A542,ShipmentRegister!C:C,0)))</f>
        <v>E4.2</v>
      </c>
      <c r="E542" s="112" t="s">
        <v>3097</v>
      </c>
      <c r="F542" s="142">
        <v>44089</v>
      </c>
      <c r="G542" s="247">
        <v>0.47013888888888888</v>
      </c>
      <c r="H542" s="112" t="s">
        <v>1376</v>
      </c>
      <c r="I542" s="112" t="s">
        <v>1915</v>
      </c>
      <c r="J542" s="232" t="s">
        <v>39</v>
      </c>
      <c r="K542" s="58">
        <f>IF(ISBLANK($A542),"",$F542-(INDEX(ShipmentRegister!A:A,MATCH($A542,ShipmentRegister!C:C,0))))</f>
        <v>13</v>
      </c>
      <c r="L542" s="59" t="str">
        <f>IF(ISBLANK($A542),"",IF(INDEX(ShipmentRegister!T:T,MATCH($A542,ShipmentRegister!C:C,0))=0,"",INDEX(ShipmentRegister!T:T,MATCH($A542,ShipmentRegister!C:C,0))))</f>
        <v/>
      </c>
      <c r="M542" s="113"/>
    </row>
    <row r="543" spans="1:13" ht="14.25" customHeight="1">
      <c r="A543" s="50" t="s">
        <v>2967</v>
      </c>
      <c r="B543" s="56" t="str">
        <f>IF(ISBLANK($A543),"",INDEX(ShipmentRegister!G:G,MATCH($A543,ShipmentRegister!C:C,0)))</f>
        <v>Datto AsiaPac Pty Ltd</v>
      </c>
      <c r="C543" s="57">
        <f>IF(ISBLANK($A543),"",INDEX(ShipmentRegister!D:D,MATCH($A543,ShipmentRegister!C:C,0)))</f>
        <v>1</v>
      </c>
      <c r="D543" s="57" t="str">
        <f>IF(ISBLANK($A543),"",INDEX(ShipmentRegister!F:F,MATCH($A543,ShipmentRegister!C:C,0)))</f>
        <v>A1.2</v>
      </c>
      <c r="E543" s="112" t="s">
        <v>3098</v>
      </c>
      <c r="F543" s="142">
        <v>44089</v>
      </c>
      <c r="G543" s="247">
        <v>0.53819444444444442</v>
      </c>
      <c r="H543" s="112" t="s">
        <v>1054</v>
      </c>
      <c r="I543" s="112" t="s">
        <v>1054</v>
      </c>
      <c r="J543" s="232" t="s">
        <v>39</v>
      </c>
      <c r="K543" s="58">
        <f>IF(ISBLANK($A543),"",$F543-(INDEX(ShipmentRegister!A:A,MATCH($A543,ShipmentRegister!C:C,0))))</f>
        <v>0</v>
      </c>
      <c r="L543" s="59" t="str">
        <f>IF(ISBLANK($A543),"",IF(INDEX(ShipmentRegister!T:T,MATCH($A543,ShipmentRegister!C:C,0))=0,"",INDEX(ShipmentRegister!T:T,MATCH($A543,ShipmentRegister!C:C,0))))</f>
        <v/>
      </c>
      <c r="M543" s="113"/>
    </row>
    <row r="544" spans="1:13" ht="14.25" customHeight="1">
      <c r="A544" s="50" t="s">
        <v>2925</v>
      </c>
      <c r="B544" s="56" t="str">
        <f>IF(ISBLANK($A544),"",INDEX(ShipmentRegister!G:G,MATCH($A544,ShipmentRegister!C:C,0)))</f>
        <v>Oracle OCI (SY4 cage 210)</v>
      </c>
      <c r="C544" s="57">
        <f>IF(ISBLANK($A544),"",INDEX(ShipmentRegister!D:D,MATCH($A544,ShipmentRegister!C:C,0)))</f>
        <v>2</v>
      </c>
      <c r="D544" s="57" t="str">
        <f>IF(ISBLANK($A544),"",INDEX(ShipmentRegister!F:F,MATCH($A544,ShipmentRegister!C:C,0)))</f>
        <v>C6.1</v>
      </c>
      <c r="E544" s="112" t="s">
        <v>3099</v>
      </c>
      <c r="F544" s="142">
        <v>44089</v>
      </c>
      <c r="G544" s="247">
        <v>0.55902777777777779</v>
      </c>
      <c r="H544" s="112" t="s">
        <v>1054</v>
      </c>
      <c r="I544" s="112" t="s">
        <v>1054</v>
      </c>
      <c r="J544" s="232" t="s">
        <v>39</v>
      </c>
      <c r="K544" s="58">
        <f>IF(ISBLANK($A544),"",$F544-(INDEX(ShipmentRegister!A:A,MATCH($A544,ShipmentRegister!C:C,0))))</f>
        <v>1</v>
      </c>
      <c r="L544" s="59" t="str">
        <f>IF(ISBLANK($A544),"",IF(INDEX(ShipmentRegister!T:T,MATCH($A544,ShipmentRegister!C:C,0))=0,"",INDEX(ShipmentRegister!T:T,MATCH($A544,ShipmentRegister!C:C,0))))</f>
        <v/>
      </c>
      <c r="M544" s="113"/>
    </row>
    <row r="545" spans="1:13" ht="14.25" customHeight="1">
      <c r="A545" s="50" t="s">
        <v>2928</v>
      </c>
      <c r="B545" s="56" t="str">
        <f>IF(ISBLANK($A545),"",INDEX(ShipmentRegister!G:G,MATCH($A545,ShipmentRegister!C:C,0)))</f>
        <v>Oracle OCI (SY4 cage 210)</v>
      </c>
      <c r="C545" s="57">
        <f>IF(ISBLANK($A545),"",INDEX(ShipmentRegister!D:D,MATCH($A545,ShipmentRegister!C:C,0)))</f>
        <v>2</v>
      </c>
      <c r="D545" s="57" t="str">
        <f>IF(ISBLANK($A545),"",INDEX(ShipmentRegister!F:F,MATCH($A545,ShipmentRegister!C:C,0)))</f>
        <v>C6.1</v>
      </c>
      <c r="E545" s="112" t="s">
        <v>3099</v>
      </c>
      <c r="F545" s="142">
        <v>44089</v>
      </c>
      <c r="G545" s="247">
        <v>0.55902777777777779</v>
      </c>
      <c r="H545" s="112" t="s">
        <v>1054</v>
      </c>
      <c r="I545" s="112" t="s">
        <v>1054</v>
      </c>
      <c r="J545" s="232" t="s">
        <v>39</v>
      </c>
      <c r="K545" s="58">
        <f>IF(ISBLANK($A545),"",$F545-(INDEX(ShipmentRegister!A:A,MATCH($A545,ShipmentRegister!C:C,0))))</f>
        <v>1</v>
      </c>
      <c r="L545" s="59" t="str">
        <f>IF(ISBLANK($A545),"",IF(INDEX(ShipmentRegister!T:T,MATCH($A545,ShipmentRegister!C:C,0))=0,"",INDEX(ShipmentRegister!T:T,MATCH($A545,ShipmentRegister!C:C,0))))</f>
        <v/>
      </c>
      <c r="M545" s="113"/>
    </row>
    <row r="546" spans="1:13" ht="14.25" customHeight="1">
      <c r="A546" s="50" t="s">
        <v>3008</v>
      </c>
      <c r="B546" s="56" t="str">
        <f>IF(ISBLANK($A546),"",INDEX(ShipmentRegister!G:G,MATCH($A546,ShipmentRegister!C:C,0)))</f>
        <v>SYD70</v>
      </c>
      <c r="C546" s="57">
        <f>IF(ISBLANK($A546),"",INDEX(ShipmentRegister!D:D,MATCH($A546,ShipmentRegister!C:C,0)))</f>
        <v>4</v>
      </c>
      <c r="D546" s="57" t="str">
        <f>IF(ISBLANK($A546),"",INDEX(ShipmentRegister!F:F,MATCH($A546,ShipmentRegister!C:C,0)))</f>
        <v>C4.1</v>
      </c>
      <c r="E546" s="112" t="s">
        <v>3100</v>
      </c>
      <c r="F546" s="142">
        <v>44089</v>
      </c>
      <c r="G546" s="247">
        <v>0.56388888888888888</v>
      </c>
      <c r="H546" s="112" t="s">
        <v>1054</v>
      </c>
      <c r="I546" s="112" t="s">
        <v>1054</v>
      </c>
      <c r="J546" s="232" t="s">
        <v>39</v>
      </c>
      <c r="K546" s="58">
        <f>IF(ISBLANK($A546),"",$F546-(INDEX(ShipmentRegister!A:A,MATCH($A546,ShipmentRegister!C:C,0))))</f>
        <v>0</v>
      </c>
      <c r="L546" s="59" t="str">
        <f>IF(ISBLANK($A546),"",IF(INDEX(ShipmentRegister!T:T,MATCH($A546,ShipmentRegister!C:C,0))=0,"",INDEX(ShipmentRegister!T:T,MATCH($A546,ShipmentRegister!C:C,0))))</f>
        <v/>
      </c>
      <c r="M546" s="113"/>
    </row>
    <row r="547" spans="1:13" ht="14.25" customHeight="1">
      <c r="A547" s="50" t="s">
        <v>3009</v>
      </c>
      <c r="B547" s="56" t="str">
        <f>IF(ISBLANK($A547),"",INDEX(ShipmentRegister!G:G,MATCH($A547,ShipmentRegister!C:C,0)))</f>
        <v>SYD70</v>
      </c>
      <c r="C547" s="57">
        <f>IF(ISBLANK($A547),"",INDEX(ShipmentRegister!D:D,MATCH($A547,ShipmentRegister!C:C,0)))</f>
        <v>4</v>
      </c>
      <c r="D547" s="57" t="str">
        <f>IF(ISBLANK($A547),"",INDEX(ShipmentRegister!F:F,MATCH($A547,ShipmentRegister!C:C,0)))</f>
        <v>C4.1</v>
      </c>
      <c r="E547" s="112" t="s">
        <v>3100</v>
      </c>
      <c r="F547" s="142">
        <v>44089</v>
      </c>
      <c r="G547" s="247">
        <v>0.56388888888888888</v>
      </c>
      <c r="H547" s="112" t="s">
        <v>1054</v>
      </c>
      <c r="I547" s="112" t="s">
        <v>1054</v>
      </c>
      <c r="J547" s="232" t="s">
        <v>39</v>
      </c>
      <c r="K547" s="58">
        <f>IF(ISBLANK($A547),"",$F547-(INDEX(ShipmentRegister!A:A,MATCH($A547,ShipmentRegister!C:C,0))))</f>
        <v>0</v>
      </c>
      <c r="L547" s="59" t="str">
        <f>IF(ISBLANK($A547),"",IF(INDEX(ShipmentRegister!T:T,MATCH($A547,ShipmentRegister!C:C,0))=0,"",INDEX(ShipmentRegister!T:T,MATCH($A547,ShipmentRegister!C:C,0))))</f>
        <v/>
      </c>
      <c r="M547" s="113"/>
    </row>
    <row r="548" spans="1:13" ht="14.25" customHeight="1">
      <c r="A548" s="50" t="s">
        <v>3010</v>
      </c>
      <c r="B548" s="56" t="str">
        <f>IF(ISBLANK($A548),"",INDEX(ShipmentRegister!G:G,MATCH($A548,ShipmentRegister!C:C,0)))</f>
        <v>SYD70</v>
      </c>
      <c r="C548" s="57">
        <f>IF(ISBLANK($A548),"",INDEX(ShipmentRegister!D:D,MATCH($A548,ShipmentRegister!C:C,0)))</f>
        <v>4</v>
      </c>
      <c r="D548" s="57" t="str">
        <f>IF(ISBLANK($A548),"",INDEX(ShipmentRegister!F:F,MATCH($A548,ShipmentRegister!C:C,0)))</f>
        <v>C4.1</v>
      </c>
      <c r="E548" s="112" t="s">
        <v>3100</v>
      </c>
      <c r="F548" s="142">
        <v>44089</v>
      </c>
      <c r="G548" s="247">
        <v>0.56388888888888888</v>
      </c>
      <c r="H548" s="112" t="s">
        <v>1054</v>
      </c>
      <c r="I548" s="112" t="s">
        <v>1054</v>
      </c>
      <c r="J548" s="232" t="s">
        <v>39</v>
      </c>
      <c r="K548" s="58">
        <f>IF(ISBLANK($A548),"",$F548-(INDEX(ShipmentRegister!A:A,MATCH($A548,ShipmentRegister!C:C,0))))</f>
        <v>0</v>
      </c>
      <c r="L548" s="59" t="str">
        <f>IF(ISBLANK($A548),"",IF(INDEX(ShipmentRegister!T:T,MATCH($A548,ShipmentRegister!C:C,0))=0,"",INDEX(ShipmentRegister!T:T,MATCH($A548,ShipmentRegister!C:C,0))))</f>
        <v/>
      </c>
      <c r="M548" s="113"/>
    </row>
    <row r="549" spans="1:13" ht="14.25" customHeight="1">
      <c r="A549" s="50" t="s">
        <v>3011</v>
      </c>
      <c r="B549" s="56" t="str">
        <f>IF(ISBLANK($A549),"",INDEX(ShipmentRegister!G:G,MATCH($A549,ShipmentRegister!C:C,0)))</f>
        <v>SYD70</v>
      </c>
      <c r="C549" s="57">
        <f>IF(ISBLANK($A549),"",INDEX(ShipmentRegister!D:D,MATCH($A549,ShipmentRegister!C:C,0)))</f>
        <v>4</v>
      </c>
      <c r="D549" s="57" t="str">
        <f>IF(ISBLANK($A549),"",INDEX(ShipmentRegister!F:F,MATCH($A549,ShipmentRegister!C:C,0)))</f>
        <v>C4.1</v>
      </c>
      <c r="E549" s="112" t="s">
        <v>3100</v>
      </c>
      <c r="F549" s="142">
        <v>44089</v>
      </c>
      <c r="G549" s="247">
        <v>0.56388888888888888</v>
      </c>
      <c r="H549" s="112" t="s">
        <v>1054</v>
      </c>
      <c r="I549" s="112" t="s">
        <v>1054</v>
      </c>
      <c r="J549" s="232" t="s">
        <v>39</v>
      </c>
      <c r="K549" s="58">
        <f>IF(ISBLANK($A549),"",$F549-(INDEX(ShipmentRegister!A:A,MATCH($A549,ShipmentRegister!C:C,0))))</f>
        <v>0</v>
      </c>
      <c r="L549" s="59" t="str">
        <f>IF(ISBLANK($A549),"",IF(INDEX(ShipmentRegister!T:T,MATCH($A549,ShipmentRegister!C:C,0))=0,"",INDEX(ShipmentRegister!T:T,MATCH($A549,ShipmentRegister!C:C,0))))</f>
        <v/>
      </c>
      <c r="M549" s="113"/>
    </row>
    <row r="550" spans="1:13" ht="14.25" customHeight="1">
      <c r="A550" s="50" t="s">
        <v>2944</v>
      </c>
      <c r="B550" s="56" t="str">
        <f>IF(ISBLANK($A550),"",INDEX(ShipmentRegister!G:G,MATCH($A550,ShipmentRegister!C:C,0)))</f>
        <v>SYD70</v>
      </c>
      <c r="C550" s="57">
        <f>IF(ISBLANK($A550),"",INDEX(ShipmentRegister!D:D,MATCH($A550,ShipmentRegister!C:C,0)))</f>
        <v>1</v>
      </c>
      <c r="D550" s="57" t="str">
        <f>IF(ISBLANK($A550),"",INDEX(ShipmentRegister!F:F,MATCH($A550,ShipmentRegister!C:C,0)))</f>
        <v>A1.2</v>
      </c>
      <c r="E550" s="112" t="s">
        <v>3101</v>
      </c>
      <c r="F550" s="142">
        <v>44089</v>
      </c>
      <c r="G550" s="247">
        <v>0.57638888888888895</v>
      </c>
      <c r="H550" s="112" t="s">
        <v>1054</v>
      </c>
      <c r="I550" s="112" t="s">
        <v>1054</v>
      </c>
      <c r="J550" s="232" t="s">
        <v>39</v>
      </c>
      <c r="K550" s="58">
        <f>IF(ISBLANK($A550),"",$F550-(INDEX(ShipmentRegister!A:A,MATCH($A550,ShipmentRegister!C:C,0))))</f>
        <v>1</v>
      </c>
      <c r="L550" s="59" t="str">
        <f>IF(ISBLANK($A550),"",IF(INDEX(ShipmentRegister!T:T,MATCH($A550,ShipmentRegister!C:C,0))=0,"",INDEX(ShipmentRegister!T:T,MATCH($A550,ShipmentRegister!C:C,0))))</f>
        <v/>
      </c>
      <c r="M550" s="113"/>
    </row>
    <row r="551" spans="1:13" ht="14.25" customHeight="1">
      <c r="A551" s="50" t="s">
        <v>2921</v>
      </c>
      <c r="B551" s="56" t="str">
        <f>IF(ISBLANK($A551),"",INDEX(ShipmentRegister!G:G,MATCH($A551,ShipmentRegister!C:C,0)))</f>
        <v>Telstra International Limited_Ngena Resell</v>
      </c>
      <c r="C551" s="57">
        <f>IF(ISBLANK($A551),"",INDEX(ShipmentRegister!D:D,MATCH($A551,ShipmentRegister!C:C,0)))</f>
        <v>1</v>
      </c>
      <c r="D551" s="57" t="str">
        <f>IF(ISBLANK($A551),"",INDEX(ShipmentRegister!F:F,MATCH($A551,ShipmentRegister!C:C,0)))</f>
        <v>C7.2</v>
      </c>
      <c r="E551" s="112" t="s">
        <v>3102</v>
      </c>
      <c r="F551" s="142">
        <v>44089</v>
      </c>
      <c r="G551" s="247">
        <v>0.59722222222222221</v>
      </c>
      <c r="H551" s="112" t="s">
        <v>1915</v>
      </c>
      <c r="I551" s="112" t="s">
        <v>1915</v>
      </c>
      <c r="J551" s="232" t="s">
        <v>39</v>
      </c>
      <c r="K551" s="58">
        <f>IF(ISBLANK($A551),"",$F551-(INDEX(ShipmentRegister!A:A,MATCH($A551,ShipmentRegister!C:C,0))))</f>
        <v>26</v>
      </c>
      <c r="L551" s="59" t="str">
        <f>IF(ISBLANK($A551),"",IF(INDEX(ShipmentRegister!T:T,MATCH($A551,ShipmentRegister!C:C,0))=0,"",INDEX(ShipmentRegister!T:T,MATCH($A551,ShipmentRegister!C:C,0))))</f>
        <v/>
      </c>
      <c r="M551" s="113"/>
    </row>
    <row r="552" spans="1:13" ht="14.25" customHeight="1">
      <c r="A552" s="50" t="s">
        <v>2964</v>
      </c>
      <c r="B552" s="56" t="str">
        <f>IF(ISBLANK($A552),"",INDEX(ShipmentRegister!G:G,MATCH($A552,ShipmentRegister!C:C,0)))</f>
        <v>CMC Markets Stockbroking Ltd</v>
      </c>
      <c r="C552" s="57">
        <f>IF(ISBLANK($A552),"",INDEX(ShipmentRegister!D:D,MATCH($A552,ShipmentRegister!C:C,0)))</f>
        <v>1</v>
      </c>
      <c r="D552" s="57" t="str">
        <f>IF(ISBLANK($A552),"",INDEX(ShipmentRegister!F:F,MATCH($A552,ShipmentRegister!C:C,0)))</f>
        <v>A1.1</v>
      </c>
      <c r="E552" s="112" t="s">
        <v>3103</v>
      </c>
      <c r="F552" s="142">
        <v>44089</v>
      </c>
      <c r="G552" s="247">
        <v>0.69791666666666663</v>
      </c>
      <c r="H552" s="112" t="s">
        <v>1054</v>
      </c>
      <c r="I552" s="112" t="s">
        <v>1054</v>
      </c>
      <c r="J552" s="232" t="s">
        <v>39</v>
      </c>
      <c r="K552" s="58">
        <f>IF(ISBLANK($A552),"",$F552-(INDEX(ShipmentRegister!A:A,MATCH($A552,ShipmentRegister!C:C,0))))</f>
        <v>0</v>
      </c>
      <c r="L552" s="59" t="str">
        <f>IF(ISBLANK($A552),"",IF(INDEX(ShipmentRegister!T:T,MATCH($A552,ShipmentRegister!C:C,0))=0,"",INDEX(ShipmentRegister!T:T,MATCH($A552,ShipmentRegister!C:C,0))))</f>
        <v/>
      </c>
      <c r="M552" s="113"/>
    </row>
    <row r="553" spans="1:13" ht="14.25" customHeight="1">
      <c r="A553" s="50" t="s">
        <v>2977</v>
      </c>
      <c r="B553" s="56" t="str">
        <f>IF(ISBLANK($A553),"",INDEX(ShipmentRegister!G:G,MATCH($A553,ShipmentRegister!C:C,0)))</f>
        <v>Equinix - Edward Lipnick</v>
      </c>
      <c r="C553" s="57">
        <f>IF(ISBLANK($A553),"",INDEX(ShipmentRegister!D:D,MATCH($A553,ShipmentRegister!C:C,0)))</f>
        <v>1</v>
      </c>
      <c r="D553" s="57" t="str">
        <f>IF(ISBLANK($A553),"",INDEX(ShipmentRegister!F:F,MATCH($A553,ShipmentRegister!C:C,0)))</f>
        <v>A1.1</v>
      </c>
      <c r="E553" s="112" t="s">
        <v>3104</v>
      </c>
      <c r="F553" s="142">
        <v>44090</v>
      </c>
      <c r="G553" s="247">
        <v>0.45833333333333331</v>
      </c>
      <c r="H553" s="112" t="s">
        <v>448</v>
      </c>
      <c r="I553" s="112" t="s">
        <v>1054</v>
      </c>
      <c r="J553" s="232" t="s">
        <v>193</v>
      </c>
      <c r="K553" s="58">
        <f>IF(ISBLANK($A553),"",$F553-(INDEX(ShipmentRegister!A:A,MATCH($A553,ShipmentRegister!C:C,0))))</f>
        <v>0</v>
      </c>
      <c r="L553" s="59" t="str">
        <f>IF(ISBLANK($A553),"",IF(INDEX(ShipmentRegister!T:T,MATCH($A553,ShipmentRegister!C:C,0))=0,"",INDEX(ShipmentRegister!T:T,MATCH($A553,ShipmentRegister!C:C,0))))</f>
        <v/>
      </c>
      <c r="M553" s="113"/>
    </row>
    <row r="554" spans="1:13" ht="14.25" customHeight="1">
      <c r="A554" s="50" t="s">
        <v>3005</v>
      </c>
      <c r="B554" s="56" t="str">
        <f>IF(ISBLANK($A554),"",INDEX(ShipmentRegister!G:G,MATCH($A554,ShipmentRegister!C:C,0)))</f>
        <v>SoftLayer Technologies Australia Pty Ltd</v>
      </c>
      <c r="C554" s="57">
        <f>IF(ISBLANK($A554),"",INDEX(ShipmentRegister!D:D,MATCH($A554,ShipmentRegister!C:C,0)))</f>
        <v>1</v>
      </c>
      <c r="D554" s="57" t="str">
        <f>IF(ISBLANK($A554),"",INDEX(ShipmentRegister!F:F,MATCH($A554,ShipmentRegister!C:C,0)))</f>
        <v>Loading Dock</v>
      </c>
      <c r="E554" s="112" t="s">
        <v>3105</v>
      </c>
      <c r="F554" s="142">
        <v>44090</v>
      </c>
      <c r="G554" s="247">
        <v>0.57291666666666663</v>
      </c>
      <c r="H554" s="112" t="s">
        <v>1054</v>
      </c>
      <c r="I554" s="112" t="s">
        <v>1054</v>
      </c>
      <c r="J554" s="232" t="s">
        <v>39</v>
      </c>
      <c r="K554" s="58">
        <f>IF(ISBLANK($A554),"",$F554-(INDEX(ShipmentRegister!A:A,MATCH($A554,ShipmentRegister!C:C,0))))</f>
        <v>0</v>
      </c>
      <c r="L554" s="59" t="str">
        <f>IF(ISBLANK($A554),"",IF(INDEX(ShipmentRegister!T:T,MATCH($A554,ShipmentRegister!C:C,0))=0,"",INDEX(ShipmentRegister!T:T,MATCH($A554,ShipmentRegister!C:C,0))))</f>
        <v/>
      </c>
      <c r="M554" s="113"/>
    </row>
    <row r="555" spans="1:13" ht="14.25" customHeight="1">
      <c r="A555" s="50" t="s">
        <v>714</v>
      </c>
      <c r="B555" s="56" t="str">
        <f>IF(ISBLANK($A555),"",INDEX(ShipmentRegister!G:G,MATCH($A555,ShipmentRegister!C:C,0)))</f>
        <v>SoftLayer Technologies Australia Pty Ltd</v>
      </c>
      <c r="C555" s="57">
        <f>IF(ISBLANK($A555),"",INDEX(ShipmentRegister!D:D,MATCH($A555,ShipmentRegister!C:C,0)))</f>
        <v>1</v>
      </c>
      <c r="D555" s="57" t="str">
        <f>IF(ISBLANK($A555),"",INDEX(ShipmentRegister!F:F,MATCH($A555,ShipmentRegister!C:C,0)))</f>
        <v>A1.2</v>
      </c>
      <c r="E555" s="112" t="s">
        <v>2760</v>
      </c>
      <c r="F555" s="142">
        <v>44091</v>
      </c>
      <c r="G555" s="143">
        <v>0.4513888888888889</v>
      </c>
      <c r="H555" s="112" t="s">
        <v>2263</v>
      </c>
      <c r="I555" s="112" t="s">
        <v>2263</v>
      </c>
      <c r="J555" s="232" t="s">
        <v>39</v>
      </c>
      <c r="K555" s="58">
        <f>IF(ISBLANK($A555),"",$F555-(INDEX(ShipmentRegister!A:A,MATCH($A555,ShipmentRegister!C:C,0))))</f>
        <v>97</v>
      </c>
      <c r="L555" s="59" t="str">
        <f>IF(ISBLANK($A555),"",IF(INDEX(ShipmentRegister!T:T,MATCH($A555,ShipmentRegister!C:C,0))=0,"",INDEX(ShipmentRegister!T:T,MATCH($A555,ShipmentRegister!C:C,0))))</f>
        <v/>
      </c>
      <c r="M555" s="113"/>
    </row>
    <row r="556" spans="1:13" ht="14.25" customHeight="1">
      <c r="A556" s="50" t="s">
        <v>1453</v>
      </c>
      <c r="B556" s="56" t="str">
        <f>IF(ISBLANK($A556),"",INDEX(ShipmentRegister!G:G,MATCH($A556,ShipmentRegister!C:C,0)))</f>
        <v>SoftLayer Technologies Australia Pty Ltd</v>
      </c>
      <c r="C556" s="57">
        <f>IF(ISBLANK($A556),"",INDEX(ShipmentRegister!D:D,MATCH($A556,ShipmentRegister!C:C,0)))</f>
        <v>1</v>
      </c>
      <c r="D556" s="57" t="str">
        <f>IF(ISBLANK($A556),"",INDEX(ShipmentRegister!F:F,MATCH($A556,ShipmentRegister!C:C,0)))</f>
        <v>A1.2</v>
      </c>
      <c r="E556" s="112" t="s">
        <v>2760</v>
      </c>
      <c r="F556" s="142">
        <v>44091</v>
      </c>
      <c r="G556" s="143">
        <v>0.4513888888888889</v>
      </c>
      <c r="H556" s="112" t="s">
        <v>2263</v>
      </c>
      <c r="I556" s="112" t="s">
        <v>2263</v>
      </c>
      <c r="J556" s="113" t="s">
        <v>39</v>
      </c>
      <c r="K556" s="58">
        <f>IF(ISBLANK($A556),"",$F556-(INDEX(ShipmentRegister!A:A,MATCH($A556,ShipmentRegister!C:C,0))))</f>
        <v>49</v>
      </c>
      <c r="L556" s="59" t="str">
        <f>IF(ISBLANK($A556),"",IF(INDEX(ShipmentRegister!T:T,MATCH($A556,ShipmentRegister!C:C,0))=0,"",INDEX(ShipmentRegister!T:T,MATCH($A556,ShipmentRegister!C:C,0))))</f>
        <v/>
      </c>
      <c r="M556" s="113"/>
    </row>
    <row r="557" spans="1:13" ht="14.25" customHeight="1">
      <c r="A557" s="50" t="s">
        <v>1004</v>
      </c>
      <c r="B557" s="56" t="str">
        <f>IF(ISBLANK($A557),"",INDEX(ShipmentRegister!G:G,MATCH($A557,ShipmentRegister!C:C,0)))</f>
        <v>SoftLayer Technologies Australia Pty Ltd</v>
      </c>
      <c r="C557" s="57">
        <f>IF(ISBLANK($A557),"",INDEX(ShipmentRegister!D:D,MATCH($A557,ShipmentRegister!C:C,0)))</f>
        <v>1</v>
      </c>
      <c r="D557" s="57" t="str">
        <f>IF(ISBLANK($A557),"",INDEX(ShipmentRegister!F:F,MATCH($A557,ShipmentRegister!C:C,0)))</f>
        <v>A1.2</v>
      </c>
      <c r="E557" s="112" t="s">
        <v>2762</v>
      </c>
      <c r="F557" s="142">
        <v>44091</v>
      </c>
      <c r="G557" s="143">
        <v>0.4513888888888889</v>
      </c>
      <c r="H557" s="112" t="s">
        <v>2263</v>
      </c>
      <c r="I557" s="112" t="s">
        <v>2263</v>
      </c>
      <c r="J557" s="113" t="s">
        <v>39</v>
      </c>
      <c r="K557" s="58">
        <f>IF(ISBLANK($A557),"",$F557-(INDEX(ShipmentRegister!A:A,MATCH($A557,ShipmentRegister!C:C,0))))</f>
        <v>70</v>
      </c>
      <c r="L557" s="59" t="str">
        <f>IF(ISBLANK($A557),"",IF(INDEX(ShipmentRegister!T:T,MATCH($A557,ShipmentRegister!C:C,0))=0,"",INDEX(ShipmentRegister!T:T,MATCH($A557,ShipmentRegister!C:C,0))))</f>
        <v/>
      </c>
      <c r="M557" s="113"/>
    </row>
    <row r="558" spans="1:13" ht="14.25" customHeight="1">
      <c r="A558" s="50" t="s">
        <v>2640</v>
      </c>
      <c r="B558" s="56" t="str">
        <f>IF(ISBLANK($A558),"",INDEX(ShipmentRegister!G:G,MATCH($A558,ShipmentRegister!C:C,0)))</f>
        <v>Datto AsiaPac Pty Ltd</v>
      </c>
      <c r="C558" s="57">
        <f>IF(ISBLANK($A558),"",INDEX(ShipmentRegister!D:D,MATCH($A558,ShipmentRegister!C:C,0)))</f>
        <v>2</v>
      </c>
      <c r="D558" s="57" t="str">
        <f>IF(ISBLANK($A558),"",INDEX(ShipmentRegister!F:F,MATCH($A558,ShipmentRegister!C:C,0)))</f>
        <v>Central Floor</v>
      </c>
      <c r="E558" s="112" t="s">
        <v>2763</v>
      </c>
      <c r="F558" s="142">
        <v>44091</v>
      </c>
      <c r="G558" s="143">
        <v>0.44166666666666665</v>
      </c>
      <c r="H558" s="112" t="s">
        <v>2263</v>
      </c>
      <c r="I558" s="112" t="s">
        <v>2263</v>
      </c>
      <c r="J558" s="113" t="s">
        <v>39</v>
      </c>
      <c r="K558" s="58">
        <f>IF(ISBLANK($A558),"",$F558-(INDEX(ShipmentRegister!A:A,MATCH($A558,ShipmentRegister!C:C,0))))</f>
        <v>15</v>
      </c>
      <c r="L558" s="59" t="str">
        <f>IF(ISBLANK($A558),"",IF(INDEX(ShipmentRegister!T:T,MATCH($A558,ShipmentRegister!C:C,0))=0,"",INDEX(ShipmentRegister!T:T,MATCH($A558,ShipmentRegister!C:C,0))))</f>
        <v/>
      </c>
      <c r="M558" s="113"/>
    </row>
    <row r="559" spans="1:13" ht="14.25" customHeight="1">
      <c r="A559" s="50" t="s">
        <v>2787</v>
      </c>
      <c r="B559" s="56" t="str">
        <f>IF(ISBLANK($A559),"",INDEX(ShipmentRegister!G:G,MATCH($A559,ShipmentRegister!C:C,0)))</f>
        <v>SoftLayer Technologies Australia Pty Ltd</v>
      </c>
      <c r="C559" s="57">
        <f>IF(ISBLANK($A559),"",INDEX(ShipmentRegister!D:D,MATCH($A559,ShipmentRegister!C:C,0)))</f>
        <v>1</v>
      </c>
      <c r="D559" s="57" t="str">
        <f>IF(ISBLANK($A559),"",INDEX(ShipmentRegister!F:F,MATCH($A559,ShipmentRegister!C:C,0)))</f>
        <v>Loading Dock</v>
      </c>
      <c r="E559" s="112" t="s">
        <v>2767</v>
      </c>
      <c r="F559" s="142">
        <v>44091</v>
      </c>
      <c r="G559" s="143">
        <v>0.53472222222222221</v>
      </c>
      <c r="H559" s="112" t="s">
        <v>1054</v>
      </c>
      <c r="I559" s="112" t="s">
        <v>1376</v>
      </c>
      <c r="J559" s="113" t="s">
        <v>39</v>
      </c>
      <c r="K559" s="58">
        <f>IF(ISBLANK($A559),"",$F559-(INDEX(ShipmentRegister!A:A,MATCH($A559,ShipmentRegister!C:C,0))))</f>
        <v>0</v>
      </c>
      <c r="L559" s="59" t="str">
        <f>IF(ISBLANK($A559),"",IF(INDEX(ShipmentRegister!T:T,MATCH($A559,ShipmentRegister!C:C,0))=0,"",INDEX(ShipmentRegister!T:T,MATCH($A559,ShipmentRegister!C:C,0))))</f>
        <v/>
      </c>
      <c r="M559" s="113"/>
    </row>
    <row r="560" spans="1:13" ht="14.25" customHeight="1">
      <c r="A560" s="50" t="s">
        <v>2769</v>
      </c>
      <c r="B560" s="56" t="str">
        <f>IF(ISBLANK($A560),"",INDEX(ShipmentRegister!G:G,MATCH($A560,ShipmentRegister!C:C,0)))</f>
        <v>Datto AsiaPac Pty Ltd</v>
      </c>
      <c r="C560" s="57">
        <f>IF(ISBLANK($A560),"",INDEX(ShipmentRegister!D:D,MATCH($A560,ShipmentRegister!C:C,0)))</f>
        <v>1</v>
      </c>
      <c r="D560" s="57" t="str">
        <f>IF(ISBLANK($A560),"",INDEX(ShipmentRegister!F:F,MATCH($A560,ShipmentRegister!C:C,0)))</f>
        <v>A1.2</v>
      </c>
      <c r="E560" s="112" t="s">
        <v>2772</v>
      </c>
      <c r="F560" s="142">
        <v>44091</v>
      </c>
      <c r="G560" s="143">
        <v>0.56597222222222221</v>
      </c>
      <c r="H560" s="112" t="s">
        <v>1054</v>
      </c>
      <c r="I560" s="112" t="s">
        <v>1054</v>
      </c>
      <c r="J560" s="113" t="s">
        <v>39</v>
      </c>
      <c r="K560" s="58">
        <f>IF(ISBLANK($A560),"",$F560-(INDEX(ShipmentRegister!A:A,MATCH($A560,ShipmentRegister!C:C,0))))</f>
        <v>1</v>
      </c>
      <c r="L560" s="59" t="str">
        <f>IF(ISBLANK($A560),"",IF(INDEX(ShipmentRegister!T:T,MATCH($A560,ShipmentRegister!C:C,0))=0,"",INDEX(ShipmentRegister!T:T,MATCH($A560,ShipmentRegister!C:C,0))))</f>
        <v/>
      </c>
      <c r="M560" s="113"/>
    </row>
    <row r="561" spans="1:13" ht="14.25" customHeight="1">
      <c r="A561" s="50" t="s">
        <v>2777</v>
      </c>
      <c r="B561" s="56" t="str">
        <f>IF(ISBLANK($A561),"",INDEX(ShipmentRegister!G:G,MATCH($A561,ShipmentRegister!C:C,0)))</f>
        <v>Datto AsiaPac Pty Ltd</v>
      </c>
      <c r="C561" s="57">
        <f>IF(ISBLANK($A561),"",INDEX(ShipmentRegister!D:D,MATCH($A561,ShipmentRegister!C:C,0)))</f>
        <v>3</v>
      </c>
      <c r="D561" s="57" t="str">
        <f>IF(ISBLANK($A561),"",INDEX(ShipmentRegister!F:F,MATCH($A561,ShipmentRegister!C:C,0)))</f>
        <v>C5.2</v>
      </c>
      <c r="E561" s="112" t="s">
        <v>2782</v>
      </c>
      <c r="F561" s="142">
        <v>44091</v>
      </c>
      <c r="G561" s="143">
        <v>0.58680555555555558</v>
      </c>
      <c r="H561" s="112" t="s">
        <v>1054</v>
      </c>
      <c r="I561" s="112" t="s">
        <v>1054</v>
      </c>
      <c r="J561" s="113" t="s">
        <v>39</v>
      </c>
      <c r="K561" s="58">
        <f>IF(ISBLANK($A561),"",$F561-(INDEX(ShipmentRegister!A:A,MATCH($A561,ShipmentRegister!C:C,0))))</f>
        <v>7</v>
      </c>
      <c r="L561" s="59" t="str">
        <f>IF(ISBLANK($A561),"",IF(INDEX(ShipmentRegister!T:T,MATCH($A561,ShipmentRegister!C:C,0))=0,"",INDEX(ShipmentRegister!T:T,MATCH($A561,ShipmentRegister!C:C,0))))</f>
        <v/>
      </c>
      <c r="M561" s="113"/>
    </row>
    <row r="562" spans="1:13" ht="14.25" customHeight="1">
      <c r="A562" s="50" t="s">
        <v>2780</v>
      </c>
      <c r="B562" s="56" t="str">
        <f>IF(ISBLANK($A562),"",INDEX(ShipmentRegister!G:G,MATCH($A562,ShipmentRegister!C:C,0)))</f>
        <v>Datto AsiaPac Pty Ltd</v>
      </c>
      <c r="C562" s="57">
        <f>IF(ISBLANK($A562),"",INDEX(ShipmentRegister!D:D,MATCH($A562,ShipmentRegister!C:C,0)))</f>
        <v>3</v>
      </c>
      <c r="D562" s="57" t="str">
        <f>IF(ISBLANK($A562),"",INDEX(ShipmentRegister!F:F,MATCH($A562,ShipmentRegister!C:C,0)))</f>
        <v>C5.2</v>
      </c>
      <c r="E562" s="112" t="s">
        <v>2782</v>
      </c>
      <c r="F562" s="142">
        <v>44091</v>
      </c>
      <c r="G562" s="143">
        <v>0.58680555555555558</v>
      </c>
      <c r="H562" s="112" t="s">
        <v>1054</v>
      </c>
      <c r="I562" s="112" t="s">
        <v>1054</v>
      </c>
      <c r="J562" s="113" t="s">
        <v>39</v>
      </c>
      <c r="K562" s="58">
        <f>IF(ISBLANK($A562),"",$F562-(INDEX(ShipmentRegister!A:A,MATCH($A562,ShipmentRegister!C:C,0))))</f>
        <v>7</v>
      </c>
      <c r="L562" s="59" t="str">
        <f>IF(ISBLANK($A562),"",IF(INDEX(ShipmentRegister!T:T,MATCH($A562,ShipmentRegister!C:C,0))=0,"",INDEX(ShipmentRegister!T:T,MATCH($A562,ShipmentRegister!C:C,0))))</f>
        <v/>
      </c>
      <c r="M562" s="113"/>
    </row>
    <row r="563" spans="1:13" ht="14.25" customHeight="1">
      <c r="A563" s="50" t="s">
        <v>2781</v>
      </c>
      <c r="B563" s="56" t="str">
        <f>IF(ISBLANK($A563),"",INDEX(ShipmentRegister!G:G,MATCH($A563,ShipmentRegister!C:C,0)))</f>
        <v>Datto AsiaPac Pty Ltd</v>
      </c>
      <c r="C563" s="57">
        <f>IF(ISBLANK($A563),"",INDEX(ShipmentRegister!D:D,MATCH($A563,ShipmentRegister!C:C,0)))</f>
        <v>3</v>
      </c>
      <c r="D563" s="57" t="str">
        <f>IF(ISBLANK($A563),"",INDEX(ShipmentRegister!F:F,MATCH($A563,ShipmentRegister!C:C,0)))</f>
        <v>C5.2</v>
      </c>
      <c r="E563" s="112" t="s">
        <v>2782</v>
      </c>
      <c r="F563" s="142">
        <v>44091</v>
      </c>
      <c r="G563" s="143">
        <v>0.58680555555555558</v>
      </c>
      <c r="H563" s="112" t="s">
        <v>1054</v>
      </c>
      <c r="I563" s="112" t="s">
        <v>1054</v>
      </c>
      <c r="J563" s="113" t="s">
        <v>39</v>
      </c>
      <c r="K563" s="58">
        <f>IF(ISBLANK($A563),"",$F563-(INDEX(ShipmentRegister!A:A,MATCH($A563,ShipmentRegister!C:C,0))))</f>
        <v>7</v>
      </c>
      <c r="L563" s="59" t="str">
        <f>IF(ISBLANK($A563),"",IF(INDEX(ShipmentRegister!T:T,MATCH($A563,ShipmentRegister!C:C,0))=0,"",INDEX(ShipmentRegister!T:T,MATCH($A563,ShipmentRegister!C:C,0))))</f>
        <v/>
      </c>
      <c r="M563" s="113"/>
    </row>
    <row r="564" spans="1:13" ht="14.25" customHeight="1">
      <c r="A564" s="50" t="s">
        <v>2784</v>
      </c>
      <c r="B564" s="56" t="str">
        <f>IF(ISBLANK($A564),"",INDEX(ShipmentRegister!G:G,MATCH($A564,ShipmentRegister!C:C,0)))</f>
        <v>SoftLayer Technologies Australia Pty Ltd</v>
      </c>
      <c r="C564" s="57">
        <f>IF(ISBLANK($A564),"",INDEX(ShipmentRegister!D:D,MATCH($A564,ShipmentRegister!C:C,0)))</f>
        <v>1</v>
      </c>
      <c r="D564" s="57" t="str">
        <f>IF(ISBLANK($A564),"",INDEX(ShipmentRegister!F:F,MATCH($A564,ShipmentRegister!C:C,0)))</f>
        <v>Loading Dock</v>
      </c>
      <c r="E564" s="112" t="s">
        <v>2786</v>
      </c>
      <c r="F564" s="142">
        <v>44091</v>
      </c>
      <c r="G564" s="114" t="s">
        <v>476</v>
      </c>
      <c r="H564" s="112" t="s">
        <v>1376</v>
      </c>
      <c r="I564" s="112" t="s">
        <v>1376</v>
      </c>
      <c r="J564" s="113" t="s">
        <v>39</v>
      </c>
      <c r="K564" s="58">
        <f>IF(ISBLANK($A564),"",$F564-(INDEX(ShipmentRegister!A:A,MATCH($A564,ShipmentRegister!C:C,0))))</f>
        <v>0</v>
      </c>
      <c r="L564" s="59" t="str">
        <f>IF(ISBLANK($A564),"",IF(INDEX(ShipmentRegister!T:T,MATCH($A564,ShipmentRegister!C:C,0))=0,"",INDEX(ShipmentRegister!T:T,MATCH($A564,ShipmentRegister!C:C,0))))</f>
        <v/>
      </c>
      <c r="M564" s="113"/>
    </row>
    <row r="565" spans="1:13" ht="14.25" customHeight="1">
      <c r="A565" s="50" t="s">
        <v>2788</v>
      </c>
      <c r="B565" s="56" t="str">
        <f>IF(ISBLANK($A565),"",INDEX(ShipmentRegister!G:G,MATCH($A565,ShipmentRegister!C:C,0)))</f>
        <v>Telstra International Limited_Arista Resell</v>
      </c>
      <c r="C565" s="57">
        <f>IF(ISBLANK($A565),"",INDEX(ShipmentRegister!D:D,MATCH($A565,ShipmentRegister!C:C,0)))</f>
        <v>1</v>
      </c>
      <c r="D565" s="57" t="str">
        <f>IF(ISBLANK($A565),"",INDEX(ShipmentRegister!F:F,MATCH($A565,ShipmentRegister!C:C,0)))</f>
        <v>A2.2</v>
      </c>
      <c r="E565" s="112" t="s">
        <v>2790</v>
      </c>
      <c r="F565" s="142">
        <v>44091</v>
      </c>
      <c r="G565" s="114" t="s">
        <v>2791</v>
      </c>
      <c r="H565" s="112" t="s">
        <v>1376</v>
      </c>
      <c r="I565" s="112" t="s">
        <v>1376</v>
      </c>
      <c r="J565" s="113" t="s">
        <v>39</v>
      </c>
      <c r="K565" s="58">
        <f>IF(ISBLANK($A565),"",$F565-(INDEX(ShipmentRegister!A:A,MATCH($A565,ShipmentRegister!C:C,0))))</f>
        <v>1</v>
      </c>
      <c r="L565" s="59" t="str">
        <f>IF(ISBLANK($A565),"",IF(INDEX(ShipmentRegister!T:T,MATCH($A565,ShipmentRegister!C:C,0))=0,"",INDEX(ShipmentRegister!T:T,MATCH($A565,ShipmentRegister!C:C,0))))</f>
        <v/>
      </c>
      <c r="M565" s="113"/>
    </row>
    <row r="566" spans="1:13" ht="14.25" customHeight="1">
      <c r="A566" s="248" t="s">
        <v>2930</v>
      </c>
      <c r="B566" s="56" t="str">
        <f>IF(ISBLANK($A566),"",INDEX(ShipmentRegister!G:G,MATCH($A566,ShipmentRegister!C:C,0)))</f>
        <v>Credit Suisse Management (Australia) Pty Ltd</v>
      </c>
      <c r="C566" s="57">
        <f>IF(ISBLANK($A566),"",INDEX(ShipmentRegister!D:D,MATCH($A566,ShipmentRegister!C:C,0)))</f>
        <v>1</v>
      </c>
      <c r="D566" s="57" t="str">
        <f>IF(ISBLANK($A566),"",INDEX(ShipmentRegister!F:F,MATCH($A566,ShipmentRegister!C:C,0)))</f>
        <v>Central Floor</v>
      </c>
      <c r="E566" s="248" t="s">
        <v>3106</v>
      </c>
      <c r="F566" s="249">
        <v>44091</v>
      </c>
      <c r="G566" s="247" t="s">
        <v>529</v>
      </c>
      <c r="H566" s="248" t="s">
        <v>1376</v>
      </c>
      <c r="I566" s="248" t="s">
        <v>1376</v>
      </c>
      <c r="J566" s="232" t="s">
        <v>193</v>
      </c>
      <c r="K566" s="58">
        <f>IF(ISBLANK($A566),"",$F566-(INDEX(ShipmentRegister!A:A,MATCH($A566,ShipmentRegister!C:C,0))))</f>
        <v>3</v>
      </c>
      <c r="L566" s="59" t="str">
        <f>IF(ISBLANK($A566),"",IF(INDEX(ShipmentRegister!T:T,MATCH($A566,ShipmentRegister!C:C,0))=0,"",INDEX(ShipmentRegister!T:T,MATCH($A566,ShipmentRegister!C:C,0))))</f>
        <v/>
      </c>
      <c r="M566" s="113"/>
    </row>
    <row r="567" spans="1:13" ht="14.25" customHeight="1">
      <c r="A567" s="50" t="s">
        <v>2792</v>
      </c>
      <c r="B567" s="56" t="str">
        <f>IF(ISBLANK($A567),"",INDEX(ShipmentRegister!G:G,MATCH($A567,ShipmentRegister!C:C,0)))</f>
        <v>Premier Technologies Pty Ltd</v>
      </c>
      <c r="C567" s="57">
        <f>IF(ISBLANK($A567),"",INDEX(ShipmentRegister!D:D,MATCH($A567,ShipmentRegister!C:C,0)))</f>
        <v>1</v>
      </c>
      <c r="D567" s="57" t="str">
        <f>IF(ISBLANK($A567),"",INDEX(ShipmentRegister!F:F,MATCH($A567,ShipmentRegister!C:C,0)))</f>
        <v>A2.1</v>
      </c>
      <c r="E567" s="112" t="s">
        <v>2796</v>
      </c>
      <c r="F567" s="142">
        <v>44091</v>
      </c>
      <c r="G567" s="143">
        <v>0.63541666666666663</v>
      </c>
      <c r="H567" s="112" t="s">
        <v>1915</v>
      </c>
      <c r="I567" s="112" t="s">
        <v>1054</v>
      </c>
      <c r="J567" s="113" t="s">
        <v>39</v>
      </c>
      <c r="K567" s="58">
        <f>IF(ISBLANK($A567),"",$F567-(INDEX(ShipmentRegister!A:A,MATCH($A567,ShipmentRegister!C:C,0))))</f>
        <v>2</v>
      </c>
      <c r="L567" s="59" t="str">
        <f>IF(ISBLANK($A567),"",IF(INDEX(ShipmentRegister!T:T,MATCH($A567,ShipmentRegister!C:C,0))=0,"",INDEX(ShipmentRegister!T:T,MATCH($A567,ShipmentRegister!C:C,0))))</f>
        <v/>
      </c>
      <c r="M567" s="113"/>
    </row>
    <row r="568" spans="1:13" ht="14.25" customHeight="1">
      <c r="A568" s="50" t="s">
        <v>2764</v>
      </c>
      <c r="B568" s="56" t="str">
        <f>IF(ISBLANK($A568),"",INDEX(ShipmentRegister!G:G,MATCH($A568,ShipmentRegister!C:C,0)))</f>
        <v>CMC Markets Stockbroking Ltd</v>
      </c>
      <c r="C568" s="57">
        <f>IF(ISBLANK($A568),"",INDEX(ShipmentRegister!D:D,MATCH($A568,ShipmentRegister!C:C,0)))</f>
        <v>1</v>
      </c>
      <c r="D568" s="57" t="str">
        <f>IF(ISBLANK($A568),"",INDEX(ShipmentRegister!F:F,MATCH($A568,ShipmentRegister!C:C,0)))</f>
        <v>A2.1</v>
      </c>
      <c r="E568" s="112" t="s">
        <v>2801</v>
      </c>
      <c r="F568" s="142">
        <v>44091</v>
      </c>
      <c r="G568" s="143">
        <v>0.69374999999999998</v>
      </c>
      <c r="H568" s="112" t="s">
        <v>1915</v>
      </c>
      <c r="I568" s="112" t="s">
        <v>1915</v>
      </c>
      <c r="J568" s="113" t="s">
        <v>39</v>
      </c>
      <c r="K568" s="58">
        <f>IF(ISBLANK($A568),"",$F568-(INDEX(ShipmentRegister!A:A,MATCH($A568,ShipmentRegister!C:C,0))))</f>
        <v>0</v>
      </c>
      <c r="L568" s="59" t="str">
        <f>IF(ISBLANK($A568),"",IF(INDEX(ShipmentRegister!T:T,MATCH($A568,ShipmentRegister!C:C,0))=0,"",INDEX(ShipmentRegister!T:T,MATCH($A568,ShipmentRegister!C:C,0))))</f>
        <v/>
      </c>
      <c r="M568" s="113"/>
    </row>
    <row r="569" spans="1:13" ht="14.25" customHeight="1">
      <c r="A569" s="50" t="s">
        <v>2527</v>
      </c>
      <c r="B569" s="56" t="str">
        <f>IF(ISBLANK($A569),"",INDEX(ShipmentRegister!G:G,MATCH($A569,ShipmentRegister!C:C,0)))</f>
        <v>SYD70</v>
      </c>
      <c r="C569" s="57">
        <f>IF(ISBLANK($A569),"",INDEX(ShipmentRegister!D:D,MATCH($A569,ShipmentRegister!C:C,0)))</f>
        <v>2</v>
      </c>
      <c r="D569" s="57" t="str">
        <f>IF(ISBLANK($A569),"",INDEX(ShipmentRegister!F:F,MATCH($A569,ShipmentRegister!C:C,0)))</f>
        <v>C4.2</v>
      </c>
      <c r="E569" s="112" t="s">
        <v>2802</v>
      </c>
      <c r="F569" s="142">
        <v>44091</v>
      </c>
      <c r="G569" s="143">
        <v>0.70833333333333337</v>
      </c>
      <c r="H569" s="112" t="s">
        <v>1054</v>
      </c>
      <c r="I569" s="112" t="s">
        <v>1054</v>
      </c>
      <c r="J569" s="113" t="s">
        <v>39</v>
      </c>
      <c r="K569" s="58">
        <f>IF(ISBLANK($A569),"",$F569-(INDEX(ShipmentRegister!A:A,MATCH($A569,ShipmentRegister!C:C,0))))</f>
        <v>17</v>
      </c>
      <c r="L569" s="59" t="str">
        <f>IF(ISBLANK($A569),"",IF(INDEX(ShipmentRegister!T:T,MATCH($A569,ShipmentRegister!C:C,0))=0,"",INDEX(ShipmentRegister!T:T,MATCH($A569,ShipmentRegister!C:C,0))))</f>
        <v/>
      </c>
      <c r="M569" s="113"/>
    </row>
    <row r="570" spans="1:13" ht="14.25" customHeight="1">
      <c r="A570" s="50" t="s">
        <v>2530</v>
      </c>
      <c r="B570" s="56" t="str">
        <f>IF(ISBLANK($A570),"",INDEX(ShipmentRegister!G:G,MATCH($A570,ShipmentRegister!C:C,0)))</f>
        <v>SYD70</v>
      </c>
      <c r="C570" s="57">
        <f>IF(ISBLANK($A570),"",INDEX(ShipmentRegister!D:D,MATCH($A570,ShipmentRegister!C:C,0)))</f>
        <v>2</v>
      </c>
      <c r="D570" s="57" t="str">
        <f>IF(ISBLANK($A570),"",INDEX(ShipmentRegister!F:F,MATCH($A570,ShipmentRegister!C:C,0)))</f>
        <v>C4.2</v>
      </c>
      <c r="E570" s="112" t="s">
        <v>2802</v>
      </c>
      <c r="F570" s="142">
        <v>44091</v>
      </c>
      <c r="G570" s="143">
        <v>0.70833333333333337</v>
      </c>
      <c r="H570" s="112" t="s">
        <v>1054</v>
      </c>
      <c r="I570" s="112" t="s">
        <v>1054</v>
      </c>
      <c r="J570" s="113" t="s">
        <v>39</v>
      </c>
      <c r="K570" s="58">
        <f>IF(ISBLANK($A570),"",$F570-(INDEX(ShipmentRegister!A:A,MATCH($A570,ShipmentRegister!C:C,0))))</f>
        <v>17</v>
      </c>
      <c r="L570" s="59" t="str">
        <f>IF(ISBLANK($A570),"",IF(INDEX(ShipmentRegister!T:T,MATCH($A570,ShipmentRegister!C:C,0))=0,"",INDEX(ShipmentRegister!T:T,MATCH($A570,ShipmentRegister!C:C,0))))</f>
        <v/>
      </c>
      <c r="M570" s="113"/>
    </row>
    <row r="571" spans="1:13" ht="14.25" customHeight="1">
      <c r="A571" s="50" t="s">
        <v>2985</v>
      </c>
      <c r="B571" s="56" t="str">
        <f>IF(ISBLANK($A571),"",INDEX(ShipmentRegister!G:G,MATCH($A571,ShipmentRegister!C:C,0)))</f>
        <v>Optus Networks Pty Ltd_Reseller</v>
      </c>
      <c r="C571" s="57">
        <f>IF(ISBLANK($A571),"",INDEX(ShipmentRegister!D:D,MATCH($A571,ShipmentRegister!C:C,0)))</f>
        <v>14</v>
      </c>
      <c r="D571" s="57" t="str">
        <f>IF(ISBLANK($A571),"",INDEX(ShipmentRegister!F:F,MATCH($A571,ShipmentRegister!C:C,0)))</f>
        <v>Central Floor</v>
      </c>
      <c r="E571" s="248" t="s">
        <v>3107</v>
      </c>
      <c r="F571" s="249">
        <v>44092</v>
      </c>
      <c r="G571" s="247">
        <v>0.41666666666666669</v>
      </c>
      <c r="H571" s="248" t="s">
        <v>1915</v>
      </c>
      <c r="I571" s="248" t="s">
        <v>2263</v>
      </c>
      <c r="J571" s="232" t="s">
        <v>193</v>
      </c>
      <c r="K571" s="58">
        <f>IF(ISBLANK($A571),"",$F571-(INDEX(ShipmentRegister!A:A,MATCH($A571,ShipmentRegister!C:C,0))))</f>
        <v>2</v>
      </c>
      <c r="L571" s="59" t="str">
        <f>IF(ISBLANK($A571),"",IF(INDEX(ShipmentRegister!T:T,MATCH($A571,ShipmentRegister!C:C,0))=0,"",INDEX(ShipmentRegister!T:T,MATCH($A571,ShipmentRegister!C:C,0))))</f>
        <v/>
      </c>
      <c r="M571" s="113"/>
    </row>
    <row r="572" spans="1:13" ht="14.25" customHeight="1">
      <c r="A572" s="50" t="s">
        <v>2679</v>
      </c>
      <c r="B572" s="56" t="str">
        <f>IF(ISBLANK($A572),"",INDEX(ShipmentRegister!G:G,MATCH($A572,ShipmentRegister!C:C,0)))</f>
        <v>NTT Australia Pty Ltd_Wolters Kluwer CCH</v>
      </c>
      <c r="C572" s="57">
        <f>IF(ISBLANK($A572),"",INDEX(ShipmentRegister!D:D,MATCH($A572,ShipmentRegister!C:C,0)))</f>
        <v>1</v>
      </c>
      <c r="D572" s="57" t="str">
        <f>IF(ISBLANK($A572),"",INDEX(ShipmentRegister!F:F,MATCH($A572,ShipmentRegister!C:C,0)))</f>
        <v>C7.2</v>
      </c>
      <c r="E572" s="112" t="s">
        <v>2803</v>
      </c>
      <c r="F572" s="142">
        <v>44092</v>
      </c>
      <c r="G572" s="114" t="s">
        <v>2250</v>
      </c>
      <c r="H572" s="112" t="s">
        <v>1376</v>
      </c>
      <c r="I572" s="112" t="s">
        <v>1376</v>
      </c>
      <c r="J572" s="113" t="s">
        <v>39</v>
      </c>
      <c r="K572" s="58">
        <f>IF(ISBLANK($A572),"",$F572-(INDEX(ShipmentRegister!A:A,MATCH($A572,ShipmentRegister!C:C,0))))</f>
        <v>16</v>
      </c>
      <c r="L572" s="59" t="str">
        <f>IF(ISBLANK($A572),"",IF(INDEX(ShipmentRegister!T:T,MATCH($A572,ShipmentRegister!C:C,0))=0,"",INDEX(ShipmentRegister!T:T,MATCH($A572,ShipmentRegister!C:C,0))))</f>
        <v/>
      </c>
      <c r="M572" s="113"/>
    </row>
    <row r="573" spans="1:13" ht="14.25" customHeight="1">
      <c r="A573" s="50" t="s">
        <v>2758</v>
      </c>
      <c r="B573" s="56" t="str">
        <f>IF(ISBLANK($A573),"",INDEX(ShipmentRegister!G:G,MATCH($A573,ShipmentRegister!C:C,0)))</f>
        <v>EDGE NETWORK SERVICES LIMITED</v>
      </c>
      <c r="C573" s="57">
        <f>IF(ISBLANK($A573),"",INDEX(ShipmentRegister!D:D,MATCH($A573,ShipmentRegister!C:C,0)))</f>
        <v>1</v>
      </c>
      <c r="D573" s="57" t="str">
        <f>IF(ISBLANK($A573),"",INDEX(ShipmentRegister!F:F,MATCH($A573,ShipmentRegister!C:C,0)))</f>
        <v>C4.1</v>
      </c>
      <c r="E573" s="112" t="s">
        <v>2813</v>
      </c>
      <c r="F573" s="142">
        <v>44092</v>
      </c>
      <c r="G573" s="114" t="s">
        <v>2814</v>
      </c>
      <c r="H573" s="112" t="s">
        <v>1376</v>
      </c>
      <c r="I573" s="112" t="s">
        <v>1376</v>
      </c>
      <c r="J573" s="113" t="s">
        <v>39</v>
      </c>
      <c r="K573" s="58">
        <f>IF(ISBLANK($A573),"",$F573-(INDEX(ShipmentRegister!A:A,MATCH($A573,ShipmentRegister!C:C,0))))</f>
        <v>1</v>
      </c>
      <c r="L573" s="59" t="str">
        <f>IF(ISBLANK($A573),"",IF(INDEX(ShipmentRegister!T:T,MATCH($A573,ShipmentRegister!C:C,0))=0,"",INDEX(ShipmentRegister!T:T,MATCH($A573,ShipmentRegister!C:C,0))))</f>
        <v/>
      </c>
      <c r="M573" s="113"/>
    </row>
    <row r="574" spans="1:13" ht="14.25" customHeight="1">
      <c r="A574" s="50" t="s">
        <v>2817</v>
      </c>
      <c r="B574" s="56" t="str">
        <f>IF(ISBLANK($A574),"",INDEX(ShipmentRegister!G:G,MATCH($A574,ShipmentRegister!C:C,0)))</f>
        <v>Telstra_Jeld-Wen (DCSA)</v>
      </c>
      <c r="C574" s="57">
        <f>IF(ISBLANK($A574),"",INDEX(ShipmentRegister!D:D,MATCH($A574,ShipmentRegister!C:C,0)))</f>
        <v>1</v>
      </c>
      <c r="D574" s="57" t="str">
        <f>IF(ISBLANK($A574),"",INDEX(ShipmentRegister!F:F,MATCH($A574,ShipmentRegister!C:C,0)))</f>
        <v>C7.2</v>
      </c>
      <c r="E574" s="112" t="s">
        <v>2818</v>
      </c>
      <c r="F574" s="142">
        <v>44092</v>
      </c>
      <c r="G574" s="143">
        <v>0.36805555555555558</v>
      </c>
      <c r="H574" s="112" t="s">
        <v>427</v>
      </c>
      <c r="I574" s="112" t="s">
        <v>427</v>
      </c>
      <c r="J574" s="113" t="s">
        <v>39</v>
      </c>
      <c r="K574" s="58">
        <f>IF(ISBLANK($A574),"",$F574-(INDEX(ShipmentRegister!A:A,MATCH($A574,ShipmentRegister!C:C,0))))</f>
        <v>2</v>
      </c>
      <c r="L574" s="59" t="str">
        <f>IF(ISBLANK($A574),"",IF(INDEX(ShipmentRegister!T:T,MATCH($A574,ShipmentRegister!C:C,0))=0,"",INDEX(ShipmentRegister!T:T,MATCH($A574,ShipmentRegister!C:C,0))))</f>
        <v/>
      </c>
      <c r="M574" s="113"/>
    </row>
    <row r="575" spans="1:13" ht="14.25" customHeight="1">
      <c r="A575" s="50" t="s">
        <v>2797</v>
      </c>
      <c r="B575" s="56" t="str">
        <f>IF(ISBLANK($A575),"",INDEX(ShipmentRegister!G:G,MATCH($A575,ShipmentRegister!C:C,0)))</f>
        <v>SYD70</v>
      </c>
      <c r="C575" s="57">
        <f>IF(ISBLANK($A575),"",INDEX(ShipmentRegister!D:D,MATCH($A575,ShipmentRegister!C:C,0)))</f>
        <v>1</v>
      </c>
      <c r="D575" s="57" t="str">
        <f>IF(ISBLANK($A575),"",INDEX(ShipmentRegister!F:F,MATCH($A575,ShipmentRegister!C:C,0)))</f>
        <v>A1.1</v>
      </c>
      <c r="E575" s="112" t="s">
        <v>2822</v>
      </c>
      <c r="F575" s="142">
        <v>44092</v>
      </c>
      <c r="G575" s="114" t="s">
        <v>2823</v>
      </c>
      <c r="H575" s="112" t="s">
        <v>1915</v>
      </c>
      <c r="I575" s="112" t="s">
        <v>1915</v>
      </c>
      <c r="J575" s="113" t="s">
        <v>39</v>
      </c>
      <c r="K575" s="58">
        <f>IF(ISBLANK($A575),"",$F575-(INDEX(ShipmentRegister!A:A,MATCH($A575,ShipmentRegister!C:C,0))))</f>
        <v>1</v>
      </c>
      <c r="L575" s="59" t="str">
        <f>IF(ISBLANK($A575),"",IF(INDEX(ShipmentRegister!T:T,MATCH($A575,ShipmentRegister!C:C,0))=0,"",INDEX(ShipmentRegister!T:T,MATCH($A575,ShipmentRegister!C:C,0))))</f>
        <v/>
      </c>
      <c r="M575" s="113"/>
    </row>
    <row r="576" spans="1:13" ht="14.25" customHeight="1">
      <c r="A576" s="50" t="s">
        <v>2811</v>
      </c>
      <c r="B576" s="56" t="str">
        <f>IF(ISBLANK($A576),"",INDEX(ShipmentRegister!G:G,MATCH($A576,ShipmentRegister!C:C,0)))</f>
        <v>Hawaiki Submarine Cable Australia Pty Ltd</v>
      </c>
      <c r="C576" s="57">
        <f>IF(ISBLANK($A576),"",INDEX(ShipmentRegister!D:D,MATCH($A576,ShipmentRegister!C:C,0)))</f>
        <v>1</v>
      </c>
      <c r="D576" s="57" t="str">
        <f>IF(ISBLANK($A576),"",INDEX(ShipmentRegister!F:F,MATCH($A576,ShipmentRegister!C:C,0)))</f>
        <v>Loading Dock</v>
      </c>
      <c r="E576" s="112" t="s">
        <v>2825</v>
      </c>
      <c r="F576" s="142">
        <v>44092</v>
      </c>
      <c r="G576" s="114" t="s">
        <v>2824</v>
      </c>
      <c r="H576" s="112" t="s">
        <v>1915</v>
      </c>
      <c r="I576" s="112" t="s">
        <v>1915</v>
      </c>
      <c r="J576" s="113" t="s">
        <v>39</v>
      </c>
      <c r="K576" s="58">
        <f>IF(ISBLANK($A576),"",$F576-(INDEX(ShipmentRegister!A:A,MATCH($A576,ShipmentRegister!C:C,0))))</f>
        <v>0</v>
      </c>
      <c r="L576" s="59" t="str">
        <f>IF(ISBLANK($A576),"",IF(INDEX(ShipmentRegister!T:T,MATCH($A576,ShipmentRegister!C:C,0))=0,"",INDEX(ShipmentRegister!T:T,MATCH($A576,ShipmentRegister!C:C,0))))</f>
        <v/>
      </c>
      <c r="M576" s="113"/>
    </row>
    <row r="577" spans="1:13" ht="14.25" customHeight="1">
      <c r="A577" s="192" t="s">
        <v>2937</v>
      </c>
      <c r="B577" s="56" t="str">
        <f>IF(ISBLANK($A577),"",INDEX(ShipmentRegister!G:G,MATCH($A577,ShipmentRegister!C:C,0)))</f>
        <v>Idamenoo (No.789) Ltd</v>
      </c>
      <c r="C577" s="57">
        <f>IF(ISBLANK($A577),"",INDEX(ShipmentRegister!D:D,MATCH($A577,ShipmentRegister!C:C,0)))</f>
        <v>1</v>
      </c>
      <c r="D577" s="57" t="str">
        <f>IF(ISBLANK($A577),"",INDEX(ShipmentRegister!F:F,MATCH($A577,ShipmentRegister!C:C,0)))</f>
        <v>Central Floor</v>
      </c>
      <c r="E577" s="112" t="s">
        <v>3122</v>
      </c>
      <c r="F577" s="142">
        <v>44095</v>
      </c>
      <c r="G577" s="143">
        <v>0.4201388888888889</v>
      </c>
      <c r="H577" s="112" t="s">
        <v>1054</v>
      </c>
      <c r="I577" s="112" t="s">
        <v>1054</v>
      </c>
      <c r="J577" s="113" t="s">
        <v>39</v>
      </c>
      <c r="K577" s="58">
        <f>IF(ISBLANK($A577),"",$F577-(INDEX(ShipmentRegister!A:A,MATCH($A577,ShipmentRegister!C:C,0))))</f>
        <v>7</v>
      </c>
      <c r="L577" s="59" t="str">
        <f>IF(ISBLANK($A577),"",IF(INDEX(ShipmentRegister!T:T,MATCH($A577,ShipmentRegister!C:C,0))=0,"",INDEX(ShipmentRegister!T:T,MATCH($A577,ShipmentRegister!C:C,0))))</f>
        <v/>
      </c>
      <c r="M577" s="113"/>
    </row>
    <row r="578" spans="1:13" ht="14.25" customHeight="1">
      <c r="A578" s="50" t="s">
        <v>3127</v>
      </c>
      <c r="B578" s="56" t="str">
        <f>IF(ISBLANK($A578),"",INDEX(ShipmentRegister!G:G,MATCH($A578,ShipmentRegister!C:C,0)))</f>
        <v>SoftLayer Technologies Australia Pty Ltd</v>
      </c>
      <c r="C578" s="57">
        <f>IF(ISBLANK($A578),"",INDEX(ShipmentRegister!D:D,MATCH($A578,ShipmentRegister!C:C,0)))</f>
        <v>1</v>
      </c>
      <c r="D578" s="57" t="str">
        <f>IF(ISBLANK($A578),"",INDEX(ShipmentRegister!F:F,MATCH($A578,ShipmentRegister!C:C,0)))</f>
        <v>Loading Dock</v>
      </c>
      <c r="E578" s="112" t="s">
        <v>3132</v>
      </c>
      <c r="F578" s="142">
        <v>44095</v>
      </c>
      <c r="G578" s="143">
        <v>0.47569444444444442</v>
      </c>
      <c r="H578" s="112" t="s">
        <v>1054</v>
      </c>
      <c r="I578" s="112" t="s">
        <v>1915</v>
      </c>
      <c r="J578" s="113" t="s">
        <v>39</v>
      </c>
      <c r="K578" s="58">
        <f>IF(ISBLANK($A578),"",$F578-(INDEX(ShipmentRegister!A:A,MATCH($A578,ShipmentRegister!C:C,0))))</f>
        <v>0</v>
      </c>
      <c r="L578" s="59" t="str">
        <f>IF(ISBLANK($A578),"",IF(INDEX(ShipmentRegister!T:T,MATCH($A578,ShipmentRegister!C:C,0))=0,"",INDEX(ShipmentRegister!T:T,MATCH($A578,ShipmentRegister!C:C,0))))</f>
        <v/>
      </c>
      <c r="M578" s="113"/>
    </row>
    <row r="579" spans="1:13" ht="14.25" customHeight="1">
      <c r="A579" s="50" t="s">
        <v>3137</v>
      </c>
      <c r="B579" s="56" t="str">
        <f>IF(ISBLANK($A579),"",INDEX(ShipmentRegister!G:G,MATCH($A579,ShipmentRegister!C:C,0)))</f>
        <v>Credit Suisse Management (Australia) Pty Ltd</v>
      </c>
      <c r="C579" s="57">
        <f>IF(ISBLANK($A579),"",INDEX(ShipmentRegister!D:D,MATCH($A579,ShipmentRegister!C:C,0)))</f>
        <v>1</v>
      </c>
      <c r="D579" s="57" t="str">
        <f>IF(ISBLANK($A579),"",INDEX(ShipmentRegister!F:F,MATCH($A579,ShipmentRegister!C:C,0)))</f>
        <v>A1.1</v>
      </c>
      <c r="E579" s="112" t="s">
        <v>3138</v>
      </c>
      <c r="F579" s="142">
        <v>44095</v>
      </c>
      <c r="G579" s="143">
        <v>0.63263888888888886</v>
      </c>
      <c r="H579" s="112" t="s">
        <v>1915</v>
      </c>
      <c r="I579" s="112" t="s">
        <v>1915</v>
      </c>
      <c r="J579" s="113" t="s">
        <v>39</v>
      </c>
      <c r="K579" s="58">
        <f>IF(ISBLANK($A579),"",$F579-(INDEX(ShipmentRegister!A:A,MATCH($A579,ShipmentRegister!C:C,0))))</f>
        <v>0</v>
      </c>
      <c r="L579" s="59" t="str">
        <f>IF(ISBLANK($A579),"",IF(INDEX(ShipmentRegister!T:T,MATCH($A579,ShipmentRegister!C:C,0))=0,"",INDEX(ShipmentRegister!T:T,MATCH($A579,ShipmentRegister!C:C,0))))</f>
        <v/>
      </c>
      <c r="M579" s="113"/>
    </row>
    <row r="580" spans="1:13" ht="14.25" customHeight="1">
      <c r="A580" s="50" t="s">
        <v>2808</v>
      </c>
      <c r="B580" s="56" t="str">
        <f>IF(ISBLANK($A580),"",INDEX(ShipmentRegister!G:G,MATCH($A580,ShipmentRegister!C:C,0)))</f>
        <v>Hawaiki Submarine Cable Australia Pty Ltd</v>
      </c>
      <c r="C580" s="57">
        <f>IF(ISBLANK($A580),"",INDEX(ShipmentRegister!D:D,MATCH($A580,ShipmentRegister!C:C,0)))</f>
        <v>1</v>
      </c>
      <c r="D580" s="57" t="str">
        <f>IF(ISBLANK($A580),"",INDEX(ShipmentRegister!F:F,MATCH($A580,ShipmentRegister!C:C,0)))</f>
        <v>A2.1</v>
      </c>
      <c r="E580" s="112" t="s">
        <v>3139</v>
      </c>
      <c r="F580" s="142">
        <v>44095</v>
      </c>
      <c r="G580" s="143">
        <v>0.64444444444444449</v>
      </c>
      <c r="H580" s="112" t="s">
        <v>1915</v>
      </c>
      <c r="I580" s="112" t="s">
        <v>1915</v>
      </c>
      <c r="J580" s="113" t="s">
        <v>39</v>
      </c>
      <c r="K580" s="58">
        <f>IF(ISBLANK($A580),"",$F580-(INDEX(ShipmentRegister!A:A,MATCH($A580,ShipmentRegister!C:C,0))))</f>
        <v>3</v>
      </c>
      <c r="L580" s="59" t="str">
        <f>IF(ISBLANK($A580),"",IF(INDEX(ShipmentRegister!T:T,MATCH($A580,ShipmentRegister!C:C,0))=0,"",INDEX(ShipmentRegister!T:T,MATCH($A580,ShipmentRegister!C:C,0))))</f>
        <v/>
      </c>
      <c r="M580" s="113"/>
    </row>
    <row r="581" spans="1:13" ht="14.25" customHeight="1">
      <c r="A581" s="50" t="s">
        <v>3140</v>
      </c>
      <c r="B581" s="56" t="str">
        <f>IF(ISBLANK($A581),"",INDEX(ShipmentRegister!G:G,MATCH($A581,ShipmentRegister!C:C,0)))</f>
        <v>Schreder SA</v>
      </c>
      <c r="C581" s="57">
        <f>IF(ISBLANK($A581),"",INDEX(ShipmentRegister!D:D,MATCH($A581,ShipmentRegister!C:C,0)))</f>
        <v>1</v>
      </c>
      <c r="D581" s="57" t="str">
        <f>IF(ISBLANK($A581),"",INDEX(ShipmentRegister!F:F,MATCH($A581,ShipmentRegister!C:C,0)))</f>
        <v>A1.1</v>
      </c>
      <c r="E581" s="112" t="s">
        <v>3141</v>
      </c>
      <c r="F581" s="142">
        <v>44095</v>
      </c>
      <c r="G581" s="143">
        <v>0.64652777777777781</v>
      </c>
      <c r="H581" s="112" t="s">
        <v>1915</v>
      </c>
      <c r="I581" s="112" t="s">
        <v>1915</v>
      </c>
      <c r="J581" s="113" t="s">
        <v>39</v>
      </c>
      <c r="K581" s="58">
        <f>IF(ISBLANK($A581),"",$F581-(INDEX(ShipmentRegister!A:A,MATCH($A581,ShipmentRegister!C:C,0))))</f>
        <v>25</v>
      </c>
      <c r="L581" s="59" t="str">
        <f>IF(ISBLANK($A581),"",IF(INDEX(ShipmentRegister!T:T,MATCH($A581,ShipmentRegister!C:C,0))=0,"",INDEX(ShipmentRegister!T:T,MATCH($A581,ShipmentRegister!C:C,0))))</f>
        <v/>
      </c>
      <c r="M581" s="113"/>
    </row>
    <row r="582" spans="1:13" ht="14.25" customHeight="1">
      <c r="A582" s="50" t="s">
        <v>3143</v>
      </c>
      <c r="B582" s="56" t="str">
        <f>IF(ISBLANK($A582),"",INDEX(ShipmentRegister!G:G,MATCH($A582,ShipmentRegister!C:C,0)))</f>
        <v>TechFlow Services Pty Limited(University Of New England)</v>
      </c>
      <c r="C582" s="57">
        <f>IF(ISBLANK($A582),"",INDEX(ShipmentRegister!D:D,MATCH($A582,ShipmentRegister!C:C,0)))</f>
        <v>1</v>
      </c>
      <c r="D582" s="57" t="str">
        <f>IF(ISBLANK($A582),"",INDEX(ShipmentRegister!F:F,MATCH($A582,ShipmentRegister!C:C,0)))</f>
        <v>Central Floor</v>
      </c>
      <c r="E582" s="112" t="s">
        <v>3147</v>
      </c>
      <c r="F582" s="142">
        <v>44095</v>
      </c>
      <c r="G582" s="143">
        <v>0.69305555555555554</v>
      </c>
      <c r="H582" s="112" t="s">
        <v>1915</v>
      </c>
      <c r="I582" s="112" t="s">
        <v>1915</v>
      </c>
      <c r="J582" s="113" t="s">
        <v>39</v>
      </c>
      <c r="K582" s="58">
        <f>IF(ISBLANK($A582),"",$F582-(INDEX(ShipmentRegister!A:A,MATCH($A582,ShipmentRegister!C:C,0))))</f>
        <v>0</v>
      </c>
      <c r="L582" s="59" t="str">
        <f>IF(ISBLANK($A582),"",IF(INDEX(ShipmentRegister!T:T,MATCH($A582,ShipmentRegister!C:C,0))=0,"",INDEX(ShipmentRegister!T:T,MATCH($A582,ShipmentRegister!C:C,0))))</f>
        <v/>
      </c>
      <c r="M582" s="113"/>
    </row>
    <row r="583" spans="1:13" ht="14.25" customHeight="1">
      <c r="A583" s="50" t="s">
        <v>3148</v>
      </c>
      <c r="B583" s="56" t="str">
        <f>IF(ISBLANK($A583),"",INDEX(ShipmentRegister!G:G,MATCH($A583,ShipmentRegister!C:C,0)))</f>
        <v>SoftLayer Technologies Australia Pty Ltd</v>
      </c>
      <c r="C583" s="57">
        <f>IF(ISBLANK($A583),"",INDEX(ShipmentRegister!D:D,MATCH($A583,ShipmentRegister!C:C,0)))</f>
        <v>1</v>
      </c>
      <c r="D583" s="57" t="str">
        <f>IF(ISBLANK($A583),"",INDEX(ShipmentRegister!F:F,MATCH($A583,ShipmentRegister!C:C,0)))</f>
        <v>Loading Dock</v>
      </c>
      <c r="E583" s="112" t="s">
        <v>3150</v>
      </c>
      <c r="F583" s="142">
        <v>44095</v>
      </c>
      <c r="G583" s="143">
        <v>0.66319444444444442</v>
      </c>
      <c r="H583" s="112" t="s">
        <v>1915</v>
      </c>
      <c r="I583" s="112" t="s">
        <v>1974</v>
      </c>
      <c r="J583" s="113" t="s">
        <v>39</v>
      </c>
      <c r="K583" s="58">
        <f>IF(ISBLANK($A583),"",$F583-(INDEX(ShipmentRegister!A:A,MATCH($A583,ShipmentRegister!C:C,0))))</f>
        <v>0</v>
      </c>
      <c r="L583" s="59" t="str">
        <f>IF(ISBLANK($A583),"",IF(INDEX(ShipmentRegister!T:T,MATCH($A583,ShipmentRegister!C:C,0))=0,"",INDEX(ShipmentRegister!T:T,MATCH($A583,ShipmentRegister!C:C,0))))</f>
        <v/>
      </c>
      <c r="M583" s="113"/>
    </row>
    <row r="584" spans="1:13" ht="14.25" customHeight="1">
      <c r="A584" s="50" t="s">
        <v>3154</v>
      </c>
      <c r="B584" s="56" t="str">
        <f>IF(ISBLANK($A584),"",INDEX(ShipmentRegister!G:G,MATCH($A584,ShipmentRegister!C:C,0)))</f>
        <v>Telstra International Limited_Ngena Resell</v>
      </c>
      <c r="C584" s="57">
        <f>IF(ISBLANK($A584),"",INDEX(ShipmentRegister!D:D,MATCH($A584,ShipmentRegister!C:C,0)))</f>
        <v>1</v>
      </c>
      <c r="D584" s="57" t="str">
        <f>IF(ISBLANK($A584),"",INDEX(ShipmentRegister!F:F,MATCH($A584,ShipmentRegister!C:C,0)))</f>
        <v>A1.1</v>
      </c>
      <c r="E584" s="112" t="s">
        <v>3158</v>
      </c>
      <c r="F584" s="142">
        <v>44096</v>
      </c>
      <c r="G584" s="114" t="s">
        <v>510</v>
      </c>
      <c r="H584" s="112" t="s">
        <v>1376</v>
      </c>
      <c r="I584" s="112" t="s">
        <v>1376</v>
      </c>
      <c r="J584" s="113" t="s">
        <v>39</v>
      </c>
      <c r="K584" s="58">
        <f>IF(ISBLANK($A584),"",$F584-(INDEX(ShipmentRegister!A:A,MATCH($A584,ShipmentRegister!C:C,0))))</f>
        <v>0</v>
      </c>
      <c r="L584" s="59" t="str">
        <f>IF(ISBLANK($A584),"",IF(INDEX(ShipmentRegister!T:T,MATCH($A584,ShipmentRegister!C:C,0))=0,"",INDEX(ShipmentRegister!T:T,MATCH($A584,ShipmentRegister!C:C,0))))</f>
        <v/>
      </c>
      <c r="M584" s="113"/>
    </row>
    <row r="585" spans="1:13" ht="14.25" customHeight="1">
      <c r="A585" s="50" t="s">
        <v>3159</v>
      </c>
      <c r="B585" s="56" t="str">
        <f>IF(ISBLANK($A585),"",INDEX(ShipmentRegister!G:G,MATCH($A585,ShipmentRegister!C:C,0)))</f>
        <v>SoftLayer Technologies Australia Pty Ltd</v>
      </c>
      <c r="C585" s="57">
        <f>IF(ISBLANK($A585),"",INDEX(ShipmentRegister!D:D,MATCH($A585,ShipmentRegister!C:C,0)))</f>
        <v>1</v>
      </c>
      <c r="D585" s="57" t="str">
        <f>IF(ISBLANK($A585),"",INDEX(ShipmentRegister!F:F,MATCH($A585,ShipmentRegister!C:C,0)))</f>
        <v>Loading Dock</v>
      </c>
      <c r="E585" s="112" t="s">
        <v>3161</v>
      </c>
      <c r="F585" s="142">
        <v>44096</v>
      </c>
      <c r="G585" s="114" t="s">
        <v>1269</v>
      </c>
      <c r="H585" s="112" t="s">
        <v>1376</v>
      </c>
      <c r="I585" s="112" t="s">
        <v>1376</v>
      </c>
      <c r="J585" s="113" t="s">
        <v>39</v>
      </c>
      <c r="K585" s="58">
        <f>IF(ISBLANK($A585),"",$F585-(INDEX(ShipmentRegister!A:A,MATCH($A585,ShipmentRegister!C:C,0))))</f>
        <v>0</v>
      </c>
      <c r="L585" s="59" t="str">
        <f>IF(ISBLANK($A585),"",IF(INDEX(ShipmentRegister!T:T,MATCH($A585,ShipmentRegister!C:C,0))=0,"",INDEX(ShipmentRegister!T:T,MATCH($A585,ShipmentRegister!C:C,0))))</f>
        <v/>
      </c>
      <c r="M585" s="113"/>
    </row>
    <row r="586" spans="1:13" ht="14.25" customHeight="1">
      <c r="A586" s="50" t="s">
        <v>3110</v>
      </c>
      <c r="B586" s="56" t="str">
        <f>IF(ISBLANK($A586),"",INDEX(ShipmentRegister!G:G,MATCH($A586,ShipmentRegister!C:C,0)))</f>
        <v>ServiceNow Australia Pty Ltd</v>
      </c>
      <c r="C586" s="57">
        <f>IF(ISBLANK($A586),"",INDEX(ShipmentRegister!D:D,MATCH($A586,ShipmentRegister!C:C,0)))</f>
        <v>1</v>
      </c>
      <c r="D586" s="57" t="str">
        <f>IF(ISBLANK($A586),"",INDEX(ShipmentRegister!F:F,MATCH($A586,ShipmentRegister!C:C,0)))</f>
        <v>A1.1</v>
      </c>
      <c r="E586" s="112" t="s">
        <v>414</v>
      </c>
      <c r="F586" s="142">
        <v>44096</v>
      </c>
      <c r="G586" s="143">
        <v>0.52083333333333337</v>
      </c>
      <c r="H586" s="112" t="s">
        <v>417</v>
      </c>
      <c r="I586" s="112" t="s">
        <v>3073</v>
      </c>
      <c r="J586" s="113" t="s">
        <v>39</v>
      </c>
      <c r="K586" s="58">
        <f>IF(ISBLANK($A586),"",$F586-(INDEX(ShipmentRegister!A:A,MATCH($A586,ShipmentRegister!C:C,0))))</f>
        <v>1</v>
      </c>
      <c r="L586" s="59" t="str">
        <f>IF(ISBLANK($A586),"",IF(INDEX(ShipmentRegister!T:T,MATCH($A586,ShipmentRegister!C:C,0))=0,"",INDEX(ShipmentRegister!T:T,MATCH($A586,ShipmentRegister!C:C,0))))</f>
        <v/>
      </c>
      <c r="M586" s="113"/>
    </row>
    <row r="587" spans="1:13" ht="14.25" customHeight="1">
      <c r="A587" s="50" t="s">
        <v>2957</v>
      </c>
      <c r="B587" s="56" t="str">
        <f>IF(ISBLANK($A587),"",INDEX(ShipmentRegister!G:G,MATCH($A587,ShipmentRegister!C:C,0)))</f>
        <v>ServiceNow Australia Pty Ltd</v>
      </c>
      <c r="C587" s="57">
        <f>IF(ISBLANK($A587),"",INDEX(ShipmentRegister!D:D,MATCH($A587,ShipmentRegister!C:C,0)))</f>
        <v>1</v>
      </c>
      <c r="D587" s="57" t="str">
        <f>IF(ISBLANK($A587),"",INDEX(ShipmentRegister!F:F,MATCH($A587,ShipmentRegister!C:C,0)))</f>
        <v>A2.2</v>
      </c>
      <c r="E587" s="112" t="s">
        <v>414</v>
      </c>
      <c r="F587" s="142">
        <v>44096</v>
      </c>
      <c r="G587" s="143">
        <v>0.52083333333333337</v>
      </c>
      <c r="H587" s="112" t="s">
        <v>417</v>
      </c>
      <c r="I587" s="112" t="s">
        <v>3073</v>
      </c>
      <c r="J587" s="113" t="s">
        <v>39</v>
      </c>
      <c r="K587" s="58">
        <f>IF(ISBLANK($A587),"",$F587-(INDEX(ShipmentRegister!A:A,MATCH($A587,ShipmentRegister!C:C,0))))</f>
        <v>8</v>
      </c>
      <c r="L587" s="59" t="str">
        <f>IF(ISBLANK($A587),"",IF(INDEX(ShipmentRegister!T:T,MATCH($A587,ShipmentRegister!C:C,0))=0,"",INDEX(ShipmentRegister!T:T,MATCH($A587,ShipmentRegister!C:C,0))))</f>
        <v/>
      </c>
      <c r="M587" s="113"/>
    </row>
    <row r="588" spans="1:13" ht="14.25" customHeight="1">
      <c r="A588" s="50" t="s">
        <v>3123</v>
      </c>
      <c r="B588" s="56" t="str">
        <f>IF(ISBLANK($A588),"",INDEX(ShipmentRegister!G:G,MATCH($A588,ShipmentRegister!C:C,0)))</f>
        <v>G-Core Labs S.A.</v>
      </c>
      <c r="C588" s="57">
        <f>IF(ISBLANK($A588),"",INDEX(ShipmentRegister!D:D,MATCH($A588,ShipmentRegister!C:C,0)))</f>
        <v>1</v>
      </c>
      <c r="D588" s="57" t="str">
        <f>IF(ISBLANK($A588),"",INDEX(ShipmentRegister!F:F,MATCH($A588,ShipmentRegister!C:C,0)))</f>
        <v>C3.1</v>
      </c>
      <c r="E588" s="112" t="s">
        <v>3162</v>
      </c>
      <c r="F588" s="142">
        <v>44096</v>
      </c>
      <c r="G588" s="143">
        <v>0.63124999999999998</v>
      </c>
      <c r="H588" s="112" t="s">
        <v>1915</v>
      </c>
      <c r="I588" s="112" t="s">
        <v>1915</v>
      </c>
      <c r="J588" s="113" t="s">
        <v>39</v>
      </c>
      <c r="K588" s="58">
        <f>IF(ISBLANK($A588),"",$F588-(INDEX(ShipmentRegister!A:A,MATCH($A588,ShipmentRegister!C:C,0))))</f>
        <v>1</v>
      </c>
      <c r="L588" s="59" t="str">
        <f>IF(ISBLANK($A588),"",IF(INDEX(ShipmentRegister!T:T,MATCH($A588,ShipmentRegister!C:C,0))=0,"",INDEX(ShipmentRegister!T:T,MATCH($A588,ShipmentRegister!C:C,0))))</f>
        <v/>
      </c>
      <c r="M588" s="113"/>
    </row>
    <row r="589" spans="1:13" ht="14.25" customHeight="1">
      <c r="A589" s="50" t="s">
        <v>3175</v>
      </c>
      <c r="B589" s="56" t="str">
        <f>IF(ISBLANK($A589),"",INDEX(ShipmentRegister!G:G,MATCH($A589,ShipmentRegister!C:C,0)))</f>
        <v>Ericsson AB</v>
      </c>
      <c r="C589" s="57">
        <f>IF(ISBLANK($A589),"",INDEX(ShipmentRegister!D:D,MATCH($A589,ShipmentRegister!C:C,0)))</f>
        <v>1</v>
      </c>
      <c r="D589" s="57" t="str">
        <f>IF(ISBLANK($A589),"",INDEX(ShipmentRegister!F:F,MATCH($A589,ShipmentRegister!C:C,0)))</f>
        <v>C7.1</v>
      </c>
      <c r="E589" s="112" t="s">
        <v>3176</v>
      </c>
      <c r="F589" s="142">
        <v>44097</v>
      </c>
      <c r="G589" s="114" t="s">
        <v>425</v>
      </c>
      <c r="H589" s="112" t="s">
        <v>1376</v>
      </c>
      <c r="I589" s="112" t="s">
        <v>1376</v>
      </c>
      <c r="J589" s="113" t="s">
        <v>39</v>
      </c>
      <c r="K589" s="58">
        <f>IF(ISBLANK($A589),"",$F589-(INDEX(ShipmentRegister!A:A,MATCH($A589,ShipmentRegister!C:C,0))))</f>
        <v>28</v>
      </c>
      <c r="L589" s="59" t="str">
        <f>IF(ISBLANK($A589),"",IF(INDEX(ShipmentRegister!T:T,MATCH($A589,ShipmentRegister!C:C,0))=0,"",INDEX(ShipmentRegister!T:T,MATCH($A589,ShipmentRegister!C:C,0))))</f>
        <v/>
      </c>
      <c r="M589" s="113"/>
    </row>
    <row r="590" spans="1:13" ht="14.25" customHeight="1">
      <c r="A590" s="50" t="s">
        <v>1981</v>
      </c>
      <c r="B590" s="56" t="str">
        <f>IF(ISBLANK($A590),"",INDEX(ShipmentRegister!G:G,MATCH($A590,ShipmentRegister!C:C,0)))</f>
        <v>Jardine Lloyd Thompson Pty Ltd</v>
      </c>
      <c r="C590" s="57">
        <f>IF(ISBLANK($A590),"",INDEX(ShipmentRegister!D:D,MATCH($A590,ShipmentRegister!C:C,0)))</f>
        <v>6</v>
      </c>
      <c r="D590" s="57" t="str">
        <f>IF(ISBLANK($A590),"",INDEX(ShipmentRegister!F:F,MATCH($A590,ShipmentRegister!C:C,0)))</f>
        <v>Central Floor</v>
      </c>
      <c r="E590" s="112" t="s">
        <v>3180</v>
      </c>
      <c r="F590" s="142">
        <v>44097</v>
      </c>
      <c r="G590" s="114" t="s">
        <v>1234</v>
      </c>
      <c r="H590" s="112" t="s">
        <v>1376</v>
      </c>
      <c r="I590" s="112" t="s">
        <v>1376</v>
      </c>
      <c r="J590" s="113" t="s">
        <v>39</v>
      </c>
      <c r="K590" s="58">
        <f>IF(ISBLANK($A590),"",$F590-(INDEX(ShipmentRegister!A:A,MATCH($A590,ShipmentRegister!C:C,0))))</f>
        <v>40</v>
      </c>
      <c r="L590" s="59" t="str">
        <f>IF(ISBLANK($A590),"",IF(INDEX(ShipmentRegister!T:T,MATCH($A590,ShipmentRegister!C:C,0))=0,"",INDEX(ShipmentRegister!T:T,MATCH($A590,ShipmentRegister!C:C,0))))</f>
        <v/>
      </c>
      <c r="M590" s="113"/>
    </row>
    <row r="591" spans="1:13" ht="14.25" customHeight="1">
      <c r="A591" s="50" t="s">
        <v>1986</v>
      </c>
      <c r="B591" s="56" t="str">
        <f>IF(ISBLANK($A591),"",INDEX(ShipmentRegister!G:G,MATCH($A591,ShipmentRegister!C:C,0)))</f>
        <v>Jardine Lloyd Thompson Pty Ltd</v>
      </c>
      <c r="C591" s="57">
        <f>IF(ISBLANK($A591),"",INDEX(ShipmentRegister!D:D,MATCH($A591,ShipmentRegister!C:C,0)))</f>
        <v>6</v>
      </c>
      <c r="D591" s="57" t="str">
        <f>IF(ISBLANK($A591),"",INDEX(ShipmentRegister!F:F,MATCH($A591,ShipmentRegister!C:C,0)))</f>
        <v>Central Floor</v>
      </c>
      <c r="E591" s="112" t="s">
        <v>3180</v>
      </c>
      <c r="F591" s="142">
        <v>44097</v>
      </c>
      <c r="G591" s="114" t="s">
        <v>1234</v>
      </c>
      <c r="H591" s="112" t="s">
        <v>1376</v>
      </c>
      <c r="I591" s="112" t="s">
        <v>1376</v>
      </c>
      <c r="J591" s="113" t="s">
        <v>39</v>
      </c>
      <c r="K591" s="58">
        <f>IF(ISBLANK($A591),"",$F591-(INDEX(ShipmentRegister!A:A,MATCH($A591,ShipmentRegister!C:C,0))))</f>
        <v>40</v>
      </c>
      <c r="L591" s="59" t="str">
        <f>IF(ISBLANK($A591),"",IF(INDEX(ShipmentRegister!T:T,MATCH($A591,ShipmentRegister!C:C,0))=0,"",INDEX(ShipmentRegister!T:T,MATCH($A591,ShipmentRegister!C:C,0))))</f>
        <v/>
      </c>
      <c r="M591" s="113"/>
    </row>
    <row r="592" spans="1:13" ht="14.25" customHeight="1">
      <c r="A592" s="50" t="s">
        <v>1987</v>
      </c>
      <c r="B592" s="56" t="str">
        <f>IF(ISBLANK($A592),"",INDEX(ShipmentRegister!G:G,MATCH($A592,ShipmentRegister!C:C,0)))</f>
        <v>Jardine Lloyd Thompson Pty Ltd</v>
      </c>
      <c r="C592" s="57">
        <f>IF(ISBLANK($A592),"",INDEX(ShipmentRegister!D:D,MATCH($A592,ShipmentRegister!C:C,0)))</f>
        <v>6</v>
      </c>
      <c r="D592" s="57" t="str">
        <f>IF(ISBLANK($A592),"",INDEX(ShipmentRegister!F:F,MATCH($A592,ShipmentRegister!C:C,0)))</f>
        <v>Central Floor</v>
      </c>
      <c r="E592" s="112" t="s">
        <v>3180</v>
      </c>
      <c r="F592" s="142">
        <v>44097</v>
      </c>
      <c r="G592" s="114" t="s">
        <v>1234</v>
      </c>
      <c r="H592" s="112" t="s">
        <v>1376</v>
      </c>
      <c r="I592" s="112" t="s">
        <v>1376</v>
      </c>
      <c r="J592" s="113" t="s">
        <v>39</v>
      </c>
      <c r="K592" s="58">
        <f>IF(ISBLANK($A592),"",$F592-(INDEX(ShipmentRegister!A:A,MATCH($A592,ShipmentRegister!C:C,0))))</f>
        <v>40</v>
      </c>
      <c r="L592" s="59" t="str">
        <f>IF(ISBLANK($A592),"",IF(INDEX(ShipmentRegister!T:T,MATCH($A592,ShipmentRegister!C:C,0))=0,"",INDEX(ShipmentRegister!T:T,MATCH($A592,ShipmentRegister!C:C,0))))</f>
        <v/>
      </c>
      <c r="M592" s="113"/>
    </row>
    <row r="593" spans="1:13" ht="14.25" customHeight="1">
      <c r="A593" s="50" t="s">
        <v>1988</v>
      </c>
      <c r="B593" s="56" t="str">
        <f>IF(ISBLANK($A593),"",INDEX(ShipmentRegister!G:G,MATCH($A593,ShipmentRegister!C:C,0)))</f>
        <v>Jardine Lloyd Thompson Pty Ltd</v>
      </c>
      <c r="C593" s="57">
        <f>IF(ISBLANK($A593),"",INDEX(ShipmentRegister!D:D,MATCH($A593,ShipmentRegister!C:C,0)))</f>
        <v>6</v>
      </c>
      <c r="D593" s="57" t="str">
        <f>IF(ISBLANK($A593),"",INDEX(ShipmentRegister!F:F,MATCH($A593,ShipmentRegister!C:C,0)))</f>
        <v>Central Floor</v>
      </c>
      <c r="E593" s="112" t="s">
        <v>3180</v>
      </c>
      <c r="F593" s="142">
        <v>44097</v>
      </c>
      <c r="G593" s="114" t="s">
        <v>1234</v>
      </c>
      <c r="H593" s="112" t="s">
        <v>1376</v>
      </c>
      <c r="I593" s="112" t="s">
        <v>1376</v>
      </c>
      <c r="J593" s="113" t="s">
        <v>39</v>
      </c>
      <c r="K593" s="58">
        <f>IF(ISBLANK($A593),"",$F593-(INDEX(ShipmentRegister!A:A,MATCH($A593,ShipmentRegister!C:C,0))))</f>
        <v>40</v>
      </c>
      <c r="L593" s="59" t="str">
        <f>IF(ISBLANK($A593),"",IF(INDEX(ShipmentRegister!T:T,MATCH($A593,ShipmentRegister!C:C,0))=0,"",INDEX(ShipmentRegister!T:T,MATCH($A593,ShipmentRegister!C:C,0))))</f>
        <v/>
      </c>
      <c r="M593" s="113"/>
    </row>
    <row r="594" spans="1:13" ht="14.25" customHeight="1">
      <c r="A594" s="50" t="s">
        <v>1989</v>
      </c>
      <c r="B594" s="56" t="str">
        <f>IF(ISBLANK($A594),"",INDEX(ShipmentRegister!G:G,MATCH($A594,ShipmentRegister!C:C,0)))</f>
        <v>Jardine Lloyd Thompson Pty Ltd</v>
      </c>
      <c r="C594" s="57">
        <f>IF(ISBLANK($A594),"",INDEX(ShipmentRegister!D:D,MATCH($A594,ShipmentRegister!C:C,0)))</f>
        <v>6</v>
      </c>
      <c r="D594" s="57" t="str">
        <f>IF(ISBLANK($A594),"",INDEX(ShipmentRegister!F:F,MATCH($A594,ShipmentRegister!C:C,0)))</f>
        <v>Central Floor</v>
      </c>
      <c r="E594" s="112" t="s">
        <v>3180</v>
      </c>
      <c r="F594" s="142">
        <v>44097</v>
      </c>
      <c r="G594" s="114" t="s">
        <v>1234</v>
      </c>
      <c r="H594" s="112" t="s">
        <v>1376</v>
      </c>
      <c r="I594" s="112" t="s">
        <v>1376</v>
      </c>
      <c r="J594" s="113" t="s">
        <v>39</v>
      </c>
      <c r="K594" s="58">
        <f>IF(ISBLANK($A594),"",$F594-(INDEX(ShipmentRegister!A:A,MATCH($A594,ShipmentRegister!C:C,0))))</f>
        <v>40</v>
      </c>
      <c r="L594" s="59" t="str">
        <f>IF(ISBLANK($A594),"",IF(INDEX(ShipmentRegister!T:T,MATCH($A594,ShipmentRegister!C:C,0))=0,"",INDEX(ShipmentRegister!T:T,MATCH($A594,ShipmentRegister!C:C,0))))</f>
        <v/>
      </c>
      <c r="M594" s="113"/>
    </row>
    <row r="595" spans="1:13" ht="14.25" customHeight="1">
      <c r="A595" s="50" t="s">
        <v>1990</v>
      </c>
      <c r="B595" s="56" t="str">
        <f>IF(ISBLANK($A595),"",INDEX(ShipmentRegister!G:G,MATCH($A595,ShipmentRegister!C:C,0)))</f>
        <v>Jardine Lloyd Thompson Pty Ltd</v>
      </c>
      <c r="C595" s="57">
        <f>IF(ISBLANK($A595),"",INDEX(ShipmentRegister!D:D,MATCH($A595,ShipmentRegister!C:C,0)))</f>
        <v>6</v>
      </c>
      <c r="D595" s="57" t="str">
        <f>IF(ISBLANK($A595),"",INDEX(ShipmentRegister!F:F,MATCH($A595,ShipmentRegister!C:C,0)))</f>
        <v>Central Floor</v>
      </c>
      <c r="E595" s="112" t="s">
        <v>3180</v>
      </c>
      <c r="F595" s="142">
        <v>44097</v>
      </c>
      <c r="G595" s="114" t="s">
        <v>1234</v>
      </c>
      <c r="H595" s="112" t="s">
        <v>1376</v>
      </c>
      <c r="I595" s="112" t="s">
        <v>1376</v>
      </c>
      <c r="J595" s="113" t="s">
        <v>39</v>
      </c>
      <c r="K595" s="58">
        <f>IF(ISBLANK($A595),"",$F595-(INDEX(ShipmentRegister!A:A,MATCH($A595,ShipmentRegister!C:C,0))))</f>
        <v>40</v>
      </c>
      <c r="L595" s="59" t="str">
        <f>IF(ISBLANK($A595),"",IF(INDEX(ShipmentRegister!T:T,MATCH($A595,ShipmentRegister!C:C,0))=0,"",INDEX(ShipmentRegister!T:T,MATCH($A595,ShipmentRegister!C:C,0))))</f>
        <v/>
      </c>
      <c r="M595" s="113"/>
    </row>
    <row r="596" spans="1:13" ht="14.25" customHeight="1">
      <c r="A596" s="50" t="s">
        <v>3190</v>
      </c>
      <c r="B596" s="56" t="str">
        <f>IF(ISBLANK($A596),"",INDEX(ShipmentRegister!G:G,MATCH($A596,ShipmentRegister!C:C,0)))</f>
        <v>Blast Technologies PL</v>
      </c>
      <c r="C596" s="57">
        <f>IF(ISBLANK($A596),"",INDEX(ShipmentRegister!D:D,MATCH($A596,ShipmentRegister!C:C,0)))</f>
        <v>1</v>
      </c>
      <c r="D596" s="57" t="str">
        <f>IF(ISBLANK($A596),"",INDEX(ShipmentRegister!F:F,MATCH($A596,ShipmentRegister!C:C,0)))</f>
        <v>A2.1</v>
      </c>
      <c r="E596" s="112" t="s">
        <v>3191</v>
      </c>
      <c r="F596" s="142">
        <v>44097</v>
      </c>
      <c r="G596" s="114" t="s">
        <v>1955</v>
      </c>
      <c r="H596" s="112" t="s">
        <v>3192</v>
      </c>
      <c r="I596" s="112" t="s">
        <v>3193</v>
      </c>
      <c r="J596" s="113" t="s">
        <v>39</v>
      </c>
      <c r="K596" s="58">
        <f>IF(ISBLANK($A596),"",$F596-(INDEX(ShipmentRegister!A:A,MATCH($A596,ShipmentRegister!C:C,0))))</f>
        <v>8</v>
      </c>
      <c r="L596" s="59" t="str">
        <f>IF(ISBLANK($A596),"",IF(INDEX(ShipmentRegister!T:T,MATCH($A596,ShipmentRegister!C:C,0))=0,"",INDEX(ShipmentRegister!T:T,MATCH($A596,ShipmentRegister!C:C,0))))</f>
        <v/>
      </c>
      <c r="M596" s="113"/>
    </row>
    <row r="597" spans="1:13" ht="14.25" customHeight="1">
      <c r="A597" s="50" t="s">
        <v>3197</v>
      </c>
      <c r="B597" s="56" t="str">
        <f>IF(ISBLANK($A597),"",INDEX(ShipmentRegister!G:G,MATCH($A597,ShipmentRegister!C:C,0)))</f>
        <v>TTEC International Australia</v>
      </c>
      <c r="C597" s="57">
        <f>IF(ISBLANK($A597),"",INDEX(ShipmentRegister!D:D,MATCH($A597,ShipmentRegister!C:C,0)))</f>
        <v>1</v>
      </c>
      <c r="D597" s="57" t="str">
        <f>IF(ISBLANK($A597),"",INDEX(ShipmentRegister!F:F,MATCH($A597,ShipmentRegister!C:C,0)))</f>
        <v>Central Floor</v>
      </c>
      <c r="E597" s="112" t="s">
        <v>3200</v>
      </c>
      <c r="F597" s="142">
        <v>44097</v>
      </c>
      <c r="G597" s="114" t="s">
        <v>464</v>
      </c>
      <c r="H597" s="112" t="s">
        <v>1376</v>
      </c>
      <c r="I597" s="112" t="s">
        <v>1376</v>
      </c>
      <c r="J597" s="113" t="s">
        <v>39</v>
      </c>
      <c r="K597" s="58">
        <f>IF(ISBLANK($A597),"",$F597-(INDEX(ShipmentRegister!A:A,MATCH($A597,ShipmentRegister!C:C,0))))</f>
        <v>0</v>
      </c>
      <c r="L597" s="59" t="str">
        <f>IF(ISBLANK($A597),"",IF(INDEX(ShipmentRegister!T:T,MATCH($A597,ShipmentRegister!C:C,0))=0,"",INDEX(ShipmentRegister!T:T,MATCH($A597,ShipmentRegister!C:C,0))))</f>
        <v/>
      </c>
      <c r="M597" s="113"/>
    </row>
    <row r="598" spans="1:13" ht="14.25" customHeight="1">
      <c r="A598" s="50" t="s">
        <v>2819</v>
      </c>
      <c r="B598" s="56" t="str">
        <f>IF(ISBLANK($A598),"",INDEX(ShipmentRegister!G:G,MATCH($A598,ShipmentRegister!C:C,0)))</f>
        <v>SAP AUSTRALIA PTY LTD</v>
      </c>
      <c r="C598" s="57">
        <f>IF(ISBLANK($A598),"",INDEX(ShipmentRegister!D:D,MATCH($A598,ShipmentRegister!C:C,0)))</f>
        <v>1</v>
      </c>
      <c r="D598" s="57" t="str">
        <f>IF(ISBLANK($A598),"",INDEX(ShipmentRegister!F:F,MATCH($A598,ShipmentRegister!C:C,0)))</f>
        <v>Central Floor</v>
      </c>
      <c r="E598" s="112" t="s">
        <v>3208</v>
      </c>
      <c r="F598" s="142">
        <v>44097</v>
      </c>
      <c r="G598" s="143">
        <v>0.60763888888888895</v>
      </c>
      <c r="H598" s="112" t="s">
        <v>417</v>
      </c>
      <c r="I598" s="112" t="s">
        <v>3073</v>
      </c>
      <c r="J598" s="113" t="s">
        <v>39</v>
      </c>
      <c r="K598" s="58">
        <f>IF(ISBLANK($A598),"",$F598-(INDEX(ShipmentRegister!A:A,MATCH($A598,ShipmentRegister!C:C,0))))</f>
        <v>5</v>
      </c>
      <c r="L598" s="59" t="str">
        <f>IF(ISBLANK($A598),"",IF(INDEX(ShipmentRegister!T:T,MATCH($A598,ShipmentRegister!C:C,0))=0,"",INDEX(ShipmentRegister!T:T,MATCH($A598,ShipmentRegister!C:C,0))))</f>
        <v/>
      </c>
      <c r="M598" s="113"/>
    </row>
    <row r="599" spans="1:13" ht="14.25" customHeight="1">
      <c r="A599" s="50" t="s">
        <v>3194</v>
      </c>
      <c r="B599" s="56" t="str">
        <f>IF(ISBLANK($A599),"",INDEX(ShipmentRegister!G:G,MATCH($A599,ShipmentRegister!C:C,0)))</f>
        <v>Kalinda IT</v>
      </c>
      <c r="C599" s="57">
        <f>IF(ISBLANK($A599),"",INDEX(ShipmentRegister!D:D,MATCH($A599,ShipmentRegister!C:C,0)))</f>
        <v>1</v>
      </c>
      <c r="D599" s="57" t="str">
        <f>IF(ISBLANK($A599),"",INDEX(ShipmentRegister!F:F,MATCH($A599,ShipmentRegister!C:C,0)))</f>
        <v>C7.2</v>
      </c>
      <c r="E599" s="112" t="s">
        <v>3211</v>
      </c>
      <c r="F599" s="142">
        <v>44097</v>
      </c>
      <c r="G599" s="143">
        <v>0.54513888888888895</v>
      </c>
      <c r="H599" s="112" t="s">
        <v>3212</v>
      </c>
      <c r="I599" s="112" t="s">
        <v>3212</v>
      </c>
      <c r="J599" s="113" t="s">
        <v>39</v>
      </c>
      <c r="K599" s="58">
        <f>IF(ISBLANK($A599),"",$F599-(INDEX(ShipmentRegister!A:A,MATCH($A599,ShipmentRegister!C:C,0))))</f>
        <v>0</v>
      </c>
      <c r="L599" s="59" t="str">
        <f>IF(ISBLANK($A599),"",IF(INDEX(ShipmentRegister!T:T,MATCH($A599,ShipmentRegister!C:C,0))=0,"",INDEX(ShipmentRegister!T:T,MATCH($A599,ShipmentRegister!C:C,0))))</f>
        <v/>
      </c>
      <c r="M599" s="113"/>
    </row>
    <row r="600" spans="1:13" ht="14.25" customHeight="1">
      <c r="A600" s="192" t="s">
        <v>2804</v>
      </c>
      <c r="B600" s="56" t="str">
        <f>IF(ISBLANK($A600),"",INDEX(ShipmentRegister!G:G,MATCH($A600,ShipmentRegister!C:C,0)))</f>
        <v>EDGE NETWORK SERVICES LIMITED</v>
      </c>
      <c r="C600" s="57">
        <f>IF(ISBLANK($A600),"",INDEX(ShipmentRegister!D:D,MATCH($A600,ShipmentRegister!C:C,0)))</f>
        <v>1</v>
      </c>
      <c r="D600" s="57" t="str">
        <f>IF(ISBLANK($A600),"",INDEX(ShipmentRegister!F:F,MATCH($A600,ShipmentRegister!C:C,0)))</f>
        <v>A2.1</v>
      </c>
      <c r="E600" s="112" t="s">
        <v>3213</v>
      </c>
      <c r="F600" s="142">
        <v>44097</v>
      </c>
      <c r="G600" s="143" t="s">
        <v>3214</v>
      </c>
      <c r="H600" s="112" t="s">
        <v>140</v>
      </c>
      <c r="I600" s="112" t="s">
        <v>140</v>
      </c>
      <c r="J600" s="113" t="s">
        <v>39</v>
      </c>
      <c r="K600" s="58">
        <f>IF(ISBLANK($A600),"",$F600-(INDEX(ShipmentRegister!A:A,MATCH($A600,ShipmentRegister!C:C,0))))</f>
        <v>5</v>
      </c>
      <c r="L600" s="59" t="str">
        <f>IF(ISBLANK($A600),"",IF(INDEX(ShipmentRegister!T:T,MATCH($A600,ShipmentRegister!C:C,0))=0,"",INDEX(ShipmentRegister!T:T,MATCH($A600,ShipmentRegister!C:C,0))))</f>
        <v/>
      </c>
      <c r="M600" s="113"/>
    </row>
    <row r="601" spans="1:13" ht="14.25" customHeight="1">
      <c r="A601" s="147" t="s">
        <v>3128</v>
      </c>
      <c r="B601" s="56" t="str">
        <f>IF(ISBLANK($A601),"",INDEX(ShipmentRegister!G:G,MATCH($A601,ShipmentRegister!C:C,0)))</f>
        <v>WEX  Prepaid Cards Australia Pty Ltd</v>
      </c>
      <c r="C601" s="57">
        <f>IF(ISBLANK($A601),"",INDEX(ShipmentRegister!D:D,MATCH($A601,ShipmentRegister!C:C,0)))</f>
        <v>1</v>
      </c>
      <c r="D601" s="57" t="str">
        <f>IF(ISBLANK($A601),"",INDEX(ShipmentRegister!F:F,MATCH($A601,ShipmentRegister!C:C,0)))</f>
        <v>A1.1</v>
      </c>
      <c r="E601" s="112" t="s">
        <v>3215</v>
      </c>
      <c r="F601" s="142">
        <v>44097</v>
      </c>
      <c r="G601" s="143" t="s">
        <v>3214</v>
      </c>
      <c r="H601" s="112" t="s">
        <v>140</v>
      </c>
      <c r="I601" s="112" t="s">
        <v>140</v>
      </c>
      <c r="J601" s="113"/>
      <c r="K601" s="58">
        <f>IF(ISBLANK($A601),"",$F601-(INDEX(ShipmentRegister!A:A,MATCH($A601,ShipmentRegister!C:C,0))))</f>
        <v>2</v>
      </c>
      <c r="L601" s="59" t="str">
        <f>IF(ISBLANK($A601),"",IF(INDEX(ShipmentRegister!T:T,MATCH($A601,ShipmentRegister!C:C,0))=0,"",INDEX(ShipmentRegister!T:T,MATCH($A601,ShipmentRegister!C:C,0))))</f>
        <v/>
      </c>
      <c r="M601" s="113"/>
    </row>
    <row r="602" spans="1:13" ht="14.25" customHeight="1">
      <c r="A602" s="50" t="s">
        <v>3239</v>
      </c>
      <c r="B602" s="56" t="str">
        <f>IF(ISBLANK($A602),"",INDEX(ShipmentRegister!G:G,MATCH($A602,ShipmentRegister!C:C,0)))</f>
        <v>SYD70</v>
      </c>
      <c r="C602" s="57">
        <f>IF(ISBLANK($A602),"",INDEX(ShipmentRegister!D:D,MATCH($A602,ShipmentRegister!C:C,0)))</f>
        <v>1</v>
      </c>
      <c r="D602" s="57" t="str">
        <f>IF(ISBLANK($A602),"",INDEX(ShipmentRegister!F:F,MATCH($A602,ShipmentRegister!C:C,0)))</f>
        <v>A2.1</v>
      </c>
      <c r="E602" s="112" t="s">
        <v>3242</v>
      </c>
      <c r="F602" s="142">
        <v>44098</v>
      </c>
      <c r="G602" s="114" t="s">
        <v>3243</v>
      </c>
      <c r="H602" s="112" t="s">
        <v>1376</v>
      </c>
      <c r="I602" s="112" t="s">
        <v>1376</v>
      </c>
      <c r="J602" s="113" t="s">
        <v>39</v>
      </c>
      <c r="K602" s="58">
        <f>IF(ISBLANK($A602),"",$F602-(INDEX(ShipmentRegister!A:A,MATCH($A602,ShipmentRegister!C:C,0))))</f>
        <v>1</v>
      </c>
      <c r="L602" s="59" t="str">
        <f>IF(ISBLANK($A602),"",IF(INDEX(ShipmentRegister!T:T,MATCH($A602,ShipmentRegister!C:C,0))=0,"",INDEX(ShipmentRegister!T:T,MATCH($A602,ShipmentRegister!C:C,0))))</f>
        <v/>
      </c>
      <c r="M602" s="113"/>
    </row>
    <row r="603" spans="1:13" ht="14.25" customHeight="1">
      <c r="A603" s="50" t="s">
        <v>3202</v>
      </c>
      <c r="B603" s="56" t="str">
        <f>IF(ISBLANK($A603),"",INDEX(ShipmentRegister!G:G,MATCH($A603,ShipmentRegister!C:C,0)))</f>
        <v>Premier Technologies Pty Ltd</v>
      </c>
      <c r="C603" s="57">
        <f>IF(ISBLANK($A603),"",INDEX(ShipmentRegister!D:D,MATCH($A603,ShipmentRegister!C:C,0)))</f>
        <v>1</v>
      </c>
      <c r="D603" s="57" t="str">
        <f>IF(ISBLANK($A603),"",INDEX(ShipmentRegister!F:F,MATCH($A603,ShipmentRegister!C:C,0)))</f>
        <v>C4.1</v>
      </c>
      <c r="E603" s="112" t="s">
        <v>3265</v>
      </c>
      <c r="F603" s="142">
        <v>44098</v>
      </c>
      <c r="G603" s="114" t="s">
        <v>3266</v>
      </c>
      <c r="H603" s="112" t="s">
        <v>1376</v>
      </c>
      <c r="I603" s="112" t="s">
        <v>1376</v>
      </c>
      <c r="J603" s="113" t="s">
        <v>39</v>
      </c>
      <c r="K603" s="58">
        <f>IF(ISBLANK($A603),"",$F603-(INDEX(ShipmentRegister!A:A,MATCH($A603,ShipmentRegister!C:C,0))))</f>
        <v>1</v>
      </c>
      <c r="L603" s="59" t="str">
        <f>IF(ISBLANK($A603),"",IF(INDEX(ShipmentRegister!T:T,MATCH($A603,ShipmentRegister!C:C,0))=0,"",INDEX(ShipmentRegister!T:T,MATCH($A603,ShipmentRegister!C:C,0))))</f>
        <v/>
      </c>
      <c r="M603" s="113"/>
    </row>
    <row r="604" spans="1:13" ht="14.25" customHeight="1">
      <c r="A604" s="192" t="s">
        <v>3221</v>
      </c>
      <c r="B604" s="56" t="str">
        <f>IF(ISBLANK($A604),"",INDEX(ShipmentRegister!G:G,MATCH($A604,ShipmentRegister!C:C,0)))</f>
        <v>TTEC International Australia</v>
      </c>
      <c r="C604" s="57">
        <f>IF(ISBLANK($A604),"",INDEX(ShipmentRegister!D:D,MATCH($A604,ShipmentRegister!C:C,0)))</f>
        <v>1</v>
      </c>
      <c r="D604" s="57" t="str">
        <f>IF(ISBLANK($A604),"",INDEX(ShipmentRegister!F:F,MATCH($A604,ShipmentRegister!C:C,0)))</f>
        <v>C6.1</v>
      </c>
      <c r="E604" s="112" t="s">
        <v>675</v>
      </c>
      <c r="F604" s="142">
        <v>44098</v>
      </c>
      <c r="G604" s="143">
        <v>0.9458333333333333</v>
      </c>
      <c r="H604" s="112" t="s">
        <v>265</v>
      </c>
      <c r="I604" s="112" t="s">
        <v>265</v>
      </c>
      <c r="J604" s="113" t="s">
        <v>39</v>
      </c>
      <c r="K604" s="58">
        <f>IF(ISBLANK($A604),"",$F604-(INDEX(ShipmentRegister!A:A,MATCH($A604,ShipmentRegister!C:C,0))))</f>
        <v>2</v>
      </c>
      <c r="L604" s="59" t="str">
        <f>IF(ISBLANK($A604),"",IF(INDEX(ShipmentRegister!T:T,MATCH($A604,ShipmentRegister!C:C,0))=0,"",INDEX(ShipmentRegister!T:T,MATCH($A604,ShipmentRegister!C:C,0))))</f>
        <v/>
      </c>
      <c r="M604" s="113"/>
    </row>
    <row r="605" spans="1:13" ht="14.25" customHeight="1">
      <c r="A605" s="50" t="s">
        <v>3302</v>
      </c>
      <c r="B605" s="56" t="str">
        <f>IF(ISBLANK($A605),"",INDEX(ShipmentRegister!G:G,MATCH($A605,ShipmentRegister!C:C,0)))</f>
        <v>Hawaiki Submarine Cable Australia Pty Ltd</v>
      </c>
      <c r="C605" s="57">
        <f>IF(ISBLANK($A605),"",INDEX(ShipmentRegister!D:D,MATCH($A605,ShipmentRegister!C:C,0)))</f>
        <v>1</v>
      </c>
      <c r="D605" s="57" t="str">
        <f>IF(ISBLANK($A605),"",INDEX(ShipmentRegister!F:F,MATCH($A605,ShipmentRegister!C:C,0)))</f>
        <v>C6.1</v>
      </c>
      <c r="E605" s="112" t="s">
        <v>3303</v>
      </c>
      <c r="F605" s="142">
        <v>44099</v>
      </c>
      <c r="G605" s="143">
        <v>0.6069444444444444</v>
      </c>
      <c r="H605" s="112" t="s">
        <v>2263</v>
      </c>
      <c r="I605" s="112" t="s">
        <v>2263</v>
      </c>
      <c r="J605" s="113" t="s">
        <v>39</v>
      </c>
      <c r="K605" s="58">
        <f>IF(ISBLANK($A605),"",$F605-(INDEX(ShipmentRegister!A:A,MATCH($A605,ShipmentRegister!C:C,0))))</f>
        <v>0</v>
      </c>
      <c r="L605" s="59" t="str">
        <f>IF(ISBLANK($A605),"",IF(INDEX(ShipmentRegister!T:T,MATCH($A605,ShipmentRegister!C:C,0))=0,"",INDEX(ShipmentRegister!T:T,MATCH($A605,ShipmentRegister!C:C,0))))</f>
        <v/>
      </c>
      <c r="M605" s="113"/>
    </row>
    <row r="606" spans="1:13" ht="14.25" customHeight="1">
      <c r="A606" s="50" t="s">
        <v>673</v>
      </c>
      <c r="B606" s="56" t="str">
        <f>IF(ISBLANK($A606),"",INDEX(ShipmentRegister!G:G,MATCH($A606,ShipmentRegister!C:C,0)))</f>
        <v>SAP AUSTRALIA PTY LTD</v>
      </c>
      <c r="C606" s="57">
        <f>IF(ISBLANK($A606),"",INDEX(ShipmentRegister!D:D,MATCH($A606,ShipmentRegister!C:C,0)))</f>
        <v>1</v>
      </c>
      <c r="D606" s="57" t="str">
        <f>IF(ISBLANK($A606),"",INDEX(ShipmentRegister!F:F,MATCH($A606,ShipmentRegister!C:C,0)))</f>
        <v>Central Floor</v>
      </c>
      <c r="E606" s="112" t="s">
        <v>3304</v>
      </c>
      <c r="F606" s="142">
        <v>44099</v>
      </c>
      <c r="G606" s="143">
        <v>0.6</v>
      </c>
      <c r="H606" s="112" t="s">
        <v>2263</v>
      </c>
      <c r="I606" s="112" t="s">
        <v>2263</v>
      </c>
      <c r="J606" s="113" t="s">
        <v>39</v>
      </c>
      <c r="K606" s="58">
        <f>IF(ISBLANK($A606),"",$F606-(INDEX(ShipmentRegister!A:A,MATCH($A606,ShipmentRegister!C:C,0))))</f>
        <v>119</v>
      </c>
      <c r="L606" s="59" t="str">
        <f>IF(ISBLANK($A606),"",IF(INDEX(ShipmentRegister!T:T,MATCH($A606,ShipmentRegister!C:C,0))=0,"",INDEX(ShipmentRegister!T:T,MATCH($A606,ShipmentRegister!C:C,0))))</f>
        <v/>
      </c>
      <c r="M606" s="113"/>
    </row>
    <row r="607" spans="1:13" ht="14.25" customHeight="1">
      <c r="A607" s="50" t="s">
        <v>2933</v>
      </c>
      <c r="B607" s="56" t="str">
        <f>IF(ISBLANK($A607),"",INDEX(ShipmentRegister!G:G,MATCH($A607,ShipmentRegister!C:C,0)))</f>
        <v>AXA Investment  Managers Asia (Singapore ) Ltd</v>
      </c>
      <c r="C607" s="57">
        <f>IF(ISBLANK($A607),"",INDEX(ShipmentRegister!D:D,MATCH($A607,ShipmentRegister!C:C,0)))</f>
        <v>1</v>
      </c>
      <c r="D607" s="57" t="str">
        <f>IF(ISBLANK($A607),"",INDEX(ShipmentRegister!F:F,MATCH($A607,ShipmentRegister!C:C,0)))</f>
        <v>Central Floor</v>
      </c>
      <c r="E607" s="112" t="s">
        <v>3309</v>
      </c>
      <c r="F607" s="142">
        <v>44099</v>
      </c>
      <c r="G607" s="114" t="s">
        <v>3310</v>
      </c>
      <c r="H607" s="112" t="s">
        <v>618</v>
      </c>
      <c r="I607" s="112" t="s">
        <v>618</v>
      </c>
      <c r="J607" s="113" t="s">
        <v>39</v>
      </c>
      <c r="K607" s="58">
        <f>IF(ISBLANK($A607),"",$F607-(INDEX(ShipmentRegister!A:A,MATCH($A607,ShipmentRegister!C:C,0))))</f>
        <v>11</v>
      </c>
      <c r="L607" s="59" t="str">
        <f>IF(ISBLANK($A607),"",IF(INDEX(ShipmentRegister!T:T,MATCH($A607,ShipmentRegister!C:C,0))=0,"",INDEX(ShipmentRegister!T:T,MATCH($A607,ShipmentRegister!C:C,0))))</f>
        <v/>
      </c>
      <c r="M607" s="113"/>
    </row>
    <row r="608" spans="1:13" ht="14.25" customHeight="1">
      <c r="A608" s="192" t="s">
        <v>3326</v>
      </c>
      <c r="B608" s="56" t="str">
        <f>IF(ISBLANK($A608),"",INDEX(ShipmentRegister!G:G,MATCH($A608,ShipmentRegister!C:C,0)))</f>
        <v>Atos (Australia) Pty Ltd.</v>
      </c>
      <c r="C608" s="57">
        <f>IF(ISBLANK($A608),"",INDEX(ShipmentRegister!D:D,MATCH($A608,ShipmentRegister!C:C,0)))</f>
        <v>2</v>
      </c>
      <c r="D608" s="57" t="str">
        <f>IF(ISBLANK($A608),"",INDEX(ShipmentRegister!F:F,MATCH($A608,ShipmentRegister!C:C,0)))</f>
        <v>A1.2</v>
      </c>
      <c r="E608" s="112" t="s">
        <v>3330</v>
      </c>
      <c r="F608" s="142">
        <v>44100</v>
      </c>
      <c r="G608" s="114" t="s">
        <v>1955</v>
      </c>
      <c r="H608" s="112" t="s">
        <v>1054</v>
      </c>
      <c r="I608" s="112" t="s">
        <v>1054</v>
      </c>
      <c r="J608" s="113" t="s">
        <v>39</v>
      </c>
      <c r="K608" s="58">
        <f>IF(ISBLANK($A608),"",$F608-(INDEX(ShipmentRegister!A:A,MATCH($A608,ShipmentRegister!C:C,0))))</f>
        <v>1</v>
      </c>
      <c r="L608" s="59" t="str">
        <f>IF(ISBLANK($A608),"",IF(INDEX(ShipmentRegister!T:T,MATCH($A608,ShipmentRegister!C:C,0))=0,"",INDEX(ShipmentRegister!T:T,MATCH($A608,ShipmentRegister!C:C,0))))</f>
        <v/>
      </c>
      <c r="M608" s="113"/>
    </row>
    <row r="609" spans="1:13" ht="14.25" customHeight="1">
      <c r="A609" s="192" t="s">
        <v>3329</v>
      </c>
      <c r="B609" s="56" t="str">
        <f>IF(ISBLANK($A609),"",INDEX(ShipmentRegister!G:G,MATCH($A609,ShipmentRegister!C:C,0)))</f>
        <v>Atos (Australia) Pty Ltd.</v>
      </c>
      <c r="C609" s="57">
        <f>IF(ISBLANK($A609),"",INDEX(ShipmentRegister!D:D,MATCH($A609,ShipmentRegister!C:C,0)))</f>
        <v>2</v>
      </c>
      <c r="D609" s="57" t="str">
        <f>IF(ISBLANK($A609),"",INDEX(ShipmentRegister!F:F,MATCH($A609,ShipmentRegister!C:C,0)))</f>
        <v>A1.2</v>
      </c>
      <c r="E609" s="112" t="s">
        <v>3330</v>
      </c>
      <c r="F609" s="142">
        <v>44100</v>
      </c>
      <c r="G609" s="114" t="s">
        <v>1955</v>
      </c>
      <c r="H609" s="112" t="s">
        <v>1054</v>
      </c>
      <c r="I609" s="112" t="s">
        <v>1054</v>
      </c>
      <c r="J609" s="113" t="s">
        <v>39</v>
      </c>
      <c r="K609" s="58">
        <f>IF(ISBLANK($A609),"",$F609-(INDEX(ShipmentRegister!A:A,MATCH($A609,ShipmentRegister!C:C,0))))</f>
        <v>1</v>
      </c>
      <c r="L609" s="59" t="str">
        <f>IF(ISBLANK($A609),"",IF(INDEX(ShipmentRegister!T:T,MATCH($A609,ShipmentRegister!C:C,0))=0,"",INDEX(ShipmentRegister!T:T,MATCH($A609,ShipmentRegister!C:C,0))))</f>
        <v/>
      </c>
      <c r="M609" s="113"/>
    </row>
    <row r="610" spans="1:13" ht="14.25" customHeight="1">
      <c r="A610" s="50" t="s">
        <v>3257</v>
      </c>
      <c r="B610" s="56" t="str">
        <f>IF(ISBLANK($A610),"",INDEX(ShipmentRegister!G:G,MATCH($A610,ShipmentRegister!C:C,0)))</f>
        <v>Idameneo (No. 789) Ltd</v>
      </c>
      <c r="C610" s="57">
        <f>IF(ISBLANK($A610),"",INDEX(ShipmentRegister!D:D,MATCH($A610,ShipmentRegister!C:C,0)))</f>
        <v>1</v>
      </c>
      <c r="D610" s="57" t="str">
        <f>IF(ISBLANK($A610),"",INDEX(ShipmentRegister!F:F,MATCH($A610,ShipmentRegister!C:C,0)))</f>
        <v>A2.1</v>
      </c>
      <c r="E610" s="112" t="s">
        <v>3332</v>
      </c>
      <c r="F610" s="142">
        <v>44101</v>
      </c>
      <c r="G610" s="114" t="s">
        <v>3333</v>
      </c>
      <c r="H610" s="112" t="s">
        <v>1376</v>
      </c>
      <c r="I610" s="112" t="s">
        <v>1376</v>
      </c>
      <c r="J610" s="113" t="s">
        <v>39</v>
      </c>
      <c r="K610" s="58">
        <f>IF(ISBLANK($A610),"",$F610-(INDEX(ShipmentRegister!A:A,MATCH($A610,ShipmentRegister!C:C,0))))</f>
        <v>3</v>
      </c>
      <c r="L610" s="59" t="str">
        <f>IF(ISBLANK($A610),"",IF(INDEX(ShipmentRegister!T:T,MATCH($A610,ShipmentRegister!C:C,0))=0,"",INDEX(ShipmentRegister!T:T,MATCH($A610,ShipmentRegister!C:C,0))))</f>
        <v/>
      </c>
      <c r="M610" s="113"/>
    </row>
    <row r="611" spans="1:13" ht="14.25" customHeight="1">
      <c r="A611" s="50" t="s">
        <v>3311</v>
      </c>
      <c r="B611" s="56" t="str">
        <f>IF(ISBLANK($A611),"",INDEX(ShipmentRegister!G:G,MATCH($A611,ShipmentRegister!C:C,0)))</f>
        <v>Premier Technologies Pty Ltd</v>
      </c>
      <c r="C611" s="57">
        <f>IF(ISBLANK($A611),"",INDEX(ShipmentRegister!D:D,MATCH($A611,ShipmentRegister!C:C,0)))</f>
        <v>1</v>
      </c>
      <c r="D611" s="57" t="str">
        <f>IF(ISBLANK($A611),"",INDEX(ShipmentRegister!F:F,MATCH($A611,ShipmentRegister!C:C,0)))</f>
        <v>Central Floor</v>
      </c>
      <c r="E611" s="112" t="s">
        <v>3334</v>
      </c>
      <c r="F611" s="142">
        <v>44101</v>
      </c>
      <c r="G611" s="114" t="s">
        <v>3335</v>
      </c>
      <c r="H611" s="112" t="s">
        <v>1376</v>
      </c>
      <c r="I611" s="112" t="s">
        <v>1376</v>
      </c>
      <c r="J611" s="113" t="s">
        <v>39</v>
      </c>
      <c r="K611" s="58">
        <f>IF(ISBLANK($A611),"",$F611-(INDEX(ShipmentRegister!A:A,MATCH($A611,ShipmentRegister!C:C,0))))</f>
        <v>2</v>
      </c>
      <c r="L611" s="59" t="str">
        <f>IF(ISBLANK($A611),"",IF(INDEX(ShipmentRegister!T:T,MATCH($A611,ShipmentRegister!C:C,0))=0,"",INDEX(ShipmentRegister!T:T,MATCH($A611,ShipmentRegister!C:C,0))))</f>
        <v/>
      </c>
      <c r="M611" s="113"/>
    </row>
    <row r="612" spans="1:13" ht="14.25" customHeight="1">
      <c r="A612" s="50" t="s">
        <v>3171</v>
      </c>
      <c r="B612" s="56" t="str">
        <f>IF(ISBLANK($A612),"",INDEX(ShipmentRegister!G:G,MATCH($A612,ShipmentRegister!C:C,0)))</f>
        <v>Net Virtue PTY LTD</v>
      </c>
      <c r="C612" s="57">
        <f>IF(ISBLANK($A612),"",INDEX(ShipmentRegister!D:D,MATCH($A612,ShipmentRegister!C:C,0)))</f>
        <v>1</v>
      </c>
      <c r="D612" s="57" t="str">
        <f>IF(ISBLANK($A612),"",INDEX(ShipmentRegister!F:F,MATCH($A612,ShipmentRegister!C:C,0)))</f>
        <v>A1.1</v>
      </c>
      <c r="E612" s="112" t="s">
        <v>3336</v>
      </c>
      <c r="F612" s="142">
        <v>44101</v>
      </c>
      <c r="G612" s="114" t="s">
        <v>1012</v>
      </c>
      <c r="H612" s="112" t="s">
        <v>3341</v>
      </c>
      <c r="I612" s="112" t="s">
        <v>1376</v>
      </c>
      <c r="J612" s="113" t="s">
        <v>39</v>
      </c>
      <c r="K612" s="58">
        <f>IF(ISBLANK($A612),"",$F612-(INDEX(ShipmentRegister!A:A,MATCH($A612,ShipmentRegister!C:C,0))))</f>
        <v>5</v>
      </c>
      <c r="L612" s="59" t="str">
        <f>IF(ISBLANK($A612),"",IF(INDEX(ShipmentRegister!T:T,MATCH($A612,ShipmentRegister!C:C,0))=0,"",INDEX(ShipmentRegister!T:T,MATCH($A612,ShipmentRegister!C:C,0))))</f>
        <v/>
      </c>
      <c r="M612" s="113"/>
    </row>
    <row r="613" spans="1:13" ht="14.25" customHeight="1">
      <c r="A613" s="50" t="s">
        <v>3337</v>
      </c>
      <c r="B613" s="56" t="str">
        <f>IF(ISBLANK($A613),"",INDEX(ShipmentRegister!G:G,MATCH($A613,ShipmentRegister!C:C,0)))</f>
        <v>Pentanet</v>
      </c>
      <c r="C613" s="57">
        <f>IF(ISBLANK($A613),"",INDEX(ShipmentRegister!D:D,MATCH($A613,ShipmentRegister!C:C,0)))</f>
        <v>2</v>
      </c>
      <c r="D613" s="57" t="str">
        <f>IF(ISBLANK($A613),"",INDEX(ShipmentRegister!F:F,MATCH($A613,ShipmentRegister!C:C,0)))</f>
        <v>Central Floor</v>
      </c>
      <c r="E613" s="112" t="s">
        <v>3339</v>
      </c>
      <c r="F613" s="142">
        <v>44101</v>
      </c>
      <c r="G613" s="114" t="s">
        <v>3340</v>
      </c>
      <c r="H613" s="112" t="s">
        <v>3341</v>
      </c>
      <c r="I613" s="112" t="s">
        <v>1376</v>
      </c>
      <c r="J613" s="113" t="s">
        <v>39</v>
      </c>
      <c r="K613" s="58">
        <f>IF(ISBLANK($A613),"",$F613-(INDEX(ShipmentRegister!A:A,MATCH($A613,ShipmentRegister!C:C,0))))</f>
        <v>58</v>
      </c>
      <c r="L613" s="59" t="str">
        <f>IF(ISBLANK($A613),"",IF(INDEX(ShipmentRegister!T:T,MATCH($A613,ShipmentRegister!C:C,0))=0,"",INDEX(ShipmentRegister!T:T,MATCH($A613,ShipmentRegister!C:C,0))))</f>
        <v/>
      </c>
      <c r="M613" s="113"/>
    </row>
    <row r="614" spans="1:13" ht="14.25" customHeight="1">
      <c r="A614" s="50" t="s">
        <v>3338</v>
      </c>
      <c r="B614" s="56" t="str">
        <f>IF(ISBLANK($A614),"",INDEX(ShipmentRegister!G:G,MATCH($A614,ShipmentRegister!C:C,0)))</f>
        <v>Pentanet</v>
      </c>
      <c r="C614" s="57">
        <f>IF(ISBLANK($A614),"",INDEX(ShipmentRegister!D:D,MATCH($A614,ShipmentRegister!C:C,0)))</f>
        <v>2</v>
      </c>
      <c r="D614" s="57" t="str">
        <f>IF(ISBLANK($A614),"",INDEX(ShipmentRegister!F:F,MATCH($A614,ShipmentRegister!C:C,0)))</f>
        <v>Central Floor</v>
      </c>
      <c r="E614" s="112" t="s">
        <v>3339</v>
      </c>
      <c r="F614" s="142">
        <v>44101</v>
      </c>
      <c r="G614" s="114" t="s">
        <v>3340</v>
      </c>
      <c r="H614" s="112" t="s">
        <v>3341</v>
      </c>
      <c r="I614" s="112" t="s">
        <v>1376</v>
      </c>
      <c r="J614" s="113" t="s">
        <v>39</v>
      </c>
      <c r="K614" s="58">
        <f>IF(ISBLANK($A614),"",$F614-(INDEX(ShipmentRegister!A:A,MATCH($A614,ShipmentRegister!C:C,0))))</f>
        <v>58</v>
      </c>
      <c r="L614" s="59" t="str">
        <f>IF(ISBLANK($A614),"",IF(INDEX(ShipmentRegister!T:T,MATCH($A614,ShipmentRegister!C:C,0))=0,"",INDEX(ShipmentRegister!T:T,MATCH($A614,ShipmentRegister!C:C,0))))</f>
        <v/>
      </c>
      <c r="M614" s="113"/>
    </row>
    <row r="615" spans="1:13" ht="14.25" customHeight="1">
      <c r="A615" s="255" t="s">
        <v>1924</v>
      </c>
      <c r="B615" s="56" t="str">
        <f>IF(ISBLANK($A615),"",INDEX(ShipmentRegister!G:G,MATCH($A615,ShipmentRegister!C:C,0)))</f>
        <v>Pentanet</v>
      </c>
      <c r="C615" s="57">
        <f>IF(ISBLANK($A615),"",INDEX(ShipmentRegister!D:D,MATCH($A615,ShipmentRegister!C:C,0)))</f>
        <v>1</v>
      </c>
      <c r="D615" s="57" t="str">
        <f>IF(ISBLANK($A615),"",INDEX(ShipmentRegister!F:F,MATCH($A615,ShipmentRegister!C:C,0)))</f>
        <v>A1.1</v>
      </c>
      <c r="E615" s="112" t="s">
        <v>3339</v>
      </c>
      <c r="F615" s="142">
        <v>44101</v>
      </c>
      <c r="G615" s="114" t="s">
        <v>3340</v>
      </c>
      <c r="H615" s="112" t="s">
        <v>3341</v>
      </c>
      <c r="I615" s="112" t="s">
        <v>1376</v>
      </c>
      <c r="J615" s="113" t="s">
        <v>39</v>
      </c>
      <c r="K615" s="58">
        <f>IF(ISBLANK($A615),"",$F615-(INDEX(ShipmentRegister!A:A,MATCH($A615,ShipmentRegister!C:C,0))))</f>
        <v>45</v>
      </c>
      <c r="L615" s="59" t="str">
        <f>IF(ISBLANK($A615),"",IF(INDEX(ShipmentRegister!T:T,MATCH($A615,ShipmentRegister!C:C,0))=0,"",INDEX(ShipmentRegister!T:T,MATCH($A615,ShipmentRegister!C:C,0))))</f>
        <v/>
      </c>
      <c r="M615" s="113"/>
    </row>
    <row r="616" spans="1:13" ht="14.25" customHeight="1">
      <c r="A616" s="50" t="s">
        <v>1967</v>
      </c>
      <c r="B616" s="56" t="str">
        <f>IF(ISBLANK($A616),"",INDEX(ShipmentRegister!G:G,MATCH($A616,ShipmentRegister!C:C,0)))</f>
        <v>Pentanet</v>
      </c>
      <c r="C616" s="57">
        <f>IF(ISBLANK($A616),"",INDEX(ShipmentRegister!D:D,MATCH($A616,ShipmentRegister!C:C,0)))</f>
        <v>1</v>
      </c>
      <c r="D616" s="57" t="str">
        <f>IF(ISBLANK($A616),"",INDEX(ShipmentRegister!F:F,MATCH($A616,ShipmentRegister!C:C,0)))</f>
        <v>A1.1</v>
      </c>
      <c r="E616" s="112" t="s">
        <v>3339</v>
      </c>
      <c r="F616" s="142">
        <v>44101</v>
      </c>
      <c r="G616" s="114" t="s">
        <v>3340</v>
      </c>
      <c r="H616" s="112" t="s">
        <v>3341</v>
      </c>
      <c r="I616" s="112" t="s">
        <v>1376</v>
      </c>
      <c r="J616" s="113" t="s">
        <v>39</v>
      </c>
      <c r="K616" s="58">
        <f>IF(ISBLANK($A616),"",$F616-(INDEX(ShipmentRegister!A:A,MATCH($A616,ShipmentRegister!C:C,0))))</f>
        <v>44</v>
      </c>
      <c r="L616" s="59" t="str">
        <f>IF(ISBLANK($A616),"",IF(INDEX(ShipmentRegister!T:T,MATCH($A616,ShipmentRegister!C:C,0))=0,"",INDEX(ShipmentRegister!T:T,MATCH($A616,ShipmentRegister!C:C,0))))</f>
        <v/>
      </c>
      <c r="M616" s="113"/>
    </row>
    <row r="617" spans="1:13" ht="14.25" customHeight="1">
      <c r="A617" s="50" t="s">
        <v>1971</v>
      </c>
      <c r="B617" s="56" t="str">
        <f>IF(ISBLANK($A617),"",INDEX(ShipmentRegister!G:G,MATCH($A617,ShipmentRegister!C:C,0)))</f>
        <v>Pentanet</v>
      </c>
      <c r="C617" s="57">
        <f>IF(ISBLANK($A617),"",INDEX(ShipmentRegister!D:D,MATCH($A617,ShipmentRegister!C:C,0)))</f>
        <v>1</v>
      </c>
      <c r="D617" s="57" t="str">
        <f>IF(ISBLANK($A617),"",INDEX(ShipmentRegister!F:F,MATCH($A617,ShipmentRegister!C:C,0)))</f>
        <v>Central Floor</v>
      </c>
      <c r="E617" s="112" t="s">
        <v>3339</v>
      </c>
      <c r="F617" s="142">
        <v>44101</v>
      </c>
      <c r="G617" s="114" t="s">
        <v>3340</v>
      </c>
      <c r="H617" s="112" t="s">
        <v>3341</v>
      </c>
      <c r="I617" s="112" t="s">
        <v>1376</v>
      </c>
      <c r="J617" s="113" t="s">
        <v>39</v>
      </c>
      <c r="K617" s="58">
        <f>IF(ISBLANK($A617),"",$F617-(INDEX(ShipmentRegister!A:A,MATCH($A617,ShipmentRegister!C:C,0))))</f>
        <v>44</v>
      </c>
      <c r="L617" s="59" t="str">
        <f>IF(ISBLANK($A617),"",IF(INDEX(ShipmentRegister!T:T,MATCH($A617,ShipmentRegister!C:C,0))=0,"",INDEX(ShipmentRegister!T:T,MATCH($A617,ShipmentRegister!C:C,0))))</f>
        <v/>
      </c>
      <c r="M617" s="113"/>
    </row>
    <row r="618" spans="1:13" ht="14.25" customHeight="1">
      <c r="A618" s="50" t="s">
        <v>2236</v>
      </c>
      <c r="B618" s="56" t="str">
        <f>IF(ISBLANK($A618),"",INDEX(ShipmentRegister!G:G,MATCH($A618,ShipmentRegister!C:C,0)))</f>
        <v>Pentanet</v>
      </c>
      <c r="C618" s="57">
        <f>IF(ISBLANK($A618),"",INDEX(ShipmentRegister!D:D,MATCH($A618,ShipmentRegister!C:C,0)))</f>
        <v>1</v>
      </c>
      <c r="D618" s="57" t="str">
        <f>IF(ISBLANK($A618),"",INDEX(ShipmentRegister!F:F,MATCH($A618,ShipmentRegister!C:C,0)))</f>
        <v>A1.1</v>
      </c>
      <c r="E618" s="112" t="s">
        <v>3339</v>
      </c>
      <c r="F618" s="142">
        <v>44101</v>
      </c>
      <c r="G618" s="114" t="s">
        <v>3340</v>
      </c>
      <c r="H618" s="112" t="s">
        <v>3341</v>
      </c>
      <c r="I618" s="112" t="s">
        <v>1376</v>
      </c>
      <c r="J618" s="113" t="s">
        <v>39</v>
      </c>
      <c r="K618" s="58">
        <f>IF(ISBLANK($A618),"",$F618-(INDEX(ShipmentRegister!A:A,MATCH($A618,ShipmentRegister!C:C,0))))</f>
        <v>37</v>
      </c>
      <c r="L618" s="59" t="str">
        <f>IF(ISBLANK($A618),"",IF(INDEX(ShipmentRegister!T:T,MATCH($A618,ShipmentRegister!C:C,0))=0,"",INDEX(ShipmentRegister!T:T,MATCH($A618,ShipmentRegister!C:C,0))))</f>
        <v/>
      </c>
      <c r="M618" s="113"/>
    </row>
    <row r="619" spans="1:13" ht="14.25" customHeight="1">
      <c r="A619" s="50" t="s">
        <v>2287</v>
      </c>
      <c r="B619" s="56" t="str">
        <f>IF(ISBLANK($A619),"",INDEX(ShipmentRegister!G:G,MATCH($A619,ShipmentRegister!C:C,0)))</f>
        <v>Pentanet</v>
      </c>
      <c r="C619" s="57">
        <f>IF(ISBLANK($A619),"",INDEX(ShipmentRegister!D:D,MATCH($A619,ShipmentRegister!C:C,0)))</f>
        <v>2</v>
      </c>
      <c r="D619" s="57" t="str">
        <f>IF(ISBLANK($A619),"",INDEX(ShipmentRegister!F:F,MATCH($A619,ShipmentRegister!C:C,0)))</f>
        <v>A1.1</v>
      </c>
      <c r="E619" s="112" t="s">
        <v>3339</v>
      </c>
      <c r="F619" s="142">
        <v>44101</v>
      </c>
      <c r="G619" s="114" t="s">
        <v>3340</v>
      </c>
      <c r="H619" s="112" t="s">
        <v>3341</v>
      </c>
      <c r="I619" s="112" t="s">
        <v>1376</v>
      </c>
      <c r="J619" s="113" t="s">
        <v>39</v>
      </c>
      <c r="K619" s="58">
        <f>IF(ISBLANK($A619),"",$F619-(INDEX(ShipmentRegister!A:A,MATCH($A619,ShipmentRegister!C:C,0))))</f>
        <v>33</v>
      </c>
      <c r="L619" s="59" t="str">
        <f>IF(ISBLANK($A619),"",IF(INDEX(ShipmentRegister!T:T,MATCH($A619,ShipmentRegister!C:C,0))=0,"",INDEX(ShipmentRegister!T:T,MATCH($A619,ShipmentRegister!C:C,0))))</f>
        <v/>
      </c>
      <c r="M619" s="113"/>
    </row>
    <row r="620" spans="1:13" ht="14.25" customHeight="1">
      <c r="A620" s="50" t="s">
        <v>2288</v>
      </c>
      <c r="B620" s="56" t="str">
        <f>IF(ISBLANK($A620),"",INDEX(ShipmentRegister!G:G,MATCH($A620,ShipmentRegister!C:C,0)))</f>
        <v>Pentanet</v>
      </c>
      <c r="C620" s="57">
        <f>IF(ISBLANK($A620),"",INDEX(ShipmentRegister!D:D,MATCH($A620,ShipmentRegister!C:C,0)))</f>
        <v>2</v>
      </c>
      <c r="D620" s="57" t="str">
        <f>IF(ISBLANK($A620),"",INDEX(ShipmentRegister!F:F,MATCH($A620,ShipmentRegister!C:C,0)))</f>
        <v>A1.1</v>
      </c>
      <c r="E620" s="112" t="s">
        <v>3339</v>
      </c>
      <c r="F620" s="142">
        <v>44101</v>
      </c>
      <c r="G620" s="114" t="s">
        <v>3340</v>
      </c>
      <c r="H620" s="112" t="s">
        <v>3341</v>
      </c>
      <c r="I620" s="112" t="s">
        <v>1376</v>
      </c>
      <c r="J620" s="113" t="s">
        <v>39</v>
      </c>
      <c r="K620" s="58">
        <f>IF(ISBLANK($A620),"",$F620-(INDEX(ShipmentRegister!A:A,MATCH($A620,ShipmentRegister!C:C,0))))</f>
        <v>33</v>
      </c>
      <c r="L620" s="59" t="str">
        <f>IF(ISBLANK($A620),"",IF(INDEX(ShipmentRegister!T:T,MATCH($A620,ShipmentRegister!C:C,0))=0,"",INDEX(ShipmentRegister!T:T,MATCH($A620,ShipmentRegister!C:C,0))))</f>
        <v/>
      </c>
      <c r="M620" s="113"/>
    </row>
    <row r="621" spans="1:13" ht="14.25" customHeight="1">
      <c r="A621" s="50" t="s">
        <v>2646</v>
      </c>
      <c r="B621" s="56" t="str">
        <f>IF(ISBLANK($A621),"",INDEX(ShipmentRegister!G:G,MATCH($A621,ShipmentRegister!C:C,0)))</f>
        <v>Pentanet</v>
      </c>
      <c r="C621" s="57">
        <f>IF(ISBLANK($A621),"",INDEX(ShipmentRegister!D:D,MATCH($A621,ShipmentRegister!C:C,0)))</f>
        <v>1</v>
      </c>
      <c r="D621" s="57" t="str">
        <f>IF(ISBLANK($A621),"",INDEX(ShipmentRegister!F:F,MATCH($A621,ShipmentRegister!C:C,0)))</f>
        <v>Central Floor</v>
      </c>
      <c r="E621" s="112" t="s">
        <v>3339</v>
      </c>
      <c r="F621" s="142">
        <v>44101</v>
      </c>
      <c r="G621" s="114" t="s">
        <v>3340</v>
      </c>
      <c r="H621" s="112" t="s">
        <v>3341</v>
      </c>
      <c r="I621" s="112" t="s">
        <v>1376</v>
      </c>
      <c r="J621" s="113" t="s">
        <v>39</v>
      </c>
      <c r="K621" s="58">
        <f>IF(ISBLANK($A621),"",$F621-(INDEX(ShipmentRegister!A:A,MATCH($A621,ShipmentRegister!C:C,0))))</f>
        <v>27</v>
      </c>
      <c r="L621" s="59" t="str">
        <f>IF(ISBLANK($A621),"",IF(INDEX(ShipmentRegister!T:T,MATCH($A621,ShipmentRegister!C:C,0))=0,"",INDEX(ShipmentRegister!T:T,MATCH($A621,ShipmentRegister!C:C,0))))</f>
        <v/>
      </c>
      <c r="M621" s="113"/>
    </row>
    <row r="622" spans="1:13" ht="14.25" customHeight="1">
      <c r="A622" s="50"/>
      <c r="B622" s="56" t="str">
        <f>IF(ISBLANK($A622),"",INDEX(ShipmentRegister!G:G,MATCH($A622,ShipmentRegister!C:C,0)))</f>
        <v/>
      </c>
      <c r="C622" s="57" t="str">
        <f>IF(ISBLANK($A622),"",INDEX(ShipmentRegister!D:D,MATCH($A622,ShipmentRegister!C:C,0)))</f>
        <v/>
      </c>
      <c r="D622" s="57" t="str">
        <f>IF(ISBLANK($A622),"",INDEX(ShipmentRegister!F:F,MATCH($A622,ShipmentRegister!C:C,0)))</f>
        <v/>
      </c>
      <c r="E622" s="112"/>
      <c r="F622" s="142"/>
      <c r="G622" s="114"/>
      <c r="H622" s="112"/>
      <c r="I622" s="112"/>
      <c r="J622" s="113"/>
      <c r="K622" s="58" t="str">
        <f>IF(ISBLANK($A622),"",$F622-(INDEX(ShipmentRegister!A:A,MATCH($A622,ShipmentRegister!C:C,0))))</f>
        <v/>
      </c>
      <c r="L622" s="59" t="str">
        <f>IF(ISBLANK($A622),"",IF(INDEX(ShipmentRegister!T:T,MATCH($A622,ShipmentRegister!C:C,0))=0,"",INDEX(ShipmentRegister!T:T,MATCH($A622,ShipmentRegister!C:C,0))))</f>
        <v/>
      </c>
      <c r="M622" s="113"/>
    </row>
    <row r="623" spans="1:13" ht="14.25" customHeight="1">
      <c r="A623" s="50"/>
      <c r="B623" s="56" t="str">
        <f>IF(ISBLANK($A623),"",INDEX(ShipmentRegister!G:G,MATCH($A623,ShipmentRegister!C:C,0)))</f>
        <v/>
      </c>
      <c r="C623" s="57" t="str">
        <f>IF(ISBLANK($A623),"",INDEX(ShipmentRegister!D:D,MATCH($A623,ShipmentRegister!C:C,0)))</f>
        <v/>
      </c>
      <c r="D623" s="57" t="str">
        <f>IF(ISBLANK($A623),"",INDEX(ShipmentRegister!F:F,MATCH($A623,ShipmentRegister!C:C,0)))</f>
        <v/>
      </c>
      <c r="E623" s="112"/>
      <c r="F623" s="142"/>
      <c r="G623" s="114"/>
      <c r="H623" s="112"/>
      <c r="I623" s="112"/>
      <c r="J623" s="113"/>
      <c r="K623" s="58" t="str">
        <f>IF(ISBLANK($A623),"",$F623-(INDEX(ShipmentRegister!A:A,MATCH($A623,ShipmentRegister!C:C,0))))</f>
        <v/>
      </c>
      <c r="L623" s="59" t="str">
        <f>IF(ISBLANK($A623),"",IF(INDEX(ShipmentRegister!T:T,MATCH($A623,ShipmentRegister!C:C,0))=0,"",INDEX(ShipmentRegister!T:T,MATCH($A623,ShipmentRegister!C:C,0))))</f>
        <v/>
      </c>
      <c r="M623" s="113"/>
    </row>
    <row r="624" spans="1:13" ht="14.25" customHeight="1">
      <c r="A624" s="50"/>
      <c r="B624" s="56" t="str">
        <f>IF(ISBLANK($A624),"",INDEX(ShipmentRegister!G:G,MATCH($A624,ShipmentRegister!C:C,0)))</f>
        <v/>
      </c>
      <c r="C624" s="57" t="str">
        <f>IF(ISBLANK($A624),"",INDEX(ShipmentRegister!D:D,MATCH($A624,ShipmentRegister!C:C,0)))</f>
        <v/>
      </c>
      <c r="D624" s="57" t="str">
        <f>IF(ISBLANK($A624),"",INDEX(ShipmentRegister!F:F,MATCH($A624,ShipmentRegister!C:C,0)))</f>
        <v/>
      </c>
      <c r="E624" s="112"/>
      <c r="F624" s="142"/>
      <c r="G624" s="114"/>
      <c r="H624" s="112"/>
      <c r="I624" s="112"/>
      <c r="J624" s="113"/>
      <c r="K624" s="58" t="str">
        <f>IF(ISBLANK($A624),"",$F624-(INDEX(ShipmentRegister!A:A,MATCH($A624,ShipmentRegister!C:C,0))))</f>
        <v/>
      </c>
      <c r="L624" s="59" t="str">
        <f>IF(ISBLANK($A624),"",IF(INDEX(ShipmentRegister!T:T,MATCH($A624,ShipmentRegister!C:C,0))=0,"",INDEX(ShipmentRegister!T:T,MATCH($A624,ShipmentRegister!C:C,0))))</f>
        <v/>
      </c>
      <c r="M624" s="113"/>
    </row>
    <row r="625" spans="1:13" ht="14.25" customHeight="1">
      <c r="A625" s="50"/>
      <c r="B625" s="56" t="str">
        <f>IF(ISBLANK($A625),"",INDEX(ShipmentRegister!G:G,MATCH($A625,ShipmentRegister!C:C,0)))</f>
        <v/>
      </c>
      <c r="C625" s="57" t="str">
        <f>IF(ISBLANK($A625),"",INDEX(ShipmentRegister!D:D,MATCH($A625,ShipmentRegister!C:C,0)))</f>
        <v/>
      </c>
      <c r="D625" s="57" t="str">
        <f>IF(ISBLANK($A625),"",INDEX(ShipmentRegister!F:F,MATCH($A625,ShipmentRegister!C:C,0)))</f>
        <v/>
      </c>
      <c r="E625" s="112"/>
      <c r="F625" s="142"/>
      <c r="G625" s="114"/>
      <c r="H625" s="112"/>
      <c r="I625" s="112"/>
      <c r="J625" s="113"/>
      <c r="K625" s="58" t="str">
        <f>IF(ISBLANK($A625),"",$F625-(INDEX(ShipmentRegister!A:A,MATCH($A625,ShipmentRegister!C:C,0))))</f>
        <v/>
      </c>
      <c r="L625" s="59" t="str">
        <f>IF(ISBLANK($A625),"",IF(INDEX(ShipmentRegister!T:T,MATCH($A625,ShipmentRegister!C:C,0))=0,"",INDEX(ShipmentRegister!T:T,MATCH($A625,ShipmentRegister!C:C,0))))</f>
        <v/>
      </c>
      <c r="M625" s="113"/>
    </row>
    <row r="626" spans="1:13" ht="14.25" customHeight="1">
      <c r="A626" s="50"/>
      <c r="B626" s="56" t="str">
        <f>IF(ISBLANK($A626),"",INDEX(ShipmentRegister!G:G,MATCH($A626,ShipmentRegister!C:C,0)))</f>
        <v/>
      </c>
      <c r="C626" s="57" t="str">
        <f>IF(ISBLANK($A626),"",INDEX(ShipmentRegister!D:D,MATCH($A626,ShipmentRegister!C:C,0)))</f>
        <v/>
      </c>
      <c r="D626" s="57" t="str">
        <f>IF(ISBLANK($A626),"",INDEX(ShipmentRegister!F:F,MATCH($A626,ShipmentRegister!C:C,0)))</f>
        <v/>
      </c>
      <c r="E626" s="112"/>
      <c r="F626" s="142"/>
      <c r="G626" s="114"/>
      <c r="H626" s="112"/>
      <c r="I626" s="112"/>
      <c r="J626" s="113"/>
      <c r="K626" s="58" t="str">
        <f>IF(ISBLANK($A626),"",$F626-(INDEX(ShipmentRegister!A:A,MATCH($A626,ShipmentRegister!C:C,0))))</f>
        <v/>
      </c>
      <c r="L626" s="59" t="str">
        <f>IF(ISBLANK($A626),"",IF(INDEX(ShipmentRegister!T:T,MATCH($A626,ShipmentRegister!C:C,0))=0,"",INDEX(ShipmentRegister!T:T,MATCH($A626,ShipmentRegister!C:C,0))))</f>
        <v/>
      </c>
      <c r="M626" s="113"/>
    </row>
    <row r="627" spans="1:13" ht="14.25" customHeight="1">
      <c r="A627" s="50"/>
      <c r="B627" s="56" t="str">
        <f>IF(ISBLANK($A627),"",INDEX(ShipmentRegister!G:G,MATCH($A627,ShipmentRegister!C:C,0)))</f>
        <v/>
      </c>
      <c r="C627" s="57" t="str">
        <f>IF(ISBLANK($A627),"",INDEX(ShipmentRegister!D:D,MATCH($A627,ShipmentRegister!C:C,0)))</f>
        <v/>
      </c>
      <c r="D627" s="57" t="str">
        <f>IF(ISBLANK($A627),"",INDEX(ShipmentRegister!F:F,MATCH($A627,ShipmentRegister!C:C,0)))</f>
        <v/>
      </c>
      <c r="E627" s="112"/>
      <c r="F627" s="142"/>
      <c r="G627" s="114"/>
      <c r="H627" s="112"/>
      <c r="I627" s="112"/>
      <c r="J627" s="113"/>
      <c r="K627" s="58" t="str">
        <f>IF(ISBLANK($A627),"",$F627-(INDEX(ShipmentRegister!A:A,MATCH($A627,ShipmentRegister!C:C,0))))</f>
        <v/>
      </c>
      <c r="L627" s="59" t="str">
        <f>IF(ISBLANK($A627),"",IF(INDEX(ShipmentRegister!T:T,MATCH($A627,ShipmentRegister!C:C,0))=0,"",INDEX(ShipmentRegister!T:T,MATCH($A627,ShipmentRegister!C:C,0))))</f>
        <v/>
      </c>
      <c r="M627" s="113"/>
    </row>
    <row r="628" spans="1:13" ht="14.25" customHeight="1">
      <c r="A628" s="50"/>
      <c r="B628" s="56" t="str">
        <f>IF(ISBLANK($A628),"",INDEX(ShipmentRegister!G:G,MATCH($A628,ShipmentRegister!C:C,0)))</f>
        <v/>
      </c>
      <c r="C628" s="57" t="str">
        <f>IF(ISBLANK($A628),"",INDEX(ShipmentRegister!D:D,MATCH($A628,ShipmentRegister!C:C,0)))</f>
        <v/>
      </c>
      <c r="D628" s="57" t="str">
        <f>IF(ISBLANK($A628),"",INDEX(ShipmentRegister!F:F,MATCH($A628,ShipmentRegister!C:C,0)))</f>
        <v/>
      </c>
      <c r="E628" s="112"/>
      <c r="F628" s="142"/>
      <c r="G628" s="114"/>
      <c r="H628" s="112"/>
      <c r="I628" s="112"/>
      <c r="J628" s="113"/>
      <c r="K628" s="58" t="str">
        <f>IF(ISBLANK($A628),"",$F628-(INDEX(ShipmentRegister!A:A,MATCH($A628,ShipmentRegister!C:C,0))))</f>
        <v/>
      </c>
      <c r="L628" s="59" t="str">
        <f>IF(ISBLANK($A628),"",IF(INDEX(ShipmentRegister!T:T,MATCH($A628,ShipmentRegister!C:C,0))=0,"",INDEX(ShipmentRegister!T:T,MATCH($A628,ShipmentRegister!C:C,0))))</f>
        <v/>
      </c>
      <c r="M628" s="113"/>
    </row>
    <row r="629" spans="1:13" ht="14.25" customHeight="1">
      <c r="A629" s="50"/>
      <c r="B629" s="56" t="str">
        <f>IF(ISBLANK($A629),"",INDEX(ShipmentRegister!G:G,MATCH($A629,ShipmentRegister!C:C,0)))</f>
        <v/>
      </c>
      <c r="C629" s="57" t="str">
        <f>IF(ISBLANK($A629),"",INDEX(ShipmentRegister!D:D,MATCH($A629,ShipmentRegister!C:C,0)))</f>
        <v/>
      </c>
      <c r="D629" s="57" t="str">
        <f>IF(ISBLANK($A629),"",INDEX(ShipmentRegister!F:F,MATCH($A629,ShipmentRegister!C:C,0)))</f>
        <v/>
      </c>
      <c r="E629" s="112"/>
      <c r="F629" s="142"/>
      <c r="G629" s="114"/>
      <c r="H629" s="112"/>
      <c r="I629" s="112"/>
      <c r="J629" s="113"/>
      <c r="K629" s="58" t="str">
        <f>IF(ISBLANK($A629),"",$F629-(INDEX(ShipmentRegister!A:A,MATCH($A629,ShipmentRegister!C:C,0))))</f>
        <v/>
      </c>
      <c r="L629" s="59" t="str">
        <f>IF(ISBLANK($A629),"",IF(INDEX(ShipmentRegister!T:T,MATCH($A629,ShipmentRegister!C:C,0))=0,"",INDEX(ShipmentRegister!T:T,MATCH($A629,ShipmentRegister!C:C,0))))</f>
        <v/>
      </c>
      <c r="M629" s="113"/>
    </row>
    <row r="630" spans="1:13" ht="14.25" customHeight="1">
      <c r="A630" s="50"/>
      <c r="B630" s="56" t="str">
        <f>IF(ISBLANK($A630),"",INDEX(ShipmentRegister!G:G,MATCH($A630,ShipmentRegister!C:C,0)))</f>
        <v/>
      </c>
      <c r="C630" s="57" t="str">
        <f>IF(ISBLANK($A630),"",INDEX(ShipmentRegister!D:D,MATCH($A630,ShipmentRegister!C:C,0)))</f>
        <v/>
      </c>
      <c r="D630" s="57" t="str">
        <f>IF(ISBLANK($A630),"",INDEX(ShipmentRegister!F:F,MATCH($A630,ShipmentRegister!C:C,0)))</f>
        <v/>
      </c>
      <c r="E630" s="112"/>
      <c r="F630" s="142"/>
      <c r="G630" s="114"/>
      <c r="H630" s="112"/>
      <c r="I630" s="112"/>
      <c r="J630" s="113"/>
      <c r="K630" s="58" t="str">
        <f>IF(ISBLANK($A630),"",$F630-(INDEX(ShipmentRegister!A:A,MATCH($A630,ShipmentRegister!C:C,0))))</f>
        <v/>
      </c>
      <c r="L630" s="59" t="str">
        <f>IF(ISBLANK($A630),"",IF(INDEX(ShipmentRegister!T:T,MATCH($A630,ShipmentRegister!C:C,0))=0,"",INDEX(ShipmentRegister!T:T,MATCH($A630,ShipmentRegister!C:C,0))))</f>
        <v/>
      </c>
      <c r="M630" s="113"/>
    </row>
    <row r="631" spans="1:13" ht="14.25" customHeight="1">
      <c r="A631" s="50"/>
      <c r="B631" s="56" t="str">
        <f>IF(ISBLANK($A631),"",INDEX(ShipmentRegister!G:G,MATCH($A631,ShipmentRegister!C:C,0)))</f>
        <v/>
      </c>
      <c r="C631" s="57" t="str">
        <f>IF(ISBLANK($A631),"",INDEX(ShipmentRegister!D:D,MATCH($A631,ShipmentRegister!C:C,0)))</f>
        <v/>
      </c>
      <c r="D631" s="57" t="str">
        <f>IF(ISBLANK($A631),"",INDEX(ShipmentRegister!F:F,MATCH($A631,ShipmentRegister!C:C,0)))</f>
        <v/>
      </c>
      <c r="E631" s="112"/>
      <c r="F631" s="142"/>
      <c r="G631" s="114"/>
      <c r="H631" s="112"/>
      <c r="I631" s="112"/>
      <c r="J631" s="113"/>
      <c r="K631" s="58" t="str">
        <f>IF(ISBLANK($A631),"",$F631-(INDEX(ShipmentRegister!A:A,MATCH($A631,ShipmentRegister!C:C,0))))</f>
        <v/>
      </c>
      <c r="L631" s="59" t="str">
        <f>IF(ISBLANK($A631),"",IF(INDEX(ShipmentRegister!T:T,MATCH($A631,ShipmentRegister!C:C,0))=0,"",INDEX(ShipmentRegister!T:T,MATCH($A631,ShipmentRegister!C:C,0))))</f>
        <v/>
      </c>
      <c r="M631" s="113"/>
    </row>
    <row r="632" spans="1:13" ht="14.25" customHeight="1">
      <c r="A632" s="50"/>
      <c r="B632" s="56" t="str">
        <f>IF(ISBLANK($A632),"",INDEX(ShipmentRegister!G:G,MATCH($A632,ShipmentRegister!C:C,0)))</f>
        <v/>
      </c>
      <c r="C632" s="57" t="str">
        <f>IF(ISBLANK($A632),"",INDEX(ShipmentRegister!D:D,MATCH($A632,ShipmentRegister!C:C,0)))</f>
        <v/>
      </c>
      <c r="D632" s="57" t="str">
        <f>IF(ISBLANK($A632),"",INDEX(ShipmentRegister!F:F,MATCH($A632,ShipmentRegister!C:C,0)))</f>
        <v/>
      </c>
      <c r="E632" s="112"/>
      <c r="F632" s="142"/>
      <c r="G632" s="114"/>
      <c r="H632" s="112"/>
      <c r="I632" s="112"/>
      <c r="J632" s="113"/>
      <c r="K632" s="58" t="str">
        <f>IF(ISBLANK($A632),"",$F632-(INDEX(ShipmentRegister!A:A,MATCH($A632,ShipmentRegister!C:C,0))))</f>
        <v/>
      </c>
      <c r="L632" s="59" t="str">
        <f>IF(ISBLANK($A632),"",IF(INDEX(ShipmentRegister!T:T,MATCH($A632,ShipmentRegister!C:C,0))=0,"",INDEX(ShipmentRegister!T:T,MATCH($A632,ShipmentRegister!C:C,0))))</f>
        <v/>
      </c>
      <c r="M632" s="113"/>
    </row>
    <row r="633" spans="1:13" ht="14.25" customHeight="1">
      <c r="A633" s="50"/>
      <c r="B633" s="56" t="str">
        <f>IF(ISBLANK($A633),"",INDEX(ShipmentRegister!G:G,MATCH($A633,ShipmentRegister!C:C,0)))</f>
        <v/>
      </c>
      <c r="C633" s="57" t="str">
        <f>IF(ISBLANK($A633),"",INDEX(ShipmentRegister!D:D,MATCH($A633,ShipmentRegister!C:C,0)))</f>
        <v/>
      </c>
      <c r="D633" s="57" t="str">
        <f>IF(ISBLANK($A633),"",INDEX(ShipmentRegister!F:F,MATCH($A633,ShipmentRegister!C:C,0)))</f>
        <v/>
      </c>
      <c r="E633" s="112"/>
      <c r="F633" s="142"/>
      <c r="G633" s="114"/>
      <c r="H633" s="112"/>
      <c r="I633" s="112"/>
      <c r="J633" s="113"/>
      <c r="K633" s="58" t="str">
        <f>IF(ISBLANK($A633),"",$F633-(INDEX(ShipmentRegister!A:A,MATCH($A633,ShipmentRegister!C:C,0))))</f>
        <v/>
      </c>
      <c r="L633" s="59" t="str">
        <f>IF(ISBLANK($A633),"",IF(INDEX(ShipmentRegister!T:T,MATCH($A633,ShipmentRegister!C:C,0))=0,"",INDEX(ShipmentRegister!T:T,MATCH($A633,ShipmentRegister!C:C,0))))</f>
        <v/>
      </c>
      <c r="M633" s="113"/>
    </row>
    <row r="634" spans="1:13" ht="14.25" customHeight="1">
      <c r="A634" s="50"/>
      <c r="B634" s="56" t="str">
        <f>IF(ISBLANK($A634),"",INDEX(ShipmentRegister!G:G,MATCH($A634,ShipmentRegister!C:C,0)))</f>
        <v/>
      </c>
      <c r="C634" s="57" t="str">
        <f>IF(ISBLANK($A634),"",INDEX(ShipmentRegister!D:D,MATCH($A634,ShipmentRegister!C:C,0)))</f>
        <v/>
      </c>
      <c r="D634" s="57" t="str">
        <f>IF(ISBLANK($A634),"",INDEX(ShipmentRegister!F:F,MATCH($A634,ShipmentRegister!C:C,0)))</f>
        <v/>
      </c>
      <c r="E634" s="112"/>
      <c r="F634" s="142"/>
      <c r="G634" s="114"/>
      <c r="H634" s="112"/>
      <c r="I634" s="112"/>
      <c r="J634" s="113"/>
      <c r="K634" s="58" t="str">
        <f>IF(ISBLANK($A634),"",$F634-(INDEX(ShipmentRegister!A:A,MATCH($A634,ShipmentRegister!C:C,0))))</f>
        <v/>
      </c>
      <c r="L634" s="59" t="str">
        <f>IF(ISBLANK($A634),"",IF(INDEX(ShipmentRegister!T:T,MATCH($A634,ShipmentRegister!C:C,0))=0,"",INDEX(ShipmentRegister!T:T,MATCH($A634,ShipmentRegister!C:C,0))))</f>
        <v/>
      </c>
      <c r="M634" s="113"/>
    </row>
    <row r="635" spans="1:13" ht="14.25" customHeight="1">
      <c r="A635" s="50"/>
      <c r="B635" s="56" t="str">
        <f>IF(ISBLANK($A635),"",INDEX(ShipmentRegister!G:G,MATCH($A635,ShipmentRegister!C:C,0)))</f>
        <v/>
      </c>
      <c r="C635" s="57" t="str">
        <f>IF(ISBLANK($A635),"",INDEX(ShipmentRegister!D:D,MATCH($A635,ShipmentRegister!C:C,0)))</f>
        <v/>
      </c>
      <c r="D635" s="57" t="str">
        <f>IF(ISBLANK($A635),"",INDEX(ShipmentRegister!F:F,MATCH($A635,ShipmentRegister!C:C,0)))</f>
        <v/>
      </c>
      <c r="E635" s="112"/>
      <c r="F635" s="142"/>
      <c r="G635" s="114"/>
      <c r="H635" s="112"/>
      <c r="I635" s="112"/>
      <c r="J635" s="113"/>
      <c r="K635" s="58" t="str">
        <f>IF(ISBLANK($A635),"",$F635-(INDEX(ShipmentRegister!A:A,MATCH($A635,ShipmentRegister!C:C,0))))</f>
        <v/>
      </c>
      <c r="L635" s="59" t="str">
        <f>IF(ISBLANK($A635),"",IF(INDEX(ShipmentRegister!T:T,MATCH($A635,ShipmentRegister!C:C,0))=0,"",INDEX(ShipmentRegister!T:T,MATCH($A635,ShipmentRegister!C:C,0))))</f>
        <v/>
      </c>
      <c r="M635" s="113"/>
    </row>
    <row r="636" spans="1:13" ht="14.25" customHeight="1">
      <c r="A636" s="50"/>
      <c r="B636" s="56" t="str">
        <f>IF(ISBLANK($A636),"",INDEX(ShipmentRegister!G:G,MATCH($A636,ShipmentRegister!C:C,0)))</f>
        <v/>
      </c>
      <c r="C636" s="57" t="str">
        <f>IF(ISBLANK($A636),"",INDEX(ShipmentRegister!D:D,MATCH($A636,ShipmentRegister!C:C,0)))</f>
        <v/>
      </c>
      <c r="D636" s="57" t="str">
        <f>IF(ISBLANK($A636),"",INDEX(ShipmentRegister!F:F,MATCH($A636,ShipmentRegister!C:C,0)))</f>
        <v/>
      </c>
      <c r="E636" s="112"/>
      <c r="F636" s="142"/>
      <c r="G636" s="114"/>
      <c r="H636" s="112"/>
      <c r="I636" s="112"/>
      <c r="J636" s="113"/>
      <c r="K636" s="58" t="str">
        <f>IF(ISBLANK($A636),"",$F636-(INDEX(ShipmentRegister!A:A,MATCH($A636,ShipmentRegister!C:C,0))))</f>
        <v/>
      </c>
      <c r="L636" s="59" t="str">
        <f>IF(ISBLANK($A636),"",IF(INDEX(ShipmentRegister!T:T,MATCH($A636,ShipmentRegister!C:C,0))=0,"",INDEX(ShipmentRegister!T:T,MATCH($A636,ShipmentRegister!C:C,0))))</f>
        <v/>
      </c>
      <c r="M636" s="113"/>
    </row>
    <row r="637" spans="1:13" ht="14.25" customHeight="1">
      <c r="A637" s="50"/>
      <c r="B637" s="56" t="str">
        <f>IF(ISBLANK($A637),"",INDEX(ShipmentRegister!G:G,MATCH($A637,ShipmentRegister!C:C,0)))</f>
        <v/>
      </c>
      <c r="C637" s="57" t="str">
        <f>IF(ISBLANK($A637),"",INDEX(ShipmentRegister!D:D,MATCH($A637,ShipmentRegister!C:C,0)))</f>
        <v/>
      </c>
      <c r="D637" s="57" t="str">
        <f>IF(ISBLANK($A637),"",INDEX(ShipmentRegister!F:F,MATCH($A637,ShipmentRegister!C:C,0)))</f>
        <v/>
      </c>
      <c r="E637" s="112"/>
      <c r="F637" s="142"/>
      <c r="G637" s="114"/>
      <c r="H637" s="112"/>
      <c r="I637" s="112"/>
      <c r="J637" s="113"/>
      <c r="K637" s="58" t="str">
        <f>IF(ISBLANK($A637),"",$F637-(INDEX(ShipmentRegister!A:A,MATCH($A637,ShipmentRegister!C:C,0))))</f>
        <v/>
      </c>
      <c r="L637" s="59" t="str">
        <f>IF(ISBLANK($A637),"",IF(INDEX(ShipmentRegister!T:T,MATCH($A637,ShipmentRegister!C:C,0))=0,"",INDEX(ShipmentRegister!T:T,MATCH($A637,ShipmentRegister!C:C,0))))</f>
        <v/>
      </c>
      <c r="M637" s="113"/>
    </row>
    <row r="638" spans="1:13" ht="14.25" customHeight="1">
      <c r="A638" s="50"/>
      <c r="B638" s="56" t="str">
        <f>IF(ISBLANK($A638),"",INDEX(ShipmentRegister!G:G,MATCH($A638,ShipmentRegister!C:C,0)))</f>
        <v/>
      </c>
      <c r="C638" s="57" t="str">
        <f>IF(ISBLANK($A638),"",INDEX(ShipmentRegister!D:D,MATCH($A638,ShipmentRegister!C:C,0)))</f>
        <v/>
      </c>
      <c r="D638" s="57" t="str">
        <f>IF(ISBLANK($A638),"",INDEX(ShipmentRegister!F:F,MATCH($A638,ShipmentRegister!C:C,0)))</f>
        <v/>
      </c>
      <c r="E638" s="112"/>
      <c r="F638" s="142"/>
      <c r="G638" s="114"/>
      <c r="H638" s="112"/>
      <c r="I638" s="112"/>
      <c r="J638" s="113"/>
      <c r="K638" s="58" t="str">
        <f>IF(ISBLANK($A638),"",$F638-(INDEX(ShipmentRegister!A:A,MATCH($A638,ShipmentRegister!C:C,0))))</f>
        <v/>
      </c>
      <c r="L638" s="59" t="str">
        <f>IF(ISBLANK($A638),"",IF(INDEX(ShipmentRegister!T:T,MATCH($A638,ShipmentRegister!C:C,0))=0,"",INDEX(ShipmentRegister!T:T,MATCH($A638,ShipmentRegister!C:C,0))))</f>
        <v/>
      </c>
      <c r="M638" s="113"/>
    </row>
    <row r="639" spans="1:13" ht="14.25" customHeight="1">
      <c r="A639" s="50"/>
      <c r="B639" s="56" t="str">
        <f>IF(ISBLANK($A639),"",INDEX(ShipmentRegister!G:G,MATCH($A639,ShipmentRegister!C:C,0)))</f>
        <v/>
      </c>
      <c r="C639" s="57" t="str">
        <f>IF(ISBLANK($A639),"",INDEX(ShipmentRegister!D:D,MATCH($A639,ShipmentRegister!C:C,0)))</f>
        <v/>
      </c>
      <c r="D639" s="57" t="str">
        <f>IF(ISBLANK($A639),"",INDEX(ShipmentRegister!F:F,MATCH($A639,ShipmentRegister!C:C,0)))</f>
        <v/>
      </c>
      <c r="E639" s="112"/>
      <c r="F639" s="142"/>
      <c r="G639" s="114"/>
      <c r="H639" s="112"/>
      <c r="I639" s="112"/>
      <c r="J639" s="113"/>
      <c r="K639" s="58" t="str">
        <f>IF(ISBLANK($A639),"",$F639-(INDEX(ShipmentRegister!A:A,MATCH($A639,ShipmentRegister!C:C,0))))</f>
        <v/>
      </c>
      <c r="L639" s="59" t="str">
        <f>IF(ISBLANK($A639),"",IF(INDEX(ShipmentRegister!T:T,MATCH($A639,ShipmentRegister!C:C,0))=0,"",INDEX(ShipmentRegister!T:T,MATCH($A639,ShipmentRegister!C:C,0))))</f>
        <v/>
      </c>
      <c r="M639" s="113"/>
    </row>
    <row r="640" spans="1:13" ht="14.25" customHeight="1">
      <c r="A640" s="50"/>
      <c r="B640" s="56" t="str">
        <f>IF(ISBLANK($A640),"",INDEX(ShipmentRegister!G:G,MATCH($A640,ShipmentRegister!C:C,0)))</f>
        <v/>
      </c>
      <c r="C640" s="57" t="str">
        <f>IF(ISBLANK($A640),"",INDEX(ShipmentRegister!D:D,MATCH($A640,ShipmentRegister!C:C,0)))</f>
        <v/>
      </c>
      <c r="D640" s="57" t="str">
        <f>IF(ISBLANK($A640),"",INDEX(ShipmentRegister!F:F,MATCH($A640,ShipmentRegister!C:C,0)))</f>
        <v/>
      </c>
      <c r="E640" s="112"/>
      <c r="F640" s="142"/>
      <c r="G640" s="114"/>
      <c r="H640" s="112"/>
      <c r="I640" s="112"/>
      <c r="J640" s="113"/>
      <c r="K640" s="58" t="str">
        <f>IF(ISBLANK($A640),"",$F640-(INDEX(ShipmentRegister!A:A,MATCH($A640,ShipmentRegister!C:C,0))))</f>
        <v/>
      </c>
      <c r="L640" s="59" t="str">
        <f>IF(ISBLANK($A640),"",IF(INDEX(ShipmentRegister!T:T,MATCH($A640,ShipmentRegister!C:C,0))=0,"",INDEX(ShipmentRegister!T:T,MATCH($A640,ShipmentRegister!C:C,0))))</f>
        <v/>
      </c>
      <c r="M640" s="113"/>
    </row>
    <row r="641" spans="1:13" ht="14.25" customHeight="1">
      <c r="A641" s="50"/>
      <c r="B641" s="56" t="str">
        <f>IF(ISBLANK($A641),"",INDEX(ShipmentRegister!G:G,MATCH($A641,ShipmentRegister!C:C,0)))</f>
        <v/>
      </c>
      <c r="C641" s="57" t="str">
        <f>IF(ISBLANK($A641),"",INDEX(ShipmentRegister!D:D,MATCH($A641,ShipmentRegister!C:C,0)))</f>
        <v/>
      </c>
      <c r="D641" s="57" t="str">
        <f>IF(ISBLANK($A641),"",INDEX(ShipmentRegister!F:F,MATCH($A641,ShipmentRegister!C:C,0)))</f>
        <v/>
      </c>
      <c r="E641" s="112"/>
      <c r="F641" s="142"/>
      <c r="G641" s="114"/>
      <c r="H641" s="112"/>
      <c r="I641" s="112"/>
      <c r="J641" s="113"/>
      <c r="K641" s="58" t="str">
        <f>IF(ISBLANK($A641),"",$F641-(INDEX(ShipmentRegister!A:A,MATCH($A641,ShipmentRegister!C:C,0))))</f>
        <v/>
      </c>
      <c r="L641" s="59" t="str">
        <f>IF(ISBLANK($A641),"",IF(INDEX(ShipmentRegister!T:T,MATCH($A641,ShipmentRegister!C:C,0))=0,"",INDEX(ShipmentRegister!T:T,MATCH($A641,ShipmentRegister!C:C,0))))</f>
        <v/>
      </c>
      <c r="M641" s="113"/>
    </row>
    <row r="642" spans="1:13" ht="14.25" customHeight="1">
      <c r="A642" s="50"/>
      <c r="B642" s="56" t="str">
        <f>IF(ISBLANK($A642),"",INDEX(ShipmentRegister!G:G,MATCH($A642,ShipmentRegister!C:C,0)))</f>
        <v/>
      </c>
      <c r="C642" s="57" t="str">
        <f>IF(ISBLANK($A642),"",INDEX(ShipmentRegister!D:D,MATCH($A642,ShipmentRegister!C:C,0)))</f>
        <v/>
      </c>
      <c r="D642" s="57" t="str">
        <f>IF(ISBLANK($A642),"",INDEX(ShipmentRegister!F:F,MATCH($A642,ShipmentRegister!C:C,0)))</f>
        <v/>
      </c>
      <c r="E642" s="112"/>
      <c r="F642" s="142"/>
      <c r="G642" s="114"/>
      <c r="H642" s="112"/>
      <c r="I642" s="112"/>
      <c r="J642" s="113"/>
      <c r="K642" s="58" t="str">
        <f>IF(ISBLANK($A642),"",$F642-(INDEX(ShipmentRegister!A:A,MATCH($A642,ShipmentRegister!C:C,0))))</f>
        <v/>
      </c>
      <c r="L642" s="59" t="str">
        <f>IF(ISBLANK($A642),"",IF(INDEX(ShipmentRegister!T:T,MATCH($A642,ShipmentRegister!C:C,0))=0,"",INDEX(ShipmentRegister!T:T,MATCH($A642,ShipmentRegister!C:C,0))))</f>
        <v/>
      </c>
      <c r="M642" s="113"/>
    </row>
    <row r="643" spans="1:13" ht="14.25" customHeight="1">
      <c r="A643" s="50"/>
      <c r="B643" s="56" t="str">
        <f>IF(ISBLANK($A643),"",INDEX(ShipmentRegister!G:G,MATCH($A643,ShipmentRegister!C:C,0)))</f>
        <v/>
      </c>
      <c r="C643" s="57" t="str">
        <f>IF(ISBLANK($A643),"",INDEX(ShipmentRegister!D:D,MATCH($A643,ShipmentRegister!C:C,0)))</f>
        <v/>
      </c>
      <c r="D643" s="57" t="str">
        <f>IF(ISBLANK($A643),"",INDEX(ShipmentRegister!F:F,MATCH($A643,ShipmentRegister!C:C,0)))</f>
        <v/>
      </c>
      <c r="E643" s="112"/>
      <c r="F643" s="142"/>
      <c r="G643" s="114"/>
      <c r="H643" s="112"/>
      <c r="I643" s="112"/>
      <c r="J643" s="113"/>
      <c r="K643" s="58" t="str">
        <f>IF(ISBLANK($A643),"",$F643-(INDEX(ShipmentRegister!A:A,MATCH($A643,ShipmentRegister!C:C,0))))</f>
        <v/>
      </c>
      <c r="L643" s="59" t="str">
        <f>IF(ISBLANK($A643),"",IF(INDEX(ShipmentRegister!T:T,MATCH($A643,ShipmentRegister!C:C,0))=0,"",INDEX(ShipmentRegister!T:T,MATCH($A643,ShipmentRegister!C:C,0))))</f>
        <v/>
      </c>
      <c r="M643" s="113"/>
    </row>
    <row r="644" spans="1:13" ht="14.25" customHeight="1">
      <c r="A644" s="50"/>
      <c r="B644" s="56" t="str">
        <f>IF(ISBLANK($A644),"",INDEX(ShipmentRegister!G:G,MATCH($A644,ShipmentRegister!C:C,0)))</f>
        <v/>
      </c>
      <c r="C644" s="57" t="str">
        <f>IF(ISBLANK($A644),"",INDEX(ShipmentRegister!D:D,MATCH($A644,ShipmentRegister!C:C,0)))</f>
        <v/>
      </c>
      <c r="D644" s="57" t="str">
        <f>IF(ISBLANK($A644),"",INDEX(ShipmentRegister!F:F,MATCH($A644,ShipmentRegister!C:C,0)))</f>
        <v/>
      </c>
      <c r="E644" s="112"/>
      <c r="F644" s="142"/>
      <c r="G644" s="114"/>
      <c r="H644" s="112"/>
      <c r="I644" s="112"/>
      <c r="J644" s="113"/>
      <c r="K644" s="58" t="str">
        <f>IF(ISBLANK($A644),"",$F644-(INDEX(ShipmentRegister!A:A,MATCH($A644,ShipmentRegister!C:C,0))))</f>
        <v/>
      </c>
      <c r="L644" s="59" t="str">
        <f>IF(ISBLANK($A644),"",IF(INDEX(ShipmentRegister!T:T,MATCH($A644,ShipmentRegister!C:C,0))=0,"",INDEX(ShipmentRegister!T:T,MATCH($A644,ShipmentRegister!C:C,0))))</f>
        <v/>
      </c>
      <c r="M644" s="113"/>
    </row>
    <row r="645" spans="1:13" ht="14.25" customHeight="1">
      <c r="A645" s="50"/>
      <c r="B645" s="56" t="str">
        <f>IF(ISBLANK($A645),"",INDEX(ShipmentRegister!G:G,MATCH($A645,ShipmentRegister!C:C,0)))</f>
        <v/>
      </c>
      <c r="C645" s="57" t="str">
        <f>IF(ISBLANK($A645),"",INDEX(ShipmentRegister!D:D,MATCH($A645,ShipmentRegister!C:C,0)))</f>
        <v/>
      </c>
      <c r="D645" s="57" t="str">
        <f>IF(ISBLANK($A645),"",INDEX(ShipmentRegister!F:F,MATCH($A645,ShipmentRegister!C:C,0)))</f>
        <v/>
      </c>
      <c r="E645" s="112"/>
      <c r="F645" s="142"/>
      <c r="G645" s="114"/>
      <c r="H645" s="112"/>
      <c r="I645" s="112"/>
      <c r="J645" s="113"/>
      <c r="K645" s="58" t="str">
        <f>IF(ISBLANK($A645),"",$F645-(INDEX(ShipmentRegister!A:A,MATCH($A645,ShipmentRegister!C:C,0))))</f>
        <v/>
      </c>
      <c r="L645" s="59" t="str">
        <f>IF(ISBLANK($A645),"",IF(INDEX(ShipmentRegister!T:T,MATCH($A645,ShipmentRegister!C:C,0))=0,"",INDEX(ShipmentRegister!T:T,MATCH($A645,ShipmentRegister!C:C,0))))</f>
        <v/>
      </c>
      <c r="M645" s="113"/>
    </row>
    <row r="646" spans="1:13" ht="14.25" customHeight="1">
      <c r="A646" s="50"/>
      <c r="B646" s="56" t="str">
        <f>IF(ISBLANK($A646),"",INDEX(ShipmentRegister!G:G,MATCH($A646,ShipmentRegister!C:C,0)))</f>
        <v/>
      </c>
      <c r="C646" s="57" t="str">
        <f>IF(ISBLANK($A646),"",INDEX(ShipmentRegister!D:D,MATCH($A646,ShipmentRegister!C:C,0)))</f>
        <v/>
      </c>
      <c r="D646" s="57" t="str">
        <f>IF(ISBLANK($A646),"",INDEX(ShipmentRegister!F:F,MATCH($A646,ShipmentRegister!C:C,0)))</f>
        <v/>
      </c>
      <c r="E646" s="112"/>
      <c r="F646" s="142"/>
      <c r="G646" s="114"/>
      <c r="H646" s="112"/>
      <c r="I646" s="112"/>
      <c r="J646" s="113"/>
      <c r="K646" s="58" t="str">
        <f>IF(ISBLANK($A646),"",$F646-(INDEX(ShipmentRegister!A:A,MATCH($A646,ShipmentRegister!C:C,0))))</f>
        <v/>
      </c>
      <c r="L646" s="59" t="str">
        <f>IF(ISBLANK($A646),"",IF(INDEX(ShipmentRegister!T:T,MATCH($A646,ShipmentRegister!C:C,0))=0,"",INDEX(ShipmentRegister!T:T,MATCH($A646,ShipmentRegister!C:C,0))))</f>
        <v/>
      </c>
      <c r="M646" s="113"/>
    </row>
    <row r="647" spans="1:13" ht="14.25" customHeight="1">
      <c r="A647" s="50"/>
      <c r="B647" s="56" t="str">
        <f>IF(ISBLANK($A647),"",INDEX(ShipmentRegister!G:G,MATCH($A647,ShipmentRegister!C:C,0)))</f>
        <v/>
      </c>
      <c r="C647" s="57" t="str">
        <f>IF(ISBLANK($A647),"",INDEX(ShipmentRegister!D:D,MATCH($A647,ShipmentRegister!C:C,0)))</f>
        <v/>
      </c>
      <c r="D647" s="57" t="str">
        <f>IF(ISBLANK($A647),"",INDEX(ShipmentRegister!F:F,MATCH($A647,ShipmentRegister!C:C,0)))</f>
        <v/>
      </c>
      <c r="E647" s="112"/>
      <c r="F647" s="142"/>
      <c r="G647" s="114"/>
      <c r="H647" s="112"/>
      <c r="I647" s="112"/>
      <c r="J647" s="113"/>
      <c r="K647" s="58" t="str">
        <f>IF(ISBLANK($A647),"",$F647-(INDEX(ShipmentRegister!A:A,MATCH($A647,ShipmentRegister!C:C,0))))</f>
        <v/>
      </c>
      <c r="L647" s="59" t="str">
        <f>IF(ISBLANK($A647),"",IF(INDEX(ShipmentRegister!T:T,MATCH($A647,ShipmentRegister!C:C,0))=0,"",INDEX(ShipmentRegister!T:T,MATCH($A647,ShipmentRegister!C:C,0))))</f>
        <v/>
      </c>
      <c r="M647" s="113"/>
    </row>
    <row r="648" spans="1:13" ht="14.25" customHeight="1">
      <c r="A648" s="50"/>
      <c r="B648" s="56" t="str">
        <f>IF(ISBLANK($A648),"",INDEX(ShipmentRegister!G:G,MATCH($A648,ShipmentRegister!C:C,0)))</f>
        <v/>
      </c>
      <c r="C648" s="57" t="str">
        <f>IF(ISBLANK($A648),"",INDEX(ShipmentRegister!D:D,MATCH($A648,ShipmentRegister!C:C,0)))</f>
        <v/>
      </c>
      <c r="D648" s="57" t="str">
        <f>IF(ISBLANK($A648),"",INDEX(ShipmentRegister!F:F,MATCH($A648,ShipmentRegister!C:C,0)))</f>
        <v/>
      </c>
      <c r="E648" s="112"/>
      <c r="F648" s="142"/>
      <c r="G648" s="114"/>
      <c r="H648" s="112"/>
      <c r="I648" s="112"/>
      <c r="J648" s="113"/>
      <c r="K648" s="58" t="str">
        <f>IF(ISBLANK($A648),"",$F648-(INDEX(ShipmentRegister!A:A,MATCH($A648,ShipmentRegister!C:C,0))))</f>
        <v/>
      </c>
      <c r="L648" s="59" t="str">
        <f>IF(ISBLANK($A648),"",IF(INDEX(ShipmentRegister!T:T,MATCH($A648,ShipmentRegister!C:C,0))=0,"",INDEX(ShipmentRegister!T:T,MATCH($A648,ShipmentRegister!C:C,0))))</f>
        <v/>
      </c>
      <c r="M648" s="113"/>
    </row>
    <row r="649" spans="1:13" ht="14.25" customHeight="1">
      <c r="A649" s="50"/>
      <c r="B649" s="56" t="str">
        <f>IF(ISBLANK($A649),"",INDEX(ShipmentRegister!G:G,MATCH($A649,ShipmentRegister!C:C,0)))</f>
        <v/>
      </c>
      <c r="C649" s="57" t="str">
        <f>IF(ISBLANK($A649),"",INDEX(ShipmentRegister!D:D,MATCH($A649,ShipmentRegister!C:C,0)))</f>
        <v/>
      </c>
      <c r="D649" s="57" t="str">
        <f>IF(ISBLANK($A649),"",INDEX(ShipmentRegister!F:F,MATCH($A649,ShipmentRegister!C:C,0)))</f>
        <v/>
      </c>
      <c r="E649" s="112"/>
      <c r="F649" s="142"/>
      <c r="G649" s="114"/>
      <c r="H649" s="112"/>
      <c r="I649" s="112"/>
      <c r="J649" s="113"/>
      <c r="K649" s="58" t="str">
        <f>IF(ISBLANK($A649),"",$F649-(INDEX(ShipmentRegister!A:A,MATCH($A649,ShipmentRegister!C:C,0))))</f>
        <v/>
      </c>
      <c r="L649" s="59" t="str">
        <f>IF(ISBLANK($A649),"",IF(INDEX(ShipmentRegister!T:T,MATCH($A649,ShipmentRegister!C:C,0))=0,"",INDEX(ShipmentRegister!T:T,MATCH($A649,ShipmentRegister!C:C,0))))</f>
        <v/>
      </c>
      <c r="M649" s="113"/>
    </row>
    <row r="650" spans="1:13" ht="14.25" customHeight="1">
      <c r="A650" s="50"/>
      <c r="B650" s="56" t="str">
        <f>IF(ISBLANK($A650),"",INDEX(ShipmentRegister!G:G,MATCH($A650,ShipmentRegister!C:C,0)))</f>
        <v/>
      </c>
      <c r="C650" s="57" t="str">
        <f>IF(ISBLANK($A650),"",INDEX(ShipmentRegister!D:D,MATCH($A650,ShipmentRegister!C:C,0)))</f>
        <v/>
      </c>
      <c r="D650" s="57" t="str">
        <f>IF(ISBLANK($A650),"",INDEX(ShipmentRegister!F:F,MATCH($A650,ShipmentRegister!C:C,0)))</f>
        <v/>
      </c>
      <c r="E650" s="112"/>
      <c r="F650" s="142"/>
      <c r="G650" s="114"/>
      <c r="H650" s="112"/>
      <c r="I650" s="112"/>
      <c r="J650" s="113"/>
      <c r="K650" s="58" t="str">
        <f>IF(ISBLANK($A650),"",$F650-(INDEX(ShipmentRegister!A:A,MATCH($A650,ShipmentRegister!C:C,0))))</f>
        <v/>
      </c>
      <c r="L650" s="59" t="str">
        <f>IF(ISBLANK($A650),"",IF(INDEX(ShipmentRegister!T:T,MATCH($A650,ShipmentRegister!C:C,0))=0,"",INDEX(ShipmentRegister!T:T,MATCH($A650,ShipmentRegister!C:C,0))))</f>
        <v/>
      </c>
      <c r="M650" s="113"/>
    </row>
    <row r="651" spans="1:13" ht="14.25" customHeight="1">
      <c r="A651" s="50"/>
      <c r="B651" s="56" t="str">
        <f>IF(ISBLANK($A651),"",INDEX(ShipmentRegister!G:G,MATCH($A651,ShipmentRegister!C:C,0)))</f>
        <v/>
      </c>
      <c r="C651" s="57" t="str">
        <f>IF(ISBLANK($A651),"",INDEX(ShipmentRegister!D:D,MATCH($A651,ShipmentRegister!C:C,0)))</f>
        <v/>
      </c>
      <c r="D651" s="57" t="str">
        <f>IF(ISBLANK($A651),"",INDEX(ShipmentRegister!F:F,MATCH($A651,ShipmentRegister!C:C,0)))</f>
        <v/>
      </c>
      <c r="E651" s="112"/>
      <c r="F651" s="142"/>
      <c r="G651" s="114"/>
      <c r="H651" s="112"/>
      <c r="I651" s="112"/>
      <c r="J651" s="113"/>
      <c r="K651" s="58" t="str">
        <f>IF(ISBLANK($A651),"",$F651-(INDEX(ShipmentRegister!A:A,MATCH($A651,ShipmentRegister!C:C,0))))</f>
        <v/>
      </c>
      <c r="L651" s="59" t="str">
        <f>IF(ISBLANK($A651),"",IF(INDEX(ShipmentRegister!T:T,MATCH($A651,ShipmentRegister!C:C,0))=0,"",INDEX(ShipmentRegister!T:T,MATCH($A651,ShipmentRegister!C:C,0))))</f>
        <v/>
      </c>
      <c r="M651" s="113"/>
    </row>
    <row r="652" spans="1:13" ht="14.25" customHeight="1">
      <c r="A652" s="50"/>
      <c r="B652" s="56" t="str">
        <f>IF(ISBLANK($A652),"",INDEX(ShipmentRegister!G:G,MATCH($A652,ShipmentRegister!C:C,0)))</f>
        <v/>
      </c>
      <c r="C652" s="57" t="str">
        <f>IF(ISBLANK($A652),"",INDEX(ShipmentRegister!D:D,MATCH($A652,ShipmentRegister!C:C,0)))</f>
        <v/>
      </c>
      <c r="D652" s="57" t="str">
        <f>IF(ISBLANK($A652),"",INDEX(ShipmentRegister!F:F,MATCH($A652,ShipmentRegister!C:C,0)))</f>
        <v/>
      </c>
      <c r="E652" s="112"/>
      <c r="F652" s="142"/>
      <c r="G652" s="114"/>
      <c r="H652" s="112"/>
      <c r="I652" s="112"/>
      <c r="J652" s="113"/>
      <c r="K652" s="58" t="str">
        <f>IF(ISBLANK($A652),"",$F652-(INDEX(ShipmentRegister!A:A,MATCH($A652,ShipmentRegister!C:C,0))))</f>
        <v/>
      </c>
      <c r="L652" s="59" t="str">
        <f>IF(ISBLANK($A652),"",IF(INDEX(ShipmentRegister!T:T,MATCH($A652,ShipmentRegister!C:C,0))=0,"",INDEX(ShipmentRegister!T:T,MATCH($A652,ShipmentRegister!C:C,0))))</f>
        <v/>
      </c>
      <c r="M652" s="113"/>
    </row>
    <row r="653" spans="1:13" ht="14.25" customHeight="1">
      <c r="A653" s="50"/>
      <c r="B653" s="56" t="str">
        <f>IF(ISBLANK($A653),"",INDEX(ShipmentRegister!G:G,MATCH($A653,ShipmentRegister!C:C,0)))</f>
        <v/>
      </c>
      <c r="C653" s="57" t="str">
        <f>IF(ISBLANK($A653),"",INDEX(ShipmentRegister!D:D,MATCH($A653,ShipmentRegister!C:C,0)))</f>
        <v/>
      </c>
      <c r="D653" s="57" t="str">
        <f>IF(ISBLANK($A653),"",INDEX(ShipmentRegister!F:F,MATCH($A653,ShipmentRegister!C:C,0)))</f>
        <v/>
      </c>
      <c r="E653" s="112"/>
      <c r="F653" s="142"/>
      <c r="G653" s="114"/>
      <c r="H653" s="112"/>
      <c r="I653" s="112"/>
      <c r="J653" s="113"/>
      <c r="K653" s="58" t="str">
        <f>IF(ISBLANK($A653),"",$F653-(INDEX(ShipmentRegister!A:A,MATCH($A653,ShipmentRegister!C:C,0))))</f>
        <v/>
      </c>
      <c r="L653" s="59" t="str">
        <f>IF(ISBLANK($A653),"",IF(INDEX(ShipmentRegister!T:T,MATCH($A653,ShipmentRegister!C:C,0))=0,"",INDEX(ShipmentRegister!T:T,MATCH($A653,ShipmentRegister!C:C,0))))</f>
        <v/>
      </c>
      <c r="M653" s="113"/>
    </row>
    <row r="654" spans="1:13" ht="14.25" customHeight="1">
      <c r="A654" s="50"/>
      <c r="B654" s="56" t="str">
        <f>IF(ISBLANK($A654),"",INDEX(ShipmentRegister!G:G,MATCH($A654,ShipmentRegister!C:C,0)))</f>
        <v/>
      </c>
      <c r="C654" s="57" t="str">
        <f>IF(ISBLANK($A654),"",INDEX(ShipmentRegister!D:D,MATCH($A654,ShipmentRegister!C:C,0)))</f>
        <v/>
      </c>
      <c r="D654" s="57" t="str">
        <f>IF(ISBLANK($A654),"",INDEX(ShipmentRegister!F:F,MATCH($A654,ShipmentRegister!C:C,0)))</f>
        <v/>
      </c>
      <c r="E654" s="112"/>
      <c r="F654" s="142"/>
      <c r="G654" s="114"/>
      <c r="H654" s="112"/>
      <c r="I654" s="112"/>
      <c r="J654" s="113"/>
      <c r="K654" s="58" t="str">
        <f>IF(ISBLANK($A654),"",$F654-(INDEX(ShipmentRegister!A:A,MATCH($A654,ShipmentRegister!C:C,0))))</f>
        <v/>
      </c>
      <c r="L654" s="59" t="str">
        <f>IF(ISBLANK($A654),"",IF(INDEX(ShipmentRegister!T:T,MATCH($A654,ShipmentRegister!C:C,0))=0,"",INDEX(ShipmentRegister!T:T,MATCH($A654,ShipmentRegister!C:C,0))))</f>
        <v/>
      </c>
      <c r="M654" s="113"/>
    </row>
    <row r="655" spans="1:13" ht="14.25" customHeight="1">
      <c r="A655" s="50"/>
      <c r="B655" s="56" t="str">
        <f>IF(ISBLANK($A655),"",INDEX(ShipmentRegister!G:G,MATCH($A655,ShipmentRegister!C:C,0)))</f>
        <v/>
      </c>
      <c r="C655" s="57" t="str">
        <f>IF(ISBLANK($A655),"",INDEX(ShipmentRegister!D:D,MATCH($A655,ShipmentRegister!C:C,0)))</f>
        <v/>
      </c>
      <c r="D655" s="57" t="str">
        <f>IF(ISBLANK($A655),"",INDEX(ShipmentRegister!F:F,MATCH($A655,ShipmentRegister!C:C,0)))</f>
        <v/>
      </c>
      <c r="E655" s="112"/>
      <c r="F655" s="142"/>
      <c r="G655" s="114"/>
      <c r="H655" s="112"/>
      <c r="I655" s="112"/>
      <c r="J655" s="113"/>
      <c r="K655" s="58" t="str">
        <f>IF(ISBLANK($A655),"",$F655-(INDEX(ShipmentRegister!A:A,MATCH($A655,ShipmentRegister!C:C,0))))</f>
        <v/>
      </c>
      <c r="L655" s="59" t="str">
        <f>IF(ISBLANK($A655),"",IF(INDEX(ShipmentRegister!T:T,MATCH($A655,ShipmentRegister!C:C,0))=0,"",INDEX(ShipmentRegister!T:T,MATCH($A655,ShipmentRegister!C:C,0))))</f>
        <v/>
      </c>
      <c r="M655" s="113"/>
    </row>
    <row r="656" spans="1:13" ht="14.25" customHeight="1">
      <c r="A656" s="50"/>
      <c r="B656" s="56" t="str">
        <f>IF(ISBLANK($A656),"",INDEX(ShipmentRegister!G:G,MATCH($A656,ShipmentRegister!C:C,0)))</f>
        <v/>
      </c>
      <c r="C656" s="57" t="str">
        <f>IF(ISBLANK($A656),"",INDEX(ShipmentRegister!D:D,MATCH($A656,ShipmentRegister!C:C,0)))</f>
        <v/>
      </c>
      <c r="D656" s="57" t="str">
        <f>IF(ISBLANK($A656),"",INDEX(ShipmentRegister!F:F,MATCH($A656,ShipmentRegister!C:C,0)))</f>
        <v/>
      </c>
      <c r="E656" s="112"/>
      <c r="F656" s="142"/>
      <c r="G656" s="114"/>
      <c r="H656" s="112"/>
      <c r="I656" s="112"/>
      <c r="J656" s="113"/>
      <c r="K656" s="58" t="str">
        <f>IF(ISBLANK($A656),"",$F656-(INDEX(ShipmentRegister!A:A,MATCH($A656,ShipmentRegister!C:C,0))))</f>
        <v/>
      </c>
      <c r="L656" s="59" t="str">
        <f>IF(ISBLANK($A656),"",IF(INDEX(ShipmentRegister!T:T,MATCH($A656,ShipmentRegister!C:C,0))=0,"",INDEX(ShipmentRegister!T:T,MATCH($A656,ShipmentRegister!C:C,0))))</f>
        <v/>
      </c>
      <c r="M656" s="113"/>
    </row>
    <row r="657" spans="1:13">
      <c r="A657" s="29"/>
      <c r="B657" s="56" t="str">
        <f>IF(ISBLANK($A657),"",INDEX(ShipmentRegister!G:G,MATCH($A657,ShipmentRegister!C:C,0)))</f>
        <v/>
      </c>
      <c r="C657" s="57" t="str">
        <f>IF(ISBLANK($A657),"",INDEX(ShipmentRegister!D:D,MATCH($A657,ShipmentRegister!C:C,0)))</f>
        <v/>
      </c>
      <c r="D657" s="57" t="str">
        <f>IF(ISBLANK($A657),"",INDEX(ShipmentRegister!F:F,MATCH($A657,ShipmentRegister!C:C,0)))</f>
        <v/>
      </c>
      <c r="E657" s="23"/>
      <c r="F657" s="63"/>
      <c r="G657" s="25"/>
      <c r="H657" s="23"/>
      <c r="I657" s="23"/>
      <c r="J657" s="24"/>
      <c r="K657" s="58" t="str">
        <f>IF(ISBLANK($A657),"",$F657-(INDEX(ShipmentRegister!A:A,MATCH($A657,ShipmentRegister!C:C,0))))</f>
        <v/>
      </c>
      <c r="L657" s="59" t="str">
        <f>IF(ISBLANK($A657),"",IF(INDEX(ShipmentRegister!T:T,MATCH($A657,ShipmentRegister!C:C,0))=0,"",INDEX(ShipmentRegister!T:T,MATCH($A657,ShipmentRegister!C:C,0))))</f>
        <v/>
      </c>
      <c r="M657" s="24"/>
    </row>
    <row r="658" spans="1:13">
      <c r="A658" s="29"/>
      <c r="B658" s="56" t="str">
        <f>IF(ISBLANK($A658),"",INDEX(ShipmentRegister!G:G,MATCH($A658,ShipmentRegister!C:C,0)))</f>
        <v/>
      </c>
      <c r="C658" s="57" t="str">
        <f>IF(ISBLANK($A658),"",INDEX(ShipmentRegister!D:D,MATCH($A658,ShipmentRegister!C:C,0)))</f>
        <v/>
      </c>
      <c r="D658" s="57" t="str">
        <f>IF(ISBLANK($A658),"",INDEX(ShipmentRegister!F:F,MATCH($A658,ShipmentRegister!C:C,0)))</f>
        <v/>
      </c>
      <c r="E658" s="23"/>
      <c r="F658" s="63"/>
      <c r="G658" s="25"/>
      <c r="H658" s="23"/>
      <c r="I658" s="23"/>
      <c r="J658" s="24"/>
      <c r="K658" s="58" t="str">
        <f>IF(ISBLANK($A658),"",$F658-(INDEX(ShipmentRegister!A:A,MATCH($A658,ShipmentRegister!C:C,0))))</f>
        <v/>
      </c>
      <c r="L658" s="59" t="str">
        <f>IF(ISBLANK($A658),"",IF(INDEX(ShipmentRegister!T:T,MATCH($A658,ShipmentRegister!C:C,0))=0,"",INDEX(ShipmentRegister!T:T,MATCH($A658,ShipmentRegister!C:C,0))))</f>
        <v/>
      </c>
      <c r="M658" s="24"/>
    </row>
    <row r="659" spans="1:13">
      <c r="A659" s="29"/>
      <c r="B659" s="56" t="str">
        <f>IF(ISBLANK($A659),"",INDEX(ShipmentRegister!G:G,MATCH($A659,ShipmentRegister!C:C,0)))</f>
        <v/>
      </c>
      <c r="C659" s="57" t="str">
        <f>IF(ISBLANK($A659),"",INDEX(ShipmentRegister!D:D,MATCH($A659,ShipmentRegister!C:C,0)))</f>
        <v/>
      </c>
      <c r="D659" s="57" t="str">
        <f>IF(ISBLANK($A659),"",INDEX(ShipmentRegister!F:F,MATCH($A659,ShipmentRegister!C:C,0)))</f>
        <v/>
      </c>
      <c r="E659" s="23"/>
      <c r="F659" s="63"/>
      <c r="G659" s="25"/>
      <c r="H659" s="23"/>
      <c r="I659" s="23"/>
      <c r="J659" s="24"/>
      <c r="K659" s="58" t="str">
        <f>IF(ISBLANK($A659),"",$F659-(INDEX(ShipmentRegister!A:A,MATCH($A659,ShipmentRegister!C:C,0))))</f>
        <v/>
      </c>
      <c r="L659" s="59" t="str">
        <f>IF(ISBLANK($A659),"",IF(INDEX(ShipmentRegister!T:T,MATCH($A659,ShipmentRegister!C:C,0))=0,"",INDEX(ShipmentRegister!T:T,MATCH($A659,ShipmentRegister!C:C,0))))</f>
        <v/>
      </c>
      <c r="M659" s="24"/>
    </row>
    <row r="660" spans="1:13">
      <c r="A660" s="29"/>
      <c r="B660" s="56" t="str">
        <f>IF(ISBLANK($A660),"",INDEX(ShipmentRegister!G:G,MATCH($A660,ShipmentRegister!C:C,0)))</f>
        <v/>
      </c>
      <c r="C660" s="57" t="str">
        <f>IF(ISBLANK($A660),"",INDEX(ShipmentRegister!D:D,MATCH($A660,ShipmentRegister!C:C,0)))</f>
        <v/>
      </c>
      <c r="D660" s="57" t="str">
        <f>IF(ISBLANK($A660),"",INDEX(ShipmentRegister!F:F,MATCH($A660,ShipmentRegister!C:C,0)))</f>
        <v/>
      </c>
      <c r="E660" s="23"/>
      <c r="F660" s="63"/>
      <c r="G660" s="25"/>
      <c r="H660" s="23"/>
      <c r="I660" s="23"/>
      <c r="J660" s="24"/>
      <c r="K660" s="58" t="str">
        <f>IF(ISBLANK($A660),"",$F660-(INDEX(ShipmentRegister!A:A,MATCH($A660,ShipmentRegister!C:C,0))))</f>
        <v/>
      </c>
      <c r="L660" s="59" t="str">
        <f>IF(ISBLANK($A660),"",IF(INDEX(ShipmentRegister!T:T,MATCH($A660,ShipmentRegister!C:C,0))=0,"",INDEX(ShipmentRegister!T:T,MATCH($A660,ShipmentRegister!C:C,0))))</f>
        <v/>
      </c>
      <c r="M660" s="24"/>
    </row>
    <row r="661" spans="1:13">
      <c r="A661" s="29"/>
      <c r="B661" s="56" t="str">
        <f>IF(ISBLANK($A661),"",INDEX(ShipmentRegister!G:G,MATCH($A661,ShipmentRegister!C:C,0)))</f>
        <v/>
      </c>
      <c r="C661" s="57" t="str">
        <f>IF(ISBLANK($A661),"",INDEX(ShipmentRegister!D:D,MATCH($A661,ShipmentRegister!C:C,0)))</f>
        <v/>
      </c>
      <c r="D661" s="57" t="str">
        <f>IF(ISBLANK($A661),"",INDEX(ShipmentRegister!F:F,MATCH($A661,ShipmentRegister!C:C,0)))</f>
        <v/>
      </c>
      <c r="E661" s="23"/>
      <c r="F661" s="63"/>
      <c r="G661" s="25"/>
      <c r="H661" s="23"/>
      <c r="I661" s="23"/>
      <c r="J661" s="24"/>
      <c r="K661" s="58" t="str">
        <f>IF(ISBLANK($A661),"",$F661-(INDEX(ShipmentRegister!A:A,MATCH($A661,ShipmentRegister!C:C,0))))</f>
        <v/>
      </c>
      <c r="L661" s="59" t="str">
        <f>IF(ISBLANK($A661),"",IF(INDEX(ShipmentRegister!T:T,MATCH($A661,ShipmentRegister!C:C,0))=0,"",INDEX(ShipmentRegister!T:T,MATCH($A661,ShipmentRegister!C:C,0))))</f>
        <v/>
      </c>
      <c r="M661" s="24"/>
    </row>
    <row r="662" spans="1:13">
      <c r="A662" s="29"/>
      <c r="B662" s="56" t="str">
        <f>IF(ISBLANK($A662),"",INDEX(ShipmentRegister!G:G,MATCH($A662,ShipmentRegister!C:C,0)))</f>
        <v/>
      </c>
      <c r="C662" s="57" t="str">
        <f>IF(ISBLANK($A662),"",INDEX(ShipmentRegister!D:D,MATCH($A662,ShipmentRegister!C:C,0)))</f>
        <v/>
      </c>
      <c r="D662" s="57" t="str">
        <f>IF(ISBLANK($A662),"",INDEX(ShipmentRegister!F:F,MATCH($A662,ShipmentRegister!C:C,0)))</f>
        <v/>
      </c>
      <c r="E662" s="23"/>
      <c r="F662" s="63"/>
      <c r="G662" s="25"/>
      <c r="H662" s="23"/>
      <c r="I662" s="23"/>
      <c r="J662" s="24"/>
      <c r="K662" s="58" t="str">
        <f>IF(ISBLANK($A662),"",$F662-(INDEX(ShipmentRegister!A:A,MATCH($A662,ShipmentRegister!C:C,0))))</f>
        <v/>
      </c>
      <c r="L662" s="59" t="str">
        <f>IF(ISBLANK($A662),"",IF(INDEX(ShipmentRegister!T:T,MATCH($A662,ShipmentRegister!C:C,0))=0,"",INDEX(ShipmentRegister!T:T,MATCH($A662,ShipmentRegister!C:C,0))))</f>
        <v/>
      </c>
      <c r="M662" s="24"/>
    </row>
    <row r="663" spans="1:13">
      <c r="A663" s="29"/>
      <c r="B663" s="56" t="str">
        <f>IF(ISBLANK($A663),"",INDEX(ShipmentRegister!G:G,MATCH($A663,ShipmentRegister!C:C,0)))</f>
        <v/>
      </c>
      <c r="C663" s="57" t="str">
        <f>IF(ISBLANK($A663),"",INDEX(ShipmentRegister!D:D,MATCH($A663,ShipmentRegister!C:C,0)))</f>
        <v/>
      </c>
      <c r="D663" s="57" t="str">
        <f>IF(ISBLANK($A663),"",INDEX(ShipmentRegister!F:F,MATCH($A663,ShipmentRegister!C:C,0)))</f>
        <v/>
      </c>
      <c r="E663" s="23"/>
      <c r="F663" s="63"/>
      <c r="G663" s="25"/>
      <c r="H663" s="23"/>
      <c r="I663" s="23"/>
      <c r="J663" s="24"/>
      <c r="K663" s="58" t="str">
        <f>IF(ISBLANK($A663),"",$F663-(INDEX(ShipmentRegister!A:A,MATCH($A663,ShipmentRegister!C:C,0))))</f>
        <v/>
      </c>
      <c r="L663" s="59" t="str">
        <f>IF(ISBLANK($A663),"",IF(INDEX(ShipmentRegister!T:T,MATCH($A663,ShipmentRegister!C:C,0))=0,"",INDEX(ShipmentRegister!T:T,MATCH($A663,ShipmentRegister!C:C,0))))</f>
        <v/>
      </c>
      <c r="M663" s="24"/>
    </row>
    <row r="664" spans="1:13">
      <c r="A664" s="29"/>
      <c r="B664" s="56" t="str">
        <f>IF(ISBLANK($A664),"",INDEX(ShipmentRegister!G:G,MATCH($A664,ShipmentRegister!C:C,0)))</f>
        <v/>
      </c>
      <c r="C664" s="57" t="str">
        <f>IF(ISBLANK($A664),"",INDEX(ShipmentRegister!D:D,MATCH($A664,ShipmentRegister!C:C,0)))</f>
        <v/>
      </c>
      <c r="D664" s="57" t="str">
        <f>IF(ISBLANK($A664),"",INDEX(ShipmentRegister!F:F,MATCH($A664,ShipmentRegister!C:C,0)))</f>
        <v/>
      </c>
      <c r="E664" s="23"/>
      <c r="F664" s="63"/>
      <c r="G664" s="25"/>
      <c r="H664" s="23"/>
      <c r="I664" s="23"/>
      <c r="J664" s="24"/>
      <c r="K664" s="58" t="str">
        <f>IF(ISBLANK($A664),"",$F664-(INDEX(ShipmentRegister!A:A,MATCH($A664,ShipmentRegister!C:C,0))))</f>
        <v/>
      </c>
      <c r="L664" s="59" t="str">
        <f>IF(ISBLANK($A664),"",IF(INDEX(ShipmentRegister!T:T,MATCH($A664,ShipmentRegister!C:C,0))=0,"",INDEX(ShipmentRegister!T:T,MATCH($A664,ShipmentRegister!C:C,0))))</f>
        <v/>
      </c>
      <c r="M664" s="24"/>
    </row>
    <row r="665" spans="1:13">
      <c r="A665" s="29"/>
      <c r="B665" s="56" t="str">
        <f>IF(ISBLANK($A665),"",INDEX(ShipmentRegister!G:G,MATCH($A665,ShipmentRegister!C:C,0)))</f>
        <v/>
      </c>
      <c r="C665" s="57" t="str">
        <f>IF(ISBLANK($A665),"",INDEX(ShipmentRegister!D:D,MATCH($A665,ShipmentRegister!C:C,0)))</f>
        <v/>
      </c>
      <c r="D665" s="57" t="str">
        <f>IF(ISBLANK($A665),"",INDEX(ShipmentRegister!F:F,MATCH($A665,ShipmentRegister!C:C,0)))</f>
        <v/>
      </c>
      <c r="E665" s="23"/>
      <c r="F665" s="63"/>
      <c r="G665" s="25"/>
      <c r="H665" s="23"/>
      <c r="I665" s="23"/>
      <c r="J665" s="24"/>
      <c r="K665" s="58" t="str">
        <f>IF(ISBLANK($A665),"",$F665-(INDEX(ShipmentRegister!A:A,MATCH($A665,ShipmentRegister!C:C,0))))</f>
        <v/>
      </c>
      <c r="L665" s="59" t="str">
        <f>IF(ISBLANK($A665),"",IF(INDEX(ShipmentRegister!T:T,MATCH($A665,ShipmentRegister!C:C,0))=0,"",INDEX(ShipmentRegister!T:T,MATCH($A665,ShipmentRegister!C:C,0))))</f>
        <v/>
      </c>
      <c r="M665" s="24"/>
    </row>
    <row r="666" spans="1:13">
      <c r="A666" s="29"/>
      <c r="B666" s="56" t="str">
        <f>IF(ISBLANK($A666),"",INDEX(ShipmentRegister!G:G,MATCH($A666,ShipmentRegister!C:C,0)))</f>
        <v/>
      </c>
      <c r="C666" s="57" t="str">
        <f>IF(ISBLANK($A666),"",INDEX(ShipmentRegister!D:D,MATCH($A666,ShipmentRegister!C:C,0)))</f>
        <v/>
      </c>
      <c r="D666" s="57" t="str">
        <f>IF(ISBLANK($A666),"",INDEX(ShipmentRegister!F:F,MATCH($A666,ShipmentRegister!C:C,0)))</f>
        <v/>
      </c>
      <c r="E666" s="23"/>
      <c r="F666" s="63"/>
      <c r="G666" s="25"/>
      <c r="H666" s="23"/>
      <c r="I666" s="23"/>
      <c r="J666" s="24"/>
      <c r="K666" s="58" t="str">
        <f>IF(ISBLANK($A666),"",$F666-(INDEX(ShipmentRegister!A:A,MATCH($A666,ShipmentRegister!C:C,0))))</f>
        <v/>
      </c>
      <c r="L666" s="59" t="str">
        <f>IF(ISBLANK($A666),"",IF(INDEX(ShipmentRegister!T:T,MATCH($A666,ShipmentRegister!C:C,0))=0,"",INDEX(ShipmentRegister!T:T,MATCH($A666,ShipmentRegister!C:C,0))))</f>
        <v/>
      </c>
      <c r="M666" s="24"/>
    </row>
    <row r="667" spans="1:13">
      <c r="A667" s="29"/>
      <c r="B667" s="56" t="str">
        <f>IF(ISBLANK($A667),"",INDEX(ShipmentRegister!G:G,MATCH($A667,ShipmentRegister!C:C,0)))</f>
        <v/>
      </c>
      <c r="C667" s="57" t="str">
        <f>IF(ISBLANK($A667),"",INDEX(ShipmentRegister!D:D,MATCH($A667,ShipmentRegister!C:C,0)))</f>
        <v/>
      </c>
      <c r="D667" s="57" t="str">
        <f>IF(ISBLANK($A667),"",INDEX(ShipmentRegister!F:F,MATCH($A667,ShipmentRegister!C:C,0)))</f>
        <v/>
      </c>
      <c r="E667" s="23"/>
      <c r="F667" s="63"/>
      <c r="G667" s="25"/>
      <c r="H667" s="23"/>
      <c r="I667" s="23"/>
      <c r="J667" s="24"/>
      <c r="K667" s="58" t="str">
        <f>IF(ISBLANK($A667),"",$F667-(INDEX(ShipmentRegister!A:A,MATCH($A667,ShipmentRegister!C:C,0))))</f>
        <v/>
      </c>
      <c r="L667" s="59" t="str">
        <f>IF(ISBLANK($A667),"",IF(INDEX(ShipmentRegister!T:T,MATCH($A667,ShipmentRegister!C:C,0))=0,"",INDEX(ShipmentRegister!T:T,MATCH($A667,ShipmentRegister!C:C,0))))</f>
        <v/>
      </c>
      <c r="M667" s="24"/>
    </row>
    <row r="668" spans="1:13">
      <c r="A668" s="29"/>
      <c r="B668" s="56" t="str">
        <f>IF(ISBLANK($A668),"",INDEX(ShipmentRegister!G:G,MATCH($A668,ShipmentRegister!C:C,0)))</f>
        <v/>
      </c>
      <c r="C668" s="57" t="str">
        <f>IF(ISBLANK($A668),"",INDEX(ShipmentRegister!D:D,MATCH($A668,ShipmentRegister!C:C,0)))</f>
        <v/>
      </c>
      <c r="D668" s="57" t="str">
        <f>IF(ISBLANK($A668),"",INDEX(ShipmentRegister!F:F,MATCH($A668,ShipmentRegister!C:C,0)))</f>
        <v/>
      </c>
      <c r="E668" s="23"/>
      <c r="F668" s="63"/>
      <c r="G668" s="25"/>
      <c r="H668" s="23"/>
      <c r="I668" s="23"/>
      <c r="J668" s="24"/>
      <c r="K668" s="58" t="str">
        <f>IF(ISBLANK($A668),"",$F668-(INDEX(ShipmentRegister!A:A,MATCH($A668,ShipmentRegister!C:C,0))))</f>
        <v/>
      </c>
      <c r="L668" s="59" t="str">
        <f>IF(ISBLANK($A668),"",IF(INDEX(ShipmentRegister!T:T,MATCH($A668,ShipmentRegister!C:C,0))=0,"",INDEX(ShipmentRegister!T:T,MATCH($A668,ShipmentRegister!C:C,0))))</f>
        <v/>
      </c>
      <c r="M668" s="24"/>
    </row>
    <row r="669" spans="1:13">
      <c r="A669" s="29"/>
      <c r="B669" s="56" t="str">
        <f>IF(ISBLANK($A669),"",INDEX(ShipmentRegister!G:G,MATCH($A669,ShipmentRegister!C:C,0)))</f>
        <v/>
      </c>
      <c r="C669" s="57" t="str">
        <f>IF(ISBLANK($A669),"",INDEX(ShipmentRegister!D:D,MATCH($A669,ShipmentRegister!C:C,0)))</f>
        <v/>
      </c>
      <c r="D669" s="57" t="str">
        <f>IF(ISBLANK($A669),"",INDEX(ShipmentRegister!F:F,MATCH($A669,ShipmentRegister!C:C,0)))</f>
        <v/>
      </c>
      <c r="E669" s="23"/>
      <c r="F669" s="63"/>
      <c r="G669" s="25"/>
      <c r="H669" s="23"/>
      <c r="I669" s="23"/>
      <c r="J669" s="24"/>
      <c r="K669" s="58" t="str">
        <f>IF(ISBLANK($A669),"",$F669-(INDEX(ShipmentRegister!A:A,MATCH($A669,ShipmentRegister!C:C,0))))</f>
        <v/>
      </c>
      <c r="L669" s="59" t="str">
        <f>IF(ISBLANK($A669),"",IF(INDEX(ShipmentRegister!T:T,MATCH($A669,ShipmentRegister!C:C,0))=0,"",INDEX(ShipmentRegister!T:T,MATCH($A669,ShipmentRegister!C:C,0))))</f>
        <v/>
      </c>
      <c r="M669" s="24"/>
    </row>
    <row r="670" spans="1:13">
      <c r="A670" s="29"/>
      <c r="B670" s="56" t="str">
        <f>IF(ISBLANK($A670),"",INDEX(ShipmentRegister!G:G,MATCH($A670,ShipmentRegister!C:C,0)))</f>
        <v/>
      </c>
      <c r="C670" s="57" t="str">
        <f>IF(ISBLANK($A670),"",INDEX(ShipmentRegister!D:D,MATCH($A670,ShipmentRegister!C:C,0)))</f>
        <v/>
      </c>
      <c r="D670" s="57" t="str">
        <f>IF(ISBLANK($A670),"",INDEX(ShipmentRegister!F:F,MATCH($A670,ShipmentRegister!C:C,0)))</f>
        <v/>
      </c>
      <c r="E670" s="23"/>
      <c r="F670" s="63"/>
      <c r="G670" s="25"/>
      <c r="H670" s="23"/>
      <c r="I670" s="23"/>
      <c r="J670" s="24"/>
      <c r="K670" s="58" t="str">
        <f>IF(ISBLANK($A670),"",$F670-(INDEX(ShipmentRegister!A:A,MATCH($A670,ShipmentRegister!C:C,0))))</f>
        <v/>
      </c>
      <c r="L670" s="59" t="str">
        <f>IF(ISBLANK($A670),"",IF(INDEX(ShipmentRegister!T:T,MATCH($A670,ShipmentRegister!C:C,0))=0,"",INDEX(ShipmentRegister!T:T,MATCH($A670,ShipmentRegister!C:C,0))))</f>
        <v/>
      </c>
      <c r="M670" s="24"/>
    </row>
    <row r="671" spans="1:13">
      <c r="A671" s="29"/>
      <c r="B671" s="56" t="str">
        <f>IF(ISBLANK($A671),"",INDEX(ShipmentRegister!G:G,MATCH($A671,ShipmentRegister!C:C,0)))</f>
        <v/>
      </c>
      <c r="C671" s="57" t="str">
        <f>IF(ISBLANK($A671),"",INDEX(ShipmentRegister!D:D,MATCH($A671,ShipmentRegister!C:C,0)))</f>
        <v/>
      </c>
      <c r="D671" s="57" t="str">
        <f>IF(ISBLANK($A671),"",INDEX(ShipmentRegister!F:F,MATCH($A671,ShipmentRegister!C:C,0)))</f>
        <v/>
      </c>
      <c r="E671" s="23"/>
      <c r="F671" s="63"/>
      <c r="G671" s="25"/>
      <c r="H671" s="23"/>
      <c r="I671" s="23"/>
      <c r="J671" s="24"/>
      <c r="K671" s="58" t="str">
        <f>IF(ISBLANK($A671),"",$F671-(INDEX(ShipmentRegister!A:A,MATCH($A671,ShipmentRegister!C:C,0))))</f>
        <v/>
      </c>
      <c r="L671" s="59" t="str">
        <f>IF(ISBLANK($A671),"",IF(INDEX(ShipmentRegister!T:T,MATCH($A671,ShipmentRegister!C:C,0))=0,"",INDEX(ShipmentRegister!T:T,MATCH($A671,ShipmentRegister!C:C,0))))</f>
        <v/>
      </c>
      <c r="M671" s="24"/>
    </row>
    <row r="672" spans="1:13">
      <c r="A672" s="29"/>
      <c r="B672" s="56" t="str">
        <f>IF(ISBLANK($A672),"",INDEX(ShipmentRegister!G:G,MATCH($A672,ShipmentRegister!C:C,0)))</f>
        <v/>
      </c>
      <c r="C672" s="57" t="str">
        <f>IF(ISBLANK($A672),"",INDEX(ShipmentRegister!D:D,MATCH($A672,ShipmentRegister!C:C,0)))</f>
        <v/>
      </c>
      <c r="D672" s="57" t="str">
        <f>IF(ISBLANK($A672),"",INDEX(ShipmentRegister!F:F,MATCH($A672,ShipmentRegister!C:C,0)))</f>
        <v/>
      </c>
      <c r="E672" s="23"/>
      <c r="F672" s="63"/>
      <c r="G672" s="25"/>
      <c r="H672" s="23"/>
      <c r="I672" s="23"/>
      <c r="J672" s="24"/>
      <c r="K672" s="58" t="str">
        <f>IF(ISBLANK($A672),"",$F672-(INDEX(ShipmentRegister!A:A,MATCH($A672,ShipmentRegister!C:C,0))))</f>
        <v/>
      </c>
      <c r="L672" s="59" t="str">
        <f>IF(ISBLANK($A672),"",IF(INDEX(ShipmentRegister!T:T,MATCH($A672,ShipmentRegister!C:C,0))=0,"",INDEX(ShipmentRegister!T:T,MATCH($A672,ShipmentRegister!C:C,0))))</f>
        <v/>
      </c>
      <c r="M672" s="24"/>
    </row>
    <row r="673" spans="1:13">
      <c r="A673" s="29"/>
      <c r="B673" s="56" t="str">
        <f>IF(ISBLANK($A673),"",INDEX(ShipmentRegister!G:G,MATCH($A673,ShipmentRegister!C:C,0)))</f>
        <v/>
      </c>
      <c r="C673" s="57" t="str">
        <f>IF(ISBLANK($A673),"",INDEX(ShipmentRegister!D:D,MATCH($A673,ShipmentRegister!C:C,0)))</f>
        <v/>
      </c>
      <c r="D673" s="57" t="str">
        <f>IF(ISBLANK($A673),"",INDEX(ShipmentRegister!F:F,MATCH($A673,ShipmentRegister!C:C,0)))</f>
        <v/>
      </c>
      <c r="E673" s="23"/>
      <c r="F673" s="63"/>
      <c r="G673" s="25"/>
      <c r="H673" s="23"/>
      <c r="I673" s="23"/>
      <c r="J673" s="24"/>
      <c r="K673" s="58" t="str">
        <f>IF(ISBLANK($A673),"",$F673-(INDEX(ShipmentRegister!A:A,MATCH($A673,ShipmentRegister!C:C,0))))</f>
        <v/>
      </c>
      <c r="L673" s="59" t="str">
        <f>IF(ISBLANK($A673),"",IF(INDEX(ShipmentRegister!T:T,MATCH($A673,ShipmentRegister!C:C,0))=0,"",INDEX(ShipmentRegister!T:T,MATCH($A673,ShipmentRegister!C:C,0))))</f>
        <v/>
      </c>
      <c r="M673" s="24"/>
    </row>
    <row r="674" spans="1:13">
      <c r="A674" s="29"/>
      <c r="B674" s="56" t="str">
        <f>IF(ISBLANK($A674),"",INDEX(ShipmentRegister!G:G,MATCH($A674,ShipmentRegister!C:C,0)))</f>
        <v/>
      </c>
      <c r="C674" s="57" t="str">
        <f>IF(ISBLANK($A674),"",INDEX(ShipmentRegister!D:D,MATCH($A674,ShipmentRegister!C:C,0)))</f>
        <v/>
      </c>
      <c r="D674" s="57" t="str">
        <f>IF(ISBLANK($A674),"",INDEX(ShipmentRegister!F:F,MATCH($A674,ShipmentRegister!C:C,0)))</f>
        <v/>
      </c>
      <c r="E674" s="23"/>
      <c r="F674" s="63"/>
      <c r="G674" s="25"/>
      <c r="H674" s="23"/>
      <c r="I674" s="23"/>
      <c r="J674" s="24"/>
      <c r="K674" s="58" t="str">
        <f>IF(ISBLANK($A674),"",$F674-(INDEX(ShipmentRegister!A:A,MATCH($A674,ShipmentRegister!C:C,0))))</f>
        <v/>
      </c>
      <c r="L674" s="59" t="str">
        <f>IF(ISBLANK($A674),"",IF(INDEX(ShipmentRegister!T:T,MATCH($A674,ShipmentRegister!C:C,0))=0,"",INDEX(ShipmentRegister!T:T,MATCH($A674,ShipmentRegister!C:C,0))))</f>
        <v/>
      </c>
      <c r="M674" s="24"/>
    </row>
    <row r="675" spans="1:13">
      <c r="A675" s="29"/>
      <c r="B675" s="56" t="str">
        <f>IF(ISBLANK($A675),"",INDEX(ShipmentRegister!G:G,MATCH($A675,ShipmentRegister!C:C,0)))</f>
        <v/>
      </c>
      <c r="C675" s="57" t="str">
        <f>IF(ISBLANK($A675),"",INDEX(ShipmentRegister!D:D,MATCH($A675,ShipmentRegister!C:C,0)))</f>
        <v/>
      </c>
      <c r="D675" s="57" t="str">
        <f>IF(ISBLANK($A675),"",INDEX(ShipmentRegister!F:F,MATCH($A675,ShipmentRegister!C:C,0)))</f>
        <v/>
      </c>
      <c r="E675" s="23"/>
      <c r="F675" s="63"/>
      <c r="G675" s="25"/>
      <c r="H675" s="23"/>
      <c r="I675" s="23"/>
      <c r="J675" s="24"/>
      <c r="K675" s="58" t="str">
        <f>IF(ISBLANK($A675),"",$F675-(INDEX(ShipmentRegister!A:A,MATCH($A675,ShipmentRegister!C:C,0))))</f>
        <v/>
      </c>
      <c r="L675" s="59" t="str">
        <f>IF(ISBLANK($A675),"",IF(INDEX(ShipmentRegister!T:T,MATCH($A675,ShipmentRegister!C:C,0))=0,"",INDEX(ShipmentRegister!T:T,MATCH($A675,ShipmentRegister!C:C,0))))</f>
        <v/>
      </c>
      <c r="M675" s="24"/>
    </row>
    <row r="676" spans="1:13">
      <c r="A676" s="29"/>
      <c r="B676" s="56" t="str">
        <f>IF(ISBLANK($A676),"",INDEX(ShipmentRegister!G:G,MATCH($A676,ShipmentRegister!C:C,0)))</f>
        <v/>
      </c>
      <c r="C676" s="57" t="str">
        <f>IF(ISBLANK($A676),"",INDEX(ShipmentRegister!D:D,MATCH($A676,ShipmentRegister!C:C,0)))</f>
        <v/>
      </c>
      <c r="D676" s="57" t="str">
        <f>IF(ISBLANK($A676),"",INDEX(ShipmentRegister!F:F,MATCH($A676,ShipmentRegister!C:C,0)))</f>
        <v/>
      </c>
      <c r="E676" s="23"/>
      <c r="F676" s="63"/>
      <c r="G676" s="25"/>
      <c r="H676" s="23"/>
      <c r="I676" s="23"/>
      <c r="J676" s="24"/>
      <c r="K676" s="58" t="str">
        <f>IF(ISBLANK($A676),"",$F676-(INDEX(ShipmentRegister!A:A,MATCH($A676,ShipmentRegister!C:C,0))))</f>
        <v/>
      </c>
      <c r="L676" s="59" t="str">
        <f>IF(ISBLANK($A676),"",IF(INDEX(ShipmentRegister!T:T,MATCH($A676,ShipmentRegister!C:C,0))=0,"",INDEX(ShipmentRegister!T:T,MATCH($A676,ShipmentRegister!C:C,0))))</f>
        <v/>
      </c>
      <c r="M676" s="24"/>
    </row>
    <row r="677" spans="1:13">
      <c r="A677" s="29"/>
      <c r="B677" s="56" t="str">
        <f>IF(ISBLANK($A677),"",INDEX(ShipmentRegister!G:G,MATCH($A677,ShipmentRegister!C:C,0)))</f>
        <v/>
      </c>
      <c r="C677" s="57" t="str">
        <f>IF(ISBLANK($A677),"",INDEX(ShipmentRegister!D:D,MATCH($A677,ShipmentRegister!C:C,0)))</f>
        <v/>
      </c>
      <c r="D677" s="57" t="str">
        <f>IF(ISBLANK($A677),"",INDEX(ShipmentRegister!F:F,MATCH($A677,ShipmentRegister!C:C,0)))</f>
        <v/>
      </c>
      <c r="E677" s="23"/>
      <c r="F677" s="63"/>
      <c r="G677" s="25"/>
      <c r="H677" s="23"/>
      <c r="I677" s="23"/>
      <c r="J677" s="24"/>
      <c r="K677" s="58" t="str">
        <f>IF(ISBLANK($A677),"",$F677-(INDEX(ShipmentRegister!A:A,MATCH($A677,ShipmentRegister!C:C,0))))</f>
        <v/>
      </c>
      <c r="L677" s="59" t="str">
        <f>IF(ISBLANK($A677),"",IF(INDEX(ShipmentRegister!T:T,MATCH($A677,ShipmentRegister!C:C,0))=0,"",INDEX(ShipmentRegister!T:T,MATCH($A677,ShipmentRegister!C:C,0))))</f>
        <v/>
      </c>
      <c r="M677" s="24"/>
    </row>
    <row r="678" spans="1:13">
      <c r="A678" s="29"/>
      <c r="B678" s="56" t="str">
        <f>IF(ISBLANK($A678),"",INDEX(ShipmentRegister!G:G,MATCH($A678,ShipmentRegister!C:C,0)))</f>
        <v/>
      </c>
      <c r="C678" s="57" t="str">
        <f>IF(ISBLANK($A678),"",INDEX(ShipmentRegister!D:D,MATCH($A678,ShipmentRegister!C:C,0)))</f>
        <v/>
      </c>
      <c r="D678" s="57" t="str">
        <f>IF(ISBLANK($A678),"",INDEX(ShipmentRegister!F:F,MATCH($A678,ShipmentRegister!C:C,0)))</f>
        <v/>
      </c>
      <c r="E678" s="23"/>
      <c r="F678" s="63"/>
      <c r="G678" s="25"/>
      <c r="H678" s="23"/>
      <c r="I678" s="23"/>
      <c r="J678" s="24"/>
      <c r="K678" s="58" t="str">
        <f>IF(ISBLANK($A678),"",$F678-(INDEX(ShipmentRegister!A:A,MATCH($A678,ShipmentRegister!C:C,0))))</f>
        <v/>
      </c>
      <c r="L678" s="59" t="str">
        <f>IF(ISBLANK($A678),"",IF(INDEX(ShipmentRegister!T:T,MATCH($A678,ShipmentRegister!C:C,0))=0,"",INDEX(ShipmentRegister!T:T,MATCH($A678,ShipmentRegister!C:C,0))))</f>
        <v/>
      </c>
      <c r="M678" s="24"/>
    </row>
    <row r="679" spans="1:13">
      <c r="A679" s="29"/>
      <c r="B679" s="56" t="str">
        <f>IF(ISBLANK($A679),"",INDEX(ShipmentRegister!G:G,MATCH($A679,ShipmentRegister!C:C,0)))</f>
        <v/>
      </c>
      <c r="C679" s="57" t="str">
        <f>IF(ISBLANK($A679),"",INDEX(ShipmentRegister!D:D,MATCH($A679,ShipmentRegister!C:C,0)))</f>
        <v/>
      </c>
      <c r="D679" s="57" t="str">
        <f>IF(ISBLANK($A679),"",INDEX(ShipmentRegister!F:F,MATCH($A679,ShipmentRegister!C:C,0)))</f>
        <v/>
      </c>
      <c r="E679" s="23"/>
      <c r="F679" s="63"/>
      <c r="G679" s="25"/>
      <c r="H679" s="23"/>
      <c r="I679" s="23"/>
      <c r="J679" s="24"/>
      <c r="K679" s="58" t="str">
        <f>IF(ISBLANK($A679),"",$F679-(INDEX(ShipmentRegister!A:A,MATCH($A679,ShipmentRegister!C:C,0))))</f>
        <v/>
      </c>
      <c r="L679" s="59" t="str">
        <f>IF(ISBLANK($A679),"",IF(INDEX(ShipmentRegister!T:T,MATCH($A679,ShipmentRegister!C:C,0))=0,"",INDEX(ShipmentRegister!T:T,MATCH($A679,ShipmentRegister!C:C,0))))</f>
        <v/>
      </c>
      <c r="M679" s="24"/>
    </row>
    <row r="680" spans="1:13">
      <c r="A680" s="29"/>
      <c r="B680" s="56" t="str">
        <f>IF(ISBLANK($A680),"",INDEX(ShipmentRegister!G:G,MATCH($A680,ShipmentRegister!C:C,0)))</f>
        <v/>
      </c>
      <c r="C680" s="57" t="str">
        <f>IF(ISBLANK($A680),"",INDEX(ShipmentRegister!D:D,MATCH($A680,ShipmentRegister!C:C,0)))</f>
        <v/>
      </c>
      <c r="D680" s="57" t="str">
        <f>IF(ISBLANK($A680),"",INDEX(ShipmentRegister!F:F,MATCH($A680,ShipmentRegister!C:C,0)))</f>
        <v/>
      </c>
      <c r="E680" s="23"/>
      <c r="F680" s="63"/>
      <c r="G680" s="25"/>
      <c r="H680" s="23"/>
      <c r="I680" s="23"/>
      <c r="J680" s="24"/>
      <c r="K680" s="58" t="str">
        <f>IF(ISBLANK($A680),"",$F680-(INDEX(ShipmentRegister!A:A,MATCH($A680,ShipmentRegister!C:C,0))))</f>
        <v/>
      </c>
      <c r="L680" s="59" t="str">
        <f>IF(ISBLANK($A680),"",IF(INDEX(ShipmentRegister!T:T,MATCH($A680,ShipmentRegister!C:C,0))=0,"",INDEX(ShipmentRegister!T:T,MATCH($A680,ShipmentRegister!C:C,0))))</f>
        <v/>
      </c>
      <c r="M680" s="24"/>
    </row>
    <row r="681" spans="1:13">
      <c r="A681" s="29"/>
      <c r="B681" s="56" t="str">
        <f>IF(ISBLANK($A681),"",INDEX(ShipmentRegister!G:G,MATCH($A681,ShipmentRegister!C:C,0)))</f>
        <v/>
      </c>
      <c r="C681" s="57" t="str">
        <f>IF(ISBLANK($A681),"",INDEX(ShipmentRegister!D:D,MATCH($A681,ShipmentRegister!C:C,0)))</f>
        <v/>
      </c>
      <c r="D681" s="57" t="str">
        <f>IF(ISBLANK($A681),"",INDEX(ShipmentRegister!F:F,MATCH($A681,ShipmentRegister!C:C,0)))</f>
        <v/>
      </c>
      <c r="E681" s="23"/>
      <c r="F681" s="63"/>
      <c r="G681" s="25"/>
      <c r="H681" s="23"/>
      <c r="I681" s="23"/>
      <c r="J681" s="24"/>
      <c r="K681" s="58" t="str">
        <f>IF(ISBLANK($A681),"",$F681-(INDEX(ShipmentRegister!A:A,MATCH($A681,ShipmentRegister!C:C,0))))</f>
        <v/>
      </c>
      <c r="L681" s="59" t="str">
        <f>IF(ISBLANK($A681),"",IF(INDEX(ShipmentRegister!T:T,MATCH($A681,ShipmentRegister!C:C,0))=0,"",INDEX(ShipmentRegister!T:T,MATCH($A681,ShipmentRegister!C:C,0))))</f>
        <v/>
      </c>
      <c r="M681" s="24"/>
    </row>
    <row r="682" spans="1:13">
      <c r="A682" s="29"/>
      <c r="B682" s="56" t="str">
        <f>IF(ISBLANK($A682),"",INDEX(ShipmentRegister!G:G,MATCH($A682,ShipmentRegister!C:C,0)))</f>
        <v/>
      </c>
      <c r="C682" s="57" t="str">
        <f>IF(ISBLANK($A682),"",INDEX(ShipmentRegister!D:D,MATCH($A682,ShipmentRegister!C:C,0)))</f>
        <v/>
      </c>
      <c r="D682" s="57" t="str">
        <f>IF(ISBLANK($A682),"",INDEX(ShipmentRegister!F:F,MATCH($A682,ShipmentRegister!C:C,0)))</f>
        <v/>
      </c>
      <c r="E682" s="23"/>
      <c r="F682" s="63"/>
      <c r="G682" s="25"/>
      <c r="H682" s="23"/>
      <c r="I682" s="23"/>
      <c r="J682" s="24"/>
      <c r="K682" s="58" t="str">
        <f>IF(ISBLANK($A682),"",$F682-(INDEX(ShipmentRegister!A:A,MATCH($A682,ShipmentRegister!C:C,0))))</f>
        <v/>
      </c>
      <c r="L682" s="59" t="str">
        <f>IF(ISBLANK($A682),"",IF(INDEX(ShipmentRegister!T:T,MATCH($A682,ShipmentRegister!C:C,0))=0,"",INDEX(ShipmentRegister!T:T,MATCH($A682,ShipmentRegister!C:C,0))))</f>
        <v/>
      </c>
      <c r="M682" s="24"/>
    </row>
    <row r="683" spans="1:13">
      <c r="A683" s="29"/>
      <c r="B683" s="56" t="str">
        <f>IF(ISBLANK($A683),"",INDEX(ShipmentRegister!G:G,MATCH($A683,ShipmentRegister!C:C,0)))</f>
        <v/>
      </c>
      <c r="C683" s="57" t="str">
        <f>IF(ISBLANK($A683),"",INDEX(ShipmentRegister!D:D,MATCH($A683,ShipmentRegister!C:C,0)))</f>
        <v/>
      </c>
      <c r="D683" s="57" t="str">
        <f>IF(ISBLANK($A683),"",INDEX(ShipmentRegister!F:F,MATCH($A683,ShipmentRegister!C:C,0)))</f>
        <v/>
      </c>
      <c r="E683" s="23"/>
      <c r="F683" s="63"/>
      <c r="G683" s="25"/>
      <c r="H683" s="23"/>
      <c r="I683" s="23"/>
      <c r="J683" s="24"/>
      <c r="K683" s="58" t="str">
        <f>IF(ISBLANK($A683),"",$F683-(INDEX(ShipmentRegister!A:A,MATCH($A683,ShipmentRegister!C:C,0))))</f>
        <v/>
      </c>
      <c r="L683" s="59" t="str">
        <f>IF(ISBLANK($A683),"",IF(INDEX(ShipmentRegister!T:T,MATCH($A683,ShipmentRegister!C:C,0))=0,"",INDEX(ShipmentRegister!T:T,MATCH($A683,ShipmentRegister!C:C,0))))</f>
        <v/>
      </c>
      <c r="M683" s="24"/>
    </row>
    <row r="684" spans="1:13">
      <c r="A684" s="29"/>
      <c r="B684" s="56" t="str">
        <f>IF(ISBLANK($A684),"",INDEX(ShipmentRegister!G:G,MATCH($A684,ShipmentRegister!C:C,0)))</f>
        <v/>
      </c>
      <c r="C684" s="57" t="str">
        <f>IF(ISBLANK($A684),"",INDEX(ShipmentRegister!D:D,MATCH($A684,ShipmentRegister!C:C,0)))</f>
        <v/>
      </c>
      <c r="D684" s="57" t="str">
        <f>IF(ISBLANK($A684),"",INDEX(ShipmentRegister!F:F,MATCH($A684,ShipmentRegister!C:C,0)))</f>
        <v/>
      </c>
      <c r="E684" s="23"/>
      <c r="F684" s="63"/>
      <c r="G684" s="25"/>
      <c r="H684" s="23"/>
      <c r="I684" s="23"/>
      <c r="J684" s="24"/>
      <c r="K684" s="58" t="str">
        <f>IF(ISBLANK($A684),"",$F684-(INDEX(ShipmentRegister!A:A,MATCH($A684,ShipmentRegister!C:C,0))))</f>
        <v/>
      </c>
      <c r="L684" s="59" t="str">
        <f>IF(ISBLANK($A684),"",IF(INDEX(ShipmentRegister!T:T,MATCH($A684,ShipmentRegister!C:C,0))=0,"",INDEX(ShipmentRegister!T:T,MATCH($A684,ShipmentRegister!C:C,0))))</f>
        <v/>
      </c>
      <c r="M684" s="24"/>
    </row>
    <row r="685" spans="1:13">
      <c r="A685" s="29"/>
      <c r="B685" s="56" t="str">
        <f>IF(ISBLANK($A685),"",INDEX(ShipmentRegister!G:G,MATCH($A685,ShipmentRegister!C:C,0)))</f>
        <v/>
      </c>
      <c r="C685" s="57" t="str">
        <f>IF(ISBLANK($A685),"",INDEX(ShipmentRegister!D:D,MATCH($A685,ShipmentRegister!C:C,0)))</f>
        <v/>
      </c>
      <c r="D685" s="57" t="str">
        <f>IF(ISBLANK($A685),"",INDEX(ShipmentRegister!F:F,MATCH($A685,ShipmentRegister!C:C,0)))</f>
        <v/>
      </c>
      <c r="E685" s="23"/>
      <c r="F685" s="63"/>
      <c r="G685" s="25"/>
      <c r="H685" s="23"/>
      <c r="I685" s="23"/>
      <c r="J685" s="24"/>
      <c r="K685" s="58" t="str">
        <f>IF(ISBLANK($A685),"",$F685-(INDEX(ShipmentRegister!A:A,MATCH($A685,ShipmentRegister!C:C,0))))</f>
        <v/>
      </c>
      <c r="L685" s="59" t="str">
        <f>IF(ISBLANK($A685),"",IF(INDEX(ShipmentRegister!T:T,MATCH($A685,ShipmentRegister!C:C,0))=0,"",INDEX(ShipmentRegister!T:T,MATCH($A685,ShipmentRegister!C:C,0))))</f>
        <v/>
      </c>
      <c r="M685" s="24"/>
    </row>
    <row r="686" spans="1:13">
      <c r="A686" s="29"/>
      <c r="B686" s="56" t="str">
        <f>IF(ISBLANK($A686),"",INDEX(ShipmentRegister!G:G,MATCH($A686,ShipmentRegister!C:C,0)))</f>
        <v/>
      </c>
      <c r="C686" s="57" t="str">
        <f>IF(ISBLANK($A686),"",INDEX(ShipmentRegister!D:D,MATCH($A686,ShipmentRegister!C:C,0)))</f>
        <v/>
      </c>
      <c r="D686" s="57" t="str">
        <f>IF(ISBLANK($A686),"",INDEX(ShipmentRegister!F:F,MATCH($A686,ShipmentRegister!C:C,0)))</f>
        <v/>
      </c>
      <c r="E686" s="23"/>
      <c r="F686" s="63"/>
      <c r="G686" s="25"/>
      <c r="H686" s="23"/>
      <c r="I686" s="23"/>
      <c r="J686" s="24"/>
      <c r="K686" s="58" t="str">
        <f>IF(ISBLANK($A686),"",$F686-(INDEX(ShipmentRegister!A:A,MATCH($A686,ShipmentRegister!C:C,0))))</f>
        <v/>
      </c>
      <c r="L686" s="59" t="str">
        <f>IF(ISBLANK($A686),"",IF(INDEX(ShipmentRegister!T:T,MATCH($A686,ShipmentRegister!C:C,0))=0,"",INDEX(ShipmentRegister!T:T,MATCH($A686,ShipmentRegister!C:C,0))))</f>
        <v/>
      </c>
      <c r="M686" s="24"/>
    </row>
    <row r="687" spans="1:13">
      <c r="A687" s="29"/>
      <c r="B687" s="56" t="str">
        <f>IF(ISBLANK($A687),"",INDEX(ShipmentRegister!G:G,MATCH($A687,ShipmentRegister!C:C,0)))</f>
        <v/>
      </c>
      <c r="C687" s="57" t="str">
        <f>IF(ISBLANK($A687),"",INDEX(ShipmentRegister!D:D,MATCH($A687,ShipmentRegister!C:C,0)))</f>
        <v/>
      </c>
      <c r="D687" s="57" t="str">
        <f>IF(ISBLANK($A687),"",INDEX(ShipmentRegister!F:F,MATCH($A687,ShipmentRegister!C:C,0)))</f>
        <v/>
      </c>
      <c r="E687" s="23"/>
      <c r="F687" s="63"/>
      <c r="G687" s="25"/>
      <c r="H687" s="23"/>
      <c r="I687" s="23"/>
      <c r="J687" s="24"/>
      <c r="K687" s="58" t="str">
        <f>IF(ISBLANK($A687),"",$F687-(INDEX(ShipmentRegister!A:A,MATCH($A687,ShipmentRegister!C:C,0))))</f>
        <v/>
      </c>
      <c r="L687" s="59" t="str">
        <f>IF(ISBLANK($A687),"",IF(INDEX(ShipmentRegister!T:T,MATCH($A687,ShipmentRegister!C:C,0))=0,"",INDEX(ShipmentRegister!T:T,MATCH($A687,ShipmentRegister!C:C,0))))</f>
        <v/>
      </c>
      <c r="M687" s="24"/>
    </row>
    <row r="688" spans="1:13">
      <c r="A688" s="29"/>
      <c r="B688" s="56" t="str">
        <f>IF(ISBLANK($A688),"",INDEX(ShipmentRegister!G:G,MATCH($A688,ShipmentRegister!C:C,0)))</f>
        <v/>
      </c>
      <c r="C688" s="57" t="str">
        <f>IF(ISBLANK($A688),"",INDEX(ShipmentRegister!D:D,MATCH($A688,ShipmentRegister!C:C,0)))</f>
        <v/>
      </c>
      <c r="D688" s="57" t="str">
        <f>IF(ISBLANK($A688),"",INDEX(ShipmentRegister!F:F,MATCH($A688,ShipmentRegister!C:C,0)))</f>
        <v/>
      </c>
      <c r="E688" s="23"/>
      <c r="F688" s="63"/>
      <c r="G688" s="25"/>
      <c r="H688" s="23"/>
      <c r="I688" s="23"/>
      <c r="J688" s="24"/>
      <c r="K688" s="58" t="str">
        <f>IF(ISBLANK($A688),"",$F688-(INDEX(ShipmentRegister!A:A,MATCH($A688,ShipmentRegister!C:C,0))))</f>
        <v/>
      </c>
      <c r="L688" s="59" t="str">
        <f>IF(ISBLANK($A688),"",IF(INDEX(ShipmentRegister!T:T,MATCH($A688,ShipmentRegister!C:C,0))=0,"",INDEX(ShipmentRegister!T:T,MATCH($A688,ShipmentRegister!C:C,0))))</f>
        <v/>
      </c>
      <c r="M688" s="24"/>
    </row>
    <row r="689" spans="1:13">
      <c r="A689" s="29"/>
      <c r="B689" s="56" t="str">
        <f>IF(ISBLANK($A689),"",INDEX(ShipmentRegister!G:G,MATCH($A689,ShipmentRegister!C:C,0)))</f>
        <v/>
      </c>
      <c r="C689" s="57" t="str">
        <f>IF(ISBLANK($A689),"",INDEX(ShipmentRegister!D:D,MATCH($A689,ShipmentRegister!C:C,0)))</f>
        <v/>
      </c>
      <c r="D689" s="57" t="str">
        <f>IF(ISBLANK($A689),"",INDEX(ShipmentRegister!F:F,MATCH($A689,ShipmentRegister!C:C,0)))</f>
        <v/>
      </c>
      <c r="E689" s="23"/>
      <c r="F689" s="63"/>
      <c r="G689" s="25"/>
      <c r="H689" s="23"/>
      <c r="I689" s="23"/>
      <c r="J689" s="24"/>
      <c r="K689" s="58" t="str">
        <f>IF(ISBLANK($A689),"",$F689-(INDEX(ShipmentRegister!A:A,MATCH($A689,ShipmentRegister!C:C,0))))</f>
        <v/>
      </c>
      <c r="L689" s="59" t="str">
        <f>IF(ISBLANK($A689),"",IF(INDEX(ShipmentRegister!T:T,MATCH($A689,ShipmentRegister!C:C,0))=0,"",INDEX(ShipmentRegister!T:T,MATCH($A689,ShipmentRegister!C:C,0))))</f>
        <v/>
      </c>
      <c r="M689" s="24"/>
    </row>
    <row r="690" spans="1:13">
      <c r="A690" s="29"/>
      <c r="B690" s="56" t="str">
        <f>IF(ISBLANK($A690),"",INDEX(ShipmentRegister!G:G,MATCH($A690,ShipmentRegister!C:C,0)))</f>
        <v/>
      </c>
      <c r="C690" s="57" t="str">
        <f>IF(ISBLANK($A690),"",INDEX(ShipmentRegister!D:D,MATCH($A690,ShipmentRegister!C:C,0)))</f>
        <v/>
      </c>
      <c r="D690" s="57" t="str">
        <f>IF(ISBLANK($A690),"",INDEX(ShipmentRegister!F:F,MATCH($A690,ShipmentRegister!C:C,0)))</f>
        <v/>
      </c>
      <c r="E690" s="23"/>
      <c r="F690" s="63"/>
      <c r="G690" s="25"/>
      <c r="H690" s="23"/>
      <c r="I690" s="23"/>
      <c r="J690" s="24"/>
      <c r="K690" s="58" t="str">
        <f>IF(ISBLANK($A690),"",$F690-(INDEX(ShipmentRegister!A:A,MATCH($A690,ShipmentRegister!C:C,0))))</f>
        <v/>
      </c>
      <c r="L690" s="59" t="str">
        <f>IF(ISBLANK($A690),"",IF(INDEX(ShipmentRegister!T:T,MATCH($A690,ShipmentRegister!C:C,0))=0,"",INDEX(ShipmentRegister!T:T,MATCH($A690,ShipmentRegister!C:C,0))))</f>
        <v/>
      </c>
      <c r="M690" s="24"/>
    </row>
    <row r="691" spans="1:13">
      <c r="A691" s="29"/>
      <c r="B691" s="56" t="str">
        <f>IF(ISBLANK($A691),"",INDEX(ShipmentRegister!G:G,MATCH($A691,ShipmentRegister!C:C,0)))</f>
        <v/>
      </c>
      <c r="C691" s="57" t="str">
        <f>IF(ISBLANK($A691),"",INDEX(ShipmentRegister!D:D,MATCH($A691,ShipmentRegister!C:C,0)))</f>
        <v/>
      </c>
      <c r="D691" s="57" t="str">
        <f>IF(ISBLANK($A691),"",INDEX(ShipmentRegister!F:F,MATCH($A691,ShipmentRegister!C:C,0)))</f>
        <v/>
      </c>
      <c r="E691" s="23"/>
      <c r="F691" s="63"/>
      <c r="G691" s="25"/>
      <c r="H691" s="23"/>
      <c r="I691" s="23"/>
      <c r="J691" s="24"/>
      <c r="K691" s="58" t="str">
        <f>IF(ISBLANK($A691),"",$F691-(INDEX(ShipmentRegister!A:A,MATCH($A691,ShipmentRegister!C:C,0))))</f>
        <v/>
      </c>
      <c r="L691" s="59" t="str">
        <f>IF(ISBLANK($A691),"",IF(INDEX(ShipmentRegister!T:T,MATCH($A691,ShipmentRegister!C:C,0))=0,"",INDEX(ShipmentRegister!T:T,MATCH($A691,ShipmentRegister!C:C,0))))</f>
        <v/>
      </c>
      <c r="M691" s="24"/>
    </row>
    <row r="692" spans="1:13">
      <c r="A692" s="29"/>
      <c r="B692" s="56" t="str">
        <f>IF(ISBLANK($A692),"",INDEX(ShipmentRegister!G:G,MATCH($A692,ShipmentRegister!C:C,0)))</f>
        <v/>
      </c>
      <c r="C692" s="57" t="str">
        <f>IF(ISBLANK($A692),"",INDEX(ShipmentRegister!D:D,MATCH($A692,ShipmentRegister!C:C,0)))</f>
        <v/>
      </c>
      <c r="D692" s="57" t="str">
        <f>IF(ISBLANK($A692),"",INDEX(ShipmentRegister!F:F,MATCH($A692,ShipmentRegister!C:C,0)))</f>
        <v/>
      </c>
      <c r="E692" s="23"/>
      <c r="F692" s="63"/>
      <c r="G692" s="25"/>
      <c r="H692" s="23"/>
      <c r="I692" s="23"/>
      <c r="J692" s="24"/>
      <c r="K692" s="58" t="str">
        <f>IF(ISBLANK($A692),"",$F692-(INDEX(ShipmentRegister!A:A,MATCH($A692,ShipmentRegister!C:C,0))))</f>
        <v/>
      </c>
      <c r="L692" s="59" t="str">
        <f>IF(ISBLANK($A692),"",IF(INDEX(ShipmentRegister!T:T,MATCH($A692,ShipmentRegister!C:C,0))=0,"",INDEX(ShipmentRegister!T:T,MATCH($A692,ShipmentRegister!C:C,0))))</f>
        <v/>
      </c>
      <c r="M692" s="24"/>
    </row>
    <row r="693" spans="1:13">
      <c r="A693" s="29"/>
      <c r="B693" s="56" t="str">
        <f>IF(ISBLANK($A693),"",INDEX(ShipmentRegister!G:G,MATCH($A693,ShipmentRegister!C:C,0)))</f>
        <v/>
      </c>
      <c r="C693" s="57" t="str">
        <f>IF(ISBLANK($A693),"",INDEX(ShipmentRegister!D:D,MATCH($A693,ShipmentRegister!C:C,0)))</f>
        <v/>
      </c>
      <c r="D693" s="57" t="str">
        <f>IF(ISBLANK($A693),"",INDEX(ShipmentRegister!F:F,MATCH($A693,ShipmentRegister!C:C,0)))</f>
        <v/>
      </c>
      <c r="E693" s="23"/>
      <c r="F693" s="63"/>
      <c r="G693" s="25"/>
      <c r="H693" s="23"/>
      <c r="I693" s="23"/>
      <c r="J693" s="24"/>
      <c r="K693" s="58" t="str">
        <f>IF(ISBLANK($A693),"",$F693-(INDEX(ShipmentRegister!A:A,MATCH($A693,ShipmentRegister!C:C,0))))</f>
        <v/>
      </c>
      <c r="L693" s="59" t="str">
        <f>IF(ISBLANK($A693),"",IF(INDEX(ShipmentRegister!T:T,MATCH($A693,ShipmentRegister!C:C,0))=0,"",INDEX(ShipmentRegister!T:T,MATCH($A693,ShipmentRegister!C:C,0))))</f>
        <v/>
      </c>
      <c r="M693" s="24"/>
    </row>
    <row r="694" spans="1:13">
      <c r="A694" s="29"/>
      <c r="B694" s="56" t="str">
        <f>IF(ISBLANK($A694),"",INDEX(ShipmentRegister!G:G,MATCH($A694,ShipmentRegister!C:C,0)))</f>
        <v/>
      </c>
      <c r="C694" s="57" t="str">
        <f>IF(ISBLANK($A694),"",INDEX(ShipmentRegister!D:D,MATCH($A694,ShipmentRegister!C:C,0)))</f>
        <v/>
      </c>
      <c r="D694" s="57" t="str">
        <f>IF(ISBLANK($A694),"",INDEX(ShipmentRegister!F:F,MATCH($A694,ShipmentRegister!C:C,0)))</f>
        <v/>
      </c>
      <c r="E694" s="23"/>
      <c r="F694" s="63"/>
      <c r="G694" s="25"/>
      <c r="H694" s="23"/>
      <c r="I694" s="23"/>
      <c r="J694" s="24"/>
      <c r="K694" s="58" t="str">
        <f>IF(ISBLANK($A694),"",$F694-(INDEX(ShipmentRegister!A:A,MATCH($A694,ShipmentRegister!C:C,0))))</f>
        <v/>
      </c>
      <c r="L694" s="59" t="str">
        <f>IF(ISBLANK($A694),"",IF(INDEX(ShipmentRegister!T:T,MATCH($A694,ShipmentRegister!C:C,0))=0,"",INDEX(ShipmentRegister!T:T,MATCH($A694,ShipmentRegister!C:C,0))))</f>
        <v/>
      </c>
      <c r="M694" s="24"/>
    </row>
    <row r="695" spans="1:13">
      <c r="A695" s="29"/>
      <c r="B695" s="56" t="str">
        <f>IF(ISBLANK($A695),"",INDEX(ShipmentRegister!G:G,MATCH($A695,ShipmentRegister!C:C,0)))</f>
        <v/>
      </c>
      <c r="C695" s="57" t="str">
        <f>IF(ISBLANK($A695),"",INDEX(ShipmentRegister!D:D,MATCH($A695,ShipmentRegister!C:C,0)))</f>
        <v/>
      </c>
      <c r="D695" s="57" t="str">
        <f>IF(ISBLANK($A695),"",INDEX(ShipmentRegister!F:F,MATCH($A695,ShipmentRegister!C:C,0)))</f>
        <v/>
      </c>
      <c r="E695" s="23"/>
      <c r="F695" s="63"/>
      <c r="G695" s="25"/>
      <c r="H695" s="23"/>
      <c r="I695" s="23"/>
      <c r="J695" s="24"/>
      <c r="K695" s="58" t="str">
        <f>IF(ISBLANK($A695),"",$F695-(INDEX(ShipmentRegister!A:A,MATCH($A695,ShipmentRegister!C:C,0))))</f>
        <v/>
      </c>
      <c r="L695" s="59" t="str">
        <f>IF(ISBLANK($A695),"",IF(INDEX(ShipmentRegister!T:T,MATCH($A695,ShipmentRegister!C:C,0))=0,"",INDEX(ShipmentRegister!T:T,MATCH($A695,ShipmentRegister!C:C,0))))</f>
        <v/>
      </c>
      <c r="M695" s="24"/>
    </row>
    <row r="696" spans="1:13">
      <c r="A696" s="29"/>
      <c r="B696" s="56" t="str">
        <f>IF(ISBLANK($A696),"",INDEX(ShipmentRegister!G:G,MATCH($A696,ShipmentRegister!C:C,0)))</f>
        <v/>
      </c>
      <c r="C696" s="57" t="str">
        <f>IF(ISBLANK($A696),"",INDEX(ShipmentRegister!D:D,MATCH($A696,ShipmentRegister!C:C,0)))</f>
        <v/>
      </c>
      <c r="D696" s="57" t="str">
        <f>IF(ISBLANK($A696),"",INDEX(ShipmentRegister!F:F,MATCH($A696,ShipmentRegister!C:C,0)))</f>
        <v/>
      </c>
      <c r="E696" s="23"/>
      <c r="F696" s="63"/>
      <c r="G696" s="25"/>
      <c r="H696" s="23"/>
      <c r="I696" s="23"/>
      <c r="J696" s="24"/>
      <c r="K696" s="58" t="str">
        <f>IF(ISBLANK($A696),"",$F696-(INDEX(ShipmentRegister!A:A,MATCH($A696,ShipmentRegister!C:C,0))))</f>
        <v/>
      </c>
      <c r="L696" s="59" t="str">
        <f>IF(ISBLANK($A696),"",IF(INDEX(ShipmentRegister!T:T,MATCH($A696,ShipmentRegister!C:C,0))=0,"",INDEX(ShipmentRegister!T:T,MATCH($A696,ShipmentRegister!C:C,0))))</f>
        <v/>
      </c>
      <c r="M696" s="24"/>
    </row>
    <row r="697" spans="1:13">
      <c r="A697" s="29"/>
      <c r="B697" s="56" t="str">
        <f>IF(ISBLANK($A697),"",INDEX(ShipmentRegister!G:G,MATCH($A697,ShipmentRegister!C:C,0)))</f>
        <v/>
      </c>
      <c r="C697" s="57" t="str">
        <f>IF(ISBLANK($A697),"",INDEX(ShipmentRegister!D:D,MATCH($A697,ShipmentRegister!C:C,0)))</f>
        <v/>
      </c>
      <c r="D697" s="57" t="str">
        <f>IF(ISBLANK($A697),"",INDEX(ShipmentRegister!F:F,MATCH($A697,ShipmentRegister!C:C,0)))</f>
        <v/>
      </c>
      <c r="E697" s="23"/>
      <c r="F697" s="63"/>
      <c r="G697" s="25"/>
      <c r="H697" s="23"/>
      <c r="I697" s="23"/>
      <c r="J697" s="24"/>
      <c r="K697" s="58" t="str">
        <f>IF(ISBLANK($A697),"",$F697-(INDEX(ShipmentRegister!A:A,MATCH($A697,ShipmentRegister!C:C,0))))</f>
        <v/>
      </c>
      <c r="L697" s="59" t="str">
        <f>IF(ISBLANK($A697),"",IF(INDEX(ShipmentRegister!T:T,MATCH($A697,ShipmentRegister!C:C,0))=0,"",INDEX(ShipmentRegister!T:T,MATCH($A697,ShipmentRegister!C:C,0))))</f>
        <v/>
      </c>
      <c r="M697" s="24"/>
    </row>
    <row r="698" spans="1:13">
      <c r="A698" s="29"/>
      <c r="B698" s="56" t="str">
        <f>IF(ISBLANK($A698),"",INDEX(ShipmentRegister!G:G,MATCH($A698,ShipmentRegister!C:C,0)))</f>
        <v/>
      </c>
      <c r="C698" s="57" t="str">
        <f>IF(ISBLANK($A698),"",INDEX(ShipmentRegister!D:D,MATCH($A698,ShipmentRegister!C:C,0)))</f>
        <v/>
      </c>
      <c r="D698" s="57" t="str">
        <f>IF(ISBLANK($A698),"",INDEX(ShipmentRegister!F:F,MATCH($A698,ShipmentRegister!C:C,0)))</f>
        <v/>
      </c>
      <c r="E698" s="23"/>
      <c r="F698" s="63"/>
      <c r="G698" s="25"/>
      <c r="H698" s="23"/>
      <c r="I698" s="23"/>
      <c r="J698" s="24"/>
      <c r="K698" s="58" t="str">
        <f>IF(ISBLANK($A698),"",$F698-(INDEX(ShipmentRegister!A:A,MATCH($A698,ShipmentRegister!C:C,0))))</f>
        <v/>
      </c>
      <c r="L698" s="59" t="str">
        <f>IF(ISBLANK($A698),"",IF(INDEX(ShipmentRegister!T:T,MATCH($A698,ShipmentRegister!C:C,0))=0,"",INDEX(ShipmentRegister!T:T,MATCH($A698,ShipmentRegister!C:C,0))))</f>
        <v/>
      </c>
      <c r="M698" s="24"/>
    </row>
    <row r="699" spans="1:13">
      <c r="A699" s="29"/>
      <c r="B699" s="56" t="str">
        <f>IF(ISBLANK($A699),"",INDEX(ShipmentRegister!G:G,MATCH($A699,ShipmentRegister!C:C,0)))</f>
        <v/>
      </c>
      <c r="C699" s="57" t="str">
        <f>IF(ISBLANK($A699),"",INDEX(ShipmentRegister!D:D,MATCH($A699,ShipmentRegister!C:C,0)))</f>
        <v/>
      </c>
      <c r="D699" s="57" t="str">
        <f>IF(ISBLANK($A699),"",INDEX(ShipmentRegister!F:F,MATCH($A699,ShipmentRegister!C:C,0)))</f>
        <v/>
      </c>
      <c r="E699" s="23"/>
      <c r="F699" s="63"/>
      <c r="G699" s="25"/>
      <c r="H699" s="23"/>
      <c r="I699" s="23"/>
      <c r="J699" s="24"/>
      <c r="K699" s="58" t="str">
        <f>IF(ISBLANK($A699),"",$F699-(INDEX(ShipmentRegister!A:A,MATCH($A699,ShipmentRegister!C:C,0))))</f>
        <v/>
      </c>
      <c r="L699" s="59" t="str">
        <f>IF(ISBLANK($A699),"",IF(INDEX(ShipmentRegister!T:T,MATCH($A699,ShipmentRegister!C:C,0))=0,"",INDEX(ShipmentRegister!T:T,MATCH($A699,ShipmentRegister!C:C,0))))</f>
        <v/>
      </c>
      <c r="M699" s="24"/>
    </row>
    <row r="700" spans="1:13">
      <c r="A700" s="29"/>
      <c r="B700" s="56" t="str">
        <f>IF(ISBLANK($A700),"",INDEX(ShipmentRegister!G:G,MATCH($A700,ShipmentRegister!C:C,0)))</f>
        <v/>
      </c>
      <c r="C700" s="57" t="str">
        <f>IF(ISBLANK($A700),"",INDEX(ShipmentRegister!D:D,MATCH($A700,ShipmentRegister!C:C,0)))</f>
        <v/>
      </c>
      <c r="D700" s="57" t="str">
        <f>IF(ISBLANK($A700),"",INDEX(ShipmentRegister!F:F,MATCH($A700,ShipmentRegister!C:C,0)))</f>
        <v/>
      </c>
      <c r="E700" s="23"/>
      <c r="F700" s="63"/>
      <c r="G700" s="25"/>
      <c r="H700" s="23"/>
      <c r="I700" s="23"/>
      <c r="J700" s="24"/>
      <c r="K700" s="58" t="str">
        <f>IF(ISBLANK($A700),"",$F700-(INDEX(ShipmentRegister!A:A,MATCH($A700,ShipmentRegister!C:C,0))))</f>
        <v/>
      </c>
      <c r="L700" s="59" t="str">
        <f>IF(ISBLANK($A700),"",IF(INDEX(ShipmentRegister!T:T,MATCH($A700,ShipmentRegister!C:C,0))=0,"",INDEX(ShipmentRegister!T:T,MATCH($A700,ShipmentRegister!C:C,0))))</f>
        <v/>
      </c>
      <c r="M700" s="24"/>
    </row>
    <row r="701" spans="1:13">
      <c r="A701" s="29"/>
      <c r="B701" s="56" t="str">
        <f>IF(ISBLANK($A701),"",INDEX(ShipmentRegister!G:G,MATCH($A701,ShipmentRegister!C:C,0)))</f>
        <v/>
      </c>
      <c r="C701" s="57" t="str">
        <f>IF(ISBLANK($A701),"",INDEX(ShipmentRegister!D:D,MATCH($A701,ShipmentRegister!C:C,0)))</f>
        <v/>
      </c>
      <c r="D701" s="57" t="str">
        <f>IF(ISBLANK($A701),"",INDEX(ShipmentRegister!F:F,MATCH($A701,ShipmentRegister!C:C,0)))</f>
        <v/>
      </c>
      <c r="E701" s="23"/>
      <c r="F701" s="63"/>
      <c r="G701" s="25"/>
      <c r="H701" s="23"/>
      <c r="I701" s="23"/>
      <c r="J701" s="24"/>
      <c r="K701" s="58" t="str">
        <f>IF(ISBLANK($A701),"",$F701-(INDEX(ShipmentRegister!A:A,MATCH($A701,ShipmentRegister!C:C,0))))</f>
        <v/>
      </c>
      <c r="L701" s="59" t="str">
        <f>IF(ISBLANK($A701),"",IF(INDEX(ShipmentRegister!T:T,MATCH($A701,ShipmentRegister!C:C,0))=0,"",INDEX(ShipmentRegister!T:T,MATCH($A701,ShipmentRegister!C:C,0))))</f>
        <v/>
      </c>
      <c r="M701" s="24"/>
    </row>
    <row r="702" spans="1:13">
      <c r="A702" s="29"/>
      <c r="B702" s="56" t="str">
        <f>IF(ISBLANK($A702),"",INDEX(ShipmentRegister!G:G,MATCH($A702,ShipmentRegister!C:C,0)))</f>
        <v/>
      </c>
      <c r="C702" s="57" t="str">
        <f>IF(ISBLANK($A702),"",INDEX(ShipmentRegister!D:D,MATCH($A702,ShipmentRegister!C:C,0)))</f>
        <v/>
      </c>
      <c r="D702" s="57" t="str">
        <f>IF(ISBLANK($A702),"",INDEX(ShipmentRegister!F:F,MATCH($A702,ShipmentRegister!C:C,0)))</f>
        <v/>
      </c>
      <c r="E702" s="23"/>
      <c r="F702" s="63"/>
      <c r="G702" s="25"/>
      <c r="H702" s="23"/>
      <c r="I702" s="23"/>
      <c r="J702" s="24"/>
      <c r="K702" s="58" t="str">
        <f>IF(ISBLANK($A702),"",$F702-(INDEX(ShipmentRegister!A:A,MATCH($A702,ShipmentRegister!C:C,0))))</f>
        <v/>
      </c>
      <c r="L702" s="59" t="str">
        <f>IF(ISBLANK($A702),"",IF(INDEX(ShipmentRegister!T:T,MATCH($A702,ShipmentRegister!C:C,0))=0,"",INDEX(ShipmentRegister!T:T,MATCH($A702,ShipmentRegister!C:C,0))))</f>
        <v/>
      </c>
      <c r="M702" s="24"/>
    </row>
    <row r="703" spans="1:13">
      <c r="A703" s="29"/>
      <c r="B703" s="56" t="str">
        <f>IF(ISBLANK($A703),"",INDEX(ShipmentRegister!G:G,MATCH($A703,ShipmentRegister!C:C,0)))</f>
        <v/>
      </c>
      <c r="C703" s="57" t="str">
        <f>IF(ISBLANK($A703),"",INDEX(ShipmentRegister!D:D,MATCH($A703,ShipmentRegister!C:C,0)))</f>
        <v/>
      </c>
      <c r="D703" s="57" t="str">
        <f>IF(ISBLANK($A703),"",INDEX(ShipmentRegister!F:F,MATCH($A703,ShipmentRegister!C:C,0)))</f>
        <v/>
      </c>
      <c r="E703" s="23"/>
      <c r="F703" s="63"/>
      <c r="G703" s="25"/>
      <c r="H703" s="23"/>
      <c r="I703" s="23"/>
      <c r="J703" s="24"/>
      <c r="K703" s="58" t="str">
        <f>IF(ISBLANK($A703),"",$F703-(INDEX(ShipmentRegister!A:A,MATCH($A703,ShipmentRegister!C:C,0))))</f>
        <v/>
      </c>
      <c r="L703" s="59" t="str">
        <f>IF(ISBLANK($A703),"",IF(INDEX(ShipmentRegister!T:T,MATCH($A703,ShipmentRegister!C:C,0))=0,"",INDEX(ShipmentRegister!T:T,MATCH($A703,ShipmentRegister!C:C,0))))</f>
        <v/>
      </c>
      <c r="M703" s="24"/>
    </row>
    <row r="704" spans="1:13">
      <c r="A704" s="29"/>
      <c r="B704" s="56" t="str">
        <f>IF(ISBLANK($A704),"",INDEX(ShipmentRegister!G:G,MATCH($A704,ShipmentRegister!C:C,0)))</f>
        <v/>
      </c>
      <c r="C704" s="57" t="str">
        <f>IF(ISBLANK($A704),"",INDEX(ShipmentRegister!D:D,MATCH($A704,ShipmentRegister!C:C,0)))</f>
        <v/>
      </c>
      <c r="D704" s="57" t="str">
        <f>IF(ISBLANK($A704),"",INDEX(ShipmentRegister!F:F,MATCH($A704,ShipmentRegister!C:C,0)))</f>
        <v/>
      </c>
      <c r="E704" s="23"/>
      <c r="F704" s="63"/>
      <c r="G704" s="25"/>
      <c r="H704" s="23"/>
      <c r="I704" s="23"/>
      <c r="J704" s="24"/>
      <c r="K704" s="58" t="str">
        <f>IF(ISBLANK($A704),"",$F704-(INDEX(ShipmentRegister!A:A,MATCH($A704,ShipmentRegister!C:C,0))))</f>
        <v/>
      </c>
      <c r="L704" s="59" t="str">
        <f>IF(ISBLANK($A704),"",IF(INDEX(ShipmentRegister!T:T,MATCH($A704,ShipmentRegister!C:C,0))=0,"",INDEX(ShipmentRegister!T:T,MATCH($A704,ShipmentRegister!C:C,0))))</f>
        <v/>
      </c>
      <c r="M704" s="24"/>
    </row>
    <row r="705" spans="1:13">
      <c r="A705" s="29"/>
      <c r="B705" s="56" t="str">
        <f>IF(ISBLANK($A705),"",INDEX(ShipmentRegister!G:G,MATCH($A705,ShipmentRegister!C:C,0)))</f>
        <v/>
      </c>
      <c r="C705" s="57" t="str">
        <f>IF(ISBLANK($A705),"",INDEX(ShipmentRegister!D:D,MATCH($A705,ShipmentRegister!C:C,0)))</f>
        <v/>
      </c>
      <c r="D705" s="57" t="str">
        <f>IF(ISBLANK($A705),"",INDEX(ShipmentRegister!F:F,MATCH($A705,ShipmentRegister!C:C,0)))</f>
        <v/>
      </c>
      <c r="E705" s="23"/>
      <c r="F705" s="63"/>
      <c r="G705" s="25"/>
      <c r="H705" s="23"/>
      <c r="I705" s="23"/>
      <c r="J705" s="24"/>
      <c r="K705" s="58" t="str">
        <f>IF(ISBLANK($A705),"",$F705-(INDEX(ShipmentRegister!A:A,MATCH($A705,ShipmentRegister!C:C,0))))</f>
        <v/>
      </c>
      <c r="L705" s="59" t="str">
        <f>IF(ISBLANK($A705),"",IF(INDEX(ShipmentRegister!T:T,MATCH($A705,ShipmentRegister!C:C,0))=0,"",INDEX(ShipmentRegister!T:T,MATCH($A705,ShipmentRegister!C:C,0))))</f>
        <v/>
      </c>
      <c r="M705" s="24"/>
    </row>
    <row r="706" spans="1:13">
      <c r="A706" s="29"/>
      <c r="B706" s="56" t="str">
        <f>IF(ISBLANK($A706),"",INDEX(ShipmentRegister!G:G,MATCH($A706,ShipmentRegister!C:C,0)))</f>
        <v/>
      </c>
      <c r="C706" s="57" t="str">
        <f>IF(ISBLANK($A706),"",INDEX(ShipmentRegister!D:D,MATCH($A706,ShipmentRegister!C:C,0)))</f>
        <v/>
      </c>
      <c r="D706" s="57" t="str">
        <f>IF(ISBLANK($A706),"",INDEX(ShipmentRegister!F:F,MATCH($A706,ShipmentRegister!C:C,0)))</f>
        <v/>
      </c>
      <c r="E706" s="23"/>
      <c r="F706" s="63"/>
      <c r="G706" s="25"/>
      <c r="H706" s="23"/>
      <c r="I706" s="23"/>
      <c r="J706" s="24"/>
      <c r="K706" s="58" t="str">
        <f>IF(ISBLANK($A706),"",$F706-(INDEX(ShipmentRegister!A:A,MATCH($A706,ShipmentRegister!C:C,0))))</f>
        <v/>
      </c>
      <c r="L706" s="59" t="str">
        <f>IF(ISBLANK($A706),"",IF(INDEX(ShipmentRegister!T:T,MATCH($A706,ShipmentRegister!C:C,0))=0,"",INDEX(ShipmentRegister!T:T,MATCH($A706,ShipmentRegister!C:C,0))))</f>
        <v/>
      </c>
      <c r="M706" s="24"/>
    </row>
    <row r="707" spans="1:13">
      <c r="A707" s="29"/>
      <c r="B707" s="56" t="str">
        <f>IF(ISBLANK($A707),"",INDEX(ShipmentRegister!G:G,MATCH($A707,ShipmentRegister!C:C,0)))</f>
        <v/>
      </c>
      <c r="C707" s="57" t="str">
        <f>IF(ISBLANK($A707),"",INDEX(ShipmentRegister!D:D,MATCH($A707,ShipmentRegister!C:C,0)))</f>
        <v/>
      </c>
      <c r="D707" s="57" t="str">
        <f>IF(ISBLANK($A707),"",INDEX(ShipmentRegister!F:F,MATCH($A707,ShipmentRegister!C:C,0)))</f>
        <v/>
      </c>
      <c r="E707" s="23"/>
      <c r="F707" s="63"/>
      <c r="G707" s="25"/>
      <c r="H707" s="23"/>
      <c r="I707" s="23"/>
      <c r="J707" s="24"/>
      <c r="K707" s="58" t="str">
        <f>IF(ISBLANK($A707),"",$F707-(INDEX(ShipmentRegister!A:A,MATCH($A707,ShipmentRegister!C:C,0))))</f>
        <v/>
      </c>
      <c r="L707" s="59" t="str">
        <f>IF(ISBLANK($A707),"",IF(INDEX(ShipmentRegister!T:T,MATCH($A707,ShipmentRegister!C:C,0))=0,"",INDEX(ShipmentRegister!T:T,MATCH($A707,ShipmentRegister!C:C,0))))</f>
        <v/>
      </c>
      <c r="M707" s="24"/>
    </row>
    <row r="708" spans="1:13">
      <c r="A708" s="29"/>
      <c r="B708" s="56" t="str">
        <f>IF(ISBLANK($A708),"",INDEX(ShipmentRegister!G:G,MATCH($A708,ShipmentRegister!C:C,0)))</f>
        <v/>
      </c>
      <c r="C708" s="57" t="str">
        <f>IF(ISBLANK($A708),"",INDEX(ShipmentRegister!D:D,MATCH($A708,ShipmentRegister!C:C,0)))</f>
        <v/>
      </c>
      <c r="D708" s="57" t="str">
        <f>IF(ISBLANK($A708),"",INDEX(ShipmentRegister!F:F,MATCH($A708,ShipmentRegister!C:C,0)))</f>
        <v/>
      </c>
      <c r="E708" s="23"/>
      <c r="F708" s="63"/>
      <c r="G708" s="25"/>
      <c r="H708" s="23"/>
      <c r="I708" s="23"/>
      <c r="J708" s="24"/>
      <c r="K708" s="58" t="str">
        <f>IF(ISBLANK($A708),"",$F708-(INDEX(ShipmentRegister!A:A,MATCH($A708,ShipmentRegister!C:C,0))))</f>
        <v/>
      </c>
      <c r="L708" s="59" t="str">
        <f>IF(ISBLANK($A708),"",IF(INDEX(ShipmentRegister!T:T,MATCH($A708,ShipmentRegister!C:C,0))=0,"",INDEX(ShipmentRegister!T:T,MATCH($A708,ShipmentRegister!C:C,0))))</f>
        <v/>
      </c>
      <c r="M708" s="24"/>
    </row>
    <row r="709" spans="1:13">
      <c r="A709" s="29"/>
      <c r="B709" s="56" t="str">
        <f>IF(ISBLANK($A709),"",INDEX(ShipmentRegister!G:G,MATCH($A709,ShipmentRegister!C:C,0)))</f>
        <v/>
      </c>
      <c r="C709" s="57" t="str">
        <f>IF(ISBLANK($A709),"",INDEX(ShipmentRegister!D:D,MATCH($A709,ShipmentRegister!C:C,0)))</f>
        <v/>
      </c>
      <c r="D709" s="57" t="str">
        <f>IF(ISBLANK($A709),"",INDEX(ShipmentRegister!F:F,MATCH($A709,ShipmentRegister!C:C,0)))</f>
        <v/>
      </c>
      <c r="E709" s="23"/>
      <c r="F709" s="63"/>
      <c r="G709" s="25"/>
      <c r="H709" s="23"/>
      <c r="I709" s="23"/>
      <c r="J709" s="24"/>
      <c r="K709" s="58" t="str">
        <f>IF(ISBLANK($A709),"",$F709-(INDEX(ShipmentRegister!A:A,MATCH($A709,ShipmentRegister!C:C,0))))</f>
        <v/>
      </c>
      <c r="L709" s="59" t="str">
        <f>IF(ISBLANK($A709),"",IF(INDEX(ShipmentRegister!T:T,MATCH($A709,ShipmentRegister!C:C,0))=0,"",INDEX(ShipmentRegister!T:T,MATCH($A709,ShipmentRegister!C:C,0))))</f>
        <v/>
      </c>
      <c r="M709" s="24"/>
    </row>
    <row r="710" spans="1:13">
      <c r="A710" s="29"/>
      <c r="B710" s="56" t="str">
        <f>IF(ISBLANK($A710),"",INDEX(ShipmentRegister!G:G,MATCH($A710,ShipmentRegister!C:C,0)))</f>
        <v/>
      </c>
      <c r="C710" s="57" t="str">
        <f>IF(ISBLANK($A710),"",INDEX(ShipmentRegister!D:D,MATCH($A710,ShipmentRegister!C:C,0)))</f>
        <v/>
      </c>
      <c r="D710" s="57" t="str">
        <f>IF(ISBLANK($A710),"",INDEX(ShipmentRegister!F:F,MATCH($A710,ShipmentRegister!C:C,0)))</f>
        <v/>
      </c>
      <c r="E710" s="23"/>
      <c r="F710" s="63"/>
      <c r="G710" s="25"/>
      <c r="H710" s="23"/>
      <c r="I710" s="23"/>
      <c r="J710" s="24"/>
      <c r="K710" s="58" t="str">
        <f>IF(ISBLANK($A710),"",$F710-(INDEX(ShipmentRegister!A:A,MATCH($A710,ShipmentRegister!C:C,0))))</f>
        <v/>
      </c>
      <c r="L710" s="59" t="str">
        <f>IF(ISBLANK($A710),"",IF(INDEX(ShipmentRegister!T:T,MATCH($A710,ShipmentRegister!C:C,0))=0,"",INDEX(ShipmentRegister!T:T,MATCH($A710,ShipmentRegister!C:C,0))))</f>
        <v/>
      </c>
      <c r="M710" s="24"/>
    </row>
    <row r="711" spans="1:13">
      <c r="A711" s="29"/>
      <c r="B711" s="56" t="str">
        <f>IF(ISBLANK($A711),"",INDEX(ShipmentRegister!G:G,MATCH($A711,ShipmentRegister!C:C,0)))</f>
        <v/>
      </c>
      <c r="C711" s="57" t="str">
        <f>IF(ISBLANK($A711),"",INDEX(ShipmentRegister!D:D,MATCH($A711,ShipmentRegister!C:C,0)))</f>
        <v/>
      </c>
      <c r="D711" s="57" t="str">
        <f>IF(ISBLANK($A711),"",INDEX(ShipmentRegister!F:F,MATCH($A711,ShipmentRegister!C:C,0)))</f>
        <v/>
      </c>
      <c r="E711" s="23"/>
      <c r="F711" s="63"/>
      <c r="G711" s="25"/>
      <c r="H711" s="23"/>
      <c r="I711" s="23"/>
      <c r="J711" s="24"/>
      <c r="K711" s="58" t="str">
        <f>IF(ISBLANK($A711),"",$F711-(INDEX(ShipmentRegister!A:A,MATCH($A711,ShipmentRegister!C:C,0))))</f>
        <v/>
      </c>
      <c r="L711" s="59" t="str">
        <f>IF(ISBLANK($A711),"",IF(INDEX(ShipmentRegister!T:T,MATCH($A711,ShipmentRegister!C:C,0))=0,"",INDEX(ShipmentRegister!T:T,MATCH($A711,ShipmentRegister!C:C,0))))</f>
        <v/>
      </c>
      <c r="M711" s="24"/>
    </row>
    <row r="712" spans="1:13">
      <c r="A712" s="29"/>
      <c r="B712" s="56" t="str">
        <f>IF(ISBLANK($A712),"",INDEX(ShipmentRegister!G:G,MATCH($A712,ShipmentRegister!C:C,0)))</f>
        <v/>
      </c>
      <c r="C712" s="57" t="str">
        <f>IF(ISBLANK($A712),"",INDEX(ShipmentRegister!D:D,MATCH($A712,ShipmentRegister!C:C,0)))</f>
        <v/>
      </c>
      <c r="D712" s="57" t="str">
        <f>IF(ISBLANK($A712),"",INDEX(ShipmentRegister!F:F,MATCH($A712,ShipmentRegister!C:C,0)))</f>
        <v/>
      </c>
      <c r="E712" s="23"/>
      <c r="F712" s="63"/>
      <c r="G712" s="25"/>
      <c r="H712" s="23"/>
      <c r="I712" s="23"/>
      <c r="J712" s="24"/>
      <c r="K712" s="58" t="str">
        <f>IF(ISBLANK($A712),"",$F712-(INDEX(ShipmentRegister!A:A,MATCH($A712,ShipmentRegister!C:C,0))))</f>
        <v/>
      </c>
      <c r="L712" s="59" t="str">
        <f>IF(ISBLANK($A712),"",IF(INDEX(ShipmentRegister!T:T,MATCH($A712,ShipmentRegister!C:C,0))=0,"",INDEX(ShipmentRegister!T:T,MATCH($A712,ShipmentRegister!C:C,0))))</f>
        <v/>
      </c>
      <c r="M712" s="24"/>
    </row>
    <row r="713" spans="1:13">
      <c r="A713" s="29"/>
      <c r="B713" s="56" t="str">
        <f>IF(ISBLANK($A713),"",INDEX(ShipmentRegister!G:G,MATCH($A713,ShipmentRegister!C:C,0)))</f>
        <v/>
      </c>
      <c r="C713" s="57" t="str">
        <f>IF(ISBLANK($A713),"",INDEX(ShipmentRegister!D:D,MATCH($A713,ShipmentRegister!C:C,0)))</f>
        <v/>
      </c>
      <c r="D713" s="57" t="str">
        <f>IF(ISBLANK($A713),"",INDEX(ShipmentRegister!F:F,MATCH($A713,ShipmentRegister!C:C,0)))</f>
        <v/>
      </c>
      <c r="E713" s="23"/>
      <c r="F713" s="63"/>
      <c r="G713" s="25"/>
      <c r="H713" s="23"/>
      <c r="I713" s="23"/>
      <c r="J713" s="24"/>
      <c r="K713" s="58" t="str">
        <f>IF(ISBLANK($A713),"",$F713-(INDEX(ShipmentRegister!A:A,MATCH($A713,ShipmentRegister!C:C,0))))</f>
        <v/>
      </c>
      <c r="L713" s="59" t="str">
        <f>IF(ISBLANK($A713),"",IF(INDEX(ShipmentRegister!T:T,MATCH($A713,ShipmentRegister!C:C,0))=0,"",INDEX(ShipmentRegister!T:T,MATCH($A713,ShipmentRegister!C:C,0))))</f>
        <v/>
      </c>
      <c r="M713" s="24"/>
    </row>
    <row r="714" spans="1:13">
      <c r="A714" s="29"/>
      <c r="B714" s="56" t="str">
        <f>IF(ISBLANK($A714),"",INDEX(ShipmentRegister!G:G,MATCH($A714,ShipmentRegister!C:C,0)))</f>
        <v/>
      </c>
      <c r="C714" s="57" t="str">
        <f>IF(ISBLANK($A714),"",INDEX(ShipmentRegister!D:D,MATCH($A714,ShipmentRegister!C:C,0)))</f>
        <v/>
      </c>
      <c r="D714" s="57" t="str">
        <f>IF(ISBLANK($A714),"",INDEX(ShipmentRegister!F:F,MATCH($A714,ShipmentRegister!C:C,0)))</f>
        <v/>
      </c>
      <c r="E714" s="23"/>
      <c r="F714" s="63"/>
      <c r="G714" s="25"/>
      <c r="H714" s="23"/>
      <c r="I714" s="23"/>
      <c r="J714" s="24"/>
      <c r="K714" s="58" t="str">
        <f>IF(ISBLANK($A714),"",$F714-(INDEX(ShipmentRegister!A:A,MATCH($A714,ShipmentRegister!C:C,0))))</f>
        <v/>
      </c>
      <c r="L714" s="59" t="str">
        <f>IF(ISBLANK($A714),"",IF(INDEX(ShipmentRegister!T:T,MATCH($A714,ShipmentRegister!C:C,0))=0,"",INDEX(ShipmentRegister!T:T,MATCH($A714,ShipmentRegister!C:C,0))))</f>
        <v/>
      </c>
      <c r="M714" s="24"/>
    </row>
    <row r="715" spans="1:13">
      <c r="A715" s="29"/>
      <c r="B715" s="56" t="str">
        <f>IF(ISBLANK($A715),"",INDEX(ShipmentRegister!G:G,MATCH($A715,ShipmentRegister!C:C,0)))</f>
        <v/>
      </c>
      <c r="C715" s="57" t="str">
        <f>IF(ISBLANK($A715),"",INDEX(ShipmentRegister!D:D,MATCH($A715,ShipmentRegister!C:C,0)))</f>
        <v/>
      </c>
      <c r="D715" s="57" t="str">
        <f>IF(ISBLANK($A715),"",INDEX(ShipmentRegister!F:F,MATCH($A715,ShipmentRegister!C:C,0)))</f>
        <v/>
      </c>
      <c r="E715" s="23"/>
      <c r="F715" s="63"/>
      <c r="G715" s="25"/>
      <c r="H715" s="23"/>
      <c r="I715" s="23"/>
      <c r="J715" s="24"/>
      <c r="K715" s="58" t="str">
        <f>IF(ISBLANK($A715),"",$F715-(INDEX(ShipmentRegister!A:A,MATCH($A715,ShipmentRegister!C:C,0))))</f>
        <v/>
      </c>
      <c r="L715" s="59" t="str">
        <f>IF(ISBLANK($A715),"",IF(INDEX(ShipmentRegister!T:T,MATCH($A715,ShipmentRegister!C:C,0))=0,"",INDEX(ShipmentRegister!T:T,MATCH($A715,ShipmentRegister!C:C,0))))</f>
        <v/>
      </c>
      <c r="M715" s="24"/>
    </row>
    <row r="716" spans="1:13">
      <c r="A716" s="29"/>
      <c r="B716" s="56" t="str">
        <f>IF(ISBLANK($A716),"",INDEX(ShipmentRegister!G:G,MATCH($A716,ShipmentRegister!C:C,0)))</f>
        <v/>
      </c>
      <c r="C716" s="57" t="str">
        <f>IF(ISBLANK($A716),"",INDEX(ShipmentRegister!D:D,MATCH($A716,ShipmentRegister!C:C,0)))</f>
        <v/>
      </c>
      <c r="D716" s="57" t="str">
        <f>IF(ISBLANK($A716),"",INDEX(ShipmentRegister!F:F,MATCH($A716,ShipmentRegister!C:C,0)))</f>
        <v/>
      </c>
      <c r="E716" s="23"/>
      <c r="F716" s="63"/>
      <c r="G716" s="25"/>
      <c r="H716" s="23"/>
      <c r="I716" s="23"/>
      <c r="J716" s="24"/>
      <c r="K716" s="58" t="str">
        <f>IF(ISBLANK($A716),"",$F716-(INDEX(ShipmentRegister!A:A,MATCH($A716,ShipmentRegister!C:C,0))))</f>
        <v/>
      </c>
      <c r="L716" s="59" t="str">
        <f>IF(ISBLANK($A716),"",IF(INDEX(ShipmentRegister!T:T,MATCH($A716,ShipmentRegister!C:C,0))=0,"",INDEX(ShipmentRegister!T:T,MATCH($A716,ShipmentRegister!C:C,0))))</f>
        <v/>
      </c>
      <c r="M716" s="24"/>
    </row>
    <row r="717" spans="1:13">
      <c r="A717" s="29"/>
      <c r="B717" s="56" t="str">
        <f>IF(ISBLANK($A717),"",INDEX(ShipmentRegister!G:G,MATCH($A717,ShipmentRegister!C:C,0)))</f>
        <v/>
      </c>
      <c r="C717" s="57" t="str">
        <f>IF(ISBLANK($A717),"",INDEX(ShipmentRegister!D:D,MATCH($A717,ShipmentRegister!C:C,0)))</f>
        <v/>
      </c>
      <c r="D717" s="57" t="str">
        <f>IF(ISBLANK($A717),"",INDEX(ShipmentRegister!F:F,MATCH($A717,ShipmentRegister!C:C,0)))</f>
        <v/>
      </c>
      <c r="E717" s="23"/>
      <c r="F717" s="63"/>
      <c r="G717" s="25"/>
      <c r="H717" s="23"/>
      <c r="I717" s="23"/>
      <c r="J717" s="24"/>
      <c r="K717" s="58" t="str">
        <f>IF(ISBLANK($A717),"",$F717-(INDEX(ShipmentRegister!A:A,MATCH($A717,ShipmentRegister!C:C,0))))</f>
        <v/>
      </c>
      <c r="L717" s="59" t="str">
        <f>IF(ISBLANK($A717),"",IF(INDEX(ShipmentRegister!T:T,MATCH($A717,ShipmentRegister!C:C,0))=0,"",INDEX(ShipmentRegister!T:T,MATCH($A717,ShipmentRegister!C:C,0))))</f>
        <v/>
      </c>
      <c r="M717" s="24"/>
    </row>
    <row r="718" spans="1:13">
      <c r="A718" s="29"/>
      <c r="B718" s="56" t="str">
        <f>IF(ISBLANK($A718),"",INDEX(ShipmentRegister!G:G,MATCH($A718,ShipmentRegister!C:C,0)))</f>
        <v/>
      </c>
      <c r="C718" s="57" t="str">
        <f>IF(ISBLANK($A718),"",INDEX(ShipmentRegister!D:D,MATCH($A718,ShipmentRegister!C:C,0)))</f>
        <v/>
      </c>
      <c r="D718" s="57" t="str">
        <f>IF(ISBLANK($A718),"",INDEX(ShipmentRegister!F:F,MATCH($A718,ShipmentRegister!C:C,0)))</f>
        <v/>
      </c>
      <c r="E718" s="23"/>
      <c r="F718" s="63"/>
      <c r="G718" s="25"/>
      <c r="H718" s="23"/>
      <c r="I718" s="23"/>
      <c r="J718" s="24"/>
      <c r="K718" s="58" t="str">
        <f>IF(ISBLANK($A718),"",$F718-(INDEX(ShipmentRegister!A:A,MATCH($A718,ShipmentRegister!C:C,0))))</f>
        <v/>
      </c>
      <c r="L718" s="59" t="str">
        <f>IF(ISBLANK($A718),"",IF(INDEX(ShipmentRegister!T:T,MATCH($A718,ShipmentRegister!C:C,0))=0,"",INDEX(ShipmentRegister!T:T,MATCH($A718,ShipmentRegister!C:C,0))))</f>
        <v/>
      </c>
      <c r="M718" s="24"/>
    </row>
    <row r="719" spans="1:13">
      <c r="A719" s="29"/>
      <c r="B719" s="56" t="str">
        <f>IF(ISBLANK($A719),"",INDEX(ShipmentRegister!G:G,MATCH($A719,ShipmentRegister!C:C,0)))</f>
        <v/>
      </c>
      <c r="C719" s="57" t="str">
        <f>IF(ISBLANK($A719),"",INDEX(ShipmentRegister!D:D,MATCH($A719,ShipmentRegister!C:C,0)))</f>
        <v/>
      </c>
      <c r="D719" s="57" t="str">
        <f>IF(ISBLANK($A719),"",INDEX(ShipmentRegister!F:F,MATCH($A719,ShipmentRegister!C:C,0)))</f>
        <v/>
      </c>
      <c r="E719" s="23"/>
      <c r="F719" s="63"/>
      <c r="G719" s="25"/>
      <c r="H719" s="23"/>
      <c r="I719" s="23"/>
      <c r="J719" s="24"/>
      <c r="K719" s="58" t="str">
        <f>IF(ISBLANK($A719),"",$F719-(INDEX(ShipmentRegister!A:A,MATCH($A719,ShipmentRegister!C:C,0))))</f>
        <v/>
      </c>
      <c r="L719" s="59" t="str">
        <f>IF(ISBLANK($A719),"",IF(INDEX(ShipmentRegister!T:T,MATCH($A719,ShipmentRegister!C:C,0))=0,"",INDEX(ShipmentRegister!T:T,MATCH($A719,ShipmentRegister!C:C,0))))</f>
        <v/>
      </c>
      <c r="M719" s="24"/>
    </row>
    <row r="720" spans="1:13">
      <c r="A720" s="29"/>
      <c r="B720" s="56" t="str">
        <f>IF(ISBLANK($A720),"",INDEX(ShipmentRegister!G:G,MATCH($A720,ShipmentRegister!C:C,0)))</f>
        <v/>
      </c>
      <c r="C720" s="57" t="str">
        <f>IF(ISBLANK($A720),"",INDEX(ShipmentRegister!D:D,MATCH($A720,ShipmentRegister!C:C,0)))</f>
        <v/>
      </c>
      <c r="D720" s="57" t="str">
        <f>IF(ISBLANK($A720),"",INDEX(ShipmentRegister!F:F,MATCH($A720,ShipmentRegister!C:C,0)))</f>
        <v/>
      </c>
      <c r="E720" s="23"/>
      <c r="F720" s="63"/>
      <c r="G720" s="25"/>
      <c r="H720" s="23"/>
      <c r="I720" s="23"/>
      <c r="J720" s="24"/>
      <c r="K720" s="58" t="str">
        <f>IF(ISBLANK($A720),"",$F720-(INDEX(ShipmentRegister!A:A,MATCH($A720,ShipmentRegister!C:C,0))))</f>
        <v/>
      </c>
      <c r="L720" s="59" t="str">
        <f>IF(ISBLANK($A720),"",IF(INDEX(ShipmentRegister!T:T,MATCH($A720,ShipmentRegister!C:C,0))=0,"",INDEX(ShipmentRegister!T:T,MATCH($A720,ShipmentRegister!C:C,0))))</f>
        <v/>
      </c>
      <c r="M720" s="24"/>
    </row>
    <row r="721" spans="1:13">
      <c r="A721" s="29"/>
      <c r="B721" s="56" t="str">
        <f>IF(ISBLANK($A721),"",INDEX(ShipmentRegister!G:G,MATCH($A721,ShipmentRegister!C:C,0)))</f>
        <v/>
      </c>
      <c r="C721" s="57" t="str">
        <f>IF(ISBLANK($A721),"",INDEX(ShipmentRegister!D:D,MATCH($A721,ShipmentRegister!C:C,0)))</f>
        <v/>
      </c>
      <c r="D721" s="57" t="str">
        <f>IF(ISBLANK($A721),"",INDEX(ShipmentRegister!F:F,MATCH($A721,ShipmentRegister!C:C,0)))</f>
        <v/>
      </c>
      <c r="E721" s="23"/>
      <c r="F721" s="63"/>
      <c r="G721" s="25"/>
      <c r="H721" s="23"/>
      <c r="I721" s="23"/>
      <c r="J721" s="24"/>
      <c r="K721" s="58" t="str">
        <f>IF(ISBLANK($A721),"",$F721-(INDEX(ShipmentRegister!A:A,MATCH($A721,ShipmentRegister!C:C,0))))</f>
        <v/>
      </c>
      <c r="L721" s="59" t="str">
        <f>IF(ISBLANK($A721),"",IF(INDEX(ShipmentRegister!T:T,MATCH($A721,ShipmentRegister!C:C,0))=0,"",INDEX(ShipmentRegister!T:T,MATCH($A721,ShipmentRegister!C:C,0))))</f>
        <v/>
      </c>
      <c r="M721" s="24"/>
    </row>
    <row r="722" spans="1:13">
      <c r="A722" s="29"/>
      <c r="B722" s="56" t="str">
        <f>IF(ISBLANK($A722),"",INDEX(ShipmentRegister!G:G,MATCH($A722,ShipmentRegister!C:C,0)))</f>
        <v/>
      </c>
      <c r="C722" s="57" t="str">
        <f>IF(ISBLANK($A722),"",INDEX(ShipmentRegister!D:D,MATCH($A722,ShipmentRegister!C:C,0)))</f>
        <v/>
      </c>
      <c r="D722" s="57" t="str">
        <f>IF(ISBLANK($A722),"",INDEX(ShipmentRegister!F:F,MATCH($A722,ShipmentRegister!C:C,0)))</f>
        <v/>
      </c>
      <c r="E722" s="23"/>
      <c r="F722" s="63"/>
      <c r="G722" s="25"/>
      <c r="H722" s="23"/>
      <c r="I722" s="23"/>
      <c r="J722" s="24"/>
      <c r="K722" s="58" t="str">
        <f>IF(ISBLANK($A722),"",$F722-(INDEX(ShipmentRegister!A:A,MATCH($A722,ShipmentRegister!C:C,0))))</f>
        <v/>
      </c>
      <c r="L722" s="59" t="str">
        <f>IF(ISBLANK($A722),"",IF(INDEX(ShipmentRegister!T:T,MATCH($A722,ShipmentRegister!C:C,0))=0,"",INDEX(ShipmentRegister!T:T,MATCH($A722,ShipmentRegister!C:C,0))))</f>
        <v/>
      </c>
      <c r="M722" s="24"/>
    </row>
    <row r="723" spans="1:13">
      <c r="A723" s="29"/>
      <c r="B723" s="56" t="str">
        <f>IF(ISBLANK($A723),"",INDEX(ShipmentRegister!G:G,MATCH($A723,ShipmentRegister!C:C,0)))</f>
        <v/>
      </c>
      <c r="C723" s="57" t="str">
        <f>IF(ISBLANK($A723),"",INDEX(ShipmentRegister!D:D,MATCH($A723,ShipmentRegister!C:C,0)))</f>
        <v/>
      </c>
      <c r="D723" s="57" t="str">
        <f>IF(ISBLANK($A723),"",INDEX(ShipmentRegister!F:F,MATCH($A723,ShipmentRegister!C:C,0)))</f>
        <v/>
      </c>
      <c r="E723" s="23"/>
      <c r="F723" s="63"/>
      <c r="G723" s="25"/>
      <c r="H723" s="23"/>
      <c r="I723" s="23"/>
      <c r="J723" s="24"/>
      <c r="K723" s="58" t="str">
        <f>IF(ISBLANK($A723),"",$F723-(INDEX(ShipmentRegister!A:A,MATCH($A723,ShipmentRegister!C:C,0))))</f>
        <v/>
      </c>
      <c r="L723" s="59" t="str">
        <f>IF(ISBLANK($A723),"",IF(INDEX(ShipmentRegister!T:T,MATCH($A723,ShipmentRegister!C:C,0))=0,"",INDEX(ShipmentRegister!T:T,MATCH($A723,ShipmentRegister!C:C,0))))</f>
        <v/>
      </c>
      <c r="M723" s="24"/>
    </row>
    <row r="724" spans="1:13">
      <c r="A724" s="29"/>
      <c r="B724" s="56" t="str">
        <f>IF(ISBLANK($A724),"",INDEX(ShipmentRegister!G:G,MATCH($A724,ShipmentRegister!C:C,0)))</f>
        <v/>
      </c>
      <c r="C724" s="57" t="str">
        <f>IF(ISBLANK($A724),"",INDEX(ShipmentRegister!D:D,MATCH($A724,ShipmentRegister!C:C,0)))</f>
        <v/>
      </c>
      <c r="D724" s="57" t="str">
        <f>IF(ISBLANK($A724),"",INDEX(ShipmentRegister!F:F,MATCH($A724,ShipmentRegister!C:C,0)))</f>
        <v/>
      </c>
      <c r="E724" s="23"/>
      <c r="F724" s="63"/>
      <c r="G724" s="25"/>
      <c r="H724" s="23"/>
      <c r="I724" s="23"/>
      <c r="J724" s="24"/>
      <c r="K724" s="58" t="str">
        <f>IF(ISBLANK($A724),"",$F724-(INDEX(ShipmentRegister!A:A,MATCH($A724,ShipmentRegister!C:C,0))))</f>
        <v/>
      </c>
      <c r="L724" s="59" t="str">
        <f>IF(ISBLANK($A724),"",IF(INDEX(ShipmentRegister!T:T,MATCH($A724,ShipmentRegister!C:C,0))=0,"",INDEX(ShipmentRegister!T:T,MATCH($A724,ShipmentRegister!C:C,0))))</f>
        <v/>
      </c>
      <c r="M724" s="24"/>
    </row>
    <row r="725" spans="1:13">
      <c r="A725" s="29"/>
      <c r="B725" s="56" t="str">
        <f>IF(ISBLANK($A725),"",INDEX(ShipmentRegister!G:G,MATCH($A725,ShipmentRegister!C:C,0)))</f>
        <v/>
      </c>
      <c r="C725" s="57" t="str">
        <f>IF(ISBLANK($A725),"",INDEX(ShipmentRegister!D:D,MATCH($A725,ShipmentRegister!C:C,0)))</f>
        <v/>
      </c>
      <c r="D725" s="57" t="str">
        <f>IF(ISBLANK($A725),"",INDEX(ShipmentRegister!F:F,MATCH($A725,ShipmentRegister!C:C,0)))</f>
        <v/>
      </c>
      <c r="E725" s="23"/>
      <c r="F725" s="63"/>
      <c r="G725" s="25"/>
      <c r="H725" s="23"/>
      <c r="I725" s="23"/>
      <c r="J725" s="24"/>
      <c r="K725" s="58" t="str">
        <f>IF(ISBLANK($A725),"",$F725-(INDEX(ShipmentRegister!A:A,MATCH($A725,ShipmentRegister!C:C,0))))</f>
        <v/>
      </c>
      <c r="L725" s="59" t="str">
        <f>IF(ISBLANK($A725),"",IF(INDEX(ShipmentRegister!T:T,MATCH($A725,ShipmentRegister!C:C,0))=0,"",INDEX(ShipmentRegister!T:T,MATCH($A725,ShipmentRegister!C:C,0))))</f>
        <v/>
      </c>
      <c r="M725" s="24"/>
    </row>
    <row r="726" spans="1:13">
      <c r="A726" s="29"/>
      <c r="B726" s="56" t="str">
        <f>IF(ISBLANK($A726),"",INDEX(ShipmentRegister!G:G,MATCH($A726,ShipmentRegister!C:C,0)))</f>
        <v/>
      </c>
      <c r="C726" s="57" t="str">
        <f>IF(ISBLANK($A726),"",INDEX(ShipmentRegister!D:D,MATCH($A726,ShipmentRegister!C:C,0)))</f>
        <v/>
      </c>
      <c r="D726" s="57" t="str">
        <f>IF(ISBLANK($A726),"",INDEX(ShipmentRegister!F:F,MATCH($A726,ShipmentRegister!C:C,0)))</f>
        <v/>
      </c>
      <c r="E726" s="23"/>
      <c r="F726" s="63"/>
      <c r="G726" s="25"/>
      <c r="H726" s="23"/>
      <c r="I726" s="23"/>
      <c r="J726" s="24"/>
      <c r="K726" s="58" t="str">
        <f>IF(ISBLANK($A726),"",$F726-(INDEX(ShipmentRegister!A:A,MATCH($A726,ShipmentRegister!C:C,0))))</f>
        <v/>
      </c>
      <c r="L726" s="59" t="str">
        <f>IF(ISBLANK($A726),"",IF(INDEX(ShipmentRegister!T:T,MATCH($A726,ShipmentRegister!C:C,0))=0,"",INDEX(ShipmentRegister!T:T,MATCH($A726,ShipmentRegister!C:C,0))))</f>
        <v/>
      </c>
      <c r="M726" s="24"/>
    </row>
    <row r="727" spans="1:13">
      <c r="A727" s="29"/>
      <c r="B727" s="56" t="str">
        <f>IF(ISBLANK($A727),"",INDEX(ShipmentRegister!G:G,MATCH($A727,ShipmentRegister!C:C,0)))</f>
        <v/>
      </c>
      <c r="C727" s="57" t="str">
        <f>IF(ISBLANK($A727),"",INDEX(ShipmentRegister!D:D,MATCH($A727,ShipmentRegister!C:C,0)))</f>
        <v/>
      </c>
      <c r="D727" s="57" t="str">
        <f>IF(ISBLANK($A727),"",INDEX(ShipmentRegister!F:F,MATCH($A727,ShipmentRegister!C:C,0)))</f>
        <v/>
      </c>
      <c r="E727" s="23"/>
      <c r="F727" s="63"/>
      <c r="G727" s="25"/>
      <c r="H727" s="23"/>
      <c r="I727" s="23"/>
      <c r="J727" s="24"/>
      <c r="K727" s="58" t="str">
        <f>IF(ISBLANK($A727),"",$F727-(INDEX(ShipmentRegister!A:A,MATCH($A727,ShipmentRegister!C:C,0))))</f>
        <v/>
      </c>
      <c r="L727" s="59" t="str">
        <f>IF(ISBLANK($A727),"",IF(INDEX(ShipmentRegister!T:T,MATCH($A727,ShipmentRegister!C:C,0))=0,"",INDEX(ShipmentRegister!T:T,MATCH($A727,ShipmentRegister!C:C,0))))</f>
        <v/>
      </c>
      <c r="M727" s="24"/>
    </row>
    <row r="728" spans="1:13">
      <c r="A728" s="29"/>
      <c r="B728" s="56" t="str">
        <f>IF(ISBLANK($A728),"",INDEX(ShipmentRegister!G:G,MATCH($A728,ShipmentRegister!C:C,0)))</f>
        <v/>
      </c>
      <c r="C728" s="57" t="str">
        <f>IF(ISBLANK($A728),"",INDEX(ShipmentRegister!D:D,MATCH($A728,ShipmentRegister!C:C,0)))</f>
        <v/>
      </c>
      <c r="D728" s="57" t="str">
        <f>IF(ISBLANK($A728),"",INDEX(ShipmentRegister!F:F,MATCH($A728,ShipmentRegister!C:C,0)))</f>
        <v/>
      </c>
      <c r="E728" s="23"/>
      <c r="F728" s="63"/>
      <c r="G728" s="25"/>
      <c r="H728" s="23"/>
      <c r="I728" s="23"/>
      <c r="J728" s="24"/>
      <c r="K728" s="58" t="str">
        <f>IF(ISBLANK($A728),"",$F728-(INDEX(ShipmentRegister!A:A,MATCH($A728,ShipmentRegister!C:C,0))))</f>
        <v/>
      </c>
      <c r="L728" s="59" t="str">
        <f>IF(ISBLANK($A728),"",IF(INDEX(ShipmentRegister!T:T,MATCH($A728,ShipmentRegister!C:C,0))=0,"",INDEX(ShipmentRegister!T:T,MATCH($A728,ShipmentRegister!C:C,0))))</f>
        <v/>
      </c>
      <c r="M728" s="24"/>
    </row>
    <row r="729" spans="1:13">
      <c r="A729" s="29"/>
      <c r="B729" s="56" t="str">
        <f>IF(ISBLANK($A729),"",INDEX(ShipmentRegister!G:G,MATCH($A729,ShipmentRegister!C:C,0)))</f>
        <v/>
      </c>
      <c r="C729" s="57" t="str">
        <f>IF(ISBLANK($A729),"",INDEX(ShipmentRegister!D:D,MATCH($A729,ShipmentRegister!C:C,0)))</f>
        <v/>
      </c>
      <c r="D729" s="57" t="str">
        <f>IF(ISBLANK($A729),"",INDEX(ShipmentRegister!F:F,MATCH($A729,ShipmentRegister!C:C,0)))</f>
        <v/>
      </c>
      <c r="E729" s="23"/>
      <c r="F729" s="63"/>
      <c r="G729" s="25"/>
      <c r="H729" s="23"/>
      <c r="I729" s="23"/>
      <c r="J729" s="24"/>
      <c r="K729" s="58" t="str">
        <f>IF(ISBLANK($A729),"",$F729-(INDEX(ShipmentRegister!A:A,MATCH($A729,ShipmentRegister!C:C,0))))</f>
        <v/>
      </c>
      <c r="L729" s="59" t="str">
        <f>IF(ISBLANK($A729),"",IF(INDEX(ShipmentRegister!T:T,MATCH($A729,ShipmentRegister!C:C,0))=0,"",INDEX(ShipmentRegister!T:T,MATCH($A729,ShipmentRegister!C:C,0))))</f>
        <v/>
      </c>
      <c r="M729" s="24"/>
    </row>
    <row r="730" spans="1:13">
      <c r="A730" s="29"/>
      <c r="B730" s="56" t="str">
        <f>IF(ISBLANK($A730),"",INDEX(ShipmentRegister!G:G,MATCH($A730,ShipmentRegister!C:C,0)))</f>
        <v/>
      </c>
      <c r="C730" s="57" t="str">
        <f>IF(ISBLANK($A730),"",INDEX(ShipmentRegister!D:D,MATCH($A730,ShipmentRegister!C:C,0)))</f>
        <v/>
      </c>
      <c r="D730" s="57" t="str">
        <f>IF(ISBLANK($A730),"",INDEX(ShipmentRegister!F:F,MATCH($A730,ShipmentRegister!C:C,0)))</f>
        <v/>
      </c>
      <c r="E730" s="23"/>
      <c r="F730" s="63"/>
      <c r="G730" s="25"/>
      <c r="H730" s="23"/>
      <c r="I730" s="23"/>
      <c r="J730" s="24"/>
      <c r="K730" s="58" t="str">
        <f>IF(ISBLANK($A730),"",$F730-(INDEX(ShipmentRegister!A:A,MATCH($A730,ShipmentRegister!C:C,0))))</f>
        <v/>
      </c>
      <c r="L730" s="59" t="str">
        <f>IF(ISBLANK($A730),"",IF(INDEX(ShipmentRegister!T:T,MATCH($A730,ShipmentRegister!C:C,0))=0,"",INDEX(ShipmentRegister!T:T,MATCH($A730,ShipmentRegister!C:C,0))))</f>
        <v/>
      </c>
      <c r="M730" s="24"/>
    </row>
    <row r="731" spans="1:13">
      <c r="A731" s="29"/>
      <c r="B731" s="56" t="str">
        <f>IF(ISBLANK($A731),"",INDEX(ShipmentRegister!G:G,MATCH($A731,ShipmentRegister!C:C,0)))</f>
        <v/>
      </c>
      <c r="C731" s="57" t="str">
        <f>IF(ISBLANK($A731),"",INDEX(ShipmentRegister!D:D,MATCH($A731,ShipmentRegister!C:C,0)))</f>
        <v/>
      </c>
      <c r="D731" s="57" t="str">
        <f>IF(ISBLANK($A731),"",INDEX(ShipmentRegister!F:F,MATCH($A731,ShipmentRegister!C:C,0)))</f>
        <v/>
      </c>
      <c r="E731" s="23"/>
      <c r="F731" s="63"/>
      <c r="G731" s="25"/>
      <c r="H731" s="23"/>
      <c r="I731" s="23"/>
      <c r="J731" s="24"/>
      <c r="K731" s="58" t="str">
        <f>IF(ISBLANK($A731),"",$F731-(INDEX(ShipmentRegister!A:A,MATCH($A731,ShipmentRegister!C:C,0))))</f>
        <v/>
      </c>
      <c r="L731" s="59" t="str">
        <f>IF(ISBLANK($A731),"",IF(INDEX(ShipmentRegister!T:T,MATCH($A731,ShipmentRegister!C:C,0))=0,"",INDEX(ShipmentRegister!T:T,MATCH($A731,ShipmentRegister!C:C,0))))</f>
        <v/>
      </c>
      <c r="M731" s="24"/>
    </row>
    <row r="732" spans="1:13">
      <c r="A732" s="29"/>
      <c r="B732" s="56" t="str">
        <f>IF(ISBLANK($A732),"",INDEX(ShipmentRegister!G:G,MATCH($A732,ShipmentRegister!C:C,0)))</f>
        <v/>
      </c>
      <c r="C732" s="57" t="str">
        <f>IF(ISBLANK($A732),"",INDEX(ShipmentRegister!D:D,MATCH($A732,ShipmentRegister!C:C,0)))</f>
        <v/>
      </c>
      <c r="D732" s="57" t="str">
        <f>IF(ISBLANK($A732),"",INDEX(ShipmentRegister!F:F,MATCH($A732,ShipmentRegister!C:C,0)))</f>
        <v/>
      </c>
      <c r="E732" s="23"/>
      <c r="F732" s="63"/>
      <c r="G732" s="25"/>
      <c r="H732" s="23"/>
      <c r="I732" s="23"/>
      <c r="J732" s="24"/>
      <c r="K732" s="58" t="str">
        <f>IF(ISBLANK($A732),"",$F732-(INDEX(ShipmentRegister!A:A,MATCH($A732,ShipmentRegister!C:C,0))))</f>
        <v/>
      </c>
      <c r="L732" s="59" t="str">
        <f>IF(ISBLANK($A732),"",IF(INDEX(ShipmentRegister!T:T,MATCH($A732,ShipmentRegister!C:C,0))=0,"",INDEX(ShipmentRegister!T:T,MATCH($A732,ShipmentRegister!C:C,0))))</f>
        <v/>
      </c>
      <c r="M732" s="24"/>
    </row>
    <row r="733" spans="1:13">
      <c r="A733" s="29"/>
      <c r="B733" s="56" t="str">
        <f>IF(ISBLANK($A733),"",INDEX(ShipmentRegister!G:G,MATCH($A733,ShipmentRegister!C:C,0)))</f>
        <v/>
      </c>
      <c r="C733" s="57" t="str">
        <f>IF(ISBLANK($A733),"",INDEX(ShipmentRegister!D:D,MATCH($A733,ShipmentRegister!C:C,0)))</f>
        <v/>
      </c>
      <c r="D733" s="57" t="str">
        <f>IF(ISBLANK($A733),"",INDEX(ShipmentRegister!F:F,MATCH($A733,ShipmentRegister!C:C,0)))</f>
        <v/>
      </c>
      <c r="E733" s="23"/>
      <c r="F733" s="63"/>
      <c r="G733" s="25"/>
      <c r="H733" s="23"/>
      <c r="I733" s="23"/>
      <c r="J733" s="24"/>
      <c r="K733" s="58" t="str">
        <f>IF(ISBLANK($A733),"",$F733-(INDEX(ShipmentRegister!A:A,MATCH($A733,ShipmentRegister!C:C,0))))</f>
        <v/>
      </c>
      <c r="L733" s="59" t="str">
        <f>IF(ISBLANK($A733),"",IF(INDEX(ShipmentRegister!T:T,MATCH($A733,ShipmentRegister!C:C,0))=0,"",INDEX(ShipmentRegister!T:T,MATCH($A733,ShipmentRegister!C:C,0))))</f>
        <v/>
      </c>
      <c r="M733" s="24"/>
    </row>
    <row r="734" spans="1:13">
      <c r="A734" s="29"/>
      <c r="B734" s="56" t="str">
        <f>IF(ISBLANK($A734),"",INDEX(ShipmentRegister!G:G,MATCH($A734,ShipmentRegister!C:C,0)))</f>
        <v/>
      </c>
      <c r="C734" s="57" t="str">
        <f>IF(ISBLANK($A734),"",INDEX(ShipmentRegister!D:D,MATCH($A734,ShipmentRegister!C:C,0)))</f>
        <v/>
      </c>
      <c r="D734" s="57" t="str">
        <f>IF(ISBLANK($A734),"",INDEX(ShipmentRegister!F:F,MATCH($A734,ShipmentRegister!C:C,0)))</f>
        <v/>
      </c>
      <c r="E734" s="23"/>
      <c r="F734" s="63"/>
      <c r="G734" s="25"/>
      <c r="H734" s="23"/>
      <c r="I734" s="23"/>
      <c r="J734" s="24"/>
      <c r="K734" s="58" t="str">
        <f>IF(ISBLANK($A734),"",$F734-(INDEX(ShipmentRegister!A:A,MATCH($A734,ShipmentRegister!C:C,0))))</f>
        <v/>
      </c>
      <c r="L734" s="59" t="str">
        <f>IF(ISBLANK($A734),"",IF(INDEX(ShipmentRegister!T:T,MATCH($A734,ShipmentRegister!C:C,0))=0,"",INDEX(ShipmentRegister!T:T,MATCH($A734,ShipmentRegister!C:C,0))))</f>
        <v/>
      </c>
      <c r="M734" s="24"/>
    </row>
    <row r="735" spans="1:13">
      <c r="A735" s="29"/>
      <c r="B735" s="56" t="str">
        <f>IF(ISBLANK($A735),"",INDEX(ShipmentRegister!G:G,MATCH($A735,ShipmentRegister!C:C,0)))</f>
        <v/>
      </c>
      <c r="C735" s="57" t="str">
        <f>IF(ISBLANK($A735),"",INDEX(ShipmentRegister!D:D,MATCH($A735,ShipmentRegister!C:C,0)))</f>
        <v/>
      </c>
      <c r="D735" s="57" t="str">
        <f>IF(ISBLANK($A735),"",INDEX(ShipmentRegister!F:F,MATCH($A735,ShipmentRegister!C:C,0)))</f>
        <v/>
      </c>
      <c r="E735" s="23"/>
      <c r="F735" s="63"/>
      <c r="G735" s="25"/>
      <c r="H735" s="23"/>
      <c r="I735" s="23"/>
      <c r="J735" s="24"/>
      <c r="K735" s="58" t="str">
        <f>IF(ISBLANK($A735),"",$F735-(INDEX(ShipmentRegister!A:A,MATCH($A735,ShipmentRegister!C:C,0))))</f>
        <v/>
      </c>
      <c r="L735" s="59" t="str">
        <f>IF(ISBLANK($A735),"",IF(INDEX(ShipmentRegister!T:T,MATCH($A735,ShipmentRegister!C:C,0))=0,"",INDEX(ShipmentRegister!T:T,MATCH($A735,ShipmentRegister!C:C,0))))</f>
        <v/>
      </c>
      <c r="M735" s="24"/>
    </row>
    <row r="736" spans="1:13">
      <c r="A736" s="29"/>
      <c r="B736" s="56" t="str">
        <f>IF(ISBLANK($A736),"",INDEX(ShipmentRegister!G:G,MATCH($A736,ShipmentRegister!C:C,0)))</f>
        <v/>
      </c>
      <c r="C736" s="57" t="str">
        <f>IF(ISBLANK($A736),"",INDEX(ShipmentRegister!D:D,MATCH($A736,ShipmentRegister!C:C,0)))</f>
        <v/>
      </c>
      <c r="D736" s="57" t="str">
        <f>IF(ISBLANK($A736),"",INDEX(ShipmentRegister!F:F,MATCH($A736,ShipmentRegister!C:C,0)))</f>
        <v/>
      </c>
      <c r="E736" s="23"/>
      <c r="F736" s="63"/>
      <c r="G736" s="25"/>
      <c r="H736" s="23"/>
      <c r="I736" s="23"/>
      <c r="J736" s="24"/>
      <c r="K736" s="58" t="str">
        <f>IF(ISBLANK($A736),"",$F736-(INDEX(ShipmentRegister!A:A,MATCH($A736,ShipmentRegister!C:C,0))))</f>
        <v/>
      </c>
      <c r="L736" s="59" t="str">
        <f>IF(ISBLANK($A736),"",IF(INDEX(ShipmentRegister!T:T,MATCH($A736,ShipmentRegister!C:C,0))=0,"",INDEX(ShipmentRegister!T:T,MATCH($A736,ShipmentRegister!C:C,0))))</f>
        <v/>
      </c>
      <c r="M736" s="24"/>
    </row>
    <row r="737" spans="1:13">
      <c r="A737" s="29"/>
      <c r="B737" s="56" t="str">
        <f>IF(ISBLANK($A737),"",INDEX(ShipmentRegister!G:G,MATCH($A737,ShipmentRegister!C:C,0)))</f>
        <v/>
      </c>
      <c r="C737" s="57" t="str">
        <f>IF(ISBLANK($A737),"",INDEX(ShipmentRegister!D:D,MATCH($A737,ShipmentRegister!C:C,0)))</f>
        <v/>
      </c>
      <c r="D737" s="57" t="str">
        <f>IF(ISBLANK($A737),"",INDEX(ShipmentRegister!F:F,MATCH($A737,ShipmentRegister!C:C,0)))</f>
        <v/>
      </c>
      <c r="E737" s="23"/>
      <c r="F737" s="63"/>
      <c r="G737" s="25"/>
      <c r="H737" s="23"/>
      <c r="I737" s="23"/>
      <c r="J737" s="24"/>
      <c r="K737" s="58" t="str">
        <f>IF(ISBLANK($A737),"",$F737-(INDEX(ShipmentRegister!A:A,MATCH($A737,ShipmentRegister!C:C,0))))</f>
        <v/>
      </c>
      <c r="L737" s="59" t="str">
        <f>IF(ISBLANK($A737),"",IF(INDEX(ShipmentRegister!T:T,MATCH($A737,ShipmentRegister!C:C,0))=0,"",INDEX(ShipmentRegister!T:T,MATCH($A737,ShipmentRegister!C:C,0))))</f>
        <v/>
      </c>
      <c r="M737" s="24"/>
    </row>
    <row r="738" spans="1:13">
      <c r="A738" s="29"/>
      <c r="B738" s="56" t="str">
        <f>IF(ISBLANK($A738),"",INDEX(ShipmentRegister!G:G,MATCH($A738,ShipmentRegister!C:C,0)))</f>
        <v/>
      </c>
      <c r="C738" s="57" t="str">
        <f>IF(ISBLANK($A738),"",INDEX(ShipmentRegister!D:D,MATCH($A738,ShipmentRegister!C:C,0)))</f>
        <v/>
      </c>
      <c r="D738" s="57" t="str">
        <f>IF(ISBLANK($A738),"",INDEX(ShipmentRegister!F:F,MATCH($A738,ShipmentRegister!C:C,0)))</f>
        <v/>
      </c>
      <c r="E738" s="23"/>
      <c r="F738" s="63"/>
      <c r="G738" s="25"/>
      <c r="H738" s="23"/>
      <c r="I738" s="23"/>
      <c r="J738" s="24"/>
      <c r="K738" s="58" t="str">
        <f>IF(ISBLANK($A738),"",$F738-(INDEX(ShipmentRegister!A:A,MATCH($A738,ShipmentRegister!C:C,0))))</f>
        <v/>
      </c>
      <c r="L738" s="59" t="str">
        <f>IF(ISBLANK($A738),"",IF(INDEX(ShipmentRegister!T:T,MATCH($A738,ShipmentRegister!C:C,0))=0,"",INDEX(ShipmentRegister!T:T,MATCH($A738,ShipmentRegister!C:C,0))))</f>
        <v/>
      </c>
      <c r="M738" s="24"/>
    </row>
    <row r="739" spans="1:13">
      <c r="A739" s="29"/>
      <c r="B739" s="56" t="str">
        <f>IF(ISBLANK($A739),"",INDEX(ShipmentRegister!G:G,MATCH($A739,ShipmentRegister!C:C,0)))</f>
        <v/>
      </c>
      <c r="C739" s="57" t="str">
        <f>IF(ISBLANK($A739),"",INDEX(ShipmentRegister!D:D,MATCH($A739,ShipmentRegister!C:C,0)))</f>
        <v/>
      </c>
      <c r="D739" s="57" t="str">
        <f>IF(ISBLANK($A739),"",INDEX(ShipmentRegister!F:F,MATCH($A739,ShipmentRegister!C:C,0)))</f>
        <v/>
      </c>
      <c r="E739" s="23"/>
      <c r="F739" s="63"/>
      <c r="G739" s="25"/>
      <c r="H739" s="23"/>
      <c r="I739" s="23"/>
      <c r="J739" s="24"/>
      <c r="K739" s="58" t="str">
        <f>IF(ISBLANK($A739),"",$F739-(INDEX(ShipmentRegister!A:A,MATCH($A739,ShipmentRegister!C:C,0))))</f>
        <v/>
      </c>
      <c r="L739" s="59" t="str">
        <f>IF(ISBLANK($A739),"",IF(INDEX(ShipmentRegister!T:T,MATCH($A739,ShipmentRegister!C:C,0))=0,"",INDEX(ShipmentRegister!T:T,MATCH($A739,ShipmentRegister!C:C,0))))</f>
        <v/>
      </c>
      <c r="M739" s="24"/>
    </row>
    <row r="740" spans="1:13">
      <c r="A740" s="29"/>
      <c r="B740" s="56" t="str">
        <f>IF(ISBLANK($A740),"",INDEX(ShipmentRegister!G:G,MATCH($A740,ShipmentRegister!C:C,0)))</f>
        <v/>
      </c>
      <c r="C740" s="57" t="str">
        <f>IF(ISBLANK($A740),"",INDEX(ShipmentRegister!D:D,MATCH($A740,ShipmentRegister!C:C,0)))</f>
        <v/>
      </c>
      <c r="D740" s="57" t="str">
        <f>IF(ISBLANK($A740),"",INDEX(ShipmentRegister!F:F,MATCH($A740,ShipmentRegister!C:C,0)))</f>
        <v/>
      </c>
      <c r="E740" s="23"/>
      <c r="F740" s="63"/>
      <c r="G740" s="25"/>
      <c r="H740" s="23"/>
      <c r="I740" s="23"/>
      <c r="J740" s="24"/>
      <c r="K740" s="58" t="str">
        <f>IF(ISBLANK($A740),"",$F740-(INDEX(ShipmentRegister!A:A,MATCH($A740,ShipmentRegister!C:C,0))))</f>
        <v/>
      </c>
      <c r="L740" s="59" t="str">
        <f>IF(ISBLANK($A740),"",IF(INDEX(ShipmentRegister!T:T,MATCH($A740,ShipmentRegister!C:C,0))=0,"",INDEX(ShipmentRegister!T:T,MATCH($A740,ShipmentRegister!C:C,0))))</f>
        <v/>
      </c>
      <c r="M740" s="24"/>
    </row>
    <row r="741" spans="1:13">
      <c r="A741" s="29"/>
      <c r="B741" s="56" t="str">
        <f>IF(ISBLANK($A741),"",INDEX(ShipmentRegister!G:G,MATCH($A741,ShipmentRegister!C:C,0)))</f>
        <v/>
      </c>
      <c r="C741" s="57" t="str">
        <f>IF(ISBLANK($A741),"",INDEX(ShipmentRegister!D:D,MATCH($A741,ShipmentRegister!C:C,0)))</f>
        <v/>
      </c>
      <c r="D741" s="57" t="str">
        <f>IF(ISBLANK($A741),"",INDEX(ShipmentRegister!F:F,MATCH($A741,ShipmentRegister!C:C,0)))</f>
        <v/>
      </c>
      <c r="E741" s="23"/>
      <c r="F741" s="63"/>
      <c r="G741" s="25"/>
      <c r="H741" s="23"/>
      <c r="I741" s="23"/>
      <c r="J741" s="24"/>
      <c r="K741" s="58" t="str">
        <f>IF(ISBLANK($A741),"",$F741-(INDEX(ShipmentRegister!A:A,MATCH($A741,ShipmentRegister!C:C,0))))</f>
        <v/>
      </c>
      <c r="L741" s="59" t="str">
        <f>IF(ISBLANK($A741),"",IF(INDEX(ShipmentRegister!T:T,MATCH($A741,ShipmentRegister!C:C,0))=0,"",INDEX(ShipmentRegister!T:T,MATCH($A741,ShipmentRegister!C:C,0))))</f>
        <v/>
      </c>
      <c r="M741" s="24"/>
    </row>
    <row r="742" spans="1:13">
      <c r="A742" s="29"/>
      <c r="B742" s="56" t="str">
        <f>IF(ISBLANK($A742),"",INDEX(ShipmentRegister!G:G,MATCH($A742,ShipmentRegister!C:C,0)))</f>
        <v/>
      </c>
      <c r="C742" s="57" t="str">
        <f>IF(ISBLANK($A742),"",INDEX(ShipmentRegister!D:D,MATCH($A742,ShipmentRegister!C:C,0)))</f>
        <v/>
      </c>
      <c r="D742" s="57" t="str">
        <f>IF(ISBLANK($A742),"",INDEX(ShipmentRegister!F:F,MATCH($A742,ShipmentRegister!C:C,0)))</f>
        <v/>
      </c>
      <c r="E742" s="23"/>
      <c r="F742" s="63"/>
      <c r="G742" s="25"/>
      <c r="H742" s="23"/>
      <c r="I742" s="23"/>
      <c r="J742" s="24"/>
      <c r="K742" s="58" t="str">
        <f>IF(ISBLANK($A742),"",$F742-(INDEX(ShipmentRegister!A:A,MATCH($A742,ShipmentRegister!C:C,0))))</f>
        <v/>
      </c>
      <c r="L742" s="59" t="str">
        <f>IF(ISBLANK($A742),"",IF(INDEX(ShipmentRegister!T:T,MATCH($A742,ShipmentRegister!C:C,0))=0,"",INDEX(ShipmentRegister!T:T,MATCH($A742,ShipmentRegister!C:C,0))))</f>
        <v/>
      </c>
      <c r="M742" s="24"/>
    </row>
    <row r="743" spans="1:13">
      <c r="A743" s="29"/>
      <c r="B743" s="56" t="str">
        <f>IF(ISBLANK($A743),"",INDEX(ShipmentRegister!G:G,MATCH($A743,ShipmentRegister!C:C,0)))</f>
        <v/>
      </c>
      <c r="C743" s="57" t="str">
        <f>IF(ISBLANK($A743),"",INDEX(ShipmentRegister!D:D,MATCH($A743,ShipmentRegister!C:C,0)))</f>
        <v/>
      </c>
      <c r="D743" s="57" t="str">
        <f>IF(ISBLANK($A743),"",INDEX(ShipmentRegister!F:F,MATCH($A743,ShipmentRegister!C:C,0)))</f>
        <v/>
      </c>
      <c r="E743" s="23"/>
      <c r="F743" s="63"/>
      <c r="G743" s="25"/>
      <c r="H743" s="23"/>
      <c r="I743" s="23"/>
      <c r="J743" s="24"/>
      <c r="K743" s="58" t="str">
        <f>IF(ISBLANK($A743),"",$F743-(INDEX(ShipmentRegister!A:A,MATCH($A743,ShipmentRegister!C:C,0))))</f>
        <v/>
      </c>
      <c r="L743" s="59" t="str">
        <f>IF(ISBLANK($A743),"",IF(INDEX(ShipmentRegister!T:T,MATCH($A743,ShipmentRegister!C:C,0))=0,"",INDEX(ShipmentRegister!T:T,MATCH($A743,ShipmentRegister!C:C,0))))</f>
        <v/>
      </c>
      <c r="M743" s="24"/>
    </row>
    <row r="744" spans="1:13">
      <c r="A744" s="29"/>
      <c r="B744" s="56" t="str">
        <f>IF(ISBLANK($A744),"",INDEX(ShipmentRegister!G:G,MATCH($A744,ShipmentRegister!C:C,0)))</f>
        <v/>
      </c>
      <c r="C744" s="57" t="str">
        <f>IF(ISBLANK($A744),"",INDEX(ShipmentRegister!D:D,MATCH($A744,ShipmentRegister!C:C,0)))</f>
        <v/>
      </c>
      <c r="D744" s="57" t="str">
        <f>IF(ISBLANK($A744),"",INDEX(ShipmentRegister!F:F,MATCH($A744,ShipmentRegister!C:C,0)))</f>
        <v/>
      </c>
      <c r="E744" s="23"/>
      <c r="F744" s="63"/>
      <c r="G744" s="25"/>
      <c r="H744" s="23"/>
      <c r="I744" s="23"/>
      <c r="J744" s="24"/>
      <c r="K744" s="58" t="str">
        <f>IF(ISBLANK($A744),"",$F744-(INDEX(ShipmentRegister!A:A,MATCH($A744,ShipmentRegister!C:C,0))))</f>
        <v/>
      </c>
      <c r="L744" s="59" t="str">
        <f>IF(ISBLANK($A744),"",IF(INDEX(ShipmentRegister!T:T,MATCH($A744,ShipmentRegister!C:C,0))=0,"",INDEX(ShipmentRegister!T:T,MATCH($A744,ShipmentRegister!C:C,0))))</f>
        <v/>
      </c>
      <c r="M744" s="24"/>
    </row>
    <row r="745" spans="1:13">
      <c r="A745" s="29"/>
      <c r="B745" s="56" t="str">
        <f>IF(ISBLANK($A745),"",INDEX(ShipmentRegister!G:G,MATCH($A745,ShipmentRegister!C:C,0)))</f>
        <v/>
      </c>
      <c r="C745" s="57" t="str">
        <f>IF(ISBLANK($A745),"",INDEX(ShipmentRegister!D:D,MATCH($A745,ShipmentRegister!C:C,0)))</f>
        <v/>
      </c>
      <c r="D745" s="57" t="str">
        <f>IF(ISBLANK($A745),"",INDEX(ShipmentRegister!F:F,MATCH($A745,ShipmentRegister!C:C,0)))</f>
        <v/>
      </c>
      <c r="E745" s="23"/>
      <c r="F745" s="63"/>
      <c r="G745" s="25"/>
      <c r="H745" s="23"/>
      <c r="I745" s="23"/>
      <c r="J745" s="24"/>
      <c r="K745" s="58" t="str">
        <f>IF(ISBLANK($A745),"",$F745-(INDEX(ShipmentRegister!A:A,MATCH($A745,ShipmentRegister!C:C,0))))</f>
        <v/>
      </c>
      <c r="L745" s="59" t="str">
        <f>IF(ISBLANK($A745),"",IF(INDEX(ShipmentRegister!T:T,MATCH($A745,ShipmentRegister!C:C,0))=0,"",INDEX(ShipmentRegister!T:T,MATCH($A745,ShipmentRegister!C:C,0))))</f>
        <v/>
      </c>
      <c r="M745" s="24"/>
    </row>
    <row r="746" spans="1:13">
      <c r="A746" s="29"/>
      <c r="B746" s="56" t="str">
        <f>IF(ISBLANK($A746),"",INDEX(ShipmentRegister!G:G,MATCH($A746,ShipmentRegister!C:C,0)))</f>
        <v/>
      </c>
      <c r="C746" s="57" t="str">
        <f>IF(ISBLANK($A746),"",INDEX(ShipmentRegister!D:D,MATCH($A746,ShipmentRegister!C:C,0)))</f>
        <v/>
      </c>
      <c r="D746" s="57" t="str">
        <f>IF(ISBLANK($A746),"",INDEX(ShipmentRegister!F:F,MATCH($A746,ShipmentRegister!C:C,0)))</f>
        <v/>
      </c>
      <c r="E746" s="23"/>
      <c r="F746" s="63"/>
      <c r="G746" s="25"/>
      <c r="H746" s="23"/>
      <c r="I746" s="23"/>
      <c r="J746" s="24"/>
      <c r="K746" s="58" t="str">
        <f>IF(ISBLANK($A746),"",$F746-(INDEX(ShipmentRegister!A:A,MATCH($A746,ShipmentRegister!C:C,0))))</f>
        <v/>
      </c>
      <c r="L746" s="59" t="str">
        <f>IF(ISBLANK($A746),"",IF(INDEX(ShipmentRegister!T:T,MATCH($A746,ShipmentRegister!C:C,0))=0,"",INDEX(ShipmentRegister!T:T,MATCH($A746,ShipmentRegister!C:C,0))))</f>
        <v/>
      </c>
      <c r="M746" s="24"/>
    </row>
    <row r="747" spans="1:13">
      <c r="A747" s="29"/>
      <c r="B747" s="56" t="str">
        <f>IF(ISBLANK($A747),"",INDEX(ShipmentRegister!G:G,MATCH($A747,ShipmentRegister!C:C,0)))</f>
        <v/>
      </c>
      <c r="C747" s="57" t="str">
        <f>IF(ISBLANK($A747),"",INDEX(ShipmentRegister!D:D,MATCH($A747,ShipmentRegister!C:C,0)))</f>
        <v/>
      </c>
      <c r="D747" s="57" t="str">
        <f>IF(ISBLANK($A747),"",INDEX(ShipmentRegister!F:F,MATCH($A747,ShipmentRegister!C:C,0)))</f>
        <v/>
      </c>
      <c r="E747" s="23"/>
      <c r="F747" s="63"/>
      <c r="G747" s="25"/>
      <c r="H747" s="23"/>
      <c r="I747" s="23"/>
      <c r="J747" s="24"/>
      <c r="K747" s="58" t="str">
        <f>IF(ISBLANK($A747),"",$F747-(INDEX(ShipmentRegister!A:A,MATCH($A747,ShipmentRegister!C:C,0))))</f>
        <v/>
      </c>
      <c r="L747" s="59" t="str">
        <f>IF(ISBLANK($A747),"",IF(INDEX(ShipmentRegister!T:T,MATCH($A747,ShipmentRegister!C:C,0))=0,"",INDEX(ShipmentRegister!T:T,MATCH($A747,ShipmentRegister!C:C,0))))</f>
        <v/>
      </c>
      <c r="M747" s="24"/>
    </row>
    <row r="748" spans="1:13">
      <c r="A748" s="29"/>
      <c r="B748" s="56" t="str">
        <f>IF(ISBLANK($A748),"",INDEX(ShipmentRegister!G:G,MATCH($A748,ShipmentRegister!C:C,0)))</f>
        <v/>
      </c>
      <c r="C748" s="57" t="str">
        <f>IF(ISBLANK($A748),"",INDEX(ShipmentRegister!D:D,MATCH($A748,ShipmentRegister!C:C,0)))</f>
        <v/>
      </c>
      <c r="D748" s="57" t="str">
        <f>IF(ISBLANK($A748),"",INDEX(ShipmentRegister!F:F,MATCH($A748,ShipmentRegister!C:C,0)))</f>
        <v/>
      </c>
      <c r="E748" s="23"/>
      <c r="F748" s="63"/>
      <c r="G748" s="25"/>
      <c r="H748" s="23"/>
      <c r="I748" s="23"/>
      <c r="J748" s="24"/>
      <c r="K748" s="58" t="str">
        <f>IF(ISBLANK($A748),"",$F748-(INDEX(ShipmentRegister!A:A,MATCH($A748,ShipmentRegister!C:C,0))))</f>
        <v/>
      </c>
      <c r="L748" s="59" t="str">
        <f>IF(ISBLANK($A748),"",IF(INDEX(ShipmentRegister!T:T,MATCH($A748,ShipmentRegister!C:C,0))=0,"",INDEX(ShipmentRegister!T:T,MATCH($A748,ShipmentRegister!C:C,0))))</f>
        <v/>
      </c>
      <c r="M748" s="24"/>
    </row>
    <row r="749" spans="1:13">
      <c r="A749" s="29"/>
      <c r="B749" s="56" t="str">
        <f>IF(ISBLANK($A749),"",INDEX(ShipmentRegister!G:G,MATCH($A749,ShipmentRegister!C:C,0)))</f>
        <v/>
      </c>
      <c r="C749" s="57" t="str">
        <f>IF(ISBLANK($A749),"",INDEX(ShipmentRegister!D:D,MATCH($A749,ShipmentRegister!C:C,0)))</f>
        <v/>
      </c>
      <c r="D749" s="57" t="str">
        <f>IF(ISBLANK($A749),"",INDEX(ShipmentRegister!F:F,MATCH($A749,ShipmentRegister!C:C,0)))</f>
        <v/>
      </c>
      <c r="E749" s="23"/>
      <c r="F749" s="63"/>
      <c r="G749" s="25"/>
      <c r="H749" s="23"/>
      <c r="I749" s="23"/>
      <c r="J749" s="24"/>
      <c r="K749" s="58" t="str">
        <f>IF(ISBLANK($A749),"",$F749-(INDEX(ShipmentRegister!A:A,MATCH($A749,ShipmentRegister!C:C,0))))</f>
        <v/>
      </c>
      <c r="L749" s="59" t="str">
        <f>IF(ISBLANK($A749),"",IF(INDEX(ShipmentRegister!T:T,MATCH($A749,ShipmentRegister!C:C,0))=0,"",INDEX(ShipmentRegister!T:T,MATCH($A749,ShipmentRegister!C:C,0))))</f>
        <v/>
      </c>
      <c r="M749" s="24"/>
    </row>
    <row r="750" spans="1:13">
      <c r="A750" s="29"/>
      <c r="B750" s="56" t="str">
        <f>IF(ISBLANK($A750),"",INDEX(ShipmentRegister!G:G,MATCH($A750,ShipmentRegister!C:C,0)))</f>
        <v/>
      </c>
      <c r="C750" s="57" t="str">
        <f>IF(ISBLANK($A750),"",INDEX(ShipmentRegister!D:D,MATCH($A750,ShipmentRegister!C:C,0)))</f>
        <v/>
      </c>
      <c r="D750" s="57" t="str">
        <f>IF(ISBLANK($A750),"",INDEX(ShipmentRegister!F:F,MATCH($A750,ShipmentRegister!C:C,0)))</f>
        <v/>
      </c>
      <c r="E750" s="23"/>
      <c r="F750" s="63"/>
      <c r="G750" s="25"/>
      <c r="H750" s="23"/>
      <c r="I750" s="23"/>
      <c r="J750" s="24"/>
      <c r="K750" s="58" t="str">
        <f>IF(ISBLANK($A750),"",$F750-(INDEX(ShipmentRegister!A:A,MATCH($A750,ShipmentRegister!C:C,0))))</f>
        <v/>
      </c>
      <c r="L750" s="59" t="str">
        <f>IF(ISBLANK($A750),"",IF(INDEX(ShipmentRegister!T:T,MATCH($A750,ShipmentRegister!C:C,0))=0,"",INDEX(ShipmentRegister!T:T,MATCH($A750,ShipmentRegister!C:C,0))))</f>
        <v/>
      </c>
      <c r="M750" s="24"/>
    </row>
    <row r="751" spans="1:13">
      <c r="A751" s="29"/>
      <c r="B751" s="56" t="str">
        <f>IF(ISBLANK($A751),"",INDEX(ShipmentRegister!G:G,MATCH($A751,ShipmentRegister!C:C,0)))</f>
        <v/>
      </c>
      <c r="C751" s="57" t="str">
        <f>IF(ISBLANK($A751),"",INDEX(ShipmentRegister!D:D,MATCH($A751,ShipmentRegister!C:C,0)))</f>
        <v/>
      </c>
      <c r="D751" s="57" t="str">
        <f>IF(ISBLANK($A751),"",INDEX(ShipmentRegister!F:F,MATCH($A751,ShipmentRegister!C:C,0)))</f>
        <v/>
      </c>
      <c r="E751" s="23"/>
      <c r="F751" s="63"/>
      <c r="G751" s="25"/>
      <c r="H751" s="23"/>
      <c r="I751" s="23"/>
      <c r="J751" s="24"/>
      <c r="K751" s="58" t="str">
        <f>IF(ISBLANK($A751),"",$F751-(INDEX(ShipmentRegister!A:A,MATCH($A751,ShipmentRegister!C:C,0))))</f>
        <v/>
      </c>
      <c r="L751" s="59" t="str">
        <f>IF(ISBLANK($A751),"",IF(INDEX(ShipmentRegister!T:T,MATCH($A751,ShipmentRegister!C:C,0))=0,"",INDEX(ShipmentRegister!T:T,MATCH($A751,ShipmentRegister!C:C,0))))</f>
        <v/>
      </c>
      <c r="M751" s="24"/>
    </row>
    <row r="752" spans="1:13">
      <c r="A752" s="29"/>
      <c r="B752" s="56" t="str">
        <f>IF(ISBLANK($A752),"",INDEX(ShipmentRegister!G:G,MATCH($A752,ShipmentRegister!C:C,0)))</f>
        <v/>
      </c>
      <c r="C752" s="57" t="str">
        <f>IF(ISBLANK($A752),"",INDEX(ShipmentRegister!D:D,MATCH($A752,ShipmentRegister!C:C,0)))</f>
        <v/>
      </c>
      <c r="D752" s="57" t="str">
        <f>IF(ISBLANK($A752),"",INDEX(ShipmentRegister!F:F,MATCH($A752,ShipmentRegister!C:C,0)))</f>
        <v/>
      </c>
      <c r="E752" s="23"/>
      <c r="F752" s="63"/>
      <c r="G752" s="25"/>
      <c r="H752" s="23"/>
      <c r="I752" s="23"/>
      <c r="J752" s="24"/>
      <c r="K752" s="58" t="str">
        <f>IF(ISBLANK($A752),"",$F752-(INDEX(ShipmentRegister!A:A,MATCH($A752,ShipmentRegister!C:C,0))))</f>
        <v/>
      </c>
      <c r="L752" s="59" t="str">
        <f>IF(ISBLANK($A752),"",IF(INDEX(ShipmentRegister!T:T,MATCH($A752,ShipmentRegister!C:C,0))=0,"",INDEX(ShipmentRegister!T:T,MATCH($A752,ShipmentRegister!C:C,0))))</f>
        <v/>
      </c>
      <c r="M752" s="24"/>
    </row>
    <row r="753" spans="1:13">
      <c r="A753" s="29"/>
      <c r="B753" s="56" t="str">
        <f>IF(ISBLANK($A753),"",INDEX(ShipmentRegister!G:G,MATCH($A753,ShipmentRegister!C:C,0)))</f>
        <v/>
      </c>
      <c r="C753" s="57" t="str">
        <f>IF(ISBLANK($A753),"",INDEX(ShipmentRegister!D:D,MATCH($A753,ShipmentRegister!C:C,0)))</f>
        <v/>
      </c>
      <c r="D753" s="57" t="str">
        <f>IF(ISBLANK($A753),"",INDEX(ShipmentRegister!F:F,MATCH($A753,ShipmentRegister!C:C,0)))</f>
        <v/>
      </c>
      <c r="E753" s="23"/>
      <c r="F753" s="63"/>
      <c r="G753" s="25"/>
      <c r="H753" s="23"/>
      <c r="I753" s="23"/>
      <c r="J753" s="24"/>
      <c r="K753" s="58" t="str">
        <f>IF(ISBLANK($A753),"",$F753-(INDEX(ShipmentRegister!A:A,MATCH($A753,ShipmentRegister!C:C,0))))</f>
        <v/>
      </c>
      <c r="L753" s="59" t="str">
        <f>IF(ISBLANK($A753),"",IF(INDEX(ShipmentRegister!T:T,MATCH($A753,ShipmentRegister!C:C,0))=0,"",INDEX(ShipmentRegister!T:T,MATCH($A753,ShipmentRegister!C:C,0))))</f>
        <v/>
      </c>
      <c r="M753" s="24"/>
    </row>
    <row r="754" spans="1:13">
      <c r="A754" s="29"/>
      <c r="B754" s="56" t="str">
        <f>IF(ISBLANK($A754),"",INDEX(ShipmentRegister!G:G,MATCH($A754,ShipmentRegister!C:C,0)))</f>
        <v/>
      </c>
      <c r="C754" s="57" t="str">
        <f>IF(ISBLANK($A754),"",INDEX(ShipmentRegister!D:D,MATCH($A754,ShipmentRegister!C:C,0)))</f>
        <v/>
      </c>
      <c r="D754" s="57" t="str">
        <f>IF(ISBLANK($A754),"",INDEX(ShipmentRegister!F:F,MATCH($A754,ShipmentRegister!C:C,0)))</f>
        <v/>
      </c>
      <c r="E754" s="23"/>
      <c r="F754" s="63"/>
      <c r="G754" s="25"/>
      <c r="H754" s="23"/>
      <c r="I754" s="23"/>
      <c r="J754" s="24"/>
      <c r="K754" s="58" t="str">
        <f>IF(ISBLANK($A754),"",$F754-(INDEX(ShipmentRegister!A:A,MATCH($A754,ShipmentRegister!C:C,0))))</f>
        <v/>
      </c>
      <c r="L754" s="59" t="str">
        <f>IF(ISBLANK($A754),"",IF(INDEX(ShipmentRegister!T:T,MATCH($A754,ShipmentRegister!C:C,0))=0,"",INDEX(ShipmentRegister!T:T,MATCH($A754,ShipmentRegister!C:C,0))))</f>
        <v/>
      </c>
      <c r="M754" s="24"/>
    </row>
    <row r="755" spans="1:13">
      <c r="A755" s="29"/>
      <c r="B755" s="56" t="str">
        <f>IF(ISBLANK($A755),"",INDEX(ShipmentRegister!G:G,MATCH($A755,ShipmentRegister!C:C,0)))</f>
        <v/>
      </c>
      <c r="C755" s="57" t="str">
        <f>IF(ISBLANK($A755),"",INDEX(ShipmentRegister!D:D,MATCH($A755,ShipmentRegister!C:C,0)))</f>
        <v/>
      </c>
      <c r="D755" s="57" t="str">
        <f>IF(ISBLANK($A755),"",INDEX(ShipmentRegister!F:F,MATCH($A755,ShipmentRegister!C:C,0)))</f>
        <v/>
      </c>
      <c r="E755" s="23"/>
      <c r="F755" s="63"/>
      <c r="G755" s="25"/>
      <c r="H755" s="23"/>
      <c r="I755" s="23"/>
      <c r="J755" s="24"/>
      <c r="K755" s="58" t="str">
        <f>IF(ISBLANK($A755),"",$F755-(INDEX(ShipmentRegister!A:A,MATCH($A755,ShipmentRegister!C:C,0))))</f>
        <v/>
      </c>
      <c r="L755" s="59" t="str">
        <f>IF(ISBLANK($A755),"",IF(INDEX(ShipmentRegister!T:T,MATCH($A755,ShipmentRegister!C:C,0))=0,"",INDEX(ShipmentRegister!T:T,MATCH($A755,ShipmentRegister!C:C,0))))</f>
        <v/>
      </c>
      <c r="M755" s="24"/>
    </row>
    <row r="756" spans="1:13">
      <c r="A756" s="29"/>
      <c r="B756" s="56" t="str">
        <f>IF(ISBLANK($A756),"",INDEX(ShipmentRegister!G:G,MATCH($A756,ShipmentRegister!C:C,0)))</f>
        <v/>
      </c>
      <c r="C756" s="57" t="str">
        <f>IF(ISBLANK($A756),"",INDEX(ShipmentRegister!D:D,MATCH($A756,ShipmentRegister!C:C,0)))</f>
        <v/>
      </c>
      <c r="D756" s="57" t="str">
        <f>IF(ISBLANK($A756),"",INDEX(ShipmentRegister!F:F,MATCH($A756,ShipmentRegister!C:C,0)))</f>
        <v/>
      </c>
      <c r="E756" s="23"/>
      <c r="F756" s="63"/>
      <c r="G756" s="25"/>
      <c r="H756" s="23"/>
      <c r="I756" s="23"/>
      <c r="J756" s="24"/>
      <c r="K756" s="58" t="str">
        <f>IF(ISBLANK($A756),"",$F756-(INDEX(ShipmentRegister!A:A,MATCH($A756,ShipmentRegister!C:C,0))))</f>
        <v/>
      </c>
      <c r="L756" s="59" t="str">
        <f>IF(ISBLANK($A756),"",IF(INDEX(ShipmentRegister!T:T,MATCH($A756,ShipmentRegister!C:C,0))=0,"",INDEX(ShipmentRegister!T:T,MATCH($A756,ShipmentRegister!C:C,0))))</f>
        <v/>
      </c>
      <c r="M756" s="24"/>
    </row>
    <row r="757" spans="1:13">
      <c r="A757" s="29"/>
      <c r="B757" s="56" t="str">
        <f>IF(ISBLANK($A757),"",INDEX(ShipmentRegister!G:G,MATCH($A757,ShipmentRegister!C:C,0)))</f>
        <v/>
      </c>
      <c r="C757" s="57" t="str">
        <f>IF(ISBLANK($A757),"",INDEX(ShipmentRegister!D:D,MATCH($A757,ShipmentRegister!C:C,0)))</f>
        <v/>
      </c>
      <c r="D757" s="57" t="str">
        <f>IF(ISBLANK($A757),"",INDEX(ShipmentRegister!F:F,MATCH($A757,ShipmentRegister!C:C,0)))</f>
        <v/>
      </c>
      <c r="E757" s="23"/>
      <c r="F757" s="63"/>
      <c r="G757" s="25"/>
      <c r="H757" s="23"/>
      <c r="I757" s="23"/>
      <c r="J757" s="24"/>
      <c r="K757" s="58" t="str">
        <f>IF(ISBLANK($A757),"",$F757-(INDEX(ShipmentRegister!A:A,MATCH($A757,ShipmentRegister!C:C,0))))</f>
        <v/>
      </c>
      <c r="L757" s="59" t="str">
        <f>IF(ISBLANK($A757),"",IF(INDEX(ShipmentRegister!T:T,MATCH($A757,ShipmentRegister!C:C,0))=0,"",INDEX(ShipmentRegister!T:T,MATCH($A757,ShipmentRegister!C:C,0))))</f>
        <v/>
      </c>
      <c r="M757" s="24"/>
    </row>
    <row r="758" spans="1:13">
      <c r="A758" s="29"/>
      <c r="B758" s="56" t="str">
        <f>IF(ISBLANK($A758),"",INDEX(ShipmentRegister!G:G,MATCH($A758,ShipmentRegister!C:C,0)))</f>
        <v/>
      </c>
      <c r="C758" s="57" t="str">
        <f>IF(ISBLANK($A758),"",INDEX(ShipmentRegister!D:D,MATCH($A758,ShipmentRegister!C:C,0)))</f>
        <v/>
      </c>
      <c r="D758" s="57" t="str">
        <f>IF(ISBLANK($A758),"",INDEX(ShipmentRegister!F:F,MATCH($A758,ShipmentRegister!C:C,0)))</f>
        <v/>
      </c>
      <c r="E758" s="23"/>
      <c r="F758" s="63"/>
      <c r="G758" s="25"/>
      <c r="H758" s="23"/>
      <c r="I758" s="23"/>
      <c r="J758" s="24"/>
      <c r="K758" s="58" t="str">
        <f>IF(ISBLANK($A758),"",$F758-(INDEX(ShipmentRegister!A:A,MATCH($A758,ShipmentRegister!C:C,0))))</f>
        <v/>
      </c>
      <c r="L758" s="59" t="str">
        <f>IF(ISBLANK($A758),"",IF(INDEX(ShipmentRegister!T:T,MATCH($A758,ShipmentRegister!C:C,0))=0,"",INDEX(ShipmentRegister!T:T,MATCH($A758,ShipmentRegister!C:C,0))))</f>
        <v/>
      </c>
      <c r="M758" s="24"/>
    </row>
    <row r="759" spans="1:13">
      <c r="A759" s="29"/>
      <c r="B759" s="56" t="str">
        <f>IF(ISBLANK($A759),"",INDEX(ShipmentRegister!G:G,MATCH($A759,ShipmentRegister!C:C,0)))</f>
        <v/>
      </c>
      <c r="C759" s="57" t="str">
        <f>IF(ISBLANK($A759),"",INDEX(ShipmentRegister!D:D,MATCH($A759,ShipmentRegister!C:C,0)))</f>
        <v/>
      </c>
      <c r="D759" s="57" t="str">
        <f>IF(ISBLANK($A759),"",INDEX(ShipmentRegister!F:F,MATCH($A759,ShipmentRegister!C:C,0)))</f>
        <v/>
      </c>
      <c r="E759" s="23"/>
      <c r="F759" s="63"/>
      <c r="G759" s="25"/>
      <c r="H759" s="23"/>
      <c r="I759" s="23"/>
      <c r="J759" s="24"/>
      <c r="K759" s="58" t="str">
        <f>IF(ISBLANK($A759),"",$F759-(INDEX(ShipmentRegister!A:A,MATCH($A759,ShipmentRegister!C:C,0))))</f>
        <v/>
      </c>
      <c r="L759" s="59" t="str">
        <f>IF(ISBLANK($A759),"",IF(INDEX(ShipmentRegister!T:T,MATCH($A759,ShipmentRegister!C:C,0))=0,"",INDEX(ShipmentRegister!T:T,MATCH($A759,ShipmentRegister!C:C,0))))</f>
        <v/>
      </c>
      <c r="M759" s="24"/>
    </row>
    <row r="760" spans="1:13">
      <c r="A760" s="29"/>
      <c r="B760" s="56" t="str">
        <f>IF(ISBLANK($A760),"",INDEX(ShipmentRegister!G:G,MATCH($A760,ShipmentRegister!C:C,0)))</f>
        <v/>
      </c>
      <c r="C760" s="57" t="str">
        <f>IF(ISBLANK($A760),"",INDEX(ShipmentRegister!D:D,MATCH($A760,ShipmentRegister!C:C,0)))</f>
        <v/>
      </c>
      <c r="D760" s="57" t="str">
        <f>IF(ISBLANK($A760),"",INDEX(ShipmentRegister!F:F,MATCH($A760,ShipmentRegister!C:C,0)))</f>
        <v/>
      </c>
      <c r="E760" s="23"/>
      <c r="F760" s="63"/>
      <c r="G760" s="25"/>
      <c r="H760" s="23"/>
      <c r="I760" s="23"/>
      <c r="J760" s="24"/>
      <c r="K760" s="58" t="str">
        <f>IF(ISBLANK($A760),"",$F760-(INDEX(ShipmentRegister!A:A,MATCH($A760,ShipmentRegister!C:C,0))))</f>
        <v/>
      </c>
      <c r="L760" s="59" t="str">
        <f>IF(ISBLANK($A760),"",IF(INDEX(ShipmentRegister!T:T,MATCH($A760,ShipmentRegister!C:C,0))=0,"",INDEX(ShipmentRegister!T:T,MATCH($A760,ShipmentRegister!C:C,0))))</f>
        <v/>
      </c>
      <c r="M760" s="24"/>
    </row>
    <row r="761" spans="1:13">
      <c r="A761" s="29"/>
      <c r="B761" s="56" t="str">
        <f>IF(ISBLANK($A761),"",INDEX(ShipmentRegister!G:G,MATCH($A761,ShipmentRegister!C:C,0)))</f>
        <v/>
      </c>
      <c r="C761" s="57" t="str">
        <f>IF(ISBLANK($A761),"",INDEX(ShipmentRegister!D:D,MATCH($A761,ShipmentRegister!C:C,0)))</f>
        <v/>
      </c>
      <c r="D761" s="57" t="str">
        <f>IF(ISBLANK($A761),"",INDEX(ShipmentRegister!F:F,MATCH($A761,ShipmentRegister!C:C,0)))</f>
        <v/>
      </c>
      <c r="E761" s="23"/>
      <c r="F761" s="63"/>
      <c r="G761" s="25"/>
      <c r="H761" s="23"/>
      <c r="I761" s="23"/>
      <c r="J761" s="24"/>
      <c r="K761" s="58" t="str">
        <f>IF(ISBLANK($A761),"",$F761-(INDEX(ShipmentRegister!A:A,MATCH($A761,ShipmentRegister!C:C,0))))</f>
        <v/>
      </c>
      <c r="L761" s="59" t="str">
        <f>IF(ISBLANK($A761),"",IF(INDEX(ShipmentRegister!T:T,MATCH($A761,ShipmentRegister!C:C,0))=0,"",INDEX(ShipmentRegister!T:T,MATCH($A761,ShipmentRegister!C:C,0))))</f>
        <v/>
      </c>
      <c r="M761" s="24"/>
    </row>
    <row r="762" spans="1:13">
      <c r="A762" s="29"/>
      <c r="B762" s="56" t="str">
        <f>IF(ISBLANK($A762),"",INDEX(ShipmentRegister!G:G,MATCH($A762,ShipmentRegister!C:C,0)))</f>
        <v/>
      </c>
      <c r="C762" s="57" t="str">
        <f>IF(ISBLANK($A762),"",INDEX(ShipmentRegister!D:D,MATCH($A762,ShipmentRegister!C:C,0)))</f>
        <v/>
      </c>
      <c r="D762" s="57" t="str">
        <f>IF(ISBLANK($A762),"",INDEX(ShipmentRegister!F:F,MATCH($A762,ShipmentRegister!C:C,0)))</f>
        <v/>
      </c>
      <c r="E762" s="23"/>
      <c r="F762" s="63"/>
      <c r="G762" s="25"/>
      <c r="H762" s="23"/>
      <c r="I762" s="23"/>
      <c r="J762" s="24"/>
      <c r="K762" s="58" t="str">
        <f>IF(ISBLANK($A762),"",$F762-(INDEX(ShipmentRegister!A:A,MATCH($A762,ShipmentRegister!C:C,0))))</f>
        <v/>
      </c>
      <c r="L762" s="59" t="str">
        <f>IF(ISBLANK($A762),"",IF(INDEX(ShipmentRegister!T:T,MATCH($A762,ShipmentRegister!C:C,0))=0,"",INDEX(ShipmentRegister!T:T,MATCH($A762,ShipmentRegister!C:C,0))))</f>
        <v/>
      </c>
      <c r="M762" s="24"/>
    </row>
    <row r="763" spans="1:13">
      <c r="A763" s="29"/>
      <c r="B763" s="56" t="str">
        <f>IF(ISBLANK($A763),"",INDEX(ShipmentRegister!G:G,MATCH($A763,ShipmentRegister!C:C,0)))</f>
        <v/>
      </c>
      <c r="C763" s="57" t="str">
        <f>IF(ISBLANK($A763),"",INDEX(ShipmentRegister!D:D,MATCH($A763,ShipmentRegister!C:C,0)))</f>
        <v/>
      </c>
      <c r="D763" s="57" t="str">
        <f>IF(ISBLANK($A763),"",INDEX(ShipmentRegister!F:F,MATCH($A763,ShipmentRegister!C:C,0)))</f>
        <v/>
      </c>
      <c r="E763" s="23"/>
      <c r="F763" s="63"/>
      <c r="G763" s="25"/>
      <c r="H763" s="23"/>
      <c r="I763" s="23"/>
      <c r="J763" s="24"/>
      <c r="K763" s="58" t="str">
        <f>IF(ISBLANK($A763),"",$F763-(INDEX(ShipmentRegister!A:A,MATCH($A763,ShipmentRegister!C:C,0))))</f>
        <v/>
      </c>
      <c r="L763" s="59" t="str">
        <f>IF(ISBLANK($A763),"",IF(INDEX(ShipmentRegister!T:T,MATCH($A763,ShipmentRegister!C:C,0))=0,"",INDEX(ShipmentRegister!T:T,MATCH($A763,ShipmentRegister!C:C,0))))</f>
        <v/>
      </c>
      <c r="M763" s="24"/>
    </row>
    <row r="764" spans="1:13">
      <c r="A764" s="29"/>
      <c r="B764" s="56" t="str">
        <f>IF(ISBLANK($A764),"",INDEX(ShipmentRegister!G:G,MATCH($A764,ShipmentRegister!C:C,0)))</f>
        <v/>
      </c>
      <c r="C764" s="57" t="str">
        <f>IF(ISBLANK($A764),"",INDEX(ShipmentRegister!D:D,MATCH($A764,ShipmentRegister!C:C,0)))</f>
        <v/>
      </c>
      <c r="D764" s="57" t="str">
        <f>IF(ISBLANK($A764),"",INDEX(ShipmentRegister!F:F,MATCH($A764,ShipmentRegister!C:C,0)))</f>
        <v/>
      </c>
      <c r="E764" s="23"/>
      <c r="F764" s="63"/>
      <c r="G764" s="25"/>
      <c r="H764" s="23"/>
      <c r="I764" s="23"/>
      <c r="J764" s="24"/>
      <c r="K764" s="58" t="str">
        <f>IF(ISBLANK($A764),"",$F764-(INDEX(ShipmentRegister!A:A,MATCH($A764,ShipmentRegister!C:C,0))))</f>
        <v/>
      </c>
      <c r="L764" s="59" t="str">
        <f>IF(ISBLANK($A764),"",IF(INDEX(ShipmentRegister!T:T,MATCH($A764,ShipmentRegister!C:C,0))=0,"",INDEX(ShipmentRegister!T:T,MATCH($A764,ShipmentRegister!C:C,0))))</f>
        <v/>
      </c>
      <c r="M764" s="24"/>
    </row>
    <row r="765" spans="1:13">
      <c r="A765" s="29"/>
      <c r="B765" s="56" t="str">
        <f>IF(ISBLANK($A765),"",INDEX(ShipmentRegister!G:G,MATCH($A765,ShipmentRegister!C:C,0)))</f>
        <v/>
      </c>
      <c r="C765" s="57" t="str">
        <f>IF(ISBLANK($A765),"",INDEX(ShipmentRegister!D:D,MATCH($A765,ShipmentRegister!C:C,0)))</f>
        <v/>
      </c>
      <c r="D765" s="57" t="str">
        <f>IF(ISBLANK($A765),"",INDEX(ShipmentRegister!F:F,MATCH($A765,ShipmentRegister!C:C,0)))</f>
        <v/>
      </c>
      <c r="E765" s="23"/>
      <c r="F765" s="63"/>
      <c r="G765" s="25"/>
      <c r="H765" s="23"/>
      <c r="I765" s="23"/>
      <c r="J765" s="24"/>
      <c r="K765" s="58" t="str">
        <f>IF(ISBLANK($A765),"",$F765-(INDEX(ShipmentRegister!A:A,MATCH($A765,ShipmentRegister!C:C,0))))</f>
        <v/>
      </c>
      <c r="L765" s="59" t="str">
        <f>IF(ISBLANK($A765),"",IF(INDEX(ShipmentRegister!T:T,MATCH($A765,ShipmentRegister!C:C,0))=0,"",INDEX(ShipmentRegister!T:T,MATCH($A765,ShipmentRegister!C:C,0))))</f>
        <v/>
      </c>
      <c r="M765" s="24"/>
    </row>
    <row r="766" spans="1:13">
      <c r="A766" s="29"/>
      <c r="B766" s="56" t="str">
        <f>IF(ISBLANK($A766),"",INDEX(ShipmentRegister!G:G,MATCH($A766,ShipmentRegister!C:C,0)))</f>
        <v/>
      </c>
      <c r="C766" s="57" t="str">
        <f>IF(ISBLANK($A766),"",INDEX(ShipmentRegister!D:D,MATCH($A766,ShipmentRegister!C:C,0)))</f>
        <v/>
      </c>
      <c r="D766" s="57" t="str">
        <f>IF(ISBLANK($A766),"",INDEX(ShipmentRegister!F:F,MATCH($A766,ShipmentRegister!C:C,0)))</f>
        <v/>
      </c>
      <c r="E766" s="23"/>
      <c r="F766" s="63"/>
      <c r="G766" s="25"/>
      <c r="H766" s="23"/>
      <c r="I766" s="23"/>
      <c r="J766" s="24"/>
      <c r="K766" s="58" t="str">
        <f>IF(ISBLANK($A766),"",$F766-(INDEX(ShipmentRegister!A:A,MATCH($A766,ShipmentRegister!C:C,0))))</f>
        <v/>
      </c>
      <c r="L766" s="59" t="str">
        <f>IF(ISBLANK($A766),"",IF(INDEX(ShipmentRegister!T:T,MATCH($A766,ShipmentRegister!C:C,0))=0,"",INDEX(ShipmentRegister!T:T,MATCH($A766,ShipmentRegister!C:C,0))))</f>
        <v/>
      </c>
      <c r="M766" s="24"/>
    </row>
    <row r="767" spans="1:13">
      <c r="A767" s="29"/>
      <c r="B767" s="56" t="str">
        <f>IF(ISBLANK($A767),"",INDEX(ShipmentRegister!G:G,MATCH($A767,ShipmentRegister!C:C,0)))</f>
        <v/>
      </c>
      <c r="C767" s="57" t="str">
        <f>IF(ISBLANK($A767),"",INDEX(ShipmentRegister!D:D,MATCH($A767,ShipmentRegister!C:C,0)))</f>
        <v/>
      </c>
      <c r="D767" s="57" t="str">
        <f>IF(ISBLANK($A767),"",INDEX(ShipmentRegister!F:F,MATCH($A767,ShipmentRegister!C:C,0)))</f>
        <v/>
      </c>
      <c r="E767" s="23"/>
      <c r="F767" s="63"/>
      <c r="G767" s="25"/>
      <c r="H767" s="23"/>
      <c r="I767" s="23"/>
      <c r="J767" s="24"/>
      <c r="K767" s="58" t="str">
        <f>IF(ISBLANK($A767),"",$F767-(INDEX(ShipmentRegister!A:A,MATCH($A767,ShipmentRegister!C:C,0))))</f>
        <v/>
      </c>
      <c r="L767" s="59" t="str">
        <f>IF(ISBLANK($A767),"",IF(INDEX(ShipmentRegister!T:T,MATCH($A767,ShipmentRegister!C:C,0))=0,"",INDEX(ShipmentRegister!T:T,MATCH($A767,ShipmentRegister!C:C,0))))</f>
        <v/>
      </c>
      <c r="M767" s="24"/>
    </row>
    <row r="768" spans="1:13">
      <c r="A768" s="29"/>
      <c r="B768" s="56" t="str">
        <f>IF(ISBLANK($A768),"",INDEX(ShipmentRegister!G:G,MATCH($A768,ShipmentRegister!C:C,0)))</f>
        <v/>
      </c>
      <c r="C768" s="57" t="str">
        <f>IF(ISBLANK($A768),"",INDEX(ShipmentRegister!D:D,MATCH($A768,ShipmentRegister!C:C,0)))</f>
        <v/>
      </c>
      <c r="D768" s="57" t="str">
        <f>IF(ISBLANK($A768),"",INDEX(ShipmentRegister!F:F,MATCH($A768,ShipmentRegister!C:C,0)))</f>
        <v/>
      </c>
      <c r="E768" s="23"/>
      <c r="F768" s="63"/>
      <c r="G768" s="25"/>
      <c r="H768" s="23"/>
      <c r="I768" s="23"/>
      <c r="J768" s="24"/>
      <c r="K768" s="58" t="str">
        <f>IF(ISBLANK($A768),"",$F768-(INDEX(ShipmentRegister!A:A,MATCH($A768,ShipmentRegister!C:C,0))))</f>
        <v/>
      </c>
      <c r="L768" s="59" t="str">
        <f>IF(ISBLANK($A768),"",IF(INDEX(ShipmentRegister!T:T,MATCH($A768,ShipmentRegister!C:C,0))=0,"",INDEX(ShipmentRegister!T:T,MATCH($A768,ShipmentRegister!C:C,0))))</f>
        <v/>
      </c>
      <c r="M768" s="24"/>
    </row>
    <row r="769" spans="1:13">
      <c r="A769" s="29"/>
      <c r="B769" s="56" t="str">
        <f>IF(ISBLANK($A769),"",INDEX(ShipmentRegister!G:G,MATCH($A769,ShipmentRegister!C:C,0)))</f>
        <v/>
      </c>
      <c r="C769" s="57" t="str">
        <f>IF(ISBLANK($A769),"",INDEX(ShipmentRegister!D:D,MATCH($A769,ShipmentRegister!C:C,0)))</f>
        <v/>
      </c>
      <c r="D769" s="57" t="str">
        <f>IF(ISBLANK($A769),"",INDEX(ShipmentRegister!F:F,MATCH($A769,ShipmentRegister!C:C,0)))</f>
        <v/>
      </c>
      <c r="E769" s="23"/>
      <c r="F769" s="63"/>
      <c r="G769" s="25"/>
      <c r="H769" s="23"/>
      <c r="I769" s="23"/>
      <c r="J769" s="24"/>
      <c r="K769" s="58" t="str">
        <f>IF(ISBLANK($A769),"",$F769-(INDEX(ShipmentRegister!A:A,MATCH($A769,ShipmentRegister!C:C,0))))</f>
        <v/>
      </c>
      <c r="L769" s="59" t="str">
        <f>IF(ISBLANK($A769),"",IF(INDEX(ShipmentRegister!T:T,MATCH($A769,ShipmentRegister!C:C,0))=0,"",INDEX(ShipmentRegister!T:T,MATCH($A769,ShipmentRegister!C:C,0))))</f>
        <v/>
      </c>
      <c r="M769" s="24"/>
    </row>
    <row r="770" spans="1:13">
      <c r="A770" s="29"/>
      <c r="B770" s="56" t="str">
        <f>IF(ISBLANK($A770),"",INDEX(ShipmentRegister!G:G,MATCH($A770,ShipmentRegister!C:C,0)))</f>
        <v/>
      </c>
      <c r="C770" s="57" t="str">
        <f>IF(ISBLANK($A770),"",INDEX(ShipmentRegister!D:D,MATCH($A770,ShipmentRegister!C:C,0)))</f>
        <v/>
      </c>
      <c r="D770" s="57" t="str">
        <f>IF(ISBLANK($A770),"",INDEX(ShipmentRegister!F:F,MATCH($A770,ShipmentRegister!C:C,0)))</f>
        <v/>
      </c>
      <c r="E770" s="23"/>
      <c r="F770" s="63"/>
      <c r="G770" s="25"/>
      <c r="H770" s="23"/>
      <c r="I770" s="23"/>
      <c r="J770" s="24"/>
      <c r="K770" s="58" t="str">
        <f>IF(ISBLANK($A770),"",$F770-(INDEX(ShipmentRegister!A:A,MATCH($A770,ShipmentRegister!C:C,0))))</f>
        <v/>
      </c>
      <c r="L770" s="59" t="str">
        <f>IF(ISBLANK($A770),"",IF(INDEX(ShipmentRegister!T:T,MATCH($A770,ShipmentRegister!C:C,0))=0,"",INDEX(ShipmentRegister!T:T,MATCH($A770,ShipmentRegister!C:C,0))))</f>
        <v/>
      </c>
      <c r="M770" s="24"/>
    </row>
    <row r="771" spans="1:13">
      <c r="A771" s="29"/>
      <c r="B771" s="56" t="str">
        <f>IF(ISBLANK($A771),"",INDEX(ShipmentRegister!G:G,MATCH($A771,ShipmentRegister!C:C,0)))</f>
        <v/>
      </c>
      <c r="C771" s="57" t="str">
        <f>IF(ISBLANK($A771),"",INDEX(ShipmentRegister!D:D,MATCH($A771,ShipmentRegister!C:C,0)))</f>
        <v/>
      </c>
      <c r="D771" s="57" t="str">
        <f>IF(ISBLANK($A771),"",INDEX(ShipmentRegister!F:F,MATCH($A771,ShipmentRegister!C:C,0)))</f>
        <v/>
      </c>
      <c r="E771" s="23"/>
      <c r="F771" s="63"/>
      <c r="G771" s="25"/>
      <c r="H771" s="23"/>
      <c r="I771" s="23"/>
      <c r="J771" s="24"/>
      <c r="K771" s="58" t="str">
        <f>IF(ISBLANK($A771),"",$F771-(INDEX(ShipmentRegister!A:A,MATCH($A771,ShipmentRegister!C:C,0))))</f>
        <v/>
      </c>
      <c r="L771" s="59" t="str">
        <f>IF(ISBLANK($A771),"",IF(INDEX(ShipmentRegister!T:T,MATCH($A771,ShipmentRegister!C:C,0))=0,"",INDEX(ShipmentRegister!T:T,MATCH($A771,ShipmentRegister!C:C,0))))</f>
        <v/>
      </c>
      <c r="M771" s="24"/>
    </row>
    <row r="772" spans="1:13">
      <c r="A772" s="29"/>
      <c r="B772" s="56" t="str">
        <f>IF(ISBLANK($A772),"",INDEX(ShipmentRegister!G:G,MATCH($A772,ShipmentRegister!C:C,0)))</f>
        <v/>
      </c>
      <c r="C772" s="57" t="str">
        <f>IF(ISBLANK($A772),"",INDEX(ShipmentRegister!D:D,MATCH($A772,ShipmentRegister!C:C,0)))</f>
        <v/>
      </c>
      <c r="D772" s="57" t="str">
        <f>IF(ISBLANK($A772),"",INDEX(ShipmentRegister!F:F,MATCH($A772,ShipmentRegister!C:C,0)))</f>
        <v/>
      </c>
      <c r="E772" s="23"/>
      <c r="F772" s="63"/>
      <c r="G772" s="25"/>
      <c r="H772" s="23"/>
      <c r="I772" s="23"/>
      <c r="J772" s="24"/>
      <c r="K772" s="58" t="str">
        <f>IF(ISBLANK($A772),"",$F772-(INDEX(ShipmentRegister!A:A,MATCH($A772,ShipmentRegister!C:C,0))))</f>
        <v/>
      </c>
      <c r="L772" s="59" t="str">
        <f>IF(ISBLANK($A772),"",IF(INDEX(ShipmentRegister!T:T,MATCH($A772,ShipmentRegister!C:C,0))=0,"",INDEX(ShipmentRegister!T:T,MATCH($A772,ShipmentRegister!C:C,0))))</f>
        <v/>
      </c>
      <c r="M772" s="24"/>
    </row>
    <row r="773" spans="1:13">
      <c r="A773" s="29"/>
      <c r="B773" s="56" t="str">
        <f>IF(ISBLANK($A773),"",INDEX(ShipmentRegister!G:G,MATCH($A773,ShipmentRegister!C:C,0)))</f>
        <v/>
      </c>
      <c r="C773" s="57" t="str">
        <f>IF(ISBLANK($A773),"",INDEX(ShipmentRegister!D:D,MATCH($A773,ShipmentRegister!C:C,0)))</f>
        <v/>
      </c>
      <c r="D773" s="57" t="str">
        <f>IF(ISBLANK($A773),"",INDEX(ShipmentRegister!F:F,MATCH($A773,ShipmentRegister!C:C,0)))</f>
        <v/>
      </c>
      <c r="E773" s="23"/>
      <c r="F773" s="63"/>
      <c r="G773" s="25"/>
      <c r="H773" s="23"/>
      <c r="I773" s="23"/>
      <c r="J773" s="24"/>
      <c r="K773" s="58" t="str">
        <f>IF(ISBLANK($A773),"",$F773-(INDEX(ShipmentRegister!A:A,MATCH($A773,ShipmentRegister!C:C,0))))</f>
        <v/>
      </c>
      <c r="L773" s="59" t="str">
        <f>IF(ISBLANK($A773),"",IF(INDEX(ShipmentRegister!T:T,MATCH($A773,ShipmentRegister!C:C,0))=0,"",INDEX(ShipmentRegister!T:T,MATCH($A773,ShipmentRegister!C:C,0))))</f>
        <v/>
      </c>
      <c r="M773" s="24"/>
    </row>
    <row r="774" spans="1:13">
      <c r="A774" s="29"/>
      <c r="B774" s="56" t="str">
        <f>IF(ISBLANK($A774),"",INDEX(ShipmentRegister!G:G,MATCH($A774,ShipmentRegister!C:C,0)))</f>
        <v/>
      </c>
      <c r="C774" s="57" t="str">
        <f>IF(ISBLANK($A774),"",INDEX(ShipmentRegister!D:D,MATCH($A774,ShipmentRegister!C:C,0)))</f>
        <v/>
      </c>
      <c r="D774" s="57" t="str">
        <f>IF(ISBLANK($A774),"",INDEX(ShipmentRegister!F:F,MATCH($A774,ShipmentRegister!C:C,0)))</f>
        <v/>
      </c>
      <c r="E774" s="23"/>
      <c r="F774" s="63"/>
      <c r="G774" s="25"/>
      <c r="H774" s="23"/>
      <c r="I774" s="23"/>
      <c r="J774" s="24"/>
      <c r="K774" s="58" t="str">
        <f>IF(ISBLANK($A774),"",$F774-(INDEX(ShipmentRegister!A:A,MATCH($A774,ShipmentRegister!C:C,0))))</f>
        <v/>
      </c>
      <c r="L774" s="59" t="str">
        <f>IF(ISBLANK($A774),"",IF(INDEX(ShipmentRegister!T:T,MATCH($A774,ShipmentRegister!C:C,0))=0,"",INDEX(ShipmentRegister!T:T,MATCH($A774,ShipmentRegister!C:C,0))))</f>
        <v/>
      </c>
      <c r="M774" s="24"/>
    </row>
    <row r="775" spans="1:13">
      <c r="A775" s="29"/>
      <c r="B775" s="56" t="str">
        <f>IF(ISBLANK($A775),"",INDEX(ShipmentRegister!G:G,MATCH($A775,ShipmentRegister!C:C,0)))</f>
        <v/>
      </c>
      <c r="C775" s="57" t="str">
        <f>IF(ISBLANK($A775),"",INDEX(ShipmentRegister!D:D,MATCH($A775,ShipmentRegister!C:C,0)))</f>
        <v/>
      </c>
      <c r="D775" s="57" t="str">
        <f>IF(ISBLANK($A775),"",INDEX(ShipmentRegister!F:F,MATCH($A775,ShipmentRegister!C:C,0)))</f>
        <v/>
      </c>
      <c r="E775" s="23"/>
      <c r="F775" s="63"/>
      <c r="G775" s="25"/>
      <c r="H775" s="23"/>
      <c r="I775" s="23"/>
      <c r="J775" s="24"/>
      <c r="K775" s="58" t="str">
        <f>IF(ISBLANK($A775),"",$F775-(INDEX(ShipmentRegister!A:A,MATCH($A775,ShipmentRegister!C:C,0))))</f>
        <v/>
      </c>
      <c r="L775" s="59" t="str">
        <f>IF(ISBLANK($A775),"",IF(INDEX(ShipmentRegister!T:T,MATCH($A775,ShipmentRegister!C:C,0))=0,"",INDEX(ShipmentRegister!T:T,MATCH($A775,ShipmentRegister!C:C,0))))</f>
        <v/>
      </c>
      <c r="M775" s="24"/>
    </row>
    <row r="776" spans="1:13">
      <c r="A776" s="29"/>
      <c r="B776" s="56" t="str">
        <f>IF(ISBLANK($A776),"",INDEX(ShipmentRegister!G:G,MATCH($A776,ShipmentRegister!C:C,0)))</f>
        <v/>
      </c>
      <c r="C776" s="57" t="str">
        <f>IF(ISBLANK($A776),"",INDEX(ShipmentRegister!D:D,MATCH($A776,ShipmentRegister!C:C,0)))</f>
        <v/>
      </c>
      <c r="D776" s="57" t="str">
        <f>IF(ISBLANK($A776),"",INDEX(ShipmentRegister!F:F,MATCH($A776,ShipmentRegister!C:C,0)))</f>
        <v/>
      </c>
      <c r="E776" s="23"/>
      <c r="F776" s="63"/>
      <c r="G776" s="25"/>
      <c r="H776" s="23"/>
      <c r="I776" s="23"/>
      <c r="J776" s="24"/>
      <c r="K776" s="58" t="str">
        <f>IF(ISBLANK($A776),"",$F776-(INDEX(ShipmentRegister!A:A,MATCH($A776,ShipmentRegister!C:C,0))))</f>
        <v/>
      </c>
      <c r="L776" s="59" t="str">
        <f>IF(ISBLANK($A776),"",IF(INDEX(ShipmentRegister!T:T,MATCH($A776,ShipmentRegister!C:C,0))=0,"",INDEX(ShipmentRegister!T:T,MATCH($A776,ShipmentRegister!C:C,0))))</f>
        <v/>
      </c>
      <c r="M776" s="24"/>
    </row>
    <row r="777" spans="1:13">
      <c r="A777" s="29"/>
      <c r="B777" s="56" t="str">
        <f>IF(ISBLANK($A777),"",INDEX(ShipmentRegister!G:G,MATCH($A777,ShipmentRegister!C:C,0)))</f>
        <v/>
      </c>
      <c r="C777" s="57" t="str">
        <f>IF(ISBLANK($A777),"",INDEX(ShipmentRegister!D:D,MATCH($A777,ShipmentRegister!C:C,0)))</f>
        <v/>
      </c>
      <c r="D777" s="57" t="str">
        <f>IF(ISBLANK($A777),"",INDEX(ShipmentRegister!F:F,MATCH($A777,ShipmentRegister!C:C,0)))</f>
        <v/>
      </c>
      <c r="E777" s="23"/>
      <c r="F777" s="63"/>
      <c r="G777" s="25"/>
      <c r="H777" s="23"/>
      <c r="I777" s="23"/>
      <c r="J777" s="24"/>
      <c r="K777" s="58" t="str">
        <f>IF(ISBLANK($A777),"",$F777-(INDEX(ShipmentRegister!A:A,MATCH($A777,ShipmentRegister!C:C,0))))</f>
        <v/>
      </c>
      <c r="L777" s="59" t="str">
        <f>IF(ISBLANK($A777),"",IF(INDEX(ShipmentRegister!T:T,MATCH($A777,ShipmentRegister!C:C,0))=0,"",INDEX(ShipmentRegister!T:T,MATCH($A777,ShipmentRegister!C:C,0))))</f>
        <v/>
      </c>
      <c r="M777" s="24"/>
    </row>
    <row r="778" spans="1:13">
      <c r="A778" s="29"/>
      <c r="B778" s="56" t="str">
        <f>IF(ISBLANK($A778),"",INDEX(ShipmentRegister!G:G,MATCH($A778,ShipmentRegister!C:C,0)))</f>
        <v/>
      </c>
      <c r="C778" s="57" t="str">
        <f>IF(ISBLANK($A778),"",INDEX(ShipmentRegister!D:D,MATCH($A778,ShipmentRegister!C:C,0)))</f>
        <v/>
      </c>
      <c r="D778" s="57" t="str">
        <f>IF(ISBLANK($A778),"",INDEX(ShipmentRegister!F:F,MATCH($A778,ShipmentRegister!C:C,0)))</f>
        <v/>
      </c>
      <c r="E778" s="23"/>
      <c r="F778" s="63"/>
      <c r="G778" s="25"/>
      <c r="H778" s="23"/>
      <c r="I778" s="23"/>
      <c r="J778" s="24"/>
      <c r="K778" s="58" t="str">
        <f>IF(ISBLANK($A778),"",$F778-(INDEX(ShipmentRegister!A:A,MATCH($A778,ShipmentRegister!C:C,0))))</f>
        <v/>
      </c>
      <c r="L778" s="59" t="str">
        <f>IF(ISBLANK($A778),"",IF(INDEX(ShipmentRegister!T:T,MATCH($A778,ShipmentRegister!C:C,0))=0,"",INDEX(ShipmentRegister!T:T,MATCH($A778,ShipmentRegister!C:C,0))))</f>
        <v/>
      </c>
      <c r="M778" s="24"/>
    </row>
    <row r="779" spans="1:13">
      <c r="A779" s="29"/>
      <c r="B779" s="56" t="str">
        <f>IF(ISBLANK($A779),"",INDEX(ShipmentRegister!G:G,MATCH($A779,ShipmentRegister!C:C,0)))</f>
        <v/>
      </c>
      <c r="C779" s="57" t="str">
        <f>IF(ISBLANK($A779),"",INDEX(ShipmentRegister!D:D,MATCH($A779,ShipmentRegister!C:C,0)))</f>
        <v/>
      </c>
      <c r="D779" s="57" t="str">
        <f>IF(ISBLANK($A779),"",INDEX(ShipmentRegister!F:F,MATCH($A779,ShipmentRegister!C:C,0)))</f>
        <v/>
      </c>
      <c r="E779" s="23"/>
      <c r="F779" s="63"/>
      <c r="G779" s="25"/>
      <c r="H779" s="23"/>
      <c r="I779" s="23"/>
      <c r="J779" s="24"/>
      <c r="K779" s="58" t="str">
        <f>IF(ISBLANK($A779),"",$F779-(INDEX(ShipmentRegister!A:A,MATCH($A779,ShipmentRegister!C:C,0))))</f>
        <v/>
      </c>
      <c r="L779" s="59" t="str">
        <f>IF(ISBLANK($A779),"",IF(INDEX(ShipmentRegister!T:T,MATCH($A779,ShipmentRegister!C:C,0))=0,"",INDEX(ShipmentRegister!T:T,MATCH($A779,ShipmentRegister!C:C,0))))</f>
        <v/>
      </c>
      <c r="M779" s="24"/>
    </row>
    <row r="780" spans="1:13">
      <c r="A780" s="29"/>
      <c r="B780" s="56" t="str">
        <f>IF(ISBLANK($A780),"",INDEX(ShipmentRegister!G:G,MATCH($A780,ShipmentRegister!C:C,0)))</f>
        <v/>
      </c>
      <c r="C780" s="57" t="str">
        <f>IF(ISBLANK($A780),"",INDEX(ShipmentRegister!D:D,MATCH($A780,ShipmentRegister!C:C,0)))</f>
        <v/>
      </c>
      <c r="D780" s="57" t="str">
        <f>IF(ISBLANK($A780),"",INDEX(ShipmentRegister!F:F,MATCH($A780,ShipmentRegister!C:C,0)))</f>
        <v/>
      </c>
      <c r="E780" s="23"/>
      <c r="F780" s="63"/>
      <c r="G780" s="25"/>
      <c r="H780" s="23"/>
      <c r="I780" s="23"/>
      <c r="J780" s="24"/>
      <c r="K780" s="58" t="str">
        <f>IF(ISBLANK($A780),"",$F780-(INDEX(ShipmentRegister!A:A,MATCH($A780,ShipmentRegister!C:C,0))))</f>
        <v/>
      </c>
      <c r="L780" s="59" t="str">
        <f>IF(ISBLANK($A780),"",IF(INDEX(ShipmentRegister!T:T,MATCH($A780,ShipmentRegister!C:C,0))=0,"",INDEX(ShipmentRegister!T:T,MATCH($A780,ShipmentRegister!C:C,0))))</f>
        <v/>
      </c>
      <c r="M780" s="24"/>
    </row>
    <row r="781" spans="1:13">
      <c r="A781" s="29"/>
      <c r="B781" s="56" t="str">
        <f>IF(ISBLANK($A781),"",INDEX(ShipmentRegister!G:G,MATCH($A781,ShipmentRegister!C:C,0)))</f>
        <v/>
      </c>
      <c r="C781" s="57" t="str">
        <f>IF(ISBLANK($A781),"",INDEX(ShipmentRegister!D:D,MATCH($A781,ShipmentRegister!C:C,0)))</f>
        <v/>
      </c>
      <c r="D781" s="57" t="str">
        <f>IF(ISBLANK($A781),"",INDEX(ShipmentRegister!F:F,MATCH($A781,ShipmentRegister!C:C,0)))</f>
        <v/>
      </c>
      <c r="E781" s="23"/>
      <c r="F781" s="63"/>
      <c r="G781" s="25"/>
      <c r="H781" s="23"/>
      <c r="I781" s="23"/>
      <c r="J781" s="24"/>
      <c r="K781" s="58" t="str">
        <f>IF(ISBLANK($A781),"",$F781-(INDEX(ShipmentRegister!A:A,MATCH($A781,ShipmentRegister!C:C,0))))</f>
        <v/>
      </c>
      <c r="L781" s="59" t="str">
        <f>IF(ISBLANK($A781),"",IF(INDEX(ShipmentRegister!T:T,MATCH($A781,ShipmentRegister!C:C,0))=0,"",INDEX(ShipmentRegister!T:T,MATCH($A781,ShipmentRegister!C:C,0))))</f>
        <v/>
      </c>
      <c r="M781" s="24"/>
    </row>
    <row r="782" spans="1:13">
      <c r="A782" s="29"/>
      <c r="B782" s="56" t="str">
        <f>IF(ISBLANK($A782),"",INDEX(ShipmentRegister!G:G,MATCH($A782,ShipmentRegister!C:C,0)))</f>
        <v/>
      </c>
      <c r="C782" s="57" t="str">
        <f>IF(ISBLANK($A782),"",INDEX(ShipmentRegister!D:D,MATCH($A782,ShipmentRegister!C:C,0)))</f>
        <v/>
      </c>
      <c r="D782" s="57" t="str">
        <f>IF(ISBLANK($A782),"",INDEX(ShipmentRegister!F:F,MATCH($A782,ShipmentRegister!C:C,0)))</f>
        <v/>
      </c>
      <c r="E782" s="23"/>
      <c r="F782" s="63"/>
      <c r="G782" s="25"/>
      <c r="H782" s="23"/>
      <c r="I782" s="23"/>
      <c r="J782" s="24"/>
      <c r="K782" s="58" t="str">
        <f>IF(ISBLANK($A782),"",$F782-(INDEX(ShipmentRegister!A:A,MATCH($A782,ShipmentRegister!C:C,0))))</f>
        <v/>
      </c>
      <c r="L782" s="59" t="str">
        <f>IF(ISBLANK($A782),"",IF(INDEX(ShipmentRegister!T:T,MATCH($A782,ShipmentRegister!C:C,0))=0,"",INDEX(ShipmentRegister!T:T,MATCH($A782,ShipmentRegister!C:C,0))))</f>
        <v/>
      </c>
      <c r="M782" s="24"/>
    </row>
    <row r="783" spans="1:13">
      <c r="A783" s="29"/>
      <c r="B783" s="56" t="str">
        <f>IF(ISBLANK($A783),"",INDEX(ShipmentRegister!G:G,MATCH($A783,ShipmentRegister!C:C,0)))</f>
        <v/>
      </c>
      <c r="C783" s="57" t="str">
        <f>IF(ISBLANK($A783),"",INDEX(ShipmentRegister!D:D,MATCH($A783,ShipmentRegister!C:C,0)))</f>
        <v/>
      </c>
      <c r="D783" s="57" t="str">
        <f>IF(ISBLANK($A783),"",INDEX(ShipmentRegister!F:F,MATCH($A783,ShipmentRegister!C:C,0)))</f>
        <v/>
      </c>
      <c r="E783" s="23"/>
      <c r="F783" s="63"/>
      <c r="G783" s="25"/>
      <c r="H783" s="23"/>
      <c r="I783" s="23"/>
      <c r="J783" s="24"/>
      <c r="K783" s="58" t="str">
        <f>IF(ISBLANK($A783),"",$F783-(INDEX(ShipmentRegister!A:A,MATCH($A783,ShipmentRegister!C:C,0))))</f>
        <v/>
      </c>
      <c r="L783" s="59" t="str">
        <f>IF(ISBLANK($A783),"",IF(INDEX(ShipmentRegister!T:T,MATCH($A783,ShipmentRegister!C:C,0))=0,"",INDEX(ShipmentRegister!T:T,MATCH($A783,ShipmentRegister!C:C,0))))</f>
        <v/>
      </c>
      <c r="M783" s="24"/>
    </row>
    <row r="784" spans="1:13">
      <c r="A784" s="29"/>
      <c r="B784" s="56" t="str">
        <f>IF(ISBLANK($A784),"",INDEX(ShipmentRegister!G:G,MATCH($A784,ShipmentRegister!C:C,0)))</f>
        <v/>
      </c>
      <c r="C784" s="57" t="str">
        <f>IF(ISBLANK($A784),"",INDEX(ShipmentRegister!D:D,MATCH($A784,ShipmentRegister!C:C,0)))</f>
        <v/>
      </c>
      <c r="D784" s="57" t="str">
        <f>IF(ISBLANK($A784),"",INDEX(ShipmentRegister!F:F,MATCH($A784,ShipmentRegister!C:C,0)))</f>
        <v/>
      </c>
      <c r="E784" s="23"/>
      <c r="F784" s="63"/>
      <c r="G784" s="25"/>
      <c r="H784" s="23"/>
      <c r="I784" s="23"/>
      <c r="J784" s="24"/>
      <c r="K784" s="58" t="str">
        <f>IF(ISBLANK($A784),"",$F784-(INDEX(ShipmentRegister!A:A,MATCH($A784,ShipmentRegister!C:C,0))))</f>
        <v/>
      </c>
      <c r="L784" s="59" t="str">
        <f>IF(ISBLANK($A784),"",IF(INDEX(ShipmentRegister!T:T,MATCH($A784,ShipmentRegister!C:C,0))=0,"",INDEX(ShipmentRegister!T:T,MATCH($A784,ShipmentRegister!C:C,0))))</f>
        <v/>
      </c>
      <c r="M784" s="24"/>
    </row>
    <row r="785" spans="1:13">
      <c r="A785" s="29"/>
      <c r="B785" s="56" t="str">
        <f>IF(ISBLANK($A785),"",INDEX(ShipmentRegister!G:G,MATCH($A785,ShipmentRegister!C:C,0)))</f>
        <v/>
      </c>
      <c r="C785" s="57" t="str">
        <f>IF(ISBLANK($A785),"",INDEX(ShipmentRegister!D:D,MATCH($A785,ShipmentRegister!C:C,0)))</f>
        <v/>
      </c>
      <c r="D785" s="57" t="str">
        <f>IF(ISBLANK($A785),"",INDEX(ShipmentRegister!F:F,MATCH($A785,ShipmentRegister!C:C,0)))</f>
        <v/>
      </c>
      <c r="E785" s="23"/>
      <c r="F785" s="63"/>
      <c r="G785" s="25"/>
      <c r="H785" s="23"/>
      <c r="I785" s="23"/>
      <c r="J785" s="24"/>
      <c r="K785" s="58" t="str">
        <f>IF(ISBLANK($A785),"",$F785-(INDEX(ShipmentRegister!A:A,MATCH($A785,ShipmentRegister!C:C,0))))</f>
        <v/>
      </c>
      <c r="L785" s="59" t="str">
        <f>IF(ISBLANK($A785),"",IF(INDEX(ShipmentRegister!T:T,MATCH($A785,ShipmentRegister!C:C,0))=0,"",INDEX(ShipmentRegister!T:T,MATCH($A785,ShipmentRegister!C:C,0))))</f>
        <v/>
      </c>
      <c r="M785" s="24"/>
    </row>
    <row r="786" spans="1:13">
      <c r="A786" s="29"/>
      <c r="B786" s="56" t="str">
        <f>IF(ISBLANK($A786),"",INDEX(ShipmentRegister!G:G,MATCH($A786,ShipmentRegister!C:C,0)))</f>
        <v/>
      </c>
      <c r="C786" s="57" t="str">
        <f>IF(ISBLANK($A786),"",INDEX(ShipmentRegister!D:D,MATCH($A786,ShipmentRegister!C:C,0)))</f>
        <v/>
      </c>
      <c r="D786" s="57" t="str">
        <f>IF(ISBLANK($A786),"",INDEX(ShipmentRegister!F:F,MATCH($A786,ShipmentRegister!C:C,0)))</f>
        <v/>
      </c>
      <c r="E786" s="23"/>
      <c r="F786" s="63"/>
      <c r="G786" s="25"/>
      <c r="H786" s="23"/>
      <c r="I786" s="23"/>
      <c r="J786" s="24"/>
      <c r="K786" s="58" t="str">
        <f>IF(ISBLANK($A786),"",$F786-(INDEX(ShipmentRegister!A:A,MATCH($A786,ShipmentRegister!C:C,0))))</f>
        <v/>
      </c>
      <c r="L786" s="59" t="str">
        <f>IF(ISBLANK($A786),"",IF(INDEX(ShipmentRegister!T:T,MATCH($A786,ShipmentRegister!C:C,0))=0,"",INDEX(ShipmentRegister!T:T,MATCH($A786,ShipmentRegister!C:C,0))))</f>
        <v/>
      </c>
      <c r="M786" s="24"/>
    </row>
    <row r="787" spans="1:13">
      <c r="A787" s="29"/>
      <c r="B787" s="56" t="str">
        <f>IF(ISBLANK($A787),"",INDEX(ShipmentRegister!G:G,MATCH($A787,ShipmentRegister!C:C,0)))</f>
        <v/>
      </c>
      <c r="C787" s="57" t="str">
        <f>IF(ISBLANK($A787),"",INDEX(ShipmentRegister!D:D,MATCH($A787,ShipmentRegister!C:C,0)))</f>
        <v/>
      </c>
      <c r="D787" s="57" t="str">
        <f>IF(ISBLANK($A787),"",INDEX(ShipmentRegister!F:F,MATCH($A787,ShipmentRegister!C:C,0)))</f>
        <v/>
      </c>
      <c r="E787" s="23"/>
      <c r="F787" s="63"/>
      <c r="G787" s="25"/>
      <c r="H787" s="23"/>
      <c r="I787" s="23"/>
      <c r="J787" s="24"/>
      <c r="K787" s="58" t="str">
        <f>IF(ISBLANK($A787),"",$F787-(INDEX(ShipmentRegister!A:A,MATCH($A787,ShipmentRegister!C:C,0))))</f>
        <v/>
      </c>
      <c r="L787" s="59" t="str">
        <f>IF(ISBLANK($A787),"",IF(INDEX(ShipmentRegister!T:T,MATCH($A787,ShipmentRegister!C:C,0))=0,"",INDEX(ShipmentRegister!T:T,MATCH($A787,ShipmentRegister!C:C,0))))</f>
        <v/>
      </c>
      <c r="M787" s="24"/>
    </row>
    <row r="788" spans="1:13">
      <c r="A788" s="29"/>
      <c r="B788" s="56" t="str">
        <f>IF(ISBLANK($A788),"",INDEX(ShipmentRegister!G:G,MATCH($A788,ShipmentRegister!C:C,0)))</f>
        <v/>
      </c>
      <c r="C788" s="57" t="str">
        <f>IF(ISBLANK($A788),"",INDEX(ShipmentRegister!D:D,MATCH($A788,ShipmentRegister!C:C,0)))</f>
        <v/>
      </c>
      <c r="D788" s="57" t="str">
        <f>IF(ISBLANK($A788),"",INDEX(ShipmentRegister!F:F,MATCH($A788,ShipmentRegister!C:C,0)))</f>
        <v/>
      </c>
      <c r="E788" s="23"/>
      <c r="F788" s="63"/>
      <c r="G788" s="25"/>
      <c r="H788" s="23"/>
      <c r="I788" s="23"/>
      <c r="J788" s="24"/>
      <c r="K788" s="58" t="str">
        <f>IF(ISBLANK($A788),"",$F788-(INDEX(ShipmentRegister!A:A,MATCH($A788,ShipmentRegister!C:C,0))))</f>
        <v/>
      </c>
      <c r="L788" s="59" t="str">
        <f>IF(ISBLANK($A788),"",IF(INDEX(ShipmentRegister!T:T,MATCH($A788,ShipmentRegister!C:C,0))=0,"",INDEX(ShipmentRegister!T:T,MATCH($A788,ShipmentRegister!C:C,0))))</f>
        <v/>
      </c>
      <c r="M788" s="24"/>
    </row>
    <row r="789" spans="1:13">
      <c r="A789" s="29"/>
      <c r="B789" s="56" t="str">
        <f>IF(ISBLANK($A789),"",INDEX(ShipmentRegister!G:G,MATCH($A789,ShipmentRegister!C:C,0)))</f>
        <v/>
      </c>
      <c r="C789" s="57" t="str">
        <f>IF(ISBLANK($A789),"",INDEX(ShipmentRegister!D:D,MATCH($A789,ShipmentRegister!C:C,0)))</f>
        <v/>
      </c>
      <c r="D789" s="57" t="str">
        <f>IF(ISBLANK($A789),"",INDEX(ShipmentRegister!F:F,MATCH($A789,ShipmentRegister!C:C,0)))</f>
        <v/>
      </c>
      <c r="E789" s="23"/>
      <c r="F789" s="63"/>
      <c r="G789" s="25"/>
      <c r="H789" s="23"/>
      <c r="I789" s="23"/>
      <c r="J789" s="24"/>
      <c r="K789" s="58" t="str">
        <f>IF(ISBLANK($A789),"",$F789-(INDEX(ShipmentRegister!A:A,MATCH($A789,ShipmentRegister!C:C,0))))</f>
        <v/>
      </c>
      <c r="L789" s="59" t="str">
        <f>IF(ISBLANK($A789),"",IF(INDEX(ShipmentRegister!T:T,MATCH($A789,ShipmentRegister!C:C,0))=0,"",INDEX(ShipmentRegister!T:T,MATCH($A789,ShipmentRegister!C:C,0))))</f>
        <v/>
      </c>
      <c r="M789" s="24"/>
    </row>
    <row r="790" spans="1:13">
      <c r="A790" s="29"/>
      <c r="B790" s="56" t="str">
        <f>IF(ISBLANK($A790),"",INDEX(ShipmentRegister!G:G,MATCH($A790,ShipmentRegister!C:C,0)))</f>
        <v/>
      </c>
      <c r="C790" s="57" t="str">
        <f>IF(ISBLANK($A790),"",INDEX(ShipmentRegister!D:D,MATCH($A790,ShipmentRegister!C:C,0)))</f>
        <v/>
      </c>
      <c r="D790" s="57" t="str">
        <f>IF(ISBLANK($A790),"",INDEX(ShipmentRegister!F:F,MATCH($A790,ShipmentRegister!C:C,0)))</f>
        <v/>
      </c>
      <c r="E790" s="23"/>
      <c r="F790" s="63"/>
      <c r="G790" s="25"/>
      <c r="H790" s="23"/>
      <c r="I790" s="23"/>
      <c r="J790" s="24"/>
      <c r="K790" s="58" t="str">
        <f>IF(ISBLANK($A790),"",$F790-(INDEX(ShipmentRegister!A:A,MATCH($A790,ShipmentRegister!C:C,0))))</f>
        <v/>
      </c>
      <c r="L790" s="59" t="str">
        <f>IF(ISBLANK($A790),"",IF(INDEX(ShipmentRegister!T:T,MATCH($A790,ShipmentRegister!C:C,0))=0,"",INDEX(ShipmentRegister!T:T,MATCH($A790,ShipmentRegister!C:C,0))))</f>
        <v/>
      </c>
      <c r="M790" s="24"/>
    </row>
    <row r="791" spans="1:13">
      <c r="A791" s="29"/>
      <c r="B791" s="56" t="str">
        <f>IF(ISBLANK($A791),"",INDEX(ShipmentRegister!G:G,MATCH($A791,ShipmentRegister!C:C,0)))</f>
        <v/>
      </c>
      <c r="C791" s="57" t="str">
        <f>IF(ISBLANK($A791),"",INDEX(ShipmentRegister!D:D,MATCH($A791,ShipmentRegister!C:C,0)))</f>
        <v/>
      </c>
      <c r="D791" s="57" t="str">
        <f>IF(ISBLANK($A791),"",INDEX(ShipmentRegister!F:F,MATCH($A791,ShipmentRegister!C:C,0)))</f>
        <v/>
      </c>
      <c r="E791" s="23"/>
      <c r="F791" s="63"/>
      <c r="G791" s="25"/>
      <c r="H791" s="23"/>
      <c r="I791" s="23"/>
      <c r="J791" s="24"/>
      <c r="K791" s="58" t="str">
        <f>IF(ISBLANK($A791),"",$F791-(INDEX(ShipmentRegister!A:A,MATCH($A791,ShipmentRegister!C:C,0))))</f>
        <v/>
      </c>
      <c r="L791" s="59" t="str">
        <f>IF(ISBLANK($A791),"",IF(INDEX(ShipmentRegister!T:T,MATCH($A791,ShipmentRegister!C:C,0))=0,"",INDEX(ShipmentRegister!T:T,MATCH($A791,ShipmentRegister!C:C,0))))</f>
        <v/>
      </c>
      <c r="M791" s="24"/>
    </row>
    <row r="792" spans="1:13">
      <c r="A792" s="29"/>
      <c r="B792" s="56" t="str">
        <f>IF(ISBLANK($A792),"",INDEX(ShipmentRegister!G:G,MATCH($A792,ShipmentRegister!C:C,0)))</f>
        <v/>
      </c>
      <c r="C792" s="57" t="str">
        <f>IF(ISBLANK($A792),"",INDEX(ShipmentRegister!D:D,MATCH($A792,ShipmentRegister!C:C,0)))</f>
        <v/>
      </c>
      <c r="D792" s="57" t="str">
        <f>IF(ISBLANK($A792),"",INDEX(ShipmentRegister!F:F,MATCH($A792,ShipmentRegister!C:C,0)))</f>
        <v/>
      </c>
      <c r="E792" s="23"/>
      <c r="F792" s="63"/>
      <c r="G792" s="25"/>
      <c r="H792" s="23"/>
      <c r="I792" s="23"/>
      <c r="J792" s="24"/>
      <c r="K792" s="58" t="str">
        <f>IF(ISBLANK($A792),"",$F792-(INDEX(ShipmentRegister!A:A,MATCH($A792,ShipmentRegister!C:C,0))))</f>
        <v/>
      </c>
      <c r="L792" s="59" t="str">
        <f>IF(ISBLANK($A792),"",IF(INDEX(ShipmentRegister!T:T,MATCH($A792,ShipmentRegister!C:C,0))=0,"",INDEX(ShipmentRegister!T:T,MATCH($A792,ShipmentRegister!C:C,0))))</f>
        <v/>
      </c>
      <c r="M792" s="24"/>
    </row>
    <row r="793" spans="1:13">
      <c r="A793" s="29"/>
      <c r="B793" s="56" t="str">
        <f>IF(ISBLANK($A793),"",INDEX(ShipmentRegister!G:G,MATCH($A793,ShipmentRegister!C:C,0)))</f>
        <v/>
      </c>
      <c r="C793" s="57" t="str">
        <f>IF(ISBLANK($A793),"",INDEX(ShipmentRegister!D:D,MATCH($A793,ShipmentRegister!C:C,0)))</f>
        <v/>
      </c>
      <c r="D793" s="57" t="str">
        <f>IF(ISBLANK($A793),"",INDEX(ShipmentRegister!F:F,MATCH($A793,ShipmentRegister!C:C,0)))</f>
        <v/>
      </c>
      <c r="E793" s="23"/>
      <c r="F793" s="63"/>
      <c r="G793" s="25"/>
      <c r="H793" s="23"/>
      <c r="I793" s="23"/>
      <c r="J793" s="24"/>
      <c r="K793" s="58" t="str">
        <f>IF(ISBLANK($A793),"",$F793-(INDEX(ShipmentRegister!A:A,MATCH($A793,ShipmentRegister!C:C,0))))</f>
        <v/>
      </c>
      <c r="L793" s="59" t="str">
        <f>IF(ISBLANK($A793),"",IF(INDEX(ShipmentRegister!T:T,MATCH($A793,ShipmentRegister!C:C,0))=0,"",INDEX(ShipmentRegister!T:T,MATCH($A793,ShipmentRegister!C:C,0))))</f>
        <v/>
      </c>
      <c r="M793" s="24"/>
    </row>
    <row r="794" spans="1:13">
      <c r="A794" s="29"/>
      <c r="B794" s="56" t="str">
        <f>IF(ISBLANK($A794),"",INDEX(ShipmentRegister!G:G,MATCH($A794,ShipmentRegister!C:C,0)))</f>
        <v/>
      </c>
      <c r="C794" s="57" t="str">
        <f>IF(ISBLANK($A794),"",INDEX(ShipmentRegister!D:D,MATCH($A794,ShipmentRegister!C:C,0)))</f>
        <v/>
      </c>
      <c r="D794" s="57" t="str">
        <f>IF(ISBLANK($A794),"",INDEX(ShipmentRegister!F:F,MATCH($A794,ShipmentRegister!C:C,0)))</f>
        <v/>
      </c>
      <c r="E794" s="23"/>
      <c r="F794" s="63"/>
      <c r="G794" s="25"/>
      <c r="H794" s="23"/>
      <c r="I794" s="23"/>
      <c r="J794" s="24"/>
      <c r="K794" s="58" t="str">
        <f>IF(ISBLANK($A794),"",$F794-(INDEX(ShipmentRegister!A:A,MATCH($A794,ShipmentRegister!C:C,0))))</f>
        <v/>
      </c>
      <c r="L794" s="59" t="str">
        <f>IF(ISBLANK($A794),"",IF(INDEX(ShipmentRegister!T:T,MATCH($A794,ShipmentRegister!C:C,0))=0,"",INDEX(ShipmentRegister!T:T,MATCH($A794,ShipmentRegister!C:C,0))))</f>
        <v/>
      </c>
      <c r="M794" s="24"/>
    </row>
    <row r="795" spans="1:13">
      <c r="A795" s="29"/>
      <c r="B795" s="56" t="str">
        <f>IF(ISBLANK($A795),"",INDEX(ShipmentRegister!G:G,MATCH($A795,ShipmentRegister!C:C,0)))</f>
        <v/>
      </c>
      <c r="C795" s="57" t="str">
        <f>IF(ISBLANK($A795),"",INDEX(ShipmentRegister!D:D,MATCH($A795,ShipmentRegister!C:C,0)))</f>
        <v/>
      </c>
      <c r="D795" s="57" t="str">
        <f>IF(ISBLANK($A795),"",INDEX(ShipmentRegister!F:F,MATCH($A795,ShipmentRegister!C:C,0)))</f>
        <v/>
      </c>
      <c r="E795" s="23"/>
      <c r="F795" s="63"/>
      <c r="G795" s="25"/>
      <c r="H795" s="23"/>
      <c r="I795" s="23"/>
      <c r="J795" s="24"/>
      <c r="K795" s="58" t="str">
        <f>IF(ISBLANK($A795),"",$F795-(INDEX(ShipmentRegister!A:A,MATCH($A795,ShipmentRegister!C:C,0))))</f>
        <v/>
      </c>
      <c r="L795" s="59" t="str">
        <f>IF(ISBLANK($A795),"",IF(INDEX(ShipmentRegister!T:T,MATCH($A795,ShipmentRegister!C:C,0))=0,"",INDEX(ShipmentRegister!T:T,MATCH($A795,ShipmentRegister!C:C,0))))</f>
        <v/>
      </c>
      <c r="M795" s="24"/>
    </row>
    <row r="796" spans="1:13">
      <c r="A796" s="29"/>
      <c r="B796" s="56" t="str">
        <f>IF(ISBLANK($A796),"",INDEX(ShipmentRegister!G:G,MATCH($A796,ShipmentRegister!C:C,0)))</f>
        <v/>
      </c>
      <c r="C796" s="57" t="str">
        <f>IF(ISBLANK($A796),"",INDEX(ShipmentRegister!D:D,MATCH($A796,ShipmentRegister!C:C,0)))</f>
        <v/>
      </c>
      <c r="D796" s="57" t="str">
        <f>IF(ISBLANK($A796),"",INDEX(ShipmentRegister!F:F,MATCH($A796,ShipmentRegister!C:C,0)))</f>
        <v/>
      </c>
      <c r="E796" s="23"/>
      <c r="F796" s="63"/>
      <c r="G796" s="25"/>
      <c r="H796" s="23"/>
      <c r="I796" s="23"/>
      <c r="J796" s="24"/>
      <c r="K796" s="58" t="str">
        <f>IF(ISBLANK($A796),"",$F796-(INDEX(ShipmentRegister!A:A,MATCH($A796,ShipmentRegister!C:C,0))))</f>
        <v/>
      </c>
      <c r="L796" s="59" t="str">
        <f>IF(ISBLANK($A796),"",IF(INDEX(ShipmentRegister!T:T,MATCH($A796,ShipmentRegister!C:C,0))=0,"",INDEX(ShipmentRegister!T:T,MATCH($A796,ShipmentRegister!C:C,0))))</f>
        <v/>
      </c>
      <c r="M796" s="24"/>
    </row>
    <row r="797" spans="1:13">
      <c r="A797" s="29"/>
      <c r="B797" s="56" t="str">
        <f>IF(ISBLANK($A797),"",INDEX(ShipmentRegister!G:G,MATCH($A797,ShipmentRegister!C:C,0)))</f>
        <v/>
      </c>
      <c r="C797" s="57" t="str">
        <f>IF(ISBLANK($A797),"",INDEX(ShipmentRegister!D:D,MATCH($A797,ShipmentRegister!C:C,0)))</f>
        <v/>
      </c>
      <c r="D797" s="57" t="str">
        <f>IF(ISBLANK($A797),"",INDEX(ShipmentRegister!F:F,MATCH($A797,ShipmentRegister!C:C,0)))</f>
        <v/>
      </c>
      <c r="E797" s="23"/>
      <c r="F797" s="63"/>
      <c r="G797" s="25"/>
      <c r="H797" s="23"/>
      <c r="I797" s="23"/>
      <c r="J797" s="24"/>
      <c r="K797" s="58" t="str">
        <f>IF(ISBLANK($A797),"",$F797-(INDEX(ShipmentRegister!A:A,MATCH($A797,ShipmentRegister!C:C,0))))</f>
        <v/>
      </c>
      <c r="L797" s="59" t="str">
        <f>IF(ISBLANK($A797),"",IF(INDEX(ShipmentRegister!T:T,MATCH($A797,ShipmentRegister!C:C,0))=0,"",INDEX(ShipmentRegister!T:T,MATCH($A797,ShipmentRegister!C:C,0))))</f>
        <v/>
      </c>
      <c r="M797" s="24"/>
    </row>
    <row r="798" spans="1:13">
      <c r="A798" s="29"/>
      <c r="B798" s="56" t="str">
        <f>IF(ISBLANK($A798),"",INDEX(ShipmentRegister!G:G,MATCH($A798,ShipmentRegister!C:C,0)))</f>
        <v/>
      </c>
      <c r="C798" s="57" t="str">
        <f>IF(ISBLANK($A798),"",INDEX(ShipmentRegister!D:D,MATCH($A798,ShipmentRegister!C:C,0)))</f>
        <v/>
      </c>
      <c r="D798" s="57" t="str">
        <f>IF(ISBLANK($A798),"",INDEX(ShipmentRegister!F:F,MATCH($A798,ShipmentRegister!C:C,0)))</f>
        <v/>
      </c>
      <c r="E798" s="23"/>
      <c r="F798" s="63"/>
      <c r="G798" s="25"/>
      <c r="H798" s="23"/>
      <c r="I798" s="23"/>
      <c r="J798" s="24"/>
      <c r="K798" s="58" t="str">
        <f>IF(ISBLANK($A798),"",$F798-(INDEX(ShipmentRegister!A:A,MATCH($A798,ShipmentRegister!C:C,0))))</f>
        <v/>
      </c>
      <c r="L798" s="59" t="str">
        <f>IF(ISBLANK($A798),"",IF(INDEX(ShipmentRegister!T:T,MATCH($A798,ShipmentRegister!C:C,0))=0,"",INDEX(ShipmentRegister!T:T,MATCH($A798,ShipmentRegister!C:C,0))))</f>
        <v/>
      </c>
      <c r="M798" s="24"/>
    </row>
    <row r="799" spans="1:13">
      <c r="A799" s="29"/>
      <c r="B799" s="56" t="str">
        <f>IF(ISBLANK($A799),"",INDEX(ShipmentRegister!G:G,MATCH($A799,ShipmentRegister!C:C,0)))</f>
        <v/>
      </c>
      <c r="C799" s="57" t="str">
        <f>IF(ISBLANK($A799),"",INDEX(ShipmentRegister!D:D,MATCH($A799,ShipmentRegister!C:C,0)))</f>
        <v/>
      </c>
      <c r="D799" s="57" t="str">
        <f>IF(ISBLANK($A799),"",INDEX(ShipmentRegister!F:F,MATCH($A799,ShipmentRegister!C:C,0)))</f>
        <v/>
      </c>
      <c r="E799" s="23"/>
      <c r="F799" s="63"/>
      <c r="G799" s="25"/>
      <c r="H799" s="23"/>
      <c r="I799" s="23"/>
      <c r="J799" s="24"/>
      <c r="K799" s="58" t="str">
        <f>IF(ISBLANK($A799),"",$F799-(INDEX(ShipmentRegister!A:A,MATCH($A799,ShipmentRegister!C:C,0))))</f>
        <v/>
      </c>
      <c r="L799" s="59" t="str">
        <f>IF(ISBLANK($A799),"",IF(INDEX(ShipmentRegister!T:T,MATCH($A799,ShipmentRegister!C:C,0))=0,"",INDEX(ShipmentRegister!T:T,MATCH($A799,ShipmentRegister!C:C,0))))</f>
        <v/>
      </c>
      <c r="M799" s="24"/>
    </row>
    <row r="800" spans="1:13">
      <c r="A800" s="29"/>
      <c r="B800" s="56" t="str">
        <f>IF(ISBLANK($A800),"",INDEX(ShipmentRegister!G:G,MATCH($A800,ShipmentRegister!C:C,0)))</f>
        <v/>
      </c>
      <c r="C800" s="57" t="str">
        <f>IF(ISBLANK($A800),"",INDEX(ShipmentRegister!D:D,MATCH($A800,ShipmentRegister!C:C,0)))</f>
        <v/>
      </c>
      <c r="D800" s="57" t="str">
        <f>IF(ISBLANK($A800),"",INDEX(ShipmentRegister!F:F,MATCH($A800,ShipmentRegister!C:C,0)))</f>
        <v/>
      </c>
      <c r="E800" s="23"/>
      <c r="F800" s="63"/>
      <c r="G800" s="25"/>
      <c r="H800" s="23"/>
      <c r="I800" s="23"/>
      <c r="J800" s="24"/>
      <c r="K800" s="58" t="str">
        <f>IF(ISBLANK($A800),"",$F800-(INDEX(ShipmentRegister!A:A,MATCH($A800,ShipmentRegister!C:C,0))))</f>
        <v/>
      </c>
      <c r="L800" s="59" t="str">
        <f>IF(ISBLANK($A800),"",IF(INDEX(ShipmentRegister!T:T,MATCH($A800,ShipmentRegister!C:C,0))=0,"",INDEX(ShipmentRegister!T:T,MATCH($A800,ShipmentRegister!C:C,0))))</f>
        <v/>
      </c>
      <c r="M800" s="24"/>
    </row>
    <row r="801" spans="1:13">
      <c r="A801" s="29"/>
      <c r="B801" s="56" t="str">
        <f>IF(ISBLANK($A801),"",INDEX(ShipmentRegister!G:G,MATCH($A801,ShipmentRegister!C:C,0)))</f>
        <v/>
      </c>
      <c r="C801" s="57" t="str">
        <f>IF(ISBLANK($A801),"",INDEX(ShipmentRegister!D:D,MATCH($A801,ShipmentRegister!C:C,0)))</f>
        <v/>
      </c>
      <c r="D801" s="57" t="str">
        <f>IF(ISBLANK($A801),"",INDEX(ShipmentRegister!F:F,MATCH($A801,ShipmentRegister!C:C,0)))</f>
        <v/>
      </c>
      <c r="E801" s="23"/>
      <c r="F801" s="63"/>
      <c r="G801" s="25"/>
      <c r="H801" s="23"/>
      <c r="I801" s="23"/>
      <c r="J801" s="24"/>
      <c r="K801" s="58" t="str">
        <f>IF(ISBLANK($A801),"",$F801-(INDEX(ShipmentRegister!A:A,MATCH($A801,ShipmentRegister!C:C,0))))</f>
        <v/>
      </c>
      <c r="L801" s="59" t="str">
        <f>IF(ISBLANK($A801),"",IF(INDEX(ShipmentRegister!T:T,MATCH($A801,ShipmentRegister!C:C,0))=0,"",INDEX(ShipmentRegister!T:T,MATCH($A801,ShipmentRegister!C:C,0))))</f>
        <v/>
      </c>
      <c r="M801" s="24"/>
    </row>
    <row r="802" spans="1:13">
      <c r="A802" s="29"/>
      <c r="B802" s="56" t="str">
        <f>IF(ISBLANK($A802),"",INDEX(ShipmentRegister!G:G,MATCH($A802,ShipmentRegister!C:C,0)))</f>
        <v/>
      </c>
      <c r="C802" s="57" t="str">
        <f>IF(ISBLANK($A802),"",INDEX(ShipmentRegister!D:D,MATCH($A802,ShipmentRegister!C:C,0)))</f>
        <v/>
      </c>
      <c r="D802" s="57" t="str">
        <f>IF(ISBLANK($A802),"",INDEX(ShipmentRegister!F:F,MATCH($A802,ShipmentRegister!C:C,0)))</f>
        <v/>
      </c>
      <c r="E802" s="23"/>
      <c r="F802" s="63"/>
      <c r="G802" s="25"/>
      <c r="H802" s="23"/>
      <c r="I802" s="23"/>
      <c r="J802" s="24"/>
      <c r="K802" s="58" t="str">
        <f>IF(ISBLANK($A802),"",$F802-(INDEX(ShipmentRegister!A:A,MATCH($A802,ShipmentRegister!C:C,0))))</f>
        <v/>
      </c>
      <c r="L802" s="59" t="str">
        <f>IF(ISBLANK($A802),"",IF(INDEX(ShipmentRegister!T:T,MATCH($A802,ShipmentRegister!C:C,0))=0,"",INDEX(ShipmentRegister!T:T,MATCH($A802,ShipmentRegister!C:C,0))))</f>
        <v/>
      </c>
      <c r="M802" s="24"/>
    </row>
    <row r="803" spans="1:13">
      <c r="A803" s="29"/>
      <c r="B803" s="56" t="str">
        <f>IF(ISBLANK($A803),"",INDEX(ShipmentRegister!G:G,MATCH($A803,ShipmentRegister!C:C,0)))</f>
        <v/>
      </c>
      <c r="C803" s="57" t="str">
        <f>IF(ISBLANK($A803),"",INDEX(ShipmentRegister!D:D,MATCH($A803,ShipmentRegister!C:C,0)))</f>
        <v/>
      </c>
      <c r="D803" s="57" t="str">
        <f>IF(ISBLANK($A803),"",INDEX(ShipmentRegister!F:F,MATCH($A803,ShipmentRegister!C:C,0)))</f>
        <v/>
      </c>
      <c r="E803" s="23"/>
      <c r="F803" s="63"/>
      <c r="G803" s="25"/>
      <c r="H803" s="23"/>
      <c r="I803" s="23"/>
      <c r="J803" s="24"/>
      <c r="K803" s="58" t="str">
        <f>IF(ISBLANK($A803),"",$F803-(INDEX(ShipmentRegister!A:A,MATCH($A803,ShipmentRegister!C:C,0))))</f>
        <v/>
      </c>
      <c r="L803" s="59" t="str">
        <f>IF(ISBLANK($A803),"",IF(INDEX(ShipmentRegister!T:T,MATCH($A803,ShipmentRegister!C:C,0))=0,"",INDEX(ShipmentRegister!T:T,MATCH($A803,ShipmentRegister!C:C,0))))</f>
        <v/>
      </c>
      <c r="M803" s="24"/>
    </row>
    <row r="804" spans="1:13">
      <c r="A804" s="29"/>
      <c r="B804" s="56" t="str">
        <f>IF(ISBLANK($A804),"",INDEX(ShipmentRegister!G:G,MATCH($A804,ShipmentRegister!C:C,0)))</f>
        <v/>
      </c>
      <c r="C804" s="57" t="str">
        <f>IF(ISBLANK($A804),"",INDEX(ShipmentRegister!D:D,MATCH($A804,ShipmentRegister!C:C,0)))</f>
        <v/>
      </c>
      <c r="D804" s="57" t="str">
        <f>IF(ISBLANK($A804),"",INDEX(ShipmentRegister!F:F,MATCH($A804,ShipmentRegister!C:C,0)))</f>
        <v/>
      </c>
      <c r="E804" s="23"/>
      <c r="F804" s="63"/>
      <c r="G804" s="25"/>
      <c r="H804" s="23"/>
      <c r="I804" s="23"/>
      <c r="J804" s="24"/>
      <c r="K804" s="58" t="str">
        <f>IF(ISBLANK($A804),"",$F804-(INDEX(ShipmentRegister!A:A,MATCH($A804,ShipmentRegister!C:C,0))))</f>
        <v/>
      </c>
      <c r="L804" s="59" t="str">
        <f>IF(ISBLANK($A804),"",IF(INDEX(ShipmentRegister!T:T,MATCH($A804,ShipmentRegister!C:C,0))=0,"",INDEX(ShipmentRegister!T:T,MATCH($A804,ShipmentRegister!C:C,0))))</f>
        <v/>
      </c>
      <c r="M804" s="24"/>
    </row>
    <row r="805" spans="1:13">
      <c r="A805" s="29"/>
      <c r="B805" s="56" t="str">
        <f>IF(ISBLANK($A805),"",INDEX(ShipmentRegister!G:G,MATCH($A805,ShipmentRegister!C:C,0)))</f>
        <v/>
      </c>
      <c r="C805" s="57" t="str">
        <f>IF(ISBLANK($A805),"",INDEX(ShipmentRegister!D:D,MATCH($A805,ShipmentRegister!C:C,0)))</f>
        <v/>
      </c>
      <c r="D805" s="57" t="str">
        <f>IF(ISBLANK($A805),"",INDEX(ShipmentRegister!F:F,MATCH($A805,ShipmentRegister!C:C,0)))</f>
        <v/>
      </c>
      <c r="E805" s="23"/>
      <c r="F805" s="63"/>
      <c r="G805" s="25"/>
      <c r="H805" s="23"/>
      <c r="I805" s="23"/>
      <c r="J805" s="24"/>
      <c r="K805" s="58" t="str">
        <f>IF(ISBLANK($A805),"",$F805-(INDEX(ShipmentRegister!A:A,MATCH($A805,ShipmentRegister!C:C,0))))</f>
        <v/>
      </c>
      <c r="L805" s="59" t="str">
        <f>IF(ISBLANK($A805),"",IF(INDEX(ShipmentRegister!T:T,MATCH($A805,ShipmentRegister!C:C,0))=0,"",INDEX(ShipmentRegister!T:T,MATCH($A805,ShipmentRegister!C:C,0))))</f>
        <v/>
      </c>
      <c r="M805" s="24"/>
    </row>
    <row r="806" spans="1:13">
      <c r="A806" s="29"/>
      <c r="B806" s="56" t="str">
        <f>IF(ISBLANK($A806),"",INDEX(ShipmentRegister!G:G,MATCH($A806,ShipmentRegister!C:C,0)))</f>
        <v/>
      </c>
      <c r="C806" s="57" t="str">
        <f>IF(ISBLANK($A806),"",INDEX(ShipmentRegister!D:D,MATCH($A806,ShipmentRegister!C:C,0)))</f>
        <v/>
      </c>
      <c r="D806" s="57" t="str">
        <f>IF(ISBLANK($A806),"",INDEX(ShipmentRegister!F:F,MATCH($A806,ShipmentRegister!C:C,0)))</f>
        <v/>
      </c>
      <c r="E806" s="23"/>
      <c r="F806" s="63"/>
      <c r="G806" s="25"/>
      <c r="H806" s="23"/>
      <c r="I806" s="23"/>
      <c r="J806" s="24"/>
      <c r="K806" s="58" t="str">
        <f>IF(ISBLANK($A806),"",$F806-(INDEX(ShipmentRegister!A:A,MATCH($A806,ShipmentRegister!C:C,0))))</f>
        <v/>
      </c>
      <c r="L806" s="59" t="str">
        <f>IF(ISBLANK($A806),"",IF(INDEX(ShipmentRegister!T:T,MATCH($A806,ShipmentRegister!C:C,0))=0,"",INDEX(ShipmentRegister!T:T,MATCH($A806,ShipmentRegister!C:C,0))))</f>
        <v/>
      </c>
      <c r="M806" s="24"/>
    </row>
    <row r="807" spans="1:13">
      <c r="A807" s="29"/>
      <c r="B807" s="56" t="str">
        <f>IF(ISBLANK($A807),"",INDEX(ShipmentRegister!G:G,MATCH($A807,ShipmentRegister!C:C,0)))</f>
        <v/>
      </c>
      <c r="C807" s="57" t="str">
        <f>IF(ISBLANK($A807),"",INDEX(ShipmentRegister!D:D,MATCH($A807,ShipmentRegister!C:C,0)))</f>
        <v/>
      </c>
      <c r="D807" s="57" t="str">
        <f>IF(ISBLANK($A807),"",INDEX(ShipmentRegister!F:F,MATCH($A807,ShipmentRegister!C:C,0)))</f>
        <v/>
      </c>
      <c r="E807" s="23"/>
      <c r="F807" s="63"/>
      <c r="G807" s="25"/>
      <c r="H807" s="23"/>
      <c r="I807" s="23"/>
      <c r="J807" s="24"/>
      <c r="K807" s="58" t="str">
        <f>IF(ISBLANK($A807),"",$F807-(INDEX(ShipmentRegister!A:A,MATCH($A807,ShipmentRegister!C:C,0))))</f>
        <v/>
      </c>
      <c r="L807" s="59" t="str">
        <f>IF(ISBLANK($A807),"",IF(INDEX(ShipmentRegister!T:T,MATCH($A807,ShipmentRegister!C:C,0))=0,"",INDEX(ShipmentRegister!T:T,MATCH($A807,ShipmentRegister!C:C,0))))</f>
        <v/>
      </c>
      <c r="M807" s="24"/>
    </row>
    <row r="808" spans="1:13">
      <c r="A808" s="29"/>
      <c r="B808" s="56" t="str">
        <f>IF(ISBLANK($A808),"",INDEX(ShipmentRegister!G:G,MATCH($A808,ShipmentRegister!C:C,0)))</f>
        <v/>
      </c>
      <c r="C808" s="57" t="str">
        <f>IF(ISBLANK($A808),"",INDEX(ShipmentRegister!D:D,MATCH($A808,ShipmentRegister!C:C,0)))</f>
        <v/>
      </c>
      <c r="D808" s="57" t="str">
        <f>IF(ISBLANK($A808),"",INDEX(ShipmentRegister!F:F,MATCH($A808,ShipmentRegister!C:C,0)))</f>
        <v/>
      </c>
      <c r="E808" s="23"/>
      <c r="F808" s="63"/>
      <c r="G808" s="25"/>
      <c r="H808" s="23"/>
      <c r="I808" s="23"/>
      <c r="J808" s="24"/>
      <c r="K808" s="58" t="str">
        <f>IF(ISBLANK($A808),"",$F808-(INDEX(ShipmentRegister!A:A,MATCH($A808,ShipmentRegister!C:C,0))))</f>
        <v/>
      </c>
      <c r="L808" s="59" t="str">
        <f>IF(ISBLANK($A808),"",IF(INDEX(ShipmentRegister!T:T,MATCH($A808,ShipmentRegister!C:C,0))=0,"",INDEX(ShipmentRegister!T:T,MATCH($A808,ShipmentRegister!C:C,0))))</f>
        <v/>
      </c>
      <c r="M808" s="24"/>
    </row>
    <row r="809" spans="1:13">
      <c r="A809" s="29"/>
      <c r="B809" s="56" t="str">
        <f>IF(ISBLANK($A809),"",INDEX(ShipmentRegister!G:G,MATCH($A809,ShipmentRegister!C:C,0)))</f>
        <v/>
      </c>
      <c r="C809" s="57" t="str">
        <f>IF(ISBLANK($A809),"",INDEX(ShipmentRegister!D:D,MATCH($A809,ShipmentRegister!C:C,0)))</f>
        <v/>
      </c>
      <c r="D809" s="57" t="str">
        <f>IF(ISBLANK($A809),"",INDEX(ShipmentRegister!F:F,MATCH($A809,ShipmentRegister!C:C,0)))</f>
        <v/>
      </c>
      <c r="E809" s="23"/>
      <c r="F809" s="63"/>
      <c r="G809" s="25"/>
      <c r="H809" s="23"/>
      <c r="I809" s="23"/>
      <c r="J809" s="24"/>
      <c r="K809" s="58" t="str">
        <f>IF(ISBLANK($A809),"",$F809-(INDEX(ShipmentRegister!A:A,MATCH($A809,ShipmentRegister!C:C,0))))</f>
        <v/>
      </c>
      <c r="L809" s="59" t="str">
        <f>IF(ISBLANK($A809),"",IF(INDEX(ShipmentRegister!T:T,MATCH($A809,ShipmentRegister!C:C,0))=0,"",INDEX(ShipmentRegister!T:T,MATCH($A809,ShipmentRegister!C:C,0))))</f>
        <v/>
      </c>
      <c r="M809" s="24"/>
    </row>
    <row r="810" spans="1:13">
      <c r="A810" s="29"/>
      <c r="B810" s="56" t="str">
        <f>IF(ISBLANK($A810),"",INDEX(ShipmentRegister!G:G,MATCH($A810,ShipmentRegister!C:C,0)))</f>
        <v/>
      </c>
      <c r="C810" s="57" t="str">
        <f>IF(ISBLANK($A810),"",INDEX(ShipmentRegister!D:D,MATCH($A810,ShipmentRegister!C:C,0)))</f>
        <v/>
      </c>
      <c r="D810" s="57" t="str">
        <f>IF(ISBLANK($A810),"",INDEX(ShipmentRegister!F:F,MATCH($A810,ShipmentRegister!C:C,0)))</f>
        <v/>
      </c>
      <c r="E810" s="23"/>
      <c r="F810" s="63"/>
      <c r="G810" s="25"/>
      <c r="H810" s="23"/>
      <c r="I810" s="23"/>
      <c r="J810" s="24"/>
      <c r="K810" s="58" t="str">
        <f>IF(ISBLANK($A810),"",$F810-(INDEX(ShipmentRegister!A:A,MATCH($A810,ShipmentRegister!C:C,0))))</f>
        <v/>
      </c>
      <c r="L810" s="59" t="str">
        <f>IF(ISBLANK($A810),"",IF(INDEX(ShipmentRegister!T:T,MATCH($A810,ShipmentRegister!C:C,0))=0,"",INDEX(ShipmentRegister!T:T,MATCH($A810,ShipmentRegister!C:C,0))))</f>
        <v/>
      </c>
      <c r="M810" s="24"/>
    </row>
    <row r="811" spans="1:13">
      <c r="A811" s="29"/>
      <c r="B811" s="56" t="str">
        <f>IF(ISBLANK($A811),"",INDEX(ShipmentRegister!G:G,MATCH($A811,ShipmentRegister!C:C,0)))</f>
        <v/>
      </c>
      <c r="C811" s="57" t="str">
        <f>IF(ISBLANK($A811),"",INDEX(ShipmentRegister!D:D,MATCH($A811,ShipmentRegister!C:C,0)))</f>
        <v/>
      </c>
      <c r="D811" s="57" t="str">
        <f>IF(ISBLANK($A811),"",INDEX(ShipmentRegister!F:F,MATCH($A811,ShipmentRegister!C:C,0)))</f>
        <v/>
      </c>
      <c r="E811" s="23"/>
      <c r="F811" s="63"/>
      <c r="G811" s="25"/>
      <c r="H811" s="23"/>
      <c r="I811" s="23"/>
      <c r="J811" s="24"/>
      <c r="K811" s="58" t="str">
        <f>IF(ISBLANK($A811),"",$F811-(INDEX(ShipmentRegister!A:A,MATCH($A811,ShipmentRegister!C:C,0))))</f>
        <v/>
      </c>
      <c r="L811" s="59" t="str">
        <f>IF(ISBLANK($A811),"",IF(INDEX(ShipmentRegister!T:T,MATCH($A811,ShipmentRegister!C:C,0))=0,"",INDEX(ShipmentRegister!T:T,MATCH($A811,ShipmentRegister!C:C,0))))</f>
        <v/>
      </c>
      <c r="M811" s="24"/>
    </row>
    <row r="812" spans="1:13">
      <c r="A812" s="29"/>
      <c r="B812" s="56" t="str">
        <f>IF(ISBLANK($A812),"",INDEX(ShipmentRegister!G:G,MATCH($A812,ShipmentRegister!C:C,0)))</f>
        <v/>
      </c>
      <c r="C812" s="57" t="str">
        <f>IF(ISBLANK($A812),"",INDEX(ShipmentRegister!D:D,MATCH($A812,ShipmentRegister!C:C,0)))</f>
        <v/>
      </c>
      <c r="D812" s="57" t="str">
        <f>IF(ISBLANK($A812),"",INDEX(ShipmentRegister!F:F,MATCH($A812,ShipmentRegister!C:C,0)))</f>
        <v/>
      </c>
      <c r="E812" s="23"/>
      <c r="F812" s="63"/>
      <c r="G812" s="25"/>
      <c r="H812" s="23"/>
      <c r="I812" s="23"/>
      <c r="J812" s="24"/>
      <c r="K812" s="58" t="str">
        <f>IF(ISBLANK($A812),"",$F812-(INDEX(ShipmentRegister!A:A,MATCH($A812,ShipmentRegister!C:C,0))))</f>
        <v/>
      </c>
      <c r="L812" s="59" t="str">
        <f>IF(ISBLANK($A812),"",IF(INDEX(ShipmentRegister!T:T,MATCH($A812,ShipmentRegister!C:C,0))=0,"",INDEX(ShipmentRegister!T:T,MATCH($A812,ShipmentRegister!C:C,0))))</f>
        <v/>
      </c>
      <c r="M812" s="24"/>
    </row>
    <row r="813" spans="1:13">
      <c r="A813" s="29"/>
      <c r="B813" s="56" t="str">
        <f>IF(ISBLANK($A813),"",INDEX(ShipmentRegister!G:G,MATCH($A813,ShipmentRegister!C:C,0)))</f>
        <v/>
      </c>
      <c r="C813" s="57" t="str">
        <f>IF(ISBLANK($A813),"",INDEX(ShipmentRegister!D:D,MATCH($A813,ShipmentRegister!C:C,0)))</f>
        <v/>
      </c>
      <c r="D813" s="57" t="str">
        <f>IF(ISBLANK($A813),"",INDEX(ShipmentRegister!F:F,MATCH($A813,ShipmentRegister!C:C,0)))</f>
        <v/>
      </c>
      <c r="E813" s="23"/>
      <c r="F813" s="63"/>
      <c r="G813" s="25"/>
      <c r="H813" s="23"/>
      <c r="I813" s="23"/>
      <c r="J813" s="24"/>
      <c r="K813" s="58" t="str">
        <f>IF(ISBLANK($A813),"",$F813-(INDEX(ShipmentRegister!A:A,MATCH($A813,ShipmentRegister!C:C,0))))</f>
        <v/>
      </c>
      <c r="L813" s="59" t="str">
        <f>IF(ISBLANK($A813),"",IF(INDEX(ShipmentRegister!T:T,MATCH($A813,ShipmentRegister!C:C,0))=0,"",INDEX(ShipmentRegister!T:T,MATCH($A813,ShipmentRegister!C:C,0))))</f>
        <v/>
      </c>
      <c r="M813" s="24"/>
    </row>
    <row r="814" spans="1:13">
      <c r="A814" s="29"/>
      <c r="B814" s="56" t="str">
        <f>IF(ISBLANK($A814),"",INDEX(ShipmentRegister!G:G,MATCH($A814,ShipmentRegister!C:C,0)))</f>
        <v/>
      </c>
      <c r="C814" s="57" t="str">
        <f>IF(ISBLANK($A814),"",INDEX(ShipmentRegister!D:D,MATCH($A814,ShipmentRegister!C:C,0)))</f>
        <v/>
      </c>
      <c r="D814" s="57" t="str">
        <f>IF(ISBLANK($A814),"",INDEX(ShipmentRegister!F:F,MATCH($A814,ShipmentRegister!C:C,0)))</f>
        <v/>
      </c>
      <c r="E814" s="23"/>
      <c r="F814" s="63"/>
      <c r="G814" s="25"/>
      <c r="H814" s="23"/>
      <c r="I814" s="23"/>
      <c r="J814" s="24"/>
      <c r="K814" s="58" t="str">
        <f>IF(ISBLANK($A814),"",$F814-(INDEX(ShipmentRegister!A:A,MATCH($A814,ShipmentRegister!C:C,0))))</f>
        <v/>
      </c>
      <c r="L814" s="59" t="str">
        <f>IF(ISBLANK($A814),"",IF(INDEX(ShipmentRegister!T:T,MATCH($A814,ShipmentRegister!C:C,0))=0,"",INDEX(ShipmentRegister!T:T,MATCH($A814,ShipmentRegister!C:C,0))))</f>
        <v/>
      </c>
      <c r="M814" s="24"/>
    </row>
    <row r="815" spans="1:13">
      <c r="A815" s="29"/>
      <c r="B815" s="56" t="str">
        <f>IF(ISBLANK($A815),"",INDEX(ShipmentRegister!G:G,MATCH($A815,ShipmentRegister!C:C,0)))</f>
        <v/>
      </c>
      <c r="C815" s="57" t="str">
        <f>IF(ISBLANK($A815),"",INDEX(ShipmentRegister!D:D,MATCH($A815,ShipmentRegister!C:C,0)))</f>
        <v/>
      </c>
      <c r="D815" s="57" t="str">
        <f>IF(ISBLANK($A815),"",INDEX(ShipmentRegister!F:F,MATCH($A815,ShipmentRegister!C:C,0)))</f>
        <v/>
      </c>
      <c r="E815" s="23"/>
      <c r="F815" s="63"/>
      <c r="G815" s="25"/>
      <c r="H815" s="23"/>
      <c r="I815" s="23"/>
      <c r="J815" s="24"/>
      <c r="K815" s="58" t="str">
        <f>IF(ISBLANK($A815),"",$F815-(INDEX(ShipmentRegister!A:A,MATCH($A815,ShipmentRegister!C:C,0))))</f>
        <v/>
      </c>
      <c r="L815" s="59" t="str">
        <f>IF(ISBLANK($A815),"",IF(INDEX(ShipmentRegister!T:T,MATCH($A815,ShipmentRegister!C:C,0))=0,"",INDEX(ShipmentRegister!T:T,MATCH($A815,ShipmentRegister!C:C,0))))</f>
        <v/>
      </c>
      <c r="M815" s="24"/>
    </row>
    <row r="816" spans="1:13">
      <c r="A816" s="29"/>
      <c r="B816" s="56" t="str">
        <f>IF(ISBLANK($A816),"",INDEX(ShipmentRegister!G:G,MATCH($A816,ShipmentRegister!C:C,0)))</f>
        <v/>
      </c>
      <c r="C816" s="57" t="str">
        <f>IF(ISBLANK($A816),"",INDEX(ShipmentRegister!D:D,MATCH($A816,ShipmentRegister!C:C,0)))</f>
        <v/>
      </c>
      <c r="D816" s="57" t="str">
        <f>IF(ISBLANK($A816),"",INDEX(ShipmentRegister!F:F,MATCH($A816,ShipmentRegister!C:C,0)))</f>
        <v/>
      </c>
      <c r="E816" s="23"/>
      <c r="F816" s="63"/>
      <c r="G816" s="25"/>
      <c r="H816" s="23"/>
      <c r="I816" s="23"/>
      <c r="J816" s="24"/>
      <c r="K816" s="58" t="str">
        <f>IF(ISBLANK($A816),"",$F816-(INDEX(ShipmentRegister!A:A,MATCH($A816,ShipmentRegister!C:C,0))))</f>
        <v/>
      </c>
      <c r="L816" s="59" t="str">
        <f>IF(ISBLANK($A816),"",IF(INDEX(ShipmentRegister!T:T,MATCH($A816,ShipmentRegister!C:C,0))=0,"",INDEX(ShipmentRegister!T:T,MATCH($A816,ShipmentRegister!C:C,0))))</f>
        <v/>
      </c>
      <c r="M816" s="24"/>
    </row>
    <row r="817" spans="1:13">
      <c r="A817" s="29"/>
      <c r="B817" s="56" t="str">
        <f>IF(ISBLANK($A817),"",INDEX(ShipmentRegister!G:G,MATCH($A817,ShipmentRegister!C:C,0)))</f>
        <v/>
      </c>
      <c r="C817" s="57" t="str">
        <f>IF(ISBLANK($A817),"",INDEX(ShipmentRegister!D:D,MATCH($A817,ShipmentRegister!C:C,0)))</f>
        <v/>
      </c>
      <c r="D817" s="57" t="str">
        <f>IF(ISBLANK($A817),"",INDEX(ShipmentRegister!F:F,MATCH($A817,ShipmentRegister!C:C,0)))</f>
        <v/>
      </c>
      <c r="E817" s="23"/>
      <c r="F817" s="63"/>
      <c r="G817" s="25"/>
      <c r="H817" s="23"/>
      <c r="I817" s="23"/>
      <c r="J817" s="24"/>
      <c r="K817" s="58" t="str">
        <f>IF(ISBLANK($A817),"",$F817-(INDEX(ShipmentRegister!A:A,MATCH($A817,ShipmentRegister!C:C,0))))</f>
        <v/>
      </c>
      <c r="L817" s="59" t="str">
        <f>IF(ISBLANK($A817),"",IF(INDEX(ShipmentRegister!T:T,MATCH($A817,ShipmentRegister!C:C,0))=0,"",INDEX(ShipmentRegister!T:T,MATCH($A817,ShipmentRegister!C:C,0))))</f>
        <v/>
      </c>
      <c r="M817" s="24"/>
    </row>
    <row r="818" spans="1:13">
      <c r="A818" s="29"/>
      <c r="B818" s="56" t="str">
        <f>IF(ISBLANK($A818),"",INDEX(ShipmentRegister!G:G,MATCH($A818,ShipmentRegister!C:C,0)))</f>
        <v/>
      </c>
      <c r="C818" s="57" t="str">
        <f>IF(ISBLANK($A818),"",INDEX(ShipmentRegister!D:D,MATCH($A818,ShipmentRegister!C:C,0)))</f>
        <v/>
      </c>
      <c r="D818" s="57" t="str">
        <f>IF(ISBLANK($A818),"",INDEX(ShipmentRegister!F:F,MATCH($A818,ShipmentRegister!C:C,0)))</f>
        <v/>
      </c>
      <c r="E818" s="23"/>
      <c r="F818" s="63"/>
      <c r="G818" s="25"/>
      <c r="H818" s="23"/>
      <c r="I818" s="23"/>
      <c r="J818" s="24"/>
      <c r="K818" s="58" t="str">
        <f>IF(ISBLANK($A818),"",$F818-(INDEX(ShipmentRegister!A:A,MATCH($A818,ShipmentRegister!C:C,0))))</f>
        <v/>
      </c>
      <c r="L818" s="59" t="str">
        <f>IF(ISBLANK($A818),"",IF(INDEX(ShipmentRegister!T:T,MATCH($A818,ShipmentRegister!C:C,0))=0,"",INDEX(ShipmentRegister!T:T,MATCH($A818,ShipmentRegister!C:C,0))))</f>
        <v/>
      </c>
      <c r="M818" s="24"/>
    </row>
    <row r="819" spans="1:13">
      <c r="A819" s="29"/>
      <c r="B819" s="56" t="str">
        <f>IF(ISBLANK($A819),"",INDEX(ShipmentRegister!G:G,MATCH($A819,ShipmentRegister!C:C,0)))</f>
        <v/>
      </c>
      <c r="C819" s="57" t="str">
        <f>IF(ISBLANK($A819),"",INDEX(ShipmentRegister!D:D,MATCH($A819,ShipmentRegister!C:C,0)))</f>
        <v/>
      </c>
      <c r="D819" s="57" t="str">
        <f>IF(ISBLANK($A819),"",INDEX(ShipmentRegister!F:F,MATCH($A819,ShipmentRegister!C:C,0)))</f>
        <v/>
      </c>
      <c r="E819" s="23"/>
      <c r="F819" s="63"/>
      <c r="G819" s="25"/>
      <c r="H819" s="23"/>
      <c r="I819" s="23"/>
      <c r="J819" s="24"/>
      <c r="K819" s="58" t="str">
        <f>IF(ISBLANK($A819),"",$F819-(INDEX(ShipmentRegister!A:A,MATCH($A819,ShipmentRegister!C:C,0))))</f>
        <v/>
      </c>
      <c r="L819" s="59" t="str">
        <f>IF(ISBLANK($A819),"",IF(INDEX(ShipmentRegister!T:T,MATCH($A819,ShipmentRegister!C:C,0))=0,"",INDEX(ShipmentRegister!T:T,MATCH($A819,ShipmentRegister!C:C,0))))</f>
        <v/>
      </c>
      <c r="M819" s="24"/>
    </row>
    <row r="820" spans="1:13">
      <c r="A820" s="29"/>
      <c r="B820" s="56" t="str">
        <f>IF(ISBLANK($A820),"",INDEX(ShipmentRegister!G:G,MATCH($A820,ShipmentRegister!C:C,0)))</f>
        <v/>
      </c>
      <c r="C820" s="57" t="str">
        <f>IF(ISBLANK($A820),"",INDEX(ShipmentRegister!D:D,MATCH($A820,ShipmentRegister!C:C,0)))</f>
        <v/>
      </c>
      <c r="D820" s="57" t="str">
        <f>IF(ISBLANK($A820),"",INDEX(ShipmentRegister!F:F,MATCH($A820,ShipmentRegister!C:C,0)))</f>
        <v/>
      </c>
      <c r="E820" s="23"/>
      <c r="F820" s="63"/>
      <c r="G820" s="25"/>
      <c r="H820" s="23"/>
      <c r="I820" s="23"/>
      <c r="J820" s="24"/>
      <c r="K820" s="58" t="str">
        <f>IF(ISBLANK($A820),"",$F820-(INDEX(ShipmentRegister!A:A,MATCH($A820,ShipmentRegister!C:C,0))))</f>
        <v/>
      </c>
      <c r="L820" s="59" t="str">
        <f>IF(ISBLANK($A820),"",IF(INDEX(ShipmentRegister!T:T,MATCH($A820,ShipmentRegister!C:C,0))=0,"",INDEX(ShipmentRegister!T:T,MATCH($A820,ShipmentRegister!C:C,0))))</f>
        <v/>
      </c>
      <c r="M820" s="24"/>
    </row>
    <row r="821" spans="1:13">
      <c r="A821" s="29"/>
      <c r="B821" s="56" t="str">
        <f>IF(ISBLANK($A821),"",INDEX(ShipmentRegister!G:G,MATCH($A821,ShipmentRegister!C:C,0)))</f>
        <v/>
      </c>
      <c r="C821" s="57" t="str">
        <f>IF(ISBLANK($A821),"",INDEX(ShipmentRegister!D:D,MATCH($A821,ShipmentRegister!C:C,0)))</f>
        <v/>
      </c>
      <c r="D821" s="57" t="str">
        <f>IF(ISBLANK($A821),"",INDEX(ShipmentRegister!F:F,MATCH($A821,ShipmentRegister!C:C,0)))</f>
        <v/>
      </c>
      <c r="E821" s="23"/>
      <c r="F821" s="63"/>
      <c r="G821" s="25"/>
      <c r="H821" s="23"/>
      <c r="I821" s="23"/>
      <c r="J821" s="24"/>
      <c r="K821" s="58" t="str">
        <f>IF(ISBLANK($A821),"",$F821-(INDEX(ShipmentRegister!A:A,MATCH($A821,ShipmentRegister!C:C,0))))</f>
        <v/>
      </c>
      <c r="L821" s="59" t="str">
        <f>IF(ISBLANK($A821),"",IF(INDEX(ShipmentRegister!T:T,MATCH($A821,ShipmentRegister!C:C,0))=0,"",INDEX(ShipmentRegister!T:T,MATCH($A821,ShipmentRegister!C:C,0))))</f>
        <v/>
      </c>
      <c r="M821" s="24"/>
    </row>
    <row r="822" spans="1:13">
      <c r="A822" s="29"/>
      <c r="B822" s="56" t="str">
        <f>IF(ISBLANK($A822),"",INDEX(ShipmentRegister!G:G,MATCH($A822,ShipmentRegister!C:C,0)))</f>
        <v/>
      </c>
      <c r="C822" s="57" t="str">
        <f>IF(ISBLANK($A822),"",INDEX(ShipmentRegister!D:D,MATCH($A822,ShipmentRegister!C:C,0)))</f>
        <v/>
      </c>
      <c r="D822" s="57" t="str">
        <f>IF(ISBLANK($A822),"",INDEX(ShipmentRegister!F:F,MATCH($A822,ShipmentRegister!C:C,0)))</f>
        <v/>
      </c>
      <c r="E822" s="23"/>
      <c r="F822" s="63"/>
      <c r="G822" s="25"/>
      <c r="H822" s="23"/>
      <c r="I822" s="23"/>
      <c r="J822" s="24"/>
      <c r="K822" s="58" t="str">
        <f>IF(ISBLANK($A822),"",$F822-(INDEX(ShipmentRegister!A:A,MATCH($A822,ShipmentRegister!C:C,0))))</f>
        <v/>
      </c>
      <c r="L822" s="59" t="str">
        <f>IF(ISBLANK($A822),"",IF(INDEX(ShipmentRegister!T:T,MATCH($A822,ShipmentRegister!C:C,0))=0,"",INDEX(ShipmentRegister!T:T,MATCH($A822,ShipmentRegister!C:C,0))))</f>
        <v/>
      </c>
      <c r="M822" s="24"/>
    </row>
    <row r="823" spans="1:13">
      <c r="A823" s="29"/>
      <c r="B823" s="56" t="str">
        <f>IF(ISBLANK($A823),"",INDEX(ShipmentRegister!G:G,MATCH($A823,ShipmentRegister!C:C,0)))</f>
        <v/>
      </c>
      <c r="C823" s="57" t="str">
        <f>IF(ISBLANK($A823),"",INDEX(ShipmentRegister!D:D,MATCH($A823,ShipmentRegister!C:C,0)))</f>
        <v/>
      </c>
      <c r="D823" s="57" t="str">
        <f>IF(ISBLANK($A823),"",INDEX(ShipmentRegister!F:F,MATCH($A823,ShipmentRegister!C:C,0)))</f>
        <v/>
      </c>
      <c r="E823" s="23"/>
      <c r="F823" s="63"/>
      <c r="G823" s="25"/>
      <c r="H823" s="23"/>
      <c r="I823" s="23"/>
      <c r="J823" s="24"/>
      <c r="K823" s="58" t="str">
        <f>IF(ISBLANK($A823),"",$F823-(INDEX(ShipmentRegister!A:A,MATCH($A823,ShipmentRegister!C:C,0))))</f>
        <v/>
      </c>
      <c r="L823" s="59" t="str">
        <f>IF(ISBLANK($A823),"",IF(INDEX(ShipmentRegister!T:T,MATCH($A823,ShipmentRegister!C:C,0))=0,"",INDEX(ShipmentRegister!T:T,MATCH($A823,ShipmentRegister!C:C,0))))</f>
        <v/>
      </c>
      <c r="M823" s="24"/>
    </row>
    <row r="824" spans="1:13">
      <c r="A824" s="29"/>
      <c r="B824" s="56" t="str">
        <f>IF(ISBLANK($A824),"",INDEX(ShipmentRegister!G:G,MATCH($A824,ShipmentRegister!C:C,0)))</f>
        <v/>
      </c>
      <c r="C824" s="57" t="str">
        <f>IF(ISBLANK($A824),"",INDEX(ShipmentRegister!D:D,MATCH($A824,ShipmentRegister!C:C,0)))</f>
        <v/>
      </c>
      <c r="D824" s="57" t="str">
        <f>IF(ISBLANK($A824),"",INDEX(ShipmentRegister!F:F,MATCH($A824,ShipmentRegister!C:C,0)))</f>
        <v/>
      </c>
      <c r="E824" s="23"/>
      <c r="F824" s="63"/>
      <c r="G824" s="25"/>
      <c r="H824" s="23"/>
      <c r="I824" s="23"/>
      <c r="J824" s="24"/>
      <c r="K824" s="58" t="str">
        <f>IF(ISBLANK($A824),"",$F824-(INDEX(ShipmentRegister!A:A,MATCH($A824,ShipmentRegister!C:C,0))))</f>
        <v/>
      </c>
      <c r="L824" s="59" t="str">
        <f>IF(ISBLANK($A824),"",IF(INDEX(ShipmentRegister!T:T,MATCH($A824,ShipmentRegister!C:C,0))=0,"",INDEX(ShipmentRegister!T:T,MATCH($A824,ShipmentRegister!C:C,0))))</f>
        <v/>
      </c>
      <c r="M824" s="24"/>
    </row>
    <row r="825" spans="1:13">
      <c r="A825" s="29"/>
      <c r="B825" s="56" t="str">
        <f>IF(ISBLANK($A825),"",INDEX(ShipmentRegister!G:G,MATCH($A825,ShipmentRegister!C:C,0)))</f>
        <v/>
      </c>
      <c r="C825" s="57" t="str">
        <f>IF(ISBLANK($A825),"",INDEX(ShipmentRegister!D:D,MATCH($A825,ShipmentRegister!C:C,0)))</f>
        <v/>
      </c>
      <c r="D825" s="57" t="str">
        <f>IF(ISBLANK($A825),"",INDEX(ShipmentRegister!F:F,MATCH($A825,ShipmentRegister!C:C,0)))</f>
        <v/>
      </c>
      <c r="E825" s="23"/>
      <c r="F825" s="63"/>
      <c r="G825" s="25"/>
      <c r="H825" s="23"/>
      <c r="I825" s="23"/>
      <c r="J825" s="24"/>
      <c r="K825" s="58" t="str">
        <f>IF(ISBLANK($A825),"",$F825-(INDEX(ShipmentRegister!A:A,MATCH($A825,ShipmentRegister!C:C,0))))</f>
        <v/>
      </c>
      <c r="L825" s="59" t="str">
        <f>IF(ISBLANK($A825),"",IF(INDEX(ShipmentRegister!T:T,MATCH($A825,ShipmentRegister!C:C,0))=0,"",INDEX(ShipmentRegister!T:T,MATCH($A825,ShipmentRegister!C:C,0))))</f>
        <v/>
      </c>
      <c r="M825" s="24"/>
    </row>
    <row r="826" spans="1:13">
      <c r="A826" s="29"/>
      <c r="B826" s="56" t="str">
        <f>IF(ISBLANK($A826),"",INDEX(ShipmentRegister!G:G,MATCH($A826,ShipmentRegister!C:C,0)))</f>
        <v/>
      </c>
      <c r="C826" s="57" t="str">
        <f>IF(ISBLANK($A826),"",INDEX(ShipmentRegister!D:D,MATCH($A826,ShipmentRegister!C:C,0)))</f>
        <v/>
      </c>
      <c r="D826" s="57" t="str">
        <f>IF(ISBLANK($A826),"",INDEX(ShipmentRegister!F:F,MATCH($A826,ShipmentRegister!C:C,0)))</f>
        <v/>
      </c>
      <c r="E826" s="23"/>
      <c r="F826" s="63"/>
      <c r="G826" s="25"/>
      <c r="H826" s="23"/>
      <c r="I826" s="23"/>
      <c r="J826" s="24"/>
      <c r="K826" s="58" t="str">
        <f>IF(ISBLANK($A826),"",$F826-(INDEX(ShipmentRegister!A:A,MATCH($A826,ShipmentRegister!C:C,0))))</f>
        <v/>
      </c>
      <c r="L826" s="59" t="str">
        <f>IF(ISBLANK($A826),"",IF(INDEX(ShipmentRegister!T:T,MATCH($A826,ShipmentRegister!C:C,0))=0,"",INDEX(ShipmentRegister!T:T,MATCH($A826,ShipmentRegister!C:C,0))))</f>
        <v/>
      </c>
      <c r="M826" s="24"/>
    </row>
    <row r="827" spans="1:13">
      <c r="A827" s="29"/>
      <c r="B827" s="56" t="str">
        <f>IF(ISBLANK($A827),"",INDEX(ShipmentRegister!G:G,MATCH($A827,ShipmentRegister!C:C,0)))</f>
        <v/>
      </c>
      <c r="C827" s="57" t="str">
        <f>IF(ISBLANK($A827),"",INDEX(ShipmentRegister!D:D,MATCH($A827,ShipmentRegister!C:C,0)))</f>
        <v/>
      </c>
      <c r="D827" s="57" t="str">
        <f>IF(ISBLANK($A827),"",INDEX(ShipmentRegister!F:F,MATCH($A827,ShipmentRegister!C:C,0)))</f>
        <v/>
      </c>
      <c r="E827" s="23"/>
      <c r="F827" s="63"/>
      <c r="G827" s="25"/>
      <c r="H827" s="23"/>
      <c r="I827" s="23"/>
      <c r="J827" s="24"/>
      <c r="K827" s="58" t="str">
        <f>IF(ISBLANK($A827),"",$F827-(INDEX(ShipmentRegister!A:A,MATCH($A827,ShipmentRegister!C:C,0))))</f>
        <v/>
      </c>
      <c r="L827" s="59" t="str">
        <f>IF(ISBLANK($A827),"",IF(INDEX(ShipmentRegister!T:T,MATCH($A827,ShipmentRegister!C:C,0))=0,"",INDEX(ShipmentRegister!T:T,MATCH($A827,ShipmentRegister!C:C,0))))</f>
        <v/>
      </c>
      <c r="M827" s="24"/>
    </row>
    <row r="828" spans="1:13">
      <c r="A828" s="29"/>
      <c r="B828" s="56" t="str">
        <f>IF(ISBLANK($A828),"",INDEX(ShipmentRegister!G:G,MATCH($A828,ShipmentRegister!C:C,0)))</f>
        <v/>
      </c>
      <c r="C828" s="57" t="str">
        <f>IF(ISBLANK($A828),"",INDEX(ShipmentRegister!D:D,MATCH($A828,ShipmentRegister!C:C,0)))</f>
        <v/>
      </c>
      <c r="D828" s="57" t="str">
        <f>IF(ISBLANK($A828),"",INDEX(ShipmentRegister!F:F,MATCH($A828,ShipmentRegister!C:C,0)))</f>
        <v/>
      </c>
      <c r="E828" s="23"/>
      <c r="F828" s="63"/>
      <c r="G828" s="25"/>
      <c r="H828" s="23"/>
      <c r="I828" s="23"/>
      <c r="J828" s="24"/>
      <c r="K828" s="58" t="str">
        <f>IF(ISBLANK($A828),"",$F828-(INDEX(ShipmentRegister!A:A,MATCH($A828,ShipmentRegister!C:C,0))))</f>
        <v/>
      </c>
      <c r="L828" s="59" t="str">
        <f>IF(ISBLANK($A828),"",IF(INDEX(ShipmentRegister!T:T,MATCH($A828,ShipmentRegister!C:C,0))=0,"",INDEX(ShipmentRegister!T:T,MATCH($A828,ShipmentRegister!C:C,0))))</f>
        <v/>
      </c>
      <c r="M828" s="24"/>
    </row>
    <row r="829" spans="1:13">
      <c r="A829" s="29"/>
      <c r="B829" s="56" t="str">
        <f>IF(ISBLANK($A829),"",INDEX(ShipmentRegister!G:G,MATCH($A829,ShipmentRegister!C:C,0)))</f>
        <v/>
      </c>
      <c r="C829" s="57" t="str">
        <f>IF(ISBLANK($A829),"",INDEX(ShipmentRegister!D:D,MATCH($A829,ShipmentRegister!C:C,0)))</f>
        <v/>
      </c>
      <c r="D829" s="57" t="str">
        <f>IF(ISBLANK($A829),"",INDEX(ShipmentRegister!F:F,MATCH($A829,ShipmentRegister!C:C,0)))</f>
        <v/>
      </c>
      <c r="E829" s="23"/>
      <c r="F829" s="63"/>
      <c r="G829" s="25"/>
      <c r="H829" s="23"/>
      <c r="I829" s="23"/>
      <c r="J829" s="24"/>
      <c r="K829" s="58" t="str">
        <f>IF(ISBLANK($A829),"",$F829-(INDEX(ShipmentRegister!A:A,MATCH($A829,ShipmentRegister!C:C,0))))</f>
        <v/>
      </c>
      <c r="L829" s="59" t="str">
        <f>IF(ISBLANK($A829),"",IF(INDEX(ShipmentRegister!T:T,MATCH($A829,ShipmentRegister!C:C,0))=0,"",INDEX(ShipmentRegister!T:T,MATCH($A829,ShipmentRegister!C:C,0))))</f>
        <v/>
      </c>
      <c r="M829" s="24"/>
    </row>
    <row r="830" spans="1:13">
      <c r="A830" s="29"/>
      <c r="B830" s="56" t="str">
        <f>IF(ISBLANK($A830),"",INDEX(ShipmentRegister!G:G,MATCH($A830,ShipmentRegister!C:C,0)))</f>
        <v/>
      </c>
      <c r="C830" s="57" t="str">
        <f>IF(ISBLANK($A830),"",INDEX(ShipmentRegister!D:D,MATCH($A830,ShipmentRegister!C:C,0)))</f>
        <v/>
      </c>
      <c r="D830" s="57" t="str">
        <f>IF(ISBLANK($A830),"",INDEX(ShipmentRegister!F:F,MATCH($A830,ShipmentRegister!C:C,0)))</f>
        <v/>
      </c>
      <c r="E830" s="23"/>
      <c r="F830" s="63"/>
      <c r="G830" s="25"/>
      <c r="H830" s="23"/>
      <c r="I830" s="23"/>
      <c r="J830" s="24"/>
      <c r="K830" s="58" t="str">
        <f>IF(ISBLANK($A830),"",$F830-(INDEX(ShipmentRegister!A:A,MATCH($A830,ShipmentRegister!C:C,0))))</f>
        <v/>
      </c>
      <c r="L830" s="59" t="str">
        <f>IF(ISBLANK($A830),"",IF(INDEX(ShipmentRegister!T:T,MATCH($A830,ShipmentRegister!C:C,0))=0,"",INDEX(ShipmentRegister!T:T,MATCH($A830,ShipmentRegister!C:C,0))))</f>
        <v/>
      </c>
      <c r="M830" s="24"/>
    </row>
    <row r="831" spans="1:13">
      <c r="A831" s="29"/>
      <c r="B831" s="56" t="str">
        <f>IF(ISBLANK($A831),"",INDEX(ShipmentRegister!G:G,MATCH($A831,ShipmentRegister!C:C,0)))</f>
        <v/>
      </c>
      <c r="C831" s="57" t="str">
        <f>IF(ISBLANK($A831),"",INDEX(ShipmentRegister!D:D,MATCH($A831,ShipmentRegister!C:C,0)))</f>
        <v/>
      </c>
      <c r="D831" s="57" t="str">
        <f>IF(ISBLANK($A831),"",INDEX(ShipmentRegister!F:F,MATCH($A831,ShipmentRegister!C:C,0)))</f>
        <v/>
      </c>
      <c r="E831" s="23"/>
      <c r="F831" s="63"/>
      <c r="G831" s="25"/>
      <c r="H831" s="23"/>
      <c r="I831" s="23"/>
      <c r="J831" s="24"/>
      <c r="K831" s="58" t="str">
        <f>IF(ISBLANK($A831),"",$F831-(INDEX(ShipmentRegister!A:A,MATCH($A831,ShipmentRegister!C:C,0))))</f>
        <v/>
      </c>
      <c r="L831" s="59" t="str">
        <f>IF(ISBLANK($A831),"",IF(INDEX(ShipmentRegister!T:T,MATCH($A831,ShipmentRegister!C:C,0))=0,"",INDEX(ShipmentRegister!T:T,MATCH($A831,ShipmentRegister!C:C,0))))</f>
        <v/>
      </c>
      <c r="M831" s="24"/>
    </row>
    <row r="832" spans="1:13">
      <c r="A832" s="29"/>
      <c r="B832" s="56" t="str">
        <f>IF(ISBLANK($A832),"",INDEX(ShipmentRegister!G:G,MATCH($A832,ShipmentRegister!C:C,0)))</f>
        <v/>
      </c>
      <c r="C832" s="57" t="str">
        <f>IF(ISBLANK($A832),"",INDEX(ShipmentRegister!D:D,MATCH($A832,ShipmentRegister!C:C,0)))</f>
        <v/>
      </c>
      <c r="D832" s="57" t="str">
        <f>IF(ISBLANK($A832),"",INDEX(ShipmentRegister!F:F,MATCH($A832,ShipmentRegister!C:C,0)))</f>
        <v/>
      </c>
      <c r="E832" s="23"/>
      <c r="F832" s="63"/>
      <c r="G832" s="25"/>
      <c r="H832" s="23"/>
      <c r="I832" s="23"/>
      <c r="J832" s="24"/>
      <c r="K832" s="58" t="str">
        <f>IF(ISBLANK($A832),"",$F832-(INDEX(ShipmentRegister!A:A,MATCH($A832,ShipmentRegister!C:C,0))))</f>
        <v/>
      </c>
      <c r="L832" s="59" t="str">
        <f>IF(ISBLANK($A832),"",IF(INDEX(ShipmentRegister!T:T,MATCH($A832,ShipmentRegister!C:C,0))=0,"",INDEX(ShipmentRegister!T:T,MATCH($A832,ShipmentRegister!C:C,0))))</f>
        <v/>
      </c>
      <c r="M832" s="24"/>
    </row>
    <row r="833" spans="1:13">
      <c r="A833" s="29"/>
      <c r="B833" s="56" t="str">
        <f>IF(ISBLANK($A833),"",INDEX(ShipmentRegister!G:G,MATCH($A833,ShipmentRegister!C:C,0)))</f>
        <v/>
      </c>
      <c r="C833" s="57" t="str">
        <f>IF(ISBLANK($A833),"",INDEX(ShipmentRegister!D:D,MATCH($A833,ShipmentRegister!C:C,0)))</f>
        <v/>
      </c>
      <c r="D833" s="57" t="str">
        <f>IF(ISBLANK($A833),"",INDEX(ShipmentRegister!F:F,MATCH($A833,ShipmentRegister!C:C,0)))</f>
        <v/>
      </c>
      <c r="E833" s="23"/>
      <c r="F833" s="63"/>
      <c r="G833" s="25"/>
      <c r="H833" s="23"/>
      <c r="I833" s="23"/>
      <c r="J833" s="24"/>
      <c r="K833" s="58" t="str">
        <f>IF(ISBLANK($A833),"",$F833-(INDEX(ShipmentRegister!A:A,MATCH($A833,ShipmentRegister!C:C,0))))</f>
        <v/>
      </c>
      <c r="L833" s="59" t="str">
        <f>IF(ISBLANK($A833),"",IF(INDEX(ShipmentRegister!T:T,MATCH($A833,ShipmentRegister!C:C,0))=0,"",INDEX(ShipmentRegister!T:T,MATCH($A833,ShipmentRegister!C:C,0))))</f>
        <v/>
      </c>
      <c r="M833" s="24"/>
    </row>
    <row r="834" spans="1:13">
      <c r="A834" s="29"/>
      <c r="B834" s="56" t="str">
        <f>IF(ISBLANK($A834),"",INDEX(ShipmentRegister!G:G,MATCH($A834,ShipmentRegister!C:C,0)))</f>
        <v/>
      </c>
      <c r="C834" s="57" t="str">
        <f>IF(ISBLANK($A834),"",INDEX(ShipmentRegister!D:D,MATCH($A834,ShipmentRegister!C:C,0)))</f>
        <v/>
      </c>
      <c r="D834" s="57" t="str">
        <f>IF(ISBLANK($A834),"",INDEX(ShipmentRegister!F:F,MATCH($A834,ShipmentRegister!C:C,0)))</f>
        <v/>
      </c>
      <c r="E834" s="23"/>
      <c r="F834" s="63"/>
      <c r="G834" s="25"/>
      <c r="H834" s="23"/>
      <c r="I834" s="23"/>
      <c r="J834" s="24"/>
      <c r="K834" s="58" t="str">
        <f>IF(ISBLANK($A834),"",$F834-(INDEX(ShipmentRegister!A:A,MATCH($A834,ShipmentRegister!C:C,0))))</f>
        <v/>
      </c>
      <c r="L834" s="59" t="str">
        <f>IF(ISBLANK($A834),"",IF(INDEX(ShipmentRegister!T:T,MATCH($A834,ShipmentRegister!C:C,0))=0,"",INDEX(ShipmentRegister!T:T,MATCH($A834,ShipmentRegister!C:C,0))))</f>
        <v/>
      </c>
      <c r="M834" s="24"/>
    </row>
    <row r="835" spans="1:13">
      <c r="A835" s="29"/>
      <c r="B835" s="56" t="str">
        <f>IF(ISBLANK($A835),"",INDEX(ShipmentRegister!G:G,MATCH($A835,ShipmentRegister!C:C,0)))</f>
        <v/>
      </c>
      <c r="C835" s="57" t="str">
        <f>IF(ISBLANK($A835),"",INDEX(ShipmentRegister!D:D,MATCH($A835,ShipmentRegister!C:C,0)))</f>
        <v/>
      </c>
      <c r="D835" s="57" t="str">
        <f>IF(ISBLANK($A835),"",INDEX(ShipmentRegister!F:F,MATCH($A835,ShipmentRegister!C:C,0)))</f>
        <v/>
      </c>
      <c r="E835" s="23"/>
      <c r="F835" s="63"/>
      <c r="G835" s="25"/>
      <c r="H835" s="23"/>
      <c r="I835" s="23"/>
      <c r="J835" s="24"/>
      <c r="K835" s="58" t="str">
        <f>IF(ISBLANK($A835),"",$F835-(INDEX(ShipmentRegister!A:A,MATCH($A835,ShipmentRegister!C:C,0))))</f>
        <v/>
      </c>
      <c r="L835" s="59" t="str">
        <f>IF(ISBLANK($A835),"",IF(INDEX(ShipmentRegister!T:T,MATCH($A835,ShipmentRegister!C:C,0))=0,"",INDEX(ShipmentRegister!T:T,MATCH($A835,ShipmentRegister!C:C,0))))</f>
        <v/>
      </c>
      <c r="M835" s="24"/>
    </row>
    <row r="836" spans="1:13">
      <c r="A836" s="29"/>
      <c r="B836" s="56" t="str">
        <f>IF(ISBLANK($A836),"",INDEX(ShipmentRegister!G:G,MATCH($A836,ShipmentRegister!C:C,0)))</f>
        <v/>
      </c>
      <c r="C836" s="57" t="str">
        <f>IF(ISBLANK($A836),"",INDEX(ShipmentRegister!D:D,MATCH($A836,ShipmentRegister!C:C,0)))</f>
        <v/>
      </c>
      <c r="D836" s="57" t="str">
        <f>IF(ISBLANK($A836),"",INDEX(ShipmentRegister!F:F,MATCH($A836,ShipmentRegister!C:C,0)))</f>
        <v/>
      </c>
      <c r="E836" s="23"/>
      <c r="F836" s="63"/>
      <c r="G836" s="25"/>
      <c r="H836" s="23"/>
      <c r="I836" s="23"/>
      <c r="J836" s="24"/>
      <c r="K836" s="58" t="str">
        <f>IF(ISBLANK($A836),"",$F836-(INDEX(ShipmentRegister!A:A,MATCH($A836,ShipmentRegister!C:C,0))))</f>
        <v/>
      </c>
      <c r="L836" s="59" t="str">
        <f>IF(ISBLANK($A836),"",IF(INDEX(ShipmentRegister!T:T,MATCH($A836,ShipmentRegister!C:C,0))=0,"",INDEX(ShipmentRegister!T:T,MATCH($A836,ShipmentRegister!C:C,0))))</f>
        <v/>
      </c>
      <c r="M836" s="24"/>
    </row>
    <row r="837" spans="1:13">
      <c r="A837" s="29"/>
      <c r="B837" s="56" t="str">
        <f>IF(ISBLANK($A837),"",INDEX(ShipmentRegister!G:G,MATCH($A837,ShipmentRegister!C:C,0)))</f>
        <v/>
      </c>
      <c r="C837" s="57" t="str">
        <f>IF(ISBLANK($A837),"",INDEX(ShipmentRegister!D:D,MATCH($A837,ShipmentRegister!C:C,0)))</f>
        <v/>
      </c>
      <c r="D837" s="57" t="str">
        <f>IF(ISBLANK($A837),"",INDEX(ShipmentRegister!F:F,MATCH($A837,ShipmentRegister!C:C,0)))</f>
        <v/>
      </c>
      <c r="E837" s="23"/>
      <c r="F837" s="63"/>
      <c r="G837" s="25"/>
      <c r="H837" s="23"/>
      <c r="I837" s="23"/>
      <c r="J837" s="24"/>
      <c r="K837" s="58" t="str">
        <f>IF(ISBLANK($A837),"",$F837-(INDEX(ShipmentRegister!A:A,MATCH($A837,ShipmentRegister!C:C,0))))</f>
        <v/>
      </c>
      <c r="L837" s="59" t="str">
        <f>IF(ISBLANK($A837),"",IF(INDEX(ShipmentRegister!T:T,MATCH($A837,ShipmentRegister!C:C,0))=0,"",INDEX(ShipmentRegister!T:T,MATCH($A837,ShipmentRegister!C:C,0))))</f>
        <v/>
      </c>
      <c r="M837" s="24"/>
    </row>
    <row r="838" spans="1:13">
      <c r="A838" s="29"/>
      <c r="B838" s="56" t="str">
        <f>IF(ISBLANK($A838),"",INDEX(ShipmentRegister!G:G,MATCH($A838,ShipmentRegister!C:C,0)))</f>
        <v/>
      </c>
      <c r="C838" s="57" t="str">
        <f>IF(ISBLANK($A838),"",INDEX(ShipmentRegister!D:D,MATCH($A838,ShipmentRegister!C:C,0)))</f>
        <v/>
      </c>
      <c r="D838" s="57" t="str">
        <f>IF(ISBLANK($A838),"",INDEX(ShipmentRegister!F:F,MATCH($A838,ShipmentRegister!C:C,0)))</f>
        <v/>
      </c>
      <c r="E838" s="23"/>
      <c r="F838" s="63"/>
      <c r="G838" s="25"/>
      <c r="H838" s="23"/>
      <c r="I838" s="23"/>
      <c r="J838" s="24"/>
      <c r="K838" s="58" t="str">
        <f>IF(ISBLANK($A838),"",$F838-(INDEX(ShipmentRegister!A:A,MATCH($A838,ShipmentRegister!C:C,0))))</f>
        <v/>
      </c>
      <c r="L838" s="59" t="str">
        <f>IF(ISBLANK($A838),"",IF(INDEX(ShipmentRegister!T:T,MATCH($A838,ShipmentRegister!C:C,0))=0,"",INDEX(ShipmentRegister!T:T,MATCH($A838,ShipmentRegister!C:C,0))))</f>
        <v/>
      </c>
      <c r="M838" s="24"/>
    </row>
    <row r="839" spans="1:13">
      <c r="A839" s="29"/>
      <c r="B839" s="56" t="str">
        <f>IF(ISBLANK($A839),"",INDEX(ShipmentRegister!G:G,MATCH($A839,ShipmentRegister!C:C,0)))</f>
        <v/>
      </c>
      <c r="C839" s="57" t="str">
        <f>IF(ISBLANK($A839),"",INDEX(ShipmentRegister!D:D,MATCH($A839,ShipmentRegister!C:C,0)))</f>
        <v/>
      </c>
      <c r="D839" s="57" t="str">
        <f>IF(ISBLANK($A839),"",INDEX(ShipmentRegister!F:F,MATCH($A839,ShipmentRegister!C:C,0)))</f>
        <v/>
      </c>
      <c r="E839" s="23"/>
      <c r="F839" s="63"/>
      <c r="G839" s="25"/>
      <c r="H839" s="23"/>
      <c r="I839" s="23"/>
      <c r="J839" s="24"/>
      <c r="K839" s="58" t="str">
        <f>IF(ISBLANK($A839),"",$F839-(INDEX(ShipmentRegister!A:A,MATCH($A839,ShipmentRegister!C:C,0))))</f>
        <v/>
      </c>
      <c r="L839" s="59" t="str">
        <f>IF(ISBLANK($A839),"",IF(INDEX(ShipmentRegister!T:T,MATCH($A839,ShipmentRegister!C:C,0))=0,"",INDEX(ShipmentRegister!T:T,MATCH($A839,ShipmentRegister!C:C,0))))</f>
        <v/>
      </c>
      <c r="M839" s="24"/>
    </row>
    <row r="840" spans="1:13">
      <c r="A840" s="29"/>
      <c r="B840" s="56" t="str">
        <f>IF(ISBLANK($A840),"",INDEX(ShipmentRegister!G:G,MATCH($A840,ShipmentRegister!C:C,0)))</f>
        <v/>
      </c>
      <c r="C840" s="57" t="str">
        <f>IF(ISBLANK($A840),"",INDEX(ShipmentRegister!D:D,MATCH($A840,ShipmentRegister!C:C,0)))</f>
        <v/>
      </c>
      <c r="D840" s="57" t="str">
        <f>IF(ISBLANK($A840),"",INDEX(ShipmentRegister!F:F,MATCH($A840,ShipmentRegister!C:C,0)))</f>
        <v/>
      </c>
      <c r="E840" s="23"/>
      <c r="F840" s="63"/>
      <c r="G840" s="25"/>
      <c r="H840" s="23"/>
      <c r="I840" s="23"/>
      <c r="J840" s="24"/>
      <c r="K840" s="58" t="str">
        <f>IF(ISBLANK($A840),"",$F840-(INDEX(ShipmentRegister!A:A,MATCH($A840,ShipmentRegister!C:C,0))))</f>
        <v/>
      </c>
      <c r="L840" s="59" t="str">
        <f>IF(ISBLANK($A840),"",IF(INDEX(ShipmentRegister!T:T,MATCH($A840,ShipmentRegister!C:C,0))=0,"",INDEX(ShipmentRegister!T:T,MATCH($A840,ShipmentRegister!C:C,0))))</f>
        <v/>
      </c>
      <c r="M840" s="24"/>
    </row>
    <row r="841" spans="1:13">
      <c r="A841" s="29"/>
      <c r="B841" s="56" t="str">
        <f>IF(ISBLANK($A841),"",INDEX(ShipmentRegister!G:G,MATCH($A841,ShipmentRegister!C:C,0)))</f>
        <v/>
      </c>
      <c r="C841" s="57" t="str">
        <f>IF(ISBLANK($A841),"",INDEX(ShipmentRegister!D:D,MATCH($A841,ShipmentRegister!C:C,0)))</f>
        <v/>
      </c>
      <c r="D841" s="57" t="str">
        <f>IF(ISBLANK($A841),"",INDEX(ShipmentRegister!F:F,MATCH($A841,ShipmentRegister!C:C,0)))</f>
        <v/>
      </c>
      <c r="E841" s="23"/>
      <c r="F841" s="63"/>
      <c r="G841" s="25"/>
      <c r="H841" s="23"/>
      <c r="I841" s="23"/>
      <c r="J841" s="24"/>
      <c r="K841" s="58" t="str">
        <f>IF(ISBLANK($A841),"",$F841-(INDEX(ShipmentRegister!A:A,MATCH($A841,ShipmentRegister!C:C,0))))</f>
        <v/>
      </c>
      <c r="L841" s="59" t="str">
        <f>IF(ISBLANK($A841),"",IF(INDEX(ShipmentRegister!T:T,MATCH($A841,ShipmentRegister!C:C,0))=0,"",INDEX(ShipmentRegister!T:T,MATCH($A841,ShipmentRegister!C:C,0))))</f>
        <v/>
      </c>
      <c r="M841" s="24"/>
    </row>
    <row r="842" spans="1:13">
      <c r="A842" s="29"/>
      <c r="B842" s="56" t="str">
        <f>IF(ISBLANK($A842),"",INDEX(ShipmentRegister!G:G,MATCH($A842,ShipmentRegister!C:C,0)))</f>
        <v/>
      </c>
      <c r="C842" s="57" t="str">
        <f>IF(ISBLANK($A842),"",INDEX(ShipmentRegister!D:D,MATCH($A842,ShipmentRegister!C:C,0)))</f>
        <v/>
      </c>
      <c r="D842" s="57" t="str">
        <f>IF(ISBLANK($A842),"",INDEX(ShipmentRegister!F:F,MATCH($A842,ShipmentRegister!C:C,0)))</f>
        <v/>
      </c>
      <c r="E842" s="23"/>
      <c r="F842" s="63"/>
      <c r="G842" s="25"/>
      <c r="H842" s="23"/>
      <c r="I842" s="23"/>
      <c r="J842" s="24"/>
      <c r="K842" s="58" t="str">
        <f>IF(ISBLANK($A842),"",$F842-(INDEX(ShipmentRegister!A:A,MATCH($A842,ShipmentRegister!C:C,0))))</f>
        <v/>
      </c>
      <c r="L842" s="59" t="str">
        <f>IF(ISBLANK($A842),"",IF(INDEX(ShipmentRegister!T:T,MATCH($A842,ShipmentRegister!C:C,0))=0,"",INDEX(ShipmentRegister!T:T,MATCH($A842,ShipmentRegister!C:C,0))))</f>
        <v/>
      </c>
      <c r="M842" s="24"/>
    </row>
    <row r="843" spans="1:13">
      <c r="A843" s="29"/>
      <c r="B843" s="56" t="str">
        <f>IF(ISBLANK($A843),"",INDEX(ShipmentRegister!G:G,MATCH($A843,ShipmentRegister!C:C,0)))</f>
        <v/>
      </c>
      <c r="C843" s="57" t="str">
        <f>IF(ISBLANK($A843),"",INDEX(ShipmentRegister!D:D,MATCH($A843,ShipmentRegister!C:C,0)))</f>
        <v/>
      </c>
      <c r="D843" s="57" t="str">
        <f>IF(ISBLANK($A843),"",INDEX(ShipmentRegister!F:F,MATCH($A843,ShipmentRegister!C:C,0)))</f>
        <v/>
      </c>
      <c r="E843" s="23"/>
      <c r="F843" s="63"/>
      <c r="G843" s="25"/>
      <c r="H843" s="23"/>
      <c r="I843" s="23"/>
      <c r="J843" s="24"/>
      <c r="K843" s="58" t="str">
        <f>IF(ISBLANK($A843),"",$F843-(INDEX(ShipmentRegister!A:A,MATCH($A843,ShipmentRegister!C:C,0))))</f>
        <v/>
      </c>
      <c r="L843" s="59" t="str">
        <f>IF(ISBLANK($A843),"",IF(INDEX(ShipmentRegister!T:T,MATCH($A843,ShipmentRegister!C:C,0))=0,"",INDEX(ShipmentRegister!T:T,MATCH($A843,ShipmentRegister!C:C,0))))</f>
        <v/>
      </c>
      <c r="M843" s="24"/>
    </row>
    <row r="844" spans="1:13">
      <c r="A844" s="29"/>
      <c r="B844" s="56" t="str">
        <f>IF(ISBLANK($A844),"",INDEX(ShipmentRegister!G:G,MATCH($A844,ShipmentRegister!C:C,0)))</f>
        <v/>
      </c>
      <c r="C844" s="57" t="str">
        <f>IF(ISBLANK($A844),"",INDEX(ShipmentRegister!D:D,MATCH($A844,ShipmentRegister!C:C,0)))</f>
        <v/>
      </c>
      <c r="D844" s="57" t="str">
        <f>IF(ISBLANK($A844),"",INDEX(ShipmentRegister!F:F,MATCH($A844,ShipmentRegister!C:C,0)))</f>
        <v/>
      </c>
      <c r="E844" s="23"/>
      <c r="F844" s="63"/>
      <c r="G844" s="25"/>
      <c r="H844" s="23"/>
      <c r="I844" s="23"/>
      <c r="J844" s="24"/>
      <c r="K844" s="58" t="str">
        <f>IF(ISBLANK($A844),"",$F844-(INDEX(ShipmentRegister!A:A,MATCH($A844,ShipmentRegister!C:C,0))))</f>
        <v/>
      </c>
      <c r="L844" s="59" t="str">
        <f>IF(ISBLANK($A844),"",IF(INDEX(ShipmentRegister!T:T,MATCH($A844,ShipmentRegister!C:C,0))=0,"",INDEX(ShipmentRegister!T:T,MATCH($A844,ShipmentRegister!C:C,0))))</f>
        <v/>
      </c>
      <c r="M844" s="24"/>
    </row>
    <row r="845" spans="1:13">
      <c r="A845" s="29"/>
      <c r="B845" s="56" t="str">
        <f>IF(ISBLANK($A845),"",INDEX(ShipmentRegister!G:G,MATCH($A845,ShipmentRegister!C:C,0)))</f>
        <v/>
      </c>
      <c r="C845" s="57" t="str">
        <f>IF(ISBLANK($A845),"",INDEX(ShipmentRegister!D:D,MATCH($A845,ShipmentRegister!C:C,0)))</f>
        <v/>
      </c>
      <c r="D845" s="57" t="str">
        <f>IF(ISBLANK($A845),"",INDEX(ShipmentRegister!F:F,MATCH($A845,ShipmentRegister!C:C,0)))</f>
        <v/>
      </c>
      <c r="E845" s="23"/>
      <c r="F845" s="63"/>
      <c r="G845" s="25"/>
      <c r="H845" s="23"/>
      <c r="I845" s="23"/>
      <c r="J845" s="24"/>
      <c r="K845" s="58" t="str">
        <f>IF(ISBLANK($A845),"",$F845-(INDEX(ShipmentRegister!A:A,MATCH($A845,ShipmentRegister!C:C,0))))</f>
        <v/>
      </c>
      <c r="L845" s="59" t="str">
        <f>IF(ISBLANK($A845),"",IF(INDEX(ShipmentRegister!T:T,MATCH($A845,ShipmentRegister!C:C,0))=0,"",INDEX(ShipmentRegister!T:T,MATCH($A845,ShipmentRegister!C:C,0))))</f>
        <v/>
      </c>
      <c r="M845" s="24"/>
    </row>
    <row r="846" spans="1:13">
      <c r="A846" s="29"/>
      <c r="B846" s="56" t="str">
        <f>IF(ISBLANK($A846),"",INDEX(ShipmentRegister!G:G,MATCH($A846,ShipmentRegister!C:C,0)))</f>
        <v/>
      </c>
      <c r="C846" s="57" t="str">
        <f>IF(ISBLANK($A846),"",INDEX(ShipmentRegister!D:D,MATCH($A846,ShipmentRegister!C:C,0)))</f>
        <v/>
      </c>
      <c r="D846" s="57" t="str">
        <f>IF(ISBLANK($A846),"",INDEX(ShipmentRegister!F:F,MATCH($A846,ShipmentRegister!C:C,0)))</f>
        <v/>
      </c>
      <c r="E846" s="23"/>
      <c r="F846" s="63"/>
      <c r="G846" s="25"/>
      <c r="H846" s="23"/>
      <c r="I846" s="23"/>
      <c r="J846" s="24"/>
      <c r="K846" s="58" t="str">
        <f>IF(ISBLANK($A846),"",$F846-(INDEX(ShipmentRegister!A:A,MATCH($A846,ShipmentRegister!C:C,0))))</f>
        <v/>
      </c>
      <c r="L846" s="59" t="str">
        <f>IF(ISBLANK($A846),"",IF(INDEX(ShipmentRegister!T:T,MATCH($A846,ShipmentRegister!C:C,0))=0,"",INDEX(ShipmentRegister!T:T,MATCH($A846,ShipmentRegister!C:C,0))))</f>
        <v/>
      </c>
      <c r="M846" s="24"/>
    </row>
    <row r="847" spans="1:13">
      <c r="A847" s="29"/>
      <c r="B847" s="56" t="str">
        <f>IF(ISBLANK($A847),"",INDEX(ShipmentRegister!G:G,MATCH($A847,ShipmentRegister!C:C,0)))</f>
        <v/>
      </c>
      <c r="C847" s="57" t="str">
        <f>IF(ISBLANK($A847),"",INDEX(ShipmentRegister!D:D,MATCH($A847,ShipmentRegister!C:C,0)))</f>
        <v/>
      </c>
      <c r="D847" s="57" t="str">
        <f>IF(ISBLANK($A847),"",INDEX(ShipmentRegister!F:F,MATCH($A847,ShipmentRegister!C:C,0)))</f>
        <v/>
      </c>
      <c r="E847" s="23"/>
      <c r="F847" s="63"/>
      <c r="G847" s="25"/>
      <c r="H847" s="23"/>
      <c r="I847" s="23"/>
      <c r="J847" s="24"/>
      <c r="K847" s="58" t="str">
        <f>IF(ISBLANK($A847),"",$F847-(INDEX(ShipmentRegister!A:A,MATCH($A847,ShipmentRegister!C:C,0))))</f>
        <v/>
      </c>
      <c r="L847" s="59" t="str">
        <f>IF(ISBLANK($A847),"",IF(INDEX(ShipmentRegister!T:T,MATCH($A847,ShipmentRegister!C:C,0))=0,"",INDEX(ShipmentRegister!T:T,MATCH($A847,ShipmentRegister!C:C,0))))</f>
        <v/>
      </c>
      <c r="M847" s="24"/>
    </row>
    <row r="848" spans="1:13">
      <c r="A848" s="29"/>
      <c r="B848" s="56" t="str">
        <f>IF(ISBLANK($A848),"",INDEX(ShipmentRegister!G:G,MATCH($A848,ShipmentRegister!C:C,0)))</f>
        <v/>
      </c>
      <c r="C848" s="57" t="str">
        <f>IF(ISBLANK($A848),"",INDEX(ShipmentRegister!D:D,MATCH($A848,ShipmentRegister!C:C,0)))</f>
        <v/>
      </c>
      <c r="D848" s="57" t="str">
        <f>IF(ISBLANK($A848),"",INDEX(ShipmentRegister!F:F,MATCH($A848,ShipmentRegister!C:C,0)))</f>
        <v/>
      </c>
      <c r="E848" s="23"/>
      <c r="F848" s="63"/>
      <c r="G848" s="25"/>
      <c r="H848" s="23"/>
      <c r="I848" s="23"/>
      <c r="J848" s="24"/>
      <c r="K848" s="58" t="str">
        <f>IF(ISBLANK($A848),"",$F848-(INDEX(ShipmentRegister!A:A,MATCH($A848,ShipmentRegister!C:C,0))))</f>
        <v/>
      </c>
      <c r="L848" s="59" t="str">
        <f>IF(ISBLANK($A848),"",IF(INDEX(ShipmentRegister!T:T,MATCH($A848,ShipmentRegister!C:C,0))=0,"",INDEX(ShipmentRegister!T:T,MATCH($A848,ShipmentRegister!C:C,0))))</f>
        <v/>
      </c>
      <c r="M848" s="24"/>
    </row>
    <row r="849" spans="1:13">
      <c r="A849" s="29"/>
      <c r="B849" s="56" t="str">
        <f>IF(ISBLANK($A849),"",INDEX(ShipmentRegister!G:G,MATCH($A849,ShipmentRegister!C:C,0)))</f>
        <v/>
      </c>
      <c r="C849" s="57" t="str">
        <f>IF(ISBLANK($A849),"",INDEX(ShipmentRegister!D:D,MATCH($A849,ShipmentRegister!C:C,0)))</f>
        <v/>
      </c>
      <c r="D849" s="57" t="str">
        <f>IF(ISBLANK($A849),"",INDEX(ShipmentRegister!F:F,MATCH($A849,ShipmentRegister!C:C,0)))</f>
        <v/>
      </c>
      <c r="E849" s="23"/>
      <c r="F849" s="63"/>
      <c r="G849" s="25"/>
      <c r="H849" s="23"/>
      <c r="I849" s="23"/>
      <c r="J849" s="24"/>
      <c r="K849" s="58" t="str">
        <f>IF(ISBLANK($A849),"",$F849-(INDEX(ShipmentRegister!A:A,MATCH($A849,ShipmentRegister!C:C,0))))</f>
        <v/>
      </c>
      <c r="L849" s="59" t="str">
        <f>IF(ISBLANK($A849),"",IF(INDEX(ShipmentRegister!T:T,MATCH($A849,ShipmentRegister!C:C,0))=0,"",INDEX(ShipmentRegister!T:T,MATCH($A849,ShipmentRegister!C:C,0))))</f>
        <v/>
      </c>
      <c r="M849" s="24"/>
    </row>
    <row r="850" spans="1:13">
      <c r="A850" s="29"/>
      <c r="B850" s="56" t="str">
        <f>IF(ISBLANK($A850),"",INDEX(ShipmentRegister!G:G,MATCH($A850,ShipmentRegister!C:C,0)))</f>
        <v/>
      </c>
      <c r="C850" s="57" t="str">
        <f>IF(ISBLANK($A850),"",INDEX(ShipmentRegister!D:D,MATCH($A850,ShipmentRegister!C:C,0)))</f>
        <v/>
      </c>
      <c r="D850" s="57" t="str">
        <f>IF(ISBLANK($A850),"",INDEX(ShipmentRegister!F:F,MATCH($A850,ShipmentRegister!C:C,0)))</f>
        <v/>
      </c>
      <c r="E850" s="23"/>
      <c r="F850" s="63"/>
      <c r="G850" s="25"/>
      <c r="H850" s="23"/>
      <c r="I850" s="23"/>
      <c r="J850" s="24"/>
      <c r="K850" s="58" t="str">
        <f>IF(ISBLANK($A850),"",$F850-(INDEX(ShipmentRegister!A:A,MATCH($A850,ShipmentRegister!C:C,0))))</f>
        <v/>
      </c>
      <c r="L850" s="59" t="str">
        <f>IF(ISBLANK($A850),"",IF(INDEX(ShipmentRegister!T:T,MATCH($A850,ShipmentRegister!C:C,0))=0,"",INDEX(ShipmentRegister!T:T,MATCH($A850,ShipmentRegister!C:C,0))))</f>
        <v/>
      </c>
      <c r="M850" s="24"/>
    </row>
    <row r="851" spans="1:13">
      <c r="A851" s="29"/>
      <c r="B851" s="56" t="str">
        <f>IF(ISBLANK($A851),"",INDEX(ShipmentRegister!G:G,MATCH($A851,ShipmentRegister!C:C,0)))</f>
        <v/>
      </c>
      <c r="C851" s="57" t="str">
        <f>IF(ISBLANK($A851),"",INDEX(ShipmentRegister!D:D,MATCH($A851,ShipmentRegister!C:C,0)))</f>
        <v/>
      </c>
      <c r="D851" s="57" t="str">
        <f>IF(ISBLANK($A851),"",INDEX(ShipmentRegister!F:F,MATCH($A851,ShipmentRegister!C:C,0)))</f>
        <v/>
      </c>
      <c r="E851" s="23"/>
      <c r="F851" s="63"/>
      <c r="G851" s="25"/>
      <c r="H851" s="23"/>
      <c r="I851" s="23"/>
      <c r="J851" s="24"/>
      <c r="K851" s="58" t="str">
        <f>IF(ISBLANK($A851),"",$F851-(INDEX(ShipmentRegister!A:A,MATCH($A851,ShipmentRegister!C:C,0))))</f>
        <v/>
      </c>
      <c r="L851" s="59" t="str">
        <f>IF(ISBLANK($A851),"",IF(INDEX(ShipmentRegister!T:T,MATCH($A851,ShipmentRegister!C:C,0))=0,"",INDEX(ShipmentRegister!T:T,MATCH($A851,ShipmentRegister!C:C,0))))</f>
        <v/>
      </c>
      <c r="M851" s="24"/>
    </row>
    <row r="852" spans="1:13">
      <c r="A852" s="29"/>
      <c r="B852" s="56" t="str">
        <f>IF(ISBLANK($A852),"",INDEX(ShipmentRegister!G:G,MATCH($A852,ShipmentRegister!C:C,0)))</f>
        <v/>
      </c>
      <c r="C852" s="57" t="str">
        <f>IF(ISBLANK($A852),"",INDEX(ShipmentRegister!D:D,MATCH($A852,ShipmentRegister!C:C,0)))</f>
        <v/>
      </c>
      <c r="D852" s="57" t="str">
        <f>IF(ISBLANK($A852),"",INDEX(ShipmentRegister!F:F,MATCH($A852,ShipmentRegister!C:C,0)))</f>
        <v/>
      </c>
      <c r="E852" s="23"/>
      <c r="F852" s="63"/>
      <c r="G852" s="25"/>
      <c r="H852" s="23"/>
      <c r="I852" s="23"/>
      <c r="J852" s="24"/>
      <c r="K852" s="58" t="str">
        <f>IF(ISBLANK($A852),"",$F852-(INDEX(ShipmentRegister!A:A,MATCH($A852,ShipmentRegister!C:C,0))))</f>
        <v/>
      </c>
      <c r="L852" s="59" t="str">
        <f>IF(ISBLANK($A852),"",IF(INDEX(ShipmentRegister!T:T,MATCH($A852,ShipmentRegister!C:C,0))=0,"",INDEX(ShipmentRegister!T:T,MATCH($A852,ShipmentRegister!C:C,0))))</f>
        <v/>
      </c>
      <c r="M852" s="24"/>
    </row>
    <row r="853" spans="1:13">
      <c r="A853" s="29"/>
      <c r="B853" s="56" t="str">
        <f>IF(ISBLANK($A853),"",INDEX(ShipmentRegister!G:G,MATCH($A853,ShipmentRegister!C:C,0)))</f>
        <v/>
      </c>
      <c r="C853" s="57" t="str">
        <f>IF(ISBLANK($A853),"",INDEX(ShipmentRegister!D:D,MATCH($A853,ShipmentRegister!C:C,0)))</f>
        <v/>
      </c>
      <c r="D853" s="57" t="str">
        <f>IF(ISBLANK($A853),"",INDEX(ShipmentRegister!F:F,MATCH($A853,ShipmentRegister!C:C,0)))</f>
        <v/>
      </c>
      <c r="E853" s="23"/>
      <c r="F853" s="63"/>
      <c r="G853" s="25"/>
      <c r="H853" s="23"/>
      <c r="I853" s="23"/>
      <c r="J853" s="24"/>
      <c r="K853" s="58" t="str">
        <f>IF(ISBLANK($A853),"",$F853-(INDEX(ShipmentRegister!A:A,MATCH($A853,ShipmentRegister!C:C,0))))</f>
        <v/>
      </c>
      <c r="L853" s="59" t="str">
        <f>IF(ISBLANK($A853),"",IF(INDEX(ShipmentRegister!T:T,MATCH($A853,ShipmentRegister!C:C,0))=0,"",INDEX(ShipmentRegister!T:T,MATCH($A853,ShipmentRegister!C:C,0))))</f>
        <v/>
      </c>
      <c r="M853" s="24"/>
    </row>
    <row r="854" spans="1:13">
      <c r="A854" s="29"/>
      <c r="B854" s="56" t="str">
        <f>IF(ISBLANK($A854),"",INDEX(ShipmentRegister!G:G,MATCH($A854,ShipmentRegister!C:C,0)))</f>
        <v/>
      </c>
      <c r="C854" s="57" t="str">
        <f>IF(ISBLANK($A854),"",INDEX(ShipmentRegister!D:D,MATCH($A854,ShipmentRegister!C:C,0)))</f>
        <v/>
      </c>
      <c r="D854" s="57" t="str">
        <f>IF(ISBLANK($A854),"",INDEX(ShipmentRegister!F:F,MATCH($A854,ShipmentRegister!C:C,0)))</f>
        <v/>
      </c>
      <c r="E854" s="23"/>
      <c r="F854" s="63"/>
      <c r="G854" s="25"/>
      <c r="H854" s="23"/>
      <c r="I854" s="23"/>
      <c r="J854" s="24"/>
      <c r="K854" s="58" t="str">
        <f>IF(ISBLANK($A854),"",$F854-(INDEX(ShipmentRegister!A:A,MATCH($A854,ShipmentRegister!C:C,0))))</f>
        <v/>
      </c>
      <c r="L854" s="59" t="str">
        <f>IF(ISBLANK($A854),"",IF(INDEX(ShipmentRegister!T:T,MATCH($A854,ShipmentRegister!C:C,0))=0,"",INDEX(ShipmentRegister!T:T,MATCH($A854,ShipmentRegister!C:C,0))))</f>
        <v/>
      </c>
      <c r="M854" s="24"/>
    </row>
    <row r="855" spans="1:13">
      <c r="A855" s="29"/>
      <c r="B855" s="56" t="str">
        <f>IF(ISBLANK($A855),"",INDEX(ShipmentRegister!G:G,MATCH($A855,ShipmentRegister!C:C,0)))</f>
        <v/>
      </c>
      <c r="C855" s="57" t="str">
        <f>IF(ISBLANK($A855),"",INDEX(ShipmentRegister!D:D,MATCH($A855,ShipmentRegister!C:C,0)))</f>
        <v/>
      </c>
      <c r="D855" s="57" t="str">
        <f>IF(ISBLANK($A855),"",INDEX(ShipmentRegister!F:F,MATCH($A855,ShipmentRegister!C:C,0)))</f>
        <v/>
      </c>
      <c r="E855" s="23"/>
      <c r="F855" s="63"/>
      <c r="G855" s="25"/>
      <c r="H855" s="23"/>
      <c r="I855" s="23"/>
      <c r="J855" s="24"/>
      <c r="K855" s="58" t="str">
        <f>IF(ISBLANK($A855),"",$F855-(INDEX(ShipmentRegister!A:A,MATCH($A855,ShipmentRegister!C:C,0))))</f>
        <v/>
      </c>
      <c r="L855" s="59" t="str">
        <f>IF(ISBLANK($A855),"",IF(INDEX(ShipmentRegister!T:T,MATCH($A855,ShipmentRegister!C:C,0))=0,"",INDEX(ShipmentRegister!T:T,MATCH($A855,ShipmentRegister!C:C,0))))</f>
        <v/>
      </c>
      <c r="M855" s="24"/>
    </row>
    <row r="856" spans="1:13">
      <c r="A856" s="29"/>
      <c r="B856" s="56" t="str">
        <f>IF(ISBLANK($A856),"",INDEX(ShipmentRegister!G:G,MATCH($A856,ShipmentRegister!C:C,0)))</f>
        <v/>
      </c>
      <c r="C856" s="57" t="str">
        <f>IF(ISBLANK($A856),"",INDEX(ShipmentRegister!D:D,MATCH($A856,ShipmentRegister!C:C,0)))</f>
        <v/>
      </c>
      <c r="D856" s="57" t="str">
        <f>IF(ISBLANK($A856),"",INDEX(ShipmentRegister!F:F,MATCH($A856,ShipmentRegister!C:C,0)))</f>
        <v/>
      </c>
      <c r="E856" s="23"/>
      <c r="F856" s="63"/>
      <c r="G856" s="25"/>
      <c r="H856" s="23"/>
      <c r="I856" s="23"/>
      <c r="J856" s="24"/>
      <c r="K856" s="58" t="str">
        <f>IF(ISBLANK($A856),"",$F856-(INDEX(ShipmentRegister!A:A,MATCH($A856,ShipmentRegister!C:C,0))))</f>
        <v/>
      </c>
      <c r="L856" s="59" t="str">
        <f>IF(ISBLANK($A856),"",IF(INDEX(ShipmentRegister!T:T,MATCH($A856,ShipmentRegister!C:C,0))=0,"",INDEX(ShipmentRegister!T:T,MATCH($A856,ShipmentRegister!C:C,0))))</f>
        <v/>
      </c>
      <c r="M856" s="24"/>
    </row>
    <row r="857" spans="1:13">
      <c r="A857" s="29"/>
      <c r="B857" s="56" t="str">
        <f>IF(ISBLANK($A857),"",INDEX(ShipmentRegister!G:G,MATCH($A857,ShipmentRegister!C:C,0)))</f>
        <v/>
      </c>
      <c r="C857" s="57" t="str">
        <f>IF(ISBLANK($A857),"",INDEX(ShipmentRegister!D:D,MATCH($A857,ShipmentRegister!C:C,0)))</f>
        <v/>
      </c>
      <c r="D857" s="57" t="str">
        <f>IF(ISBLANK($A857),"",INDEX(ShipmentRegister!F:F,MATCH($A857,ShipmentRegister!C:C,0)))</f>
        <v/>
      </c>
      <c r="E857" s="23"/>
      <c r="F857" s="63"/>
      <c r="G857" s="25"/>
      <c r="H857" s="23"/>
      <c r="I857" s="23"/>
      <c r="J857" s="24"/>
      <c r="K857" s="58" t="str">
        <f>IF(ISBLANK($A857),"",$F857-(INDEX(ShipmentRegister!A:A,MATCH($A857,ShipmentRegister!C:C,0))))</f>
        <v/>
      </c>
      <c r="L857" s="59" t="str">
        <f>IF(ISBLANK($A857),"",IF(INDEX(ShipmentRegister!T:T,MATCH($A857,ShipmentRegister!C:C,0))=0,"",INDEX(ShipmentRegister!T:T,MATCH($A857,ShipmentRegister!C:C,0))))</f>
        <v/>
      </c>
      <c r="M857" s="24"/>
    </row>
    <row r="858" spans="1:13">
      <c r="A858" s="29"/>
      <c r="B858" s="56" t="str">
        <f>IF(ISBLANK($A858),"",INDEX(ShipmentRegister!G:G,MATCH($A858,ShipmentRegister!C:C,0)))</f>
        <v/>
      </c>
      <c r="C858" s="57" t="str">
        <f>IF(ISBLANK($A858),"",INDEX(ShipmentRegister!D:D,MATCH($A858,ShipmentRegister!C:C,0)))</f>
        <v/>
      </c>
      <c r="D858" s="57" t="str">
        <f>IF(ISBLANK($A858),"",INDEX(ShipmentRegister!F:F,MATCH($A858,ShipmentRegister!C:C,0)))</f>
        <v/>
      </c>
      <c r="E858" s="23"/>
      <c r="F858" s="63"/>
      <c r="G858" s="25"/>
      <c r="H858" s="23"/>
      <c r="I858" s="23"/>
      <c r="J858" s="24"/>
      <c r="K858" s="58" t="str">
        <f>IF(ISBLANK($A858),"",$F858-(INDEX(ShipmentRegister!A:A,MATCH($A858,ShipmentRegister!C:C,0))))</f>
        <v/>
      </c>
      <c r="L858" s="59" t="str">
        <f>IF(ISBLANK($A858),"",IF(INDEX(ShipmentRegister!T:T,MATCH($A858,ShipmentRegister!C:C,0))=0,"",INDEX(ShipmentRegister!T:T,MATCH($A858,ShipmentRegister!C:C,0))))</f>
        <v/>
      </c>
      <c r="M858" s="24"/>
    </row>
    <row r="859" spans="1:13">
      <c r="A859" s="29"/>
      <c r="B859" s="56" t="str">
        <f>IF(ISBLANK($A859),"",INDEX(ShipmentRegister!G:G,MATCH($A859,ShipmentRegister!C:C,0)))</f>
        <v/>
      </c>
      <c r="C859" s="57" t="str">
        <f>IF(ISBLANK($A859),"",INDEX(ShipmentRegister!D:D,MATCH($A859,ShipmentRegister!C:C,0)))</f>
        <v/>
      </c>
      <c r="D859" s="57" t="str">
        <f>IF(ISBLANK($A859),"",INDEX(ShipmentRegister!F:F,MATCH($A859,ShipmentRegister!C:C,0)))</f>
        <v/>
      </c>
      <c r="E859" s="23"/>
      <c r="F859" s="63"/>
      <c r="G859" s="25"/>
      <c r="H859" s="23"/>
      <c r="I859" s="23"/>
      <c r="J859" s="24"/>
      <c r="K859" s="58" t="str">
        <f>IF(ISBLANK($A859),"",$F859-(INDEX(ShipmentRegister!A:A,MATCH($A859,ShipmentRegister!C:C,0))))</f>
        <v/>
      </c>
      <c r="L859" s="59" t="str">
        <f>IF(ISBLANK($A859),"",IF(INDEX(ShipmentRegister!T:T,MATCH($A859,ShipmentRegister!C:C,0))=0,"",INDEX(ShipmentRegister!T:T,MATCH($A859,ShipmentRegister!C:C,0))))</f>
        <v/>
      </c>
      <c r="M859" s="24"/>
    </row>
    <row r="860" spans="1:13">
      <c r="A860" s="29"/>
      <c r="B860" s="56" t="str">
        <f>IF(ISBLANK($A860),"",INDEX(ShipmentRegister!G:G,MATCH($A860,ShipmentRegister!C:C,0)))</f>
        <v/>
      </c>
      <c r="C860" s="57" t="str">
        <f>IF(ISBLANK($A860),"",INDEX(ShipmentRegister!D:D,MATCH($A860,ShipmentRegister!C:C,0)))</f>
        <v/>
      </c>
      <c r="D860" s="57" t="str">
        <f>IF(ISBLANK($A860),"",INDEX(ShipmentRegister!F:F,MATCH($A860,ShipmentRegister!C:C,0)))</f>
        <v/>
      </c>
      <c r="E860" s="23"/>
      <c r="F860" s="63"/>
      <c r="G860" s="25"/>
      <c r="H860" s="23"/>
      <c r="I860" s="23"/>
      <c r="J860" s="24"/>
      <c r="K860" s="58" t="str">
        <f>IF(ISBLANK($A860),"",$F860-(INDEX(ShipmentRegister!A:A,MATCH($A860,ShipmentRegister!C:C,0))))</f>
        <v/>
      </c>
      <c r="L860" s="59" t="str">
        <f>IF(ISBLANK($A860),"",IF(INDEX(ShipmentRegister!T:T,MATCH($A860,ShipmentRegister!C:C,0))=0,"",INDEX(ShipmentRegister!T:T,MATCH($A860,ShipmentRegister!C:C,0))))</f>
        <v/>
      </c>
      <c r="M860" s="24"/>
    </row>
    <row r="861" spans="1:13">
      <c r="A861" s="29"/>
      <c r="B861" s="56" t="str">
        <f>IF(ISBLANK($A861),"",INDEX(ShipmentRegister!G:G,MATCH($A861,ShipmentRegister!C:C,0)))</f>
        <v/>
      </c>
      <c r="C861" s="57" t="str">
        <f>IF(ISBLANK($A861),"",INDEX(ShipmentRegister!D:D,MATCH($A861,ShipmentRegister!C:C,0)))</f>
        <v/>
      </c>
      <c r="D861" s="57" t="str">
        <f>IF(ISBLANK($A861),"",INDEX(ShipmentRegister!F:F,MATCH($A861,ShipmentRegister!C:C,0)))</f>
        <v/>
      </c>
      <c r="E861" s="23"/>
      <c r="F861" s="63"/>
      <c r="G861" s="25"/>
      <c r="H861" s="23"/>
      <c r="I861" s="23"/>
      <c r="J861" s="24"/>
      <c r="K861" s="58" t="str">
        <f>IF(ISBLANK($A861),"",$F861-(INDEX(ShipmentRegister!A:A,MATCH($A861,ShipmentRegister!C:C,0))))</f>
        <v/>
      </c>
      <c r="L861" s="59" t="str">
        <f>IF(ISBLANK($A861),"",IF(INDEX(ShipmentRegister!T:T,MATCH($A861,ShipmentRegister!C:C,0))=0,"",INDEX(ShipmentRegister!T:T,MATCH($A861,ShipmentRegister!C:C,0))))</f>
        <v/>
      </c>
      <c r="M861" s="24"/>
    </row>
    <row r="862" spans="1:13">
      <c r="A862" s="29"/>
      <c r="B862" s="56" t="str">
        <f>IF(ISBLANK($A862),"",INDEX(ShipmentRegister!G:G,MATCH($A862,ShipmentRegister!C:C,0)))</f>
        <v/>
      </c>
      <c r="C862" s="57" t="str">
        <f>IF(ISBLANK($A862),"",INDEX(ShipmentRegister!D:D,MATCH($A862,ShipmentRegister!C:C,0)))</f>
        <v/>
      </c>
      <c r="D862" s="57" t="str">
        <f>IF(ISBLANK($A862),"",INDEX(ShipmentRegister!F:F,MATCH($A862,ShipmentRegister!C:C,0)))</f>
        <v/>
      </c>
      <c r="E862" s="23"/>
      <c r="F862" s="63"/>
      <c r="G862" s="25"/>
      <c r="H862" s="23"/>
      <c r="I862" s="23"/>
      <c r="J862" s="24"/>
      <c r="K862" s="58" t="str">
        <f>IF(ISBLANK($A862),"",$F862-(INDEX(ShipmentRegister!A:A,MATCH($A862,ShipmentRegister!C:C,0))))</f>
        <v/>
      </c>
      <c r="L862" s="59" t="str">
        <f>IF(ISBLANK($A862),"",IF(INDEX(ShipmentRegister!T:T,MATCH($A862,ShipmentRegister!C:C,0))=0,"",INDEX(ShipmentRegister!T:T,MATCH($A862,ShipmentRegister!C:C,0))))</f>
        <v/>
      </c>
      <c r="M862" s="24"/>
    </row>
    <row r="863" spans="1:13">
      <c r="A863" s="29"/>
      <c r="B863" s="56" t="str">
        <f>IF(ISBLANK($A863),"",INDEX(ShipmentRegister!G:G,MATCH($A863,ShipmentRegister!C:C,0)))</f>
        <v/>
      </c>
      <c r="C863" s="57" t="str">
        <f>IF(ISBLANK($A863),"",INDEX(ShipmentRegister!D:D,MATCH($A863,ShipmentRegister!C:C,0)))</f>
        <v/>
      </c>
      <c r="D863" s="57" t="str">
        <f>IF(ISBLANK($A863),"",INDEX(ShipmentRegister!F:F,MATCH($A863,ShipmentRegister!C:C,0)))</f>
        <v/>
      </c>
      <c r="E863" s="23"/>
      <c r="F863" s="63"/>
      <c r="G863" s="25"/>
      <c r="H863" s="23"/>
      <c r="I863" s="23"/>
      <c r="J863" s="24"/>
      <c r="K863" s="58" t="str">
        <f>IF(ISBLANK($A863),"",$F863-(INDEX(ShipmentRegister!A:A,MATCH($A863,ShipmentRegister!C:C,0))))</f>
        <v/>
      </c>
      <c r="L863" s="59" t="str">
        <f>IF(ISBLANK($A863),"",IF(INDEX(ShipmentRegister!T:T,MATCH($A863,ShipmentRegister!C:C,0))=0,"",INDEX(ShipmentRegister!T:T,MATCH($A863,ShipmentRegister!C:C,0))))</f>
        <v/>
      </c>
      <c r="M863" s="24"/>
    </row>
    <row r="864" spans="1:13">
      <c r="A864" s="29"/>
      <c r="B864" s="56" t="str">
        <f>IF(ISBLANK($A864),"",INDEX(ShipmentRegister!G:G,MATCH($A864,ShipmentRegister!C:C,0)))</f>
        <v/>
      </c>
      <c r="C864" s="57" t="str">
        <f>IF(ISBLANK($A864),"",INDEX(ShipmentRegister!D:D,MATCH($A864,ShipmentRegister!C:C,0)))</f>
        <v/>
      </c>
      <c r="D864" s="57" t="str">
        <f>IF(ISBLANK($A864),"",INDEX(ShipmentRegister!F:F,MATCH($A864,ShipmentRegister!C:C,0)))</f>
        <v/>
      </c>
      <c r="E864" s="23"/>
      <c r="F864" s="63"/>
      <c r="G864" s="25"/>
      <c r="H864" s="23"/>
      <c r="I864" s="23"/>
      <c r="J864" s="24"/>
      <c r="K864" s="58" t="str">
        <f>IF(ISBLANK($A864),"",$F864-(INDEX(ShipmentRegister!A:A,MATCH($A864,ShipmentRegister!C:C,0))))</f>
        <v/>
      </c>
      <c r="L864" s="59" t="str">
        <f>IF(ISBLANK($A864),"",IF(INDEX(ShipmentRegister!T:T,MATCH($A864,ShipmentRegister!C:C,0))=0,"",INDEX(ShipmentRegister!T:T,MATCH($A864,ShipmentRegister!C:C,0))))</f>
        <v/>
      </c>
      <c r="M864" s="24"/>
    </row>
    <row r="865" spans="1:13">
      <c r="A865" s="29"/>
      <c r="B865" s="56" t="str">
        <f>IF(ISBLANK($A865),"",INDEX(ShipmentRegister!G:G,MATCH($A865,ShipmentRegister!C:C,0)))</f>
        <v/>
      </c>
      <c r="C865" s="57" t="str">
        <f>IF(ISBLANK($A865),"",INDEX(ShipmentRegister!D:D,MATCH($A865,ShipmentRegister!C:C,0)))</f>
        <v/>
      </c>
      <c r="D865" s="57" t="str">
        <f>IF(ISBLANK($A865),"",INDEX(ShipmentRegister!F:F,MATCH($A865,ShipmentRegister!C:C,0)))</f>
        <v/>
      </c>
      <c r="E865" s="23"/>
      <c r="F865" s="63"/>
      <c r="G865" s="25"/>
      <c r="H865" s="23"/>
      <c r="I865" s="23"/>
      <c r="J865" s="24"/>
      <c r="K865" s="58" t="str">
        <f>IF(ISBLANK($A865),"",$F865-(INDEX(ShipmentRegister!A:A,MATCH($A865,ShipmentRegister!C:C,0))))</f>
        <v/>
      </c>
      <c r="L865" s="59" t="str">
        <f>IF(ISBLANK($A865),"",IF(INDEX(ShipmentRegister!T:T,MATCH($A865,ShipmentRegister!C:C,0))=0,"",INDEX(ShipmentRegister!T:T,MATCH($A865,ShipmentRegister!C:C,0))))</f>
        <v/>
      </c>
      <c r="M865" s="24"/>
    </row>
    <row r="866" spans="1:13">
      <c r="A866" s="29"/>
      <c r="B866" s="56" t="str">
        <f>IF(ISBLANK($A866),"",INDEX(ShipmentRegister!G:G,MATCH($A866,ShipmentRegister!C:C,0)))</f>
        <v/>
      </c>
      <c r="C866" s="57" t="str">
        <f>IF(ISBLANK($A866),"",INDEX(ShipmentRegister!D:D,MATCH($A866,ShipmentRegister!C:C,0)))</f>
        <v/>
      </c>
      <c r="D866" s="57" t="str">
        <f>IF(ISBLANK($A866),"",INDEX(ShipmentRegister!F:F,MATCH($A866,ShipmentRegister!C:C,0)))</f>
        <v/>
      </c>
      <c r="E866" s="23"/>
      <c r="F866" s="63"/>
      <c r="G866" s="25"/>
      <c r="H866" s="23"/>
      <c r="I866" s="23"/>
      <c r="J866" s="24"/>
      <c r="K866" s="58" t="str">
        <f>IF(ISBLANK($A866),"",$F866-(INDEX(ShipmentRegister!A:A,MATCH($A866,ShipmentRegister!C:C,0))))</f>
        <v/>
      </c>
      <c r="L866" s="59" t="str">
        <f>IF(ISBLANK($A866),"",IF(INDEX(ShipmentRegister!T:T,MATCH($A866,ShipmentRegister!C:C,0))=0,"",INDEX(ShipmentRegister!T:T,MATCH($A866,ShipmentRegister!C:C,0))))</f>
        <v/>
      </c>
      <c r="M866" s="24"/>
    </row>
    <row r="867" spans="1:13">
      <c r="A867" s="29"/>
      <c r="B867" s="56" t="str">
        <f>IF(ISBLANK($A867),"",INDEX(ShipmentRegister!G:G,MATCH($A867,ShipmentRegister!C:C,0)))</f>
        <v/>
      </c>
      <c r="C867" s="57" t="str">
        <f>IF(ISBLANK($A867),"",INDEX(ShipmentRegister!D:D,MATCH($A867,ShipmentRegister!C:C,0)))</f>
        <v/>
      </c>
      <c r="D867" s="57" t="str">
        <f>IF(ISBLANK($A867),"",INDEX(ShipmentRegister!F:F,MATCH($A867,ShipmentRegister!C:C,0)))</f>
        <v/>
      </c>
      <c r="E867" s="23"/>
      <c r="F867" s="63"/>
      <c r="G867" s="25"/>
      <c r="H867" s="23"/>
      <c r="I867" s="23"/>
      <c r="J867" s="24"/>
      <c r="K867" s="58" t="str">
        <f>IF(ISBLANK($A867),"",$F867-(INDEX(ShipmentRegister!A:A,MATCH($A867,ShipmentRegister!C:C,0))))</f>
        <v/>
      </c>
      <c r="L867" s="59" t="str">
        <f>IF(ISBLANK($A867),"",IF(INDEX(ShipmentRegister!T:T,MATCH($A867,ShipmentRegister!C:C,0))=0,"",INDEX(ShipmentRegister!T:T,MATCH($A867,ShipmentRegister!C:C,0))))</f>
        <v/>
      </c>
      <c r="M867" s="24"/>
    </row>
    <row r="868" spans="1:13">
      <c r="A868" s="29"/>
      <c r="B868" s="56" t="str">
        <f>IF(ISBLANK($A868),"",INDEX(ShipmentRegister!G:G,MATCH($A868,ShipmentRegister!C:C,0)))</f>
        <v/>
      </c>
      <c r="C868" s="57" t="str">
        <f>IF(ISBLANK($A868),"",INDEX(ShipmentRegister!D:D,MATCH($A868,ShipmentRegister!C:C,0)))</f>
        <v/>
      </c>
      <c r="D868" s="57" t="str">
        <f>IF(ISBLANK($A868),"",INDEX(ShipmentRegister!F:F,MATCH($A868,ShipmentRegister!C:C,0)))</f>
        <v/>
      </c>
      <c r="E868" s="23"/>
      <c r="F868" s="63"/>
      <c r="G868" s="25"/>
      <c r="H868" s="23"/>
      <c r="I868" s="23"/>
      <c r="J868" s="24"/>
      <c r="K868" s="58" t="str">
        <f>IF(ISBLANK($A868),"",$F868-(INDEX(ShipmentRegister!A:A,MATCH($A868,ShipmentRegister!C:C,0))))</f>
        <v/>
      </c>
      <c r="L868" s="59" t="str">
        <f>IF(ISBLANK($A868),"",IF(INDEX(ShipmentRegister!T:T,MATCH($A868,ShipmentRegister!C:C,0))=0,"",INDEX(ShipmentRegister!T:T,MATCH($A868,ShipmentRegister!C:C,0))))</f>
        <v/>
      </c>
      <c r="M868" s="24"/>
    </row>
    <row r="869" spans="1:13">
      <c r="A869" s="29"/>
      <c r="B869" s="56" t="str">
        <f>IF(ISBLANK($A869),"",INDEX(ShipmentRegister!G:G,MATCH($A869,ShipmentRegister!C:C,0)))</f>
        <v/>
      </c>
      <c r="C869" s="57" t="str">
        <f>IF(ISBLANK($A869),"",INDEX(ShipmentRegister!D:D,MATCH($A869,ShipmentRegister!C:C,0)))</f>
        <v/>
      </c>
      <c r="D869" s="57" t="str">
        <f>IF(ISBLANK($A869),"",INDEX(ShipmentRegister!F:F,MATCH($A869,ShipmentRegister!C:C,0)))</f>
        <v/>
      </c>
      <c r="E869" s="23"/>
      <c r="F869" s="63"/>
      <c r="G869" s="25"/>
      <c r="H869" s="23"/>
      <c r="I869" s="23"/>
      <c r="J869" s="24"/>
      <c r="K869" s="58" t="str">
        <f>IF(ISBLANK($A869),"",$F869-(INDEX(ShipmentRegister!A:A,MATCH($A869,ShipmentRegister!C:C,0))))</f>
        <v/>
      </c>
      <c r="L869" s="59" t="str">
        <f>IF(ISBLANK($A869),"",IF(INDEX(ShipmentRegister!T:T,MATCH($A869,ShipmentRegister!C:C,0))=0,"",INDEX(ShipmentRegister!T:T,MATCH($A869,ShipmentRegister!C:C,0))))</f>
        <v/>
      </c>
      <c r="M869" s="24"/>
    </row>
    <row r="870" spans="1:13">
      <c r="A870" s="29"/>
      <c r="B870" s="56" t="str">
        <f>IF(ISBLANK($A870),"",INDEX(ShipmentRegister!G:G,MATCH($A870,ShipmentRegister!C:C,0)))</f>
        <v/>
      </c>
      <c r="C870" s="57" t="str">
        <f>IF(ISBLANK($A870),"",INDEX(ShipmentRegister!D:D,MATCH($A870,ShipmentRegister!C:C,0)))</f>
        <v/>
      </c>
      <c r="D870" s="57" t="str">
        <f>IF(ISBLANK($A870),"",INDEX(ShipmentRegister!F:F,MATCH($A870,ShipmentRegister!C:C,0)))</f>
        <v/>
      </c>
      <c r="E870" s="23"/>
      <c r="F870" s="63"/>
      <c r="G870" s="25"/>
      <c r="H870" s="23"/>
      <c r="I870" s="23"/>
      <c r="J870" s="24"/>
      <c r="K870" s="58" t="str">
        <f>IF(ISBLANK($A870),"",$F870-(INDEX(ShipmentRegister!A:A,MATCH($A870,ShipmentRegister!C:C,0))))</f>
        <v/>
      </c>
      <c r="L870" s="59" t="str">
        <f>IF(ISBLANK($A870),"",IF(INDEX(ShipmentRegister!T:T,MATCH($A870,ShipmentRegister!C:C,0))=0,"",INDEX(ShipmentRegister!T:T,MATCH($A870,ShipmentRegister!C:C,0))))</f>
        <v/>
      </c>
      <c r="M870" s="24"/>
    </row>
    <row r="871" spans="1:13">
      <c r="A871" s="29"/>
      <c r="B871" s="56" t="str">
        <f>IF(ISBLANK($A871),"",INDEX(ShipmentRegister!G:G,MATCH($A871,ShipmentRegister!C:C,0)))</f>
        <v/>
      </c>
      <c r="C871" s="57" t="str">
        <f>IF(ISBLANK($A871),"",INDEX(ShipmentRegister!D:D,MATCH($A871,ShipmentRegister!C:C,0)))</f>
        <v/>
      </c>
      <c r="D871" s="57" t="str">
        <f>IF(ISBLANK($A871),"",INDEX(ShipmentRegister!F:F,MATCH($A871,ShipmentRegister!C:C,0)))</f>
        <v/>
      </c>
      <c r="E871" s="23"/>
      <c r="F871" s="63"/>
      <c r="G871" s="25"/>
      <c r="H871" s="23"/>
      <c r="I871" s="23"/>
      <c r="J871" s="24"/>
      <c r="K871" s="58" t="str">
        <f>IF(ISBLANK($A871),"",$F871-(INDEX(ShipmentRegister!A:A,MATCH($A871,ShipmentRegister!C:C,0))))</f>
        <v/>
      </c>
      <c r="L871" s="59" t="str">
        <f>IF(ISBLANK($A871),"",IF(INDEX(ShipmentRegister!T:T,MATCH($A871,ShipmentRegister!C:C,0))=0,"",INDEX(ShipmentRegister!T:T,MATCH($A871,ShipmentRegister!C:C,0))))</f>
        <v/>
      </c>
      <c r="M871" s="24"/>
    </row>
    <row r="872" spans="1:13">
      <c r="A872" s="29"/>
      <c r="B872" s="56" t="str">
        <f>IF(ISBLANK($A872),"",INDEX(ShipmentRegister!G:G,MATCH($A872,ShipmentRegister!C:C,0)))</f>
        <v/>
      </c>
      <c r="C872" s="57" t="str">
        <f>IF(ISBLANK($A872),"",INDEX(ShipmentRegister!D:D,MATCH($A872,ShipmentRegister!C:C,0)))</f>
        <v/>
      </c>
      <c r="D872" s="57" t="str">
        <f>IF(ISBLANK($A872),"",INDEX(ShipmentRegister!F:F,MATCH($A872,ShipmentRegister!C:C,0)))</f>
        <v/>
      </c>
      <c r="E872" s="23"/>
      <c r="F872" s="63"/>
      <c r="G872" s="25"/>
      <c r="H872" s="23"/>
      <c r="I872" s="23"/>
      <c r="J872" s="24"/>
      <c r="K872" s="58" t="str">
        <f>IF(ISBLANK($A872),"",$F872-(INDEX(ShipmentRegister!A:A,MATCH($A872,ShipmentRegister!C:C,0))))</f>
        <v/>
      </c>
      <c r="L872" s="59" t="str">
        <f>IF(ISBLANK($A872),"",IF(INDEX(ShipmentRegister!T:T,MATCH($A872,ShipmentRegister!C:C,0))=0,"",INDEX(ShipmentRegister!T:T,MATCH($A872,ShipmentRegister!C:C,0))))</f>
        <v/>
      </c>
      <c r="M872" s="24"/>
    </row>
    <row r="873" spans="1:13">
      <c r="A873" s="29"/>
      <c r="B873" s="56" t="str">
        <f>IF(ISBLANK($A873),"",INDEX(ShipmentRegister!G:G,MATCH($A873,ShipmentRegister!C:C,0)))</f>
        <v/>
      </c>
      <c r="C873" s="57" t="str">
        <f>IF(ISBLANK($A873),"",INDEX(ShipmentRegister!D:D,MATCH($A873,ShipmentRegister!C:C,0)))</f>
        <v/>
      </c>
      <c r="D873" s="57" t="str">
        <f>IF(ISBLANK($A873),"",INDEX(ShipmentRegister!F:F,MATCH($A873,ShipmentRegister!C:C,0)))</f>
        <v/>
      </c>
      <c r="E873" s="23"/>
      <c r="F873" s="63"/>
      <c r="G873" s="25"/>
      <c r="H873" s="23"/>
      <c r="I873" s="23"/>
      <c r="J873" s="24"/>
      <c r="K873" s="58" t="str">
        <f>IF(ISBLANK($A873),"",$F873-(INDEX(ShipmentRegister!A:A,MATCH($A873,ShipmentRegister!C:C,0))))</f>
        <v/>
      </c>
      <c r="L873" s="59" t="str">
        <f>IF(ISBLANK($A873),"",IF(INDEX(ShipmentRegister!T:T,MATCH($A873,ShipmentRegister!C:C,0))=0,"",INDEX(ShipmentRegister!T:T,MATCH($A873,ShipmentRegister!C:C,0))))</f>
        <v/>
      </c>
      <c r="M873" s="24"/>
    </row>
    <row r="874" spans="1:13">
      <c r="A874" s="29"/>
      <c r="B874" s="56" t="str">
        <f>IF(ISBLANK($A874),"",INDEX(ShipmentRegister!G:G,MATCH($A874,ShipmentRegister!C:C,0)))</f>
        <v/>
      </c>
      <c r="C874" s="57" t="str">
        <f>IF(ISBLANK($A874),"",INDEX(ShipmentRegister!D:D,MATCH($A874,ShipmentRegister!C:C,0)))</f>
        <v/>
      </c>
      <c r="D874" s="57" t="str">
        <f>IF(ISBLANK($A874),"",INDEX(ShipmentRegister!F:F,MATCH($A874,ShipmentRegister!C:C,0)))</f>
        <v/>
      </c>
      <c r="E874" s="23"/>
      <c r="F874" s="63"/>
      <c r="G874" s="25"/>
      <c r="H874" s="23"/>
      <c r="I874" s="23"/>
      <c r="J874" s="24"/>
      <c r="K874" s="58" t="str">
        <f>IF(ISBLANK($A874),"",$F874-(INDEX(ShipmentRegister!A:A,MATCH($A874,ShipmentRegister!C:C,0))))</f>
        <v/>
      </c>
      <c r="L874" s="59" t="str">
        <f>IF(ISBLANK($A874),"",IF(INDEX(ShipmentRegister!T:T,MATCH($A874,ShipmentRegister!C:C,0))=0,"",INDEX(ShipmentRegister!T:T,MATCH($A874,ShipmentRegister!C:C,0))))</f>
        <v/>
      </c>
      <c r="M874" s="24"/>
    </row>
    <row r="875" spans="1:13">
      <c r="A875" s="29"/>
      <c r="B875" s="56" t="str">
        <f>IF(ISBLANK($A875),"",INDEX(ShipmentRegister!G:G,MATCH($A875,ShipmentRegister!C:C,0)))</f>
        <v/>
      </c>
      <c r="C875" s="57" t="str">
        <f>IF(ISBLANK($A875),"",INDEX(ShipmentRegister!D:D,MATCH($A875,ShipmentRegister!C:C,0)))</f>
        <v/>
      </c>
      <c r="D875" s="57" t="str">
        <f>IF(ISBLANK($A875),"",INDEX(ShipmentRegister!F:F,MATCH($A875,ShipmentRegister!C:C,0)))</f>
        <v/>
      </c>
      <c r="E875" s="23"/>
      <c r="F875" s="63"/>
      <c r="G875" s="25"/>
      <c r="H875" s="23"/>
      <c r="I875" s="23"/>
      <c r="J875" s="24"/>
      <c r="K875" s="58" t="str">
        <f>IF(ISBLANK($A875),"",$F875-(INDEX(ShipmentRegister!A:A,MATCH($A875,ShipmentRegister!C:C,0))))</f>
        <v/>
      </c>
      <c r="L875" s="59" t="str">
        <f>IF(ISBLANK($A875),"",IF(INDEX(ShipmentRegister!T:T,MATCH($A875,ShipmentRegister!C:C,0))=0,"",INDEX(ShipmentRegister!T:T,MATCH($A875,ShipmentRegister!C:C,0))))</f>
        <v/>
      </c>
      <c r="M875" s="24"/>
    </row>
    <row r="876" spans="1:13">
      <c r="A876" s="29"/>
      <c r="B876" s="56" t="str">
        <f>IF(ISBLANK($A876),"",INDEX(ShipmentRegister!G:G,MATCH($A876,ShipmentRegister!C:C,0)))</f>
        <v/>
      </c>
      <c r="C876" s="57" t="str">
        <f>IF(ISBLANK($A876),"",INDEX(ShipmentRegister!D:D,MATCH($A876,ShipmentRegister!C:C,0)))</f>
        <v/>
      </c>
      <c r="D876" s="57" t="str">
        <f>IF(ISBLANK($A876),"",INDEX(ShipmentRegister!F:F,MATCH($A876,ShipmentRegister!C:C,0)))</f>
        <v/>
      </c>
      <c r="E876" s="23"/>
      <c r="F876" s="63"/>
      <c r="G876" s="25"/>
      <c r="H876" s="23"/>
      <c r="I876" s="23"/>
      <c r="J876" s="24"/>
      <c r="K876" s="58" t="str">
        <f>IF(ISBLANK($A876),"",$F876-(INDEX(ShipmentRegister!A:A,MATCH($A876,ShipmentRegister!C:C,0))))</f>
        <v/>
      </c>
      <c r="L876" s="59" t="str">
        <f>IF(ISBLANK($A876),"",IF(INDEX(ShipmentRegister!T:T,MATCH($A876,ShipmentRegister!C:C,0))=0,"",INDEX(ShipmentRegister!T:T,MATCH($A876,ShipmentRegister!C:C,0))))</f>
        <v/>
      </c>
      <c r="M876" s="24"/>
    </row>
    <row r="877" spans="1:13">
      <c r="A877" s="29"/>
      <c r="B877" s="56" t="str">
        <f>IF(ISBLANK($A877),"",INDEX(ShipmentRegister!G:G,MATCH($A877,ShipmentRegister!C:C,0)))</f>
        <v/>
      </c>
      <c r="C877" s="57" t="str">
        <f>IF(ISBLANK($A877),"",INDEX(ShipmentRegister!D:D,MATCH($A877,ShipmentRegister!C:C,0)))</f>
        <v/>
      </c>
      <c r="D877" s="57" t="str">
        <f>IF(ISBLANK($A877),"",INDEX(ShipmentRegister!F:F,MATCH($A877,ShipmentRegister!C:C,0)))</f>
        <v/>
      </c>
      <c r="E877" s="23"/>
      <c r="F877" s="63"/>
      <c r="G877" s="25"/>
      <c r="H877" s="23"/>
      <c r="I877" s="23"/>
      <c r="J877" s="24"/>
      <c r="K877" s="58" t="str">
        <f>IF(ISBLANK($A877),"",$F877-(INDEX(ShipmentRegister!A:A,MATCH($A877,ShipmentRegister!C:C,0))))</f>
        <v/>
      </c>
      <c r="L877" s="59" t="str">
        <f>IF(ISBLANK($A877),"",IF(INDEX(ShipmentRegister!T:T,MATCH($A877,ShipmentRegister!C:C,0))=0,"",INDEX(ShipmentRegister!T:T,MATCH($A877,ShipmentRegister!C:C,0))))</f>
        <v/>
      </c>
      <c r="M877" s="24"/>
    </row>
    <row r="878" spans="1:13">
      <c r="A878" s="29"/>
      <c r="B878" s="56" t="str">
        <f>IF(ISBLANK($A878),"",INDEX(ShipmentRegister!G:G,MATCH($A878,ShipmentRegister!C:C,0)))</f>
        <v/>
      </c>
      <c r="C878" s="57" t="str">
        <f>IF(ISBLANK($A878),"",INDEX(ShipmentRegister!D:D,MATCH($A878,ShipmentRegister!C:C,0)))</f>
        <v/>
      </c>
      <c r="D878" s="57" t="str">
        <f>IF(ISBLANK($A878),"",INDEX(ShipmentRegister!F:F,MATCH($A878,ShipmentRegister!C:C,0)))</f>
        <v/>
      </c>
      <c r="E878" s="23"/>
      <c r="F878" s="63"/>
      <c r="G878" s="25"/>
      <c r="H878" s="23"/>
      <c r="I878" s="23"/>
      <c r="J878" s="24"/>
      <c r="K878" s="58" t="str">
        <f>IF(ISBLANK($A878),"",$F878-(INDEX(ShipmentRegister!A:A,MATCH($A878,ShipmentRegister!C:C,0))))</f>
        <v/>
      </c>
      <c r="L878" s="59" t="str">
        <f>IF(ISBLANK($A878),"",IF(INDEX(ShipmentRegister!T:T,MATCH($A878,ShipmentRegister!C:C,0))=0,"",INDEX(ShipmentRegister!T:T,MATCH($A878,ShipmentRegister!C:C,0))))</f>
        <v/>
      </c>
      <c r="M878" s="24"/>
    </row>
    <row r="879" spans="1:13">
      <c r="A879" s="29"/>
      <c r="B879" s="56" t="str">
        <f>IF(ISBLANK($A879),"",INDEX(ShipmentRegister!G:G,MATCH($A879,ShipmentRegister!C:C,0)))</f>
        <v/>
      </c>
      <c r="C879" s="57" t="str">
        <f>IF(ISBLANK($A879),"",INDEX(ShipmentRegister!D:D,MATCH($A879,ShipmentRegister!C:C,0)))</f>
        <v/>
      </c>
      <c r="D879" s="57" t="str">
        <f>IF(ISBLANK($A879),"",INDEX(ShipmentRegister!F:F,MATCH($A879,ShipmentRegister!C:C,0)))</f>
        <v/>
      </c>
      <c r="E879" s="23"/>
      <c r="F879" s="63"/>
      <c r="G879" s="25"/>
      <c r="H879" s="23"/>
      <c r="I879" s="23"/>
      <c r="J879" s="24"/>
      <c r="K879" s="58" t="str">
        <f>IF(ISBLANK($A879),"",$F879-(INDEX(ShipmentRegister!A:A,MATCH($A879,ShipmentRegister!C:C,0))))</f>
        <v/>
      </c>
      <c r="L879" s="59" t="str">
        <f>IF(ISBLANK($A879),"",IF(INDEX(ShipmentRegister!T:T,MATCH($A879,ShipmentRegister!C:C,0))=0,"",INDEX(ShipmentRegister!T:T,MATCH($A879,ShipmentRegister!C:C,0))))</f>
        <v/>
      </c>
      <c r="M879" s="24"/>
    </row>
    <row r="880" spans="1:13">
      <c r="A880" s="29"/>
      <c r="B880" s="56" t="str">
        <f>IF(ISBLANK($A880),"",INDEX(ShipmentRegister!G:G,MATCH($A880,ShipmentRegister!C:C,0)))</f>
        <v/>
      </c>
      <c r="C880" s="57" t="str">
        <f>IF(ISBLANK($A880),"",INDEX(ShipmentRegister!D:D,MATCH($A880,ShipmentRegister!C:C,0)))</f>
        <v/>
      </c>
      <c r="D880" s="57" t="str">
        <f>IF(ISBLANK($A880),"",INDEX(ShipmentRegister!F:F,MATCH($A880,ShipmentRegister!C:C,0)))</f>
        <v/>
      </c>
      <c r="E880" s="23"/>
      <c r="F880" s="63"/>
      <c r="G880" s="25"/>
      <c r="H880" s="23"/>
      <c r="I880" s="23"/>
      <c r="J880" s="24"/>
      <c r="K880" s="58" t="str">
        <f>IF(ISBLANK($A880),"",$F880-(INDEX(ShipmentRegister!A:A,MATCH($A880,ShipmentRegister!C:C,0))))</f>
        <v/>
      </c>
      <c r="L880" s="59" t="str">
        <f>IF(ISBLANK($A880),"",IF(INDEX(ShipmentRegister!T:T,MATCH($A880,ShipmentRegister!C:C,0))=0,"",INDEX(ShipmentRegister!T:T,MATCH($A880,ShipmentRegister!C:C,0))))</f>
        <v/>
      </c>
      <c r="M880" s="24"/>
    </row>
    <row r="881" spans="1:13">
      <c r="A881" s="29"/>
      <c r="B881" s="56" t="str">
        <f>IF(ISBLANK($A881),"",INDEX(ShipmentRegister!G:G,MATCH($A881,ShipmentRegister!C:C,0)))</f>
        <v/>
      </c>
      <c r="C881" s="57" t="str">
        <f>IF(ISBLANK($A881),"",INDEX(ShipmentRegister!D:D,MATCH($A881,ShipmentRegister!C:C,0)))</f>
        <v/>
      </c>
      <c r="D881" s="57" t="str">
        <f>IF(ISBLANK($A881),"",INDEX(ShipmentRegister!F:F,MATCH($A881,ShipmentRegister!C:C,0)))</f>
        <v/>
      </c>
      <c r="E881" s="23"/>
      <c r="F881" s="63"/>
      <c r="G881" s="25"/>
      <c r="H881" s="23"/>
      <c r="I881" s="23"/>
      <c r="J881" s="24"/>
      <c r="K881" s="58" t="str">
        <f>IF(ISBLANK($A881),"",$F881-(INDEX(ShipmentRegister!A:A,MATCH($A881,ShipmentRegister!C:C,0))))</f>
        <v/>
      </c>
      <c r="L881" s="59" t="str">
        <f>IF(ISBLANK($A881),"",IF(INDEX(ShipmentRegister!T:T,MATCH($A881,ShipmentRegister!C:C,0))=0,"",INDEX(ShipmentRegister!T:T,MATCH($A881,ShipmentRegister!C:C,0))))</f>
        <v/>
      </c>
      <c r="M881" s="24"/>
    </row>
    <row r="882" spans="1:13">
      <c r="A882" s="29"/>
      <c r="B882" s="56" t="str">
        <f>IF(ISBLANK($A882),"",INDEX(ShipmentRegister!G:G,MATCH($A882,ShipmentRegister!C:C,0)))</f>
        <v/>
      </c>
      <c r="C882" s="57" t="str">
        <f>IF(ISBLANK($A882),"",INDEX(ShipmentRegister!D:D,MATCH($A882,ShipmentRegister!C:C,0)))</f>
        <v/>
      </c>
      <c r="D882" s="57" t="str">
        <f>IF(ISBLANK($A882),"",INDEX(ShipmentRegister!F:F,MATCH($A882,ShipmentRegister!C:C,0)))</f>
        <v/>
      </c>
      <c r="E882" s="23"/>
      <c r="F882" s="63"/>
      <c r="G882" s="25"/>
      <c r="H882" s="23"/>
      <c r="I882" s="23"/>
      <c r="J882" s="24"/>
      <c r="K882" s="58" t="str">
        <f>IF(ISBLANK($A882),"",$F882-(INDEX(ShipmentRegister!A:A,MATCH($A882,ShipmentRegister!C:C,0))))</f>
        <v/>
      </c>
      <c r="L882" s="59" t="str">
        <f>IF(ISBLANK($A882),"",IF(INDEX(ShipmentRegister!T:T,MATCH($A882,ShipmentRegister!C:C,0))=0,"",INDEX(ShipmentRegister!T:T,MATCH($A882,ShipmentRegister!C:C,0))))</f>
        <v/>
      </c>
      <c r="M882" s="24"/>
    </row>
    <row r="883" spans="1:13">
      <c r="A883" s="29"/>
      <c r="B883" s="56" t="str">
        <f>IF(ISBLANK($A883),"",INDEX(ShipmentRegister!G:G,MATCH($A883,ShipmentRegister!C:C,0)))</f>
        <v/>
      </c>
      <c r="C883" s="57" t="str">
        <f>IF(ISBLANK($A883),"",INDEX(ShipmentRegister!D:D,MATCH($A883,ShipmentRegister!C:C,0)))</f>
        <v/>
      </c>
      <c r="D883" s="57" t="str">
        <f>IF(ISBLANK($A883),"",INDEX(ShipmentRegister!F:F,MATCH($A883,ShipmentRegister!C:C,0)))</f>
        <v/>
      </c>
      <c r="E883" s="23"/>
      <c r="F883" s="63"/>
      <c r="G883" s="25"/>
      <c r="H883" s="23"/>
      <c r="I883" s="23"/>
      <c r="J883" s="24"/>
      <c r="K883" s="58" t="str">
        <f>IF(ISBLANK($A883),"",$F883-(INDEX(ShipmentRegister!A:A,MATCH($A883,ShipmentRegister!C:C,0))))</f>
        <v/>
      </c>
      <c r="L883" s="59" t="str">
        <f>IF(ISBLANK($A883),"",IF(INDEX(ShipmentRegister!T:T,MATCH($A883,ShipmentRegister!C:C,0))=0,"",INDEX(ShipmentRegister!T:T,MATCH($A883,ShipmentRegister!C:C,0))))</f>
        <v/>
      </c>
      <c r="M883" s="24"/>
    </row>
    <row r="884" spans="1:13">
      <c r="A884" s="29"/>
      <c r="B884" s="56" t="str">
        <f>IF(ISBLANK($A884),"",INDEX(ShipmentRegister!G:G,MATCH($A884,ShipmentRegister!C:C,0)))</f>
        <v/>
      </c>
      <c r="C884" s="57" t="str">
        <f>IF(ISBLANK($A884),"",INDEX(ShipmentRegister!D:D,MATCH($A884,ShipmentRegister!C:C,0)))</f>
        <v/>
      </c>
      <c r="D884" s="57" t="str">
        <f>IF(ISBLANK($A884),"",INDEX(ShipmentRegister!F:F,MATCH($A884,ShipmentRegister!C:C,0)))</f>
        <v/>
      </c>
      <c r="E884" s="23"/>
      <c r="F884" s="63"/>
      <c r="G884" s="25"/>
      <c r="H884" s="23"/>
      <c r="I884" s="23"/>
      <c r="J884" s="24"/>
      <c r="K884" s="58" t="str">
        <f>IF(ISBLANK($A884),"",$F884-(INDEX(ShipmentRegister!A:A,MATCH($A884,ShipmentRegister!C:C,0))))</f>
        <v/>
      </c>
      <c r="L884" s="59" t="str">
        <f>IF(ISBLANK($A884),"",IF(INDEX(ShipmentRegister!T:T,MATCH($A884,ShipmentRegister!C:C,0))=0,"",INDEX(ShipmentRegister!T:T,MATCH($A884,ShipmentRegister!C:C,0))))</f>
        <v/>
      </c>
      <c r="M884" s="24"/>
    </row>
    <row r="885" spans="1:13">
      <c r="A885" s="29"/>
      <c r="B885" s="56" t="str">
        <f>IF(ISBLANK($A885),"",INDEX(ShipmentRegister!G:G,MATCH($A885,ShipmentRegister!C:C,0)))</f>
        <v/>
      </c>
      <c r="C885" s="57" t="str">
        <f>IF(ISBLANK($A885),"",INDEX(ShipmentRegister!D:D,MATCH($A885,ShipmentRegister!C:C,0)))</f>
        <v/>
      </c>
      <c r="D885" s="57" t="str">
        <f>IF(ISBLANK($A885),"",INDEX(ShipmentRegister!F:F,MATCH($A885,ShipmentRegister!C:C,0)))</f>
        <v/>
      </c>
      <c r="E885" s="23"/>
      <c r="F885" s="63"/>
      <c r="G885" s="25"/>
      <c r="H885" s="23"/>
      <c r="I885" s="23"/>
      <c r="J885" s="24"/>
      <c r="K885" s="58" t="str">
        <f>IF(ISBLANK($A885),"",$F885-(INDEX(ShipmentRegister!A:A,MATCH($A885,ShipmentRegister!C:C,0))))</f>
        <v/>
      </c>
      <c r="L885" s="59" t="str">
        <f>IF(ISBLANK($A885),"",IF(INDEX(ShipmentRegister!T:T,MATCH($A885,ShipmentRegister!C:C,0))=0,"",INDEX(ShipmentRegister!T:T,MATCH($A885,ShipmentRegister!C:C,0))))</f>
        <v/>
      </c>
      <c r="M885" s="24"/>
    </row>
    <row r="886" spans="1:13">
      <c r="A886" s="29"/>
      <c r="B886" s="56" t="str">
        <f>IF(ISBLANK($A886),"",INDEX(ShipmentRegister!G:G,MATCH($A886,ShipmentRegister!C:C,0)))</f>
        <v/>
      </c>
      <c r="C886" s="57" t="str">
        <f>IF(ISBLANK($A886),"",INDEX(ShipmentRegister!D:D,MATCH($A886,ShipmentRegister!C:C,0)))</f>
        <v/>
      </c>
      <c r="D886" s="57" t="str">
        <f>IF(ISBLANK($A886),"",INDEX(ShipmentRegister!F:F,MATCH($A886,ShipmentRegister!C:C,0)))</f>
        <v/>
      </c>
      <c r="E886" s="23"/>
      <c r="F886" s="63"/>
      <c r="G886" s="25"/>
      <c r="H886" s="23"/>
      <c r="I886" s="23"/>
      <c r="J886" s="24"/>
      <c r="K886" s="58" t="str">
        <f>IF(ISBLANK($A886),"",$F886-(INDEX(ShipmentRegister!A:A,MATCH($A886,ShipmentRegister!C:C,0))))</f>
        <v/>
      </c>
      <c r="L886" s="59" t="str">
        <f>IF(ISBLANK($A886),"",IF(INDEX(ShipmentRegister!T:T,MATCH($A886,ShipmentRegister!C:C,0))=0,"",INDEX(ShipmentRegister!T:T,MATCH($A886,ShipmentRegister!C:C,0))))</f>
        <v/>
      </c>
      <c r="M886" s="24"/>
    </row>
    <row r="887" spans="1:13">
      <c r="A887" s="29"/>
      <c r="B887" s="56" t="str">
        <f>IF(ISBLANK($A887),"",INDEX(ShipmentRegister!G:G,MATCH($A887,ShipmentRegister!C:C,0)))</f>
        <v/>
      </c>
      <c r="C887" s="57" t="str">
        <f>IF(ISBLANK($A887),"",INDEX(ShipmentRegister!D:D,MATCH($A887,ShipmentRegister!C:C,0)))</f>
        <v/>
      </c>
      <c r="D887" s="57" t="str">
        <f>IF(ISBLANK($A887),"",INDEX(ShipmentRegister!F:F,MATCH($A887,ShipmentRegister!C:C,0)))</f>
        <v/>
      </c>
      <c r="E887" s="23"/>
      <c r="F887" s="63"/>
      <c r="G887" s="25"/>
      <c r="H887" s="23"/>
      <c r="I887" s="23"/>
      <c r="J887" s="24"/>
      <c r="K887" s="58" t="str">
        <f>IF(ISBLANK($A887),"",$F887-(INDEX(ShipmentRegister!A:A,MATCH($A887,ShipmentRegister!C:C,0))))</f>
        <v/>
      </c>
      <c r="L887" s="59" t="str">
        <f>IF(ISBLANK($A887),"",IF(INDEX(ShipmentRegister!T:T,MATCH($A887,ShipmentRegister!C:C,0))=0,"",INDEX(ShipmentRegister!T:T,MATCH($A887,ShipmentRegister!C:C,0))))</f>
        <v/>
      </c>
      <c r="M887" s="24"/>
    </row>
    <row r="888" spans="1:13">
      <c r="A888" s="29"/>
      <c r="B888" s="56" t="str">
        <f>IF(ISBLANK($A888),"",INDEX(ShipmentRegister!G:G,MATCH($A888,ShipmentRegister!C:C,0)))</f>
        <v/>
      </c>
      <c r="C888" s="57" t="str">
        <f>IF(ISBLANK($A888),"",INDEX(ShipmentRegister!D:D,MATCH($A888,ShipmentRegister!C:C,0)))</f>
        <v/>
      </c>
      <c r="D888" s="57" t="str">
        <f>IF(ISBLANK($A888),"",INDEX(ShipmentRegister!F:F,MATCH($A888,ShipmentRegister!C:C,0)))</f>
        <v/>
      </c>
      <c r="E888" s="23"/>
      <c r="F888" s="63"/>
      <c r="G888" s="25"/>
      <c r="H888" s="23"/>
      <c r="I888" s="23"/>
      <c r="J888" s="24"/>
      <c r="K888" s="58" t="str">
        <f>IF(ISBLANK($A888),"",$F888-(INDEX(ShipmentRegister!A:A,MATCH($A888,ShipmentRegister!C:C,0))))</f>
        <v/>
      </c>
      <c r="L888" s="59" t="str">
        <f>IF(ISBLANK($A888),"",IF(INDEX(ShipmentRegister!T:T,MATCH($A888,ShipmentRegister!C:C,0))=0,"",INDEX(ShipmentRegister!T:T,MATCH($A888,ShipmentRegister!C:C,0))))</f>
        <v/>
      </c>
      <c r="M888" s="24"/>
    </row>
    <row r="889" spans="1:13">
      <c r="A889" s="29"/>
      <c r="B889" s="56" t="str">
        <f>IF(ISBLANK($A889),"",INDEX(ShipmentRegister!G:G,MATCH($A889,ShipmentRegister!C:C,0)))</f>
        <v/>
      </c>
      <c r="C889" s="57" t="str">
        <f>IF(ISBLANK($A889),"",INDEX(ShipmentRegister!D:D,MATCH($A889,ShipmentRegister!C:C,0)))</f>
        <v/>
      </c>
      <c r="D889" s="57" t="str">
        <f>IF(ISBLANK($A889),"",INDEX(ShipmentRegister!F:F,MATCH($A889,ShipmentRegister!C:C,0)))</f>
        <v/>
      </c>
      <c r="E889" s="23"/>
      <c r="F889" s="63"/>
      <c r="G889" s="25"/>
      <c r="H889" s="23"/>
      <c r="I889" s="23"/>
      <c r="J889" s="24"/>
      <c r="K889" s="58" t="str">
        <f>IF(ISBLANK($A889),"",$F889-(INDEX(ShipmentRegister!A:A,MATCH($A889,ShipmentRegister!C:C,0))))</f>
        <v/>
      </c>
      <c r="L889" s="59" t="str">
        <f>IF(ISBLANK($A889),"",IF(INDEX(ShipmentRegister!T:T,MATCH($A889,ShipmentRegister!C:C,0))=0,"",INDEX(ShipmentRegister!T:T,MATCH($A889,ShipmentRegister!C:C,0))))</f>
        <v/>
      </c>
      <c r="M889" s="24"/>
    </row>
    <row r="890" spans="1:13">
      <c r="A890" s="29"/>
      <c r="B890" s="56" t="str">
        <f>IF(ISBLANK($A890),"",INDEX(ShipmentRegister!G:G,MATCH($A890,ShipmentRegister!C:C,0)))</f>
        <v/>
      </c>
      <c r="C890" s="57" t="str">
        <f>IF(ISBLANK($A890),"",INDEX(ShipmentRegister!D:D,MATCH($A890,ShipmentRegister!C:C,0)))</f>
        <v/>
      </c>
      <c r="D890" s="57" t="str">
        <f>IF(ISBLANK($A890),"",INDEX(ShipmentRegister!F:F,MATCH($A890,ShipmentRegister!C:C,0)))</f>
        <v/>
      </c>
      <c r="E890" s="23"/>
      <c r="F890" s="63"/>
      <c r="G890" s="25"/>
      <c r="H890" s="23"/>
      <c r="I890" s="23"/>
      <c r="J890" s="24"/>
      <c r="K890" s="58" t="str">
        <f>IF(ISBLANK($A890),"",$F890-(INDEX(ShipmentRegister!A:A,MATCH($A890,ShipmentRegister!C:C,0))))</f>
        <v/>
      </c>
      <c r="L890" s="59" t="str">
        <f>IF(ISBLANK($A890),"",IF(INDEX(ShipmentRegister!T:T,MATCH($A890,ShipmentRegister!C:C,0))=0,"",INDEX(ShipmentRegister!T:T,MATCH($A890,ShipmentRegister!C:C,0))))</f>
        <v/>
      </c>
      <c r="M890" s="24"/>
    </row>
    <row r="891" spans="1:13">
      <c r="A891" s="29"/>
      <c r="B891" s="56" t="str">
        <f>IF(ISBLANK($A891),"",INDEX(ShipmentRegister!G:G,MATCH($A891,ShipmentRegister!C:C,0)))</f>
        <v/>
      </c>
      <c r="C891" s="57" t="str">
        <f>IF(ISBLANK($A891),"",INDEX(ShipmentRegister!D:D,MATCH($A891,ShipmentRegister!C:C,0)))</f>
        <v/>
      </c>
      <c r="D891" s="57" t="str">
        <f>IF(ISBLANK($A891),"",INDEX(ShipmentRegister!F:F,MATCH($A891,ShipmentRegister!C:C,0)))</f>
        <v/>
      </c>
      <c r="E891" s="23"/>
      <c r="F891" s="63"/>
      <c r="G891" s="25"/>
      <c r="H891" s="23"/>
      <c r="I891" s="23"/>
      <c r="J891" s="24"/>
      <c r="K891" s="58" t="str">
        <f>IF(ISBLANK($A891),"",$F891-(INDEX(ShipmentRegister!A:A,MATCH($A891,ShipmentRegister!C:C,0))))</f>
        <v/>
      </c>
      <c r="L891" s="59" t="str">
        <f>IF(ISBLANK($A891),"",IF(INDEX(ShipmentRegister!T:T,MATCH($A891,ShipmentRegister!C:C,0))=0,"",INDEX(ShipmentRegister!T:T,MATCH($A891,ShipmentRegister!C:C,0))))</f>
        <v/>
      </c>
      <c r="M891" s="24"/>
    </row>
    <row r="892" spans="1:13">
      <c r="A892" s="29"/>
      <c r="B892" s="56" t="str">
        <f>IF(ISBLANK($A892),"",INDEX(ShipmentRegister!G:G,MATCH($A892,ShipmentRegister!C:C,0)))</f>
        <v/>
      </c>
      <c r="C892" s="57" t="str">
        <f>IF(ISBLANK($A892),"",INDEX(ShipmentRegister!D:D,MATCH($A892,ShipmentRegister!C:C,0)))</f>
        <v/>
      </c>
      <c r="D892" s="57" t="str">
        <f>IF(ISBLANK($A892),"",INDEX(ShipmentRegister!F:F,MATCH($A892,ShipmentRegister!C:C,0)))</f>
        <v/>
      </c>
      <c r="E892" s="23"/>
      <c r="F892" s="63"/>
      <c r="G892" s="25"/>
      <c r="H892" s="23"/>
      <c r="I892" s="23"/>
      <c r="J892" s="24"/>
      <c r="K892" s="58" t="str">
        <f>IF(ISBLANK($A892),"",$F892-(INDEX(ShipmentRegister!A:A,MATCH($A892,ShipmentRegister!C:C,0))))</f>
        <v/>
      </c>
      <c r="L892" s="59" t="str">
        <f>IF(ISBLANK($A892),"",IF(INDEX(ShipmentRegister!T:T,MATCH($A892,ShipmentRegister!C:C,0))=0,"",INDEX(ShipmentRegister!T:T,MATCH($A892,ShipmentRegister!C:C,0))))</f>
        <v/>
      </c>
      <c r="M892" s="24"/>
    </row>
    <row r="893" spans="1:13">
      <c r="A893" s="29"/>
      <c r="B893" s="56" t="str">
        <f>IF(ISBLANK($A893),"",INDEX(ShipmentRegister!G:G,MATCH($A893,ShipmentRegister!C:C,0)))</f>
        <v/>
      </c>
      <c r="C893" s="57" t="str">
        <f>IF(ISBLANK($A893),"",INDEX(ShipmentRegister!D:D,MATCH($A893,ShipmentRegister!C:C,0)))</f>
        <v/>
      </c>
      <c r="D893" s="57" t="str">
        <f>IF(ISBLANK($A893),"",INDEX(ShipmentRegister!F:F,MATCH($A893,ShipmentRegister!C:C,0)))</f>
        <v/>
      </c>
      <c r="E893" s="23"/>
      <c r="F893" s="63"/>
      <c r="G893" s="25"/>
      <c r="H893" s="23"/>
      <c r="I893" s="23"/>
      <c r="J893" s="24"/>
      <c r="K893" s="58" t="str">
        <f>IF(ISBLANK($A893),"",$F893-(INDEX(ShipmentRegister!A:A,MATCH($A893,ShipmentRegister!C:C,0))))</f>
        <v/>
      </c>
      <c r="L893" s="59" t="str">
        <f>IF(ISBLANK($A893),"",IF(INDEX(ShipmentRegister!T:T,MATCH($A893,ShipmentRegister!C:C,0))=0,"",INDEX(ShipmentRegister!T:T,MATCH($A893,ShipmentRegister!C:C,0))))</f>
        <v/>
      </c>
      <c r="M893" s="24"/>
    </row>
    <row r="894" spans="1:13">
      <c r="A894" s="29"/>
      <c r="B894" s="56" t="str">
        <f>IF(ISBLANK($A894),"",INDEX(ShipmentRegister!G:G,MATCH($A894,ShipmentRegister!C:C,0)))</f>
        <v/>
      </c>
      <c r="C894" s="57" t="str">
        <f>IF(ISBLANK($A894),"",INDEX(ShipmentRegister!D:D,MATCH($A894,ShipmentRegister!C:C,0)))</f>
        <v/>
      </c>
      <c r="D894" s="57" t="str">
        <f>IF(ISBLANK($A894),"",INDEX(ShipmentRegister!F:F,MATCH($A894,ShipmentRegister!C:C,0)))</f>
        <v/>
      </c>
      <c r="E894" s="23"/>
      <c r="F894" s="63"/>
      <c r="G894" s="25"/>
      <c r="H894" s="23"/>
      <c r="I894" s="23"/>
      <c r="J894" s="24"/>
      <c r="K894" s="58" t="str">
        <f>IF(ISBLANK($A894),"",$F894-(INDEX(ShipmentRegister!A:A,MATCH($A894,ShipmentRegister!C:C,0))))</f>
        <v/>
      </c>
      <c r="L894" s="59" t="str">
        <f>IF(ISBLANK($A894),"",IF(INDEX(ShipmentRegister!T:T,MATCH($A894,ShipmentRegister!C:C,0))=0,"",INDEX(ShipmentRegister!T:T,MATCH($A894,ShipmentRegister!C:C,0))))</f>
        <v/>
      </c>
      <c r="M894" s="24"/>
    </row>
    <row r="895" spans="1:13">
      <c r="A895" s="29"/>
      <c r="B895" s="56" t="str">
        <f>IF(ISBLANK($A895),"",INDEX(ShipmentRegister!G:G,MATCH($A895,ShipmentRegister!C:C,0)))</f>
        <v/>
      </c>
      <c r="C895" s="57" t="str">
        <f>IF(ISBLANK($A895),"",INDEX(ShipmentRegister!D:D,MATCH($A895,ShipmentRegister!C:C,0)))</f>
        <v/>
      </c>
      <c r="D895" s="57" t="str">
        <f>IF(ISBLANK($A895),"",INDEX(ShipmentRegister!F:F,MATCH($A895,ShipmentRegister!C:C,0)))</f>
        <v/>
      </c>
      <c r="E895" s="23"/>
      <c r="F895" s="63"/>
      <c r="G895" s="25"/>
      <c r="H895" s="23"/>
      <c r="I895" s="23"/>
      <c r="J895" s="24"/>
      <c r="K895" s="58" t="str">
        <f>IF(ISBLANK($A895),"",$F895-(INDEX(ShipmentRegister!A:A,MATCH($A895,ShipmentRegister!C:C,0))))</f>
        <v/>
      </c>
      <c r="L895" s="59" t="str">
        <f>IF(ISBLANK($A895),"",IF(INDEX(ShipmentRegister!T:T,MATCH($A895,ShipmentRegister!C:C,0))=0,"",INDEX(ShipmentRegister!T:T,MATCH($A895,ShipmentRegister!C:C,0))))</f>
        <v/>
      </c>
      <c r="M895" s="24"/>
    </row>
    <row r="896" spans="1:13">
      <c r="A896" s="29"/>
      <c r="B896" s="56" t="str">
        <f>IF(ISBLANK($A896),"",INDEX(ShipmentRegister!G:G,MATCH($A896,ShipmentRegister!C:C,0)))</f>
        <v/>
      </c>
      <c r="C896" s="57" t="str">
        <f>IF(ISBLANK($A896),"",INDEX(ShipmentRegister!D:D,MATCH($A896,ShipmentRegister!C:C,0)))</f>
        <v/>
      </c>
      <c r="D896" s="57" t="str">
        <f>IF(ISBLANK($A896),"",INDEX(ShipmentRegister!F:F,MATCH($A896,ShipmentRegister!C:C,0)))</f>
        <v/>
      </c>
      <c r="E896" s="23"/>
      <c r="F896" s="63"/>
      <c r="G896" s="25"/>
      <c r="H896" s="23"/>
      <c r="I896" s="23"/>
      <c r="J896" s="24"/>
      <c r="K896" s="58" t="str">
        <f>IF(ISBLANK($A896),"",$F896-(INDEX(ShipmentRegister!A:A,MATCH($A896,ShipmentRegister!C:C,0))))</f>
        <v/>
      </c>
      <c r="L896" s="59" t="str">
        <f>IF(ISBLANK($A896),"",IF(INDEX(ShipmentRegister!T:T,MATCH($A896,ShipmentRegister!C:C,0))=0,"",INDEX(ShipmentRegister!T:T,MATCH($A896,ShipmentRegister!C:C,0))))</f>
        <v/>
      </c>
      <c r="M896" s="24"/>
    </row>
    <row r="897" spans="1:13">
      <c r="A897" s="29"/>
      <c r="B897" s="56" t="str">
        <f>IF(ISBLANK($A897),"",INDEX(ShipmentRegister!G:G,MATCH($A897,ShipmentRegister!C:C,0)))</f>
        <v/>
      </c>
      <c r="C897" s="57" t="str">
        <f>IF(ISBLANK($A897),"",INDEX(ShipmentRegister!D:D,MATCH($A897,ShipmentRegister!C:C,0)))</f>
        <v/>
      </c>
      <c r="D897" s="57" t="str">
        <f>IF(ISBLANK($A897),"",INDEX(ShipmentRegister!F:F,MATCH($A897,ShipmentRegister!C:C,0)))</f>
        <v/>
      </c>
      <c r="E897" s="23"/>
      <c r="F897" s="63"/>
      <c r="G897" s="25"/>
      <c r="H897" s="23"/>
      <c r="I897" s="23"/>
      <c r="J897" s="24"/>
      <c r="K897" s="58" t="str">
        <f>IF(ISBLANK($A897),"",$F897-(INDEX(ShipmentRegister!A:A,MATCH($A897,ShipmentRegister!C:C,0))))</f>
        <v/>
      </c>
      <c r="L897" s="59" t="str">
        <f>IF(ISBLANK($A897),"",IF(INDEX(ShipmentRegister!T:T,MATCH($A897,ShipmentRegister!C:C,0))=0,"",INDEX(ShipmentRegister!T:T,MATCH($A897,ShipmentRegister!C:C,0))))</f>
        <v/>
      </c>
      <c r="M897" s="24"/>
    </row>
    <row r="898" spans="1:13">
      <c r="A898" s="29"/>
      <c r="B898" s="56" t="str">
        <f>IF(ISBLANK($A898),"",INDEX(ShipmentRegister!G:G,MATCH($A898,ShipmentRegister!C:C,0)))</f>
        <v/>
      </c>
      <c r="C898" s="57" t="str">
        <f>IF(ISBLANK($A898),"",INDEX(ShipmentRegister!D:D,MATCH($A898,ShipmentRegister!C:C,0)))</f>
        <v/>
      </c>
      <c r="D898" s="57" t="str">
        <f>IF(ISBLANK($A898),"",INDEX(ShipmentRegister!F:F,MATCH($A898,ShipmentRegister!C:C,0)))</f>
        <v/>
      </c>
      <c r="E898" s="23"/>
      <c r="F898" s="63"/>
      <c r="G898" s="25"/>
      <c r="H898" s="23"/>
      <c r="I898" s="23"/>
      <c r="J898" s="24"/>
      <c r="K898" s="58" t="str">
        <f>IF(ISBLANK($A898),"",$F898-(INDEX(ShipmentRegister!A:A,MATCH($A898,ShipmentRegister!C:C,0))))</f>
        <v/>
      </c>
      <c r="L898" s="59" t="str">
        <f>IF(ISBLANK($A898),"",IF(INDEX(ShipmentRegister!T:T,MATCH($A898,ShipmentRegister!C:C,0))=0,"",INDEX(ShipmentRegister!T:T,MATCH($A898,ShipmentRegister!C:C,0))))</f>
        <v/>
      </c>
      <c r="M898" s="24"/>
    </row>
    <row r="899" spans="1:13">
      <c r="A899" s="29"/>
      <c r="B899" s="56" t="str">
        <f>IF(ISBLANK($A899),"",INDEX(ShipmentRegister!G:G,MATCH($A899,ShipmentRegister!C:C,0)))</f>
        <v/>
      </c>
      <c r="C899" s="57" t="str">
        <f>IF(ISBLANK($A899),"",INDEX(ShipmentRegister!D:D,MATCH($A899,ShipmentRegister!C:C,0)))</f>
        <v/>
      </c>
      <c r="D899" s="57" t="str">
        <f>IF(ISBLANK($A899),"",INDEX(ShipmentRegister!F:F,MATCH($A899,ShipmentRegister!C:C,0)))</f>
        <v/>
      </c>
      <c r="E899" s="23"/>
      <c r="F899" s="63"/>
      <c r="G899" s="25"/>
      <c r="H899" s="23"/>
      <c r="I899" s="23"/>
      <c r="J899" s="24"/>
      <c r="K899" s="58" t="str">
        <f>IF(ISBLANK($A899),"",$F899-(INDEX(ShipmentRegister!A:A,MATCH($A899,ShipmentRegister!C:C,0))))</f>
        <v/>
      </c>
      <c r="L899" s="59" t="str">
        <f>IF(ISBLANK($A899),"",IF(INDEX(ShipmentRegister!T:T,MATCH($A899,ShipmentRegister!C:C,0))=0,"",INDEX(ShipmentRegister!T:T,MATCH($A899,ShipmentRegister!C:C,0))))</f>
        <v/>
      </c>
      <c r="M899" s="24"/>
    </row>
    <row r="900" spans="1:13">
      <c r="A900" s="29"/>
      <c r="B900" s="56" t="str">
        <f>IF(ISBLANK($A900),"",INDEX(ShipmentRegister!G:G,MATCH($A900,ShipmentRegister!C:C,0)))</f>
        <v/>
      </c>
      <c r="C900" s="57" t="str">
        <f>IF(ISBLANK($A900),"",INDEX(ShipmentRegister!D:D,MATCH($A900,ShipmentRegister!C:C,0)))</f>
        <v/>
      </c>
      <c r="D900" s="57" t="str">
        <f>IF(ISBLANK($A900),"",INDEX(ShipmentRegister!F:F,MATCH($A900,ShipmentRegister!C:C,0)))</f>
        <v/>
      </c>
      <c r="E900" s="23"/>
      <c r="F900" s="63"/>
      <c r="G900" s="25"/>
      <c r="H900" s="23"/>
      <c r="I900" s="23"/>
      <c r="J900" s="24"/>
      <c r="K900" s="58" t="str">
        <f>IF(ISBLANK($A900),"",$F900-(INDEX(ShipmentRegister!A:A,MATCH($A900,ShipmentRegister!C:C,0))))</f>
        <v/>
      </c>
      <c r="L900" s="59" t="str">
        <f>IF(ISBLANK($A900),"",IF(INDEX(ShipmentRegister!T:T,MATCH($A900,ShipmentRegister!C:C,0))=0,"",INDEX(ShipmentRegister!T:T,MATCH($A900,ShipmentRegister!C:C,0))))</f>
        <v/>
      </c>
      <c r="M900" s="24"/>
    </row>
    <row r="901" spans="1:13">
      <c r="A901" s="29"/>
      <c r="B901" s="56" t="str">
        <f>IF(ISBLANK($A901),"",INDEX(ShipmentRegister!G:G,MATCH($A901,ShipmentRegister!C:C,0)))</f>
        <v/>
      </c>
      <c r="C901" s="57" t="str">
        <f>IF(ISBLANK($A901),"",INDEX(ShipmentRegister!D:D,MATCH($A901,ShipmentRegister!C:C,0)))</f>
        <v/>
      </c>
      <c r="D901" s="57" t="str">
        <f>IF(ISBLANK($A901),"",INDEX(ShipmentRegister!F:F,MATCH($A901,ShipmentRegister!C:C,0)))</f>
        <v/>
      </c>
      <c r="E901" s="23"/>
      <c r="F901" s="63"/>
      <c r="G901" s="25"/>
      <c r="H901" s="23"/>
      <c r="I901" s="23"/>
      <c r="J901" s="24"/>
      <c r="K901" s="58" t="str">
        <f>IF(ISBLANK($A901),"",$F901-(INDEX(ShipmentRegister!A:A,MATCH($A901,ShipmentRegister!C:C,0))))</f>
        <v/>
      </c>
      <c r="L901" s="59" t="str">
        <f>IF(ISBLANK($A901),"",IF(INDEX(ShipmentRegister!T:T,MATCH($A901,ShipmentRegister!C:C,0))=0,"",INDEX(ShipmentRegister!T:T,MATCH($A901,ShipmentRegister!C:C,0))))</f>
        <v/>
      </c>
      <c r="M901" s="24"/>
    </row>
    <row r="902" spans="1:13">
      <c r="A902" s="29"/>
      <c r="B902" s="56" t="str">
        <f>IF(ISBLANK($A902),"",INDEX(ShipmentRegister!G:G,MATCH($A902,ShipmentRegister!C:C,0)))</f>
        <v/>
      </c>
      <c r="C902" s="57" t="str">
        <f>IF(ISBLANK($A902),"",INDEX(ShipmentRegister!D:D,MATCH($A902,ShipmentRegister!C:C,0)))</f>
        <v/>
      </c>
      <c r="D902" s="57" t="str">
        <f>IF(ISBLANK($A902),"",INDEX(ShipmentRegister!F:F,MATCH($A902,ShipmentRegister!C:C,0)))</f>
        <v/>
      </c>
      <c r="E902" s="23"/>
      <c r="F902" s="63"/>
      <c r="G902" s="25"/>
      <c r="H902" s="23"/>
      <c r="I902" s="23"/>
      <c r="J902" s="24"/>
      <c r="K902" s="58" t="str">
        <f>IF(ISBLANK($A902),"",$F902-(INDEX(ShipmentRegister!A:A,MATCH($A902,ShipmentRegister!C:C,0))))</f>
        <v/>
      </c>
      <c r="L902" s="59" t="str">
        <f>IF(ISBLANK($A902),"",IF(INDEX(ShipmentRegister!T:T,MATCH($A902,ShipmentRegister!C:C,0))=0,"",INDEX(ShipmentRegister!T:T,MATCH($A902,ShipmentRegister!C:C,0))))</f>
        <v/>
      </c>
      <c r="M902" s="24"/>
    </row>
    <row r="903" spans="1:13">
      <c r="A903" s="29"/>
      <c r="B903" s="56" t="str">
        <f>IF(ISBLANK($A903),"",INDEX(ShipmentRegister!G:G,MATCH($A903,ShipmentRegister!C:C,0)))</f>
        <v/>
      </c>
      <c r="C903" s="57" t="str">
        <f>IF(ISBLANK($A903),"",INDEX(ShipmentRegister!D:D,MATCH($A903,ShipmentRegister!C:C,0)))</f>
        <v/>
      </c>
      <c r="D903" s="57" t="str">
        <f>IF(ISBLANK($A903),"",INDEX(ShipmentRegister!F:F,MATCH($A903,ShipmentRegister!C:C,0)))</f>
        <v/>
      </c>
      <c r="E903" s="23"/>
      <c r="F903" s="63"/>
      <c r="G903" s="25"/>
      <c r="H903" s="23"/>
      <c r="I903" s="23"/>
      <c r="J903" s="24"/>
      <c r="K903" s="58" t="str">
        <f>IF(ISBLANK($A903),"",$F903-(INDEX(ShipmentRegister!A:A,MATCH($A903,ShipmentRegister!C:C,0))))</f>
        <v/>
      </c>
      <c r="L903" s="59" t="str">
        <f>IF(ISBLANK($A903),"",IF(INDEX(ShipmentRegister!T:T,MATCH($A903,ShipmentRegister!C:C,0))=0,"",INDEX(ShipmentRegister!T:T,MATCH($A903,ShipmentRegister!C:C,0))))</f>
        <v/>
      </c>
      <c r="M903" s="24"/>
    </row>
    <row r="904" spans="1:13">
      <c r="A904" s="29"/>
      <c r="B904" s="56" t="str">
        <f>IF(ISBLANK($A904),"",INDEX(ShipmentRegister!G:G,MATCH($A904,ShipmentRegister!C:C,0)))</f>
        <v/>
      </c>
      <c r="C904" s="57" t="str">
        <f>IF(ISBLANK($A904),"",INDEX(ShipmentRegister!D:D,MATCH($A904,ShipmentRegister!C:C,0)))</f>
        <v/>
      </c>
      <c r="D904" s="57" t="str">
        <f>IF(ISBLANK($A904),"",INDEX(ShipmentRegister!F:F,MATCH($A904,ShipmentRegister!C:C,0)))</f>
        <v/>
      </c>
      <c r="E904" s="23"/>
      <c r="F904" s="63"/>
      <c r="G904" s="25"/>
      <c r="H904" s="23"/>
      <c r="I904" s="23"/>
      <c r="J904" s="24"/>
      <c r="K904" s="58" t="str">
        <f>IF(ISBLANK($A904),"",$F904-(INDEX(ShipmentRegister!A:A,MATCH($A904,ShipmentRegister!C:C,0))))</f>
        <v/>
      </c>
      <c r="L904" s="59" t="str">
        <f>IF(ISBLANK($A904),"",IF(INDEX(ShipmentRegister!T:T,MATCH($A904,ShipmentRegister!C:C,0))=0,"",INDEX(ShipmentRegister!T:T,MATCH($A904,ShipmentRegister!C:C,0))))</f>
        <v/>
      </c>
      <c r="M904" s="24"/>
    </row>
    <row r="905" spans="1:13">
      <c r="A905" s="29"/>
      <c r="B905" s="56" t="str">
        <f>IF(ISBLANK($A905),"",INDEX(ShipmentRegister!G:G,MATCH($A905,ShipmentRegister!C:C,0)))</f>
        <v/>
      </c>
      <c r="C905" s="57" t="str">
        <f>IF(ISBLANK($A905),"",INDEX(ShipmentRegister!D:D,MATCH($A905,ShipmentRegister!C:C,0)))</f>
        <v/>
      </c>
      <c r="D905" s="57" t="str">
        <f>IF(ISBLANK($A905),"",INDEX(ShipmentRegister!F:F,MATCH($A905,ShipmentRegister!C:C,0)))</f>
        <v/>
      </c>
      <c r="E905" s="23"/>
      <c r="F905" s="63"/>
      <c r="G905" s="25"/>
      <c r="H905" s="23"/>
      <c r="I905" s="23"/>
      <c r="J905" s="24"/>
      <c r="K905" s="58" t="str">
        <f>IF(ISBLANK($A905),"",$F905-(INDEX(ShipmentRegister!A:A,MATCH($A905,ShipmentRegister!C:C,0))))</f>
        <v/>
      </c>
      <c r="L905" s="59" t="str">
        <f>IF(ISBLANK($A905),"",IF(INDEX(ShipmentRegister!T:T,MATCH($A905,ShipmentRegister!C:C,0))=0,"",INDEX(ShipmentRegister!T:T,MATCH($A905,ShipmentRegister!C:C,0))))</f>
        <v/>
      </c>
      <c r="M905" s="24"/>
    </row>
    <row r="906" spans="1:13">
      <c r="A906" s="29"/>
      <c r="B906" s="56" t="str">
        <f>IF(ISBLANK($A906),"",INDEX(ShipmentRegister!G:G,MATCH($A906,ShipmentRegister!C:C,0)))</f>
        <v/>
      </c>
      <c r="C906" s="57" t="str">
        <f>IF(ISBLANK($A906),"",INDEX(ShipmentRegister!D:D,MATCH($A906,ShipmentRegister!C:C,0)))</f>
        <v/>
      </c>
      <c r="D906" s="57" t="str">
        <f>IF(ISBLANK($A906),"",INDEX(ShipmentRegister!F:F,MATCH($A906,ShipmentRegister!C:C,0)))</f>
        <v/>
      </c>
      <c r="E906" s="23"/>
      <c r="F906" s="63"/>
      <c r="G906" s="25"/>
      <c r="H906" s="23"/>
      <c r="I906" s="23"/>
      <c r="J906" s="24"/>
      <c r="K906" s="58" t="str">
        <f>IF(ISBLANK($A906),"",$F906-(INDEX(ShipmentRegister!A:A,MATCH($A906,ShipmentRegister!C:C,0))))</f>
        <v/>
      </c>
      <c r="L906" s="59" t="str">
        <f>IF(ISBLANK($A906),"",IF(INDEX(ShipmentRegister!T:T,MATCH($A906,ShipmentRegister!C:C,0))=0,"",INDEX(ShipmentRegister!T:T,MATCH($A906,ShipmentRegister!C:C,0))))</f>
        <v/>
      </c>
      <c r="M906" s="24"/>
    </row>
    <row r="907" spans="1:13">
      <c r="A907" s="29"/>
      <c r="B907" s="56" t="str">
        <f>IF(ISBLANK($A907),"",INDEX(ShipmentRegister!G:G,MATCH($A907,ShipmentRegister!C:C,0)))</f>
        <v/>
      </c>
      <c r="C907" s="57" t="str">
        <f>IF(ISBLANK($A907),"",INDEX(ShipmentRegister!D:D,MATCH($A907,ShipmentRegister!C:C,0)))</f>
        <v/>
      </c>
      <c r="D907" s="57" t="str">
        <f>IF(ISBLANK($A907),"",INDEX(ShipmentRegister!F:F,MATCH($A907,ShipmentRegister!C:C,0)))</f>
        <v/>
      </c>
      <c r="E907" s="23"/>
      <c r="F907" s="63"/>
      <c r="G907" s="25"/>
      <c r="H907" s="23"/>
      <c r="I907" s="23"/>
      <c r="J907" s="24"/>
      <c r="K907" s="58" t="str">
        <f>IF(ISBLANK($A907),"",$F907-(INDEX(ShipmentRegister!A:A,MATCH($A907,ShipmentRegister!C:C,0))))</f>
        <v/>
      </c>
      <c r="L907" s="59" t="str">
        <f>IF(ISBLANK($A907),"",IF(INDEX(ShipmentRegister!T:T,MATCH($A907,ShipmentRegister!C:C,0))=0,"",INDEX(ShipmentRegister!T:T,MATCH($A907,ShipmentRegister!C:C,0))))</f>
        <v/>
      </c>
      <c r="M907" s="24"/>
    </row>
    <row r="908" spans="1:13">
      <c r="A908" s="29"/>
      <c r="B908" s="56" t="str">
        <f>IF(ISBLANK($A908),"",INDEX(ShipmentRegister!G:G,MATCH($A908,ShipmentRegister!C:C,0)))</f>
        <v/>
      </c>
      <c r="C908" s="57" t="str">
        <f>IF(ISBLANK($A908),"",INDEX(ShipmentRegister!D:D,MATCH($A908,ShipmentRegister!C:C,0)))</f>
        <v/>
      </c>
      <c r="D908" s="57" t="str">
        <f>IF(ISBLANK($A908),"",INDEX(ShipmentRegister!F:F,MATCH($A908,ShipmentRegister!C:C,0)))</f>
        <v/>
      </c>
      <c r="E908" s="23"/>
      <c r="F908" s="63"/>
      <c r="G908" s="25"/>
      <c r="H908" s="23"/>
      <c r="I908" s="23"/>
      <c r="J908" s="24"/>
      <c r="K908" s="58" t="str">
        <f>IF(ISBLANK($A908),"",$F908-(INDEX(ShipmentRegister!A:A,MATCH($A908,ShipmentRegister!C:C,0))))</f>
        <v/>
      </c>
      <c r="L908" s="59" t="str">
        <f>IF(ISBLANK($A908),"",IF(INDEX(ShipmentRegister!T:T,MATCH($A908,ShipmentRegister!C:C,0))=0,"",INDEX(ShipmentRegister!T:T,MATCH($A908,ShipmentRegister!C:C,0))))</f>
        <v/>
      </c>
      <c r="M908" s="24"/>
    </row>
    <row r="909" spans="1:13">
      <c r="A909" s="29"/>
      <c r="B909" s="56" t="str">
        <f>IF(ISBLANK($A909),"",INDEX(ShipmentRegister!G:G,MATCH($A909,ShipmentRegister!C:C,0)))</f>
        <v/>
      </c>
      <c r="C909" s="57" t="str">
        <f>IF(ISBLANK($A909),"",INDEX(ShipmentRegister!D:D,MATCH($A909,ShipmentRegister!C:C,0)))</f>
        <v/>
      </c>
      <c r="D909" s="57" t="str">
        <f>IF(ISBLANK($A909),"",INDEX(ShipmentRegister!F:F,MATCH($A909,ShipmentRegister!C:C,0)))</f>
        <v/>
      </c>
      <c r="E909" s="23"/>
      <c r="F909" s="63"/>
      <c r="G909" s="25"/>
      <c r="H909" s="23"/>
      <c r="I909" s="23"/>
      <c r="J909" s="24"/>
      <c r="K909" s="58" t="str">
        <f>IF(ISBLANK($A909),"",$F909-(INDEX(ShipmentRegister!A:A,MATCH($A909,ShipmentRegister!C:C,0))))</f>
        <v/>
      </c>
      <c r="L909" s="59" t="str">
        <f>IF(ISBLANK($A909),"",IF(INDEX(ShipmentRegister!T:T,MATCH($A909,ShipmentRegister!C:C,0))=0,"",INDEX(ShipmentRegister!T:T,MATCH($A909,ShipmentRegister!C:C,0))))</f>
        <v/>
      </c>
      <c r="M909" s="24"/>
    </row>
    <row r="910" spans="1:13">
      <c r="A910" s="29"/>
      <c r="B910" s="56" t="str">
        <f>IF(ISBLANK($A910),"",INDEX(ShipmentRegister!G:G,MATCH($A910,ShipmentRegister!C:C,0)))</f>
        <v/>
      </c>
      <c r="C910" s="57" t="str">
        <f>IF(ISBLANK($A910),"",INDEX(ShipmentRegister!D:D,MATCH($A910,ShipmentRegister!C:C,0)))</f>
        <v/>
      </c>
      <c r="D910" s="57" t="str">
        <f>IF(ISBLANK($A910),"",INDEX(ShipmentRegister!F:F,MATCH($A910,ShipmentRegister!C:C,0)))</f>
        <v/>
      </c>
      <c r="E910" s="23"/>
      <c r="F910" s="63"/>
      <c r="G910" s="25"/>
      <c r="H910" s="23"/>
      <c r="I910" s="23"/>
      <c r="J910" s="24"/>
      <c r="K910" s="58" t="str">
        <f>IF(ISBLANK($A910),"",$F910-(INDEX(ShipmentRegister!A:A,MATCH($A910,ShipmentRegister!C:C,0))))</f>
        <v/>
      </c>
      <c r="L910" s="59" t="str">
        <f>IF(ISBLANK($A910),"",IF(INDEX(ShipmentRegister!T:T,MATCH($A910,ShipmentRegister!C:C,0))=0,"",INDEX(ShipmentRegister!T:T,MATCH($A910,ShipmentRegister!C:C,0))))</f>
        <v/>
      </c>
      <c r="M910" s="24"/>
    </row>
    <row r="911" spans="1:13">
      <c r="A911" s="29"/>
      <c r="B911" s="56" t="str">
        <f>IF(ISBLANK($A911),"",INDEX(ShipmentRegister!G:G,MATCH($A911,ShipmentRegister!C:C,0)))</f>
        <v/>
      </c>
      <c r="C911" s="57" t="str">
        <f>IF(ISBLANK($A911),"",INDEX(ShipmentRegister!D:D,MATCH($A911,ShipmentRegister!C:C,0)))</f>
        <v/>
      </c>
      <c r="D911" s="57" t="str">
        <f>IF(ISBLANK($A911),"",INDEX(ShipmentRegister!F:F,MATCH($A911,ShipmentRegister!C:C,0)))</f>
        <v/>
      </c>
      <c r="E911" s="23"/>
      <c r="F911" s="63"/>
      <c r="G911" s="25"/>
      <c r="H911" s="23"/>
      <c r="I911" s="23"/>
      <c r="J911" s="24"/>
      <c r="K911" s="58" t="str">
        <f>IF(ISBLANK($A911),"",$F911-(INDEX(ShipmentRegister!A:A,MATCH($A911,ShipmentRegister!C:C,0))))</f>
        <v/>
      </c>
      <c r="L911" s="59" t="str">
        <f>IF(ISBLANK($A911),"",IF(INDEX(ShipmentRegister!T:T,MATCH($A911,ShipmentRegister!C:C,0))=0,"",INDEX(ShipmentRegister!T:T,MATCH($A911,ShipmentRegister!C:C,0))))</f>
        <v/>
      </c>
      <c r="M911" s="24"/>
    </row>
    <row r="912" spans="1:13">
      <c r="A912" s="29"/>
      <c r="B912" s="56" t="str">
        <f>IF(ISBLANK($A912),"",INDEX(ShipmentRegister!G:G,MATCH($A912,ShipmentRegister!C:C,0)))</f>
        <v/>
      </c>
      <c r="C912" s="57" t="str">
        <f>IF(ISBLANK($A912),"",INDEX(ShipmentRegister!D:D,MATCH($A912,ShipmentRegister!C:C,0)))</f>
        <v/>
      </c>
      <c r="D912" s="57" t="str">
        <f>IF(ISBLANK($A912),"",INDEX(ShipmentRegister!F:F,MATCH($A912,ShipmentRegister!C:C,0)))</f>
        <v/>
      </c>
      <c r="E912" s="23"/>
      <c r="F912" s="63"/>
      <c r="G912" s="25"/>
      <c r="H912" s="23"/>
      <c r="I912" s="23"/>
      <c r="J912" s="24"/>
      <c r="K912" s="58" t="str">
        <f>IF(ISBLANK($A912),"",$F912-(INDEX(ShipmentRegister!A:A,MATCH($A912,ShipmentRegister!C:C,0))))</f>
        <v/>
      </c>
      <c r="L912" s="59" t="str">
        <f>IF(ISBLANK($A912),"",IF(INDEX(ShipmentRegister!T:T,MATCH($A912,ShipmentRegister!C:C,0))=0,"",INDEX(ShipmentRegister!T:T,MATCH($A912,ShipmentRegister!C:C,0))))</f>
        <v/>
      </c>
      <c r="M912" s="24"/>
    </row>
    <row r="913" spans="1:13">
      <c r="A913" s="29"/>
      <c r="B913" s="56" t="str">
        <f>IF(ISBLANK($A913),"",INDEX(ShipmentRegister!G:G,MATCH($A913,ShipmentRegister!C:C,0)))</f>
        <v/>
      </c>
      <c r="C913" s="57" t="str">
        <f>IF(ISBLANK($A913),"",INDEX(ShipmentRegister!D:D,MATCH($A913,ShipmentRegister!C:C,0)))</f>
        <v/>
      </c>
      <c r="D913" s="57" t="str">
        <f>IF(ISBLANK($A913),"",INDEX(ShipmentRegister!F:F,MATCH($A913,ShipmentRegister!C:C,0)))</f>
        <v/>
      </c>
      <c r="E913" s="23"/>
      <c r="F913" s="63"/>
      <c r="G913" s="25"/>
      <c r="H913" s="23"/>
      <c r="I913" s="23"/>
      <c r="J913" s="24"/>
      <c r="K913" s="58" t="str">
        <f>IF(ISBLANK($A913),"",$F913-(INDEX(ShipmentRegister!A:A,MATCH($A913,ShipmentRegister!C:C,0))))</f>
        <v/>
      </c>
      <c r="L913" s="59" t="str">
        <f>IF(ISBLANK($A913),"",IF(INDEX(ShipmentRegister!T:T,MATCH($A913,ShipmentRegister!C:C,0))=0,"",INDEX(ShipmentRegister!T:T,MATCH($A913,ShipmentRegister!C:C,0))))</f>
        <v/>
      </c>
      <c r="M913" s="24"/>
    </row>
    <row r="914" spans="1:13">
      <c r="A914" s="29"/>
      <c r="B914" s="56" t="str">
        <f>IF(ISBLANK($A914),"",INDEX(ShipmentRegister!G:G,MATCH($A914,ShipmentRegister!C:C,0)))</f>
        <v/>
      </c>
      <c r="C914" s="57" t="str">
        <f>IF(ISBLANK($A914),"",INDEX(ShipmentRegister!D:D,MATCH($A914,ShipmentRegister!C:C,0)))</f>
        <v/>
      </c>
      <c r="D914" s="57" t="str">
        <f>IF(ISBLANK($A914),"",INDEX(ShipmentRegister!F:F,MATCH($A914,ShipmentRegister!C:C,0)))</f>
        <v/>
      </c>
      <c r="E914" s="23"/>
      <c r="F914" s="63"/>
      <c r="G914" s="25"/>
      <c r="H914" s="23"/>
      <c r="I914" s="23"/>
      <c r="J914" s="24"/>
      <c r="K914" s="58" t="str">
        <f>IF(ISBLANK($A914),"",$F914-(INDEX(ShipmentRegister!A:A,MATCH($A914,ShipmentRegister!C:C,0))))</f>
        <v/>
      </c>
      <c r="L914" s="59" t="str">
        <f>IF(ISBLANK($A914),"",IF(INDEX(ShipmentRegister!T:T,MATCH($A914,ShipmentRegister!C:C,0))=0,"",INDEX(ShipmentRegister!T:T,MATCH($A914,ShipmentRegister!C:C,0))))</f>
        <v/>
      </c>
      <c r="M914" s="24"/>
    </row>
    <row r="915" spans="1:13">
      <c r="A915" s="29"/>
      <c r="B915" s="56" t="str">
        <f>IF(ISBLANK($A915),"",INDEX(ShipmentRegister!G:G,MATCH($A915,ShipmentRegister!C:C,0)))</f>
        <v/>
      </c>
      <c r="C915" s="57" t="str">
        <f>IF(ISBLANK($A915),"",INDEX(ShipmentRegister!D:D,MATCH($A915,ShipmentRegister!C:C,0)))</f>
        <v/>
      </c>
      <c r="D915" s="57" t="str">
        <f>IF(ISBLANK($A915),"",INDEX(ShipmentRegister!F:F,MATCH($A915,ShipmentRegister!C:C,0)))</f>
        <v/>
      </c>
      <c r="E915" s="23"/>
      <c r="F915" s="63"/>
      <c r="G915" s="25"/>
      <c r="H915" s="23"/>
      <c r="I915" s="23"/>
      <c r="J915" s="24"/>
      <c r="K915" s="58" t="str">
        <f>IF(ISBLANK($A915),"",$F915-(INDEX(ShipmentRegister!A:A,MATCH($A915,ShipmentRegister!C:C,0))))</f>
        <v/>
      </c>
      <c r="L915" s="59" t="str">
        <f>IF(ISBLANK($A915),"",IF(INDEX(ShipmentRegister!T:T,MATCH($A915,ShipmentRegister!C:C,0))=0,"",INDEX(ShipmentRegister!T:T,MATCH($A915,ShipmentRegister!C:C,0))))</f>
        <v/>
      </c>
      <c r="M915" s="24"/>
    </row>
    <row r="916" spans="1:13">
      <c r="A916" s="29"/>
      <c r="B916" s="56" t="str">
        <f>IF(ISBLANK($A916),"",INDEX(ShipmentRegister!G:G,MATCH($A916,ShipmentRegister!C:C,0)))</f>
        <v/>
      </c>
      <c r="C916" s="57" t="str">
        <f>IF(ISBLANK($A916),"",INDEX(ShipmentRegister!D:D,MATCH($A916,ShipmentRegister!C:C,0)))</f>
        <v/>
      </c>
      <c r="D916" s="57" t="str">
        <f>IF(ISBLANK($A916),"",INDEX(ShipmentRegister!F:F,MATCH($A916,ShipmentRegister!C:C,0)))</f>
        <v/>
      </c>
      <c r="E916" s="23"/>
      <c r="F916" s="63"/>
      <c r="G916" s="25"/>
      <c r="H916" s="23"/>
      <c r="I916" s="23"/>
      <c r="J916" s="24"/>
      <c r="K916" s="58" t="str">
        <f>IF(ISBLANK($A916),"",$F916-(INDEX(ShipmentRegister!A:A,MATCH($A916,ShipmentRegister!C:C,0))))</f>
        <v/>
      </c>
      <c r="L916" s="59" t="str">
        <f>IF(ISBLANK($A916),"",IF(INDEX(ShipmentRegister!T:T,MATCH($A916,ShipmentRegister!C:C,0))=0,"",INDEX(ShipmentRegister!T:T,MATCH($A916,ShipmentRegister!C:C,0))))</f>
        <v/>
      </c>
      <c r="M916" s="24"/>
    </row>
    <row r="917" spans="1:13">
      <c r="A917" s="29"/>
      <c r="B917" s="56" t="str">
        <f>IF(ISBLANK($A917),"",INDEX(ShipmentRegister!G:G,MATCH($A917,ShipmentRegister!C:C,0)))</f>
        <v/>
      </c>
      <c r="C917" s="57" t="str">
        <f>IF(ISBLANK($A917),"",INDEX(ShipmentRegister!D:D,MATCH($A917,ShipmentRegister!C:C,0)))</f>
        <v/>
      </c>
      <c r="D917" s="57" t="str">
        <f>IF(ISBLANK($A917),"",INDEX(ShipmentRegister!F:F,MATCH($A917,ShipmentRegister!C:C,0)))</f>
        <v/>
      </c>
      <c r="E917" s="23"/>
      <c r="F917" s="63"/>
      <c r="G917" s="25"/>
      <c r="H917" s="23"/>
      <c r="I917" s="23"/>
      <c r="J917" s="24"/>
      <c r="K917" s="58" t="str">
        <f>IF(ISBLANK($A917),"",$F917-(INDEX(ShipmentRegister!A:A,MATCH($A917,ShipmentRegister!C:C,0))))</f>
        <v/>
      </c>
      <c r="L917" s="59" t="str">
        <f>IF(ISBLANK($A917),"",IF(INDEX(ShipmentRegister!T:T,MATCH($A917,ShipmentRegister!C:C,0))=0,"",INDEX(ShipmentRegister!T:T,MATCH($A917,ShipmentRegister!C:C,0))))</f>
        <v/>
      </c>
      <c r="M917" s="24"/>
    </row>
    <row r="918" spans="1:13">
      <c r="A918" s="29"/>
      <c r="B918" s="56" t="str">
        <f>IF(ISBLANK($A918),"",INDEX(ShipmentRegister!G:G,MATCH($A918,ShipmentRegister!C:C,0)))</f>
        <v/>
      </c>
      <c r="C918" s="57" t="str">
        <f>IF(ISBLANK($A918),"",INDEX(ShipmentRegister!D:D,MATCH($A918,ShipmentRegister!C:C,0)))</f>
        <v/>
      </c>
      <c r="D918" s="57" t="str">
        <f>IF(ISBLANK($A918),"",INDEX(ShipmentRegister!F:F,MATCH($A918,ShipmentRegister!C:C,0)))</f>
        <v/>
      </c>
      <c r="E918" s="23"/>
      <c r="F918" s="63"/>
      <c r="G918" s="25"/>
      <c r="H918" s="23"/>
      <c r="I918" s="23"/>
      <c r="J918" s="24"/>
      <c r="K918" s="58" t="str">
        <f>IF(ISBLANK($A918),"",$F918-(INDEX(ShipmentRegister!A:A,MATCH($A918,ShipmentRegister!C:C,0))))</f>
        <v/>
      </c>
      <c r="L918" s="59" t="str">
        <f>IF(ISBLANK($A918),"",IF(INDEX(ShipmentRegister!T:T,MATCH($A918,ShipmentRegister!C:C,0))=0,"",INDEX(ShipmentRegister!T:T,MATCH($A918,ShipmentRegister!C:C,0))))</f>
        <v/>
      </c>
      <c r="M918" s="24"/>
    </row>
    <row r="919" spans="1:13">
      <c r="A919" s="29"/>
      <c r="B919" s="56" t="str">
        <f>IF(ISBLANK($A919),"",INDEX(ShipmentRegister!G:G,MATCH($A919,ShipmentRegister!C:C,0)))</f>
        <v/>
      </c>
      <c r="C919" s="57" t="str">
        <f>IF(ISBLANK($A919),"",INDEX(ShipmentRegister!D:D,MATCH($A919,ShipmentRegister!C:C,0)))</f>
        <v/>
      </c>
      <c r="D919" s="57" t="str">
        <f>IF(ISBLANK($A919),"",INDEX(ShipmentRegister!F:F,MATCH($A919,ShipmentRegister!C:C,0)))</f>
        <v/>
      </c>
      <c r="E919" s="23"/>
      <c r="F919" s="63"/>
      <c r="G919" s="25"/>
      <c r="H919" s="23"/>
      <c r="I919" s="23"/>
      <c r="J919" s="24"/>
      <c r="K919" s="58" t="str">
        <f>IF(ISBLANK($A919),"",$F919-(INDEX(ShipmentRegister!A:A,MATCH($A919,ShipmentRegister!C:C,0))))</f>
        <v/>
      </c>
      <c r="L919" s="59" t="str">
        <f>IF(ISBLANK($A919),"",IF(INDEX(ShipmentRegister!T:T,MATCH($A919,ShipmentRegister!C:C,0))=0,"",INDEX(ShipmentRegister!T:T,MATCH($A919,ShipmentRegister!C:C,0))))</f>
        <v/>
      </c>
      <c r="M919" s="24"/>
    </row>
    <row r="920" spans="1:13">
      <c r="A920" s="29"/>
      <c r="B920" s="56" t="str">
        <f>IF(ISBLANK($A920),"",INDEX(ShipmentRegister!G:G,MATCH($A920,ShipmentRegister!C:C,0)))</f>
        <v/>
      </c>
      <c r="C920" s="57" t="str">
        <f>IF(ISBLANK($A920),"",INDEX(ShipmentRegister!D:D,MATCH($A920,ShipmentRegister!C:C,0)))</f>
        <v/>
      </c>
      <c r="D920" s="57" t="str">
        <f>IF(ISBLANK($A920),"",INDEX(ShipmentRegister!F:F,MATCH($A920,ShipmentRegister!C:C,0)))</f>
        <v/>
      </c>
      <c r="E920" s="23"/>
      <c r="F920" s="63"/>
      <c r="G920" s="25"/>
      <c r="H920" s="23"/>
      <c r="I920" s="23"/>
      <c r="J920" s="24"/>
      <c r="K920" s="58" t="str">
        <f>IF(ISBLANK($A920),"",$F920-(INDEX(ShipmentRegister!A:A,MATCH($A920,ShipmentRegister!C:C,0))))</f>
        <v/>
      </c>
      <c r="L920" s="59" t="str">
        <f>IF(ISBLANK($A920),"",IF(INDEX(ShipmentRegister!T:T,MATCH($A920,ShipmentRegister!C:C,0))=0,"",INDEX(ShipmentRegister!T:T,MATCH($A920,ShipmentRegister!C:C,0))))</f>
        <v/>
      </c>
      <c r="M920" s="24"/>
    </row>
    <row r="921" spans="1:13">
      <c r="A921" s="29"/>
      <c r="B921" s="56" t="str">
        <f>IF(ISBLANK($A921),"",INDEX(ShipmentRegister!G:G,MATCH($A921,ShipmentRegister!C:C,0)))</f>
        <v/>
      </c>
      <c r="C921" s="57" t="str">
        <f>IF(ISBLANK($A921),"",INDEX(ShipmentRegister!D:D,MATCH($A921,ShipmentRegister!C:C,0)))</f>
        <v/>
      </c>
      <c r="D921" s="57" t="str">
        <f>IF(ISBLANK($A921),"",INDEX(ShipmentRegister!F:F,MATCH($A921,ShipmentRegister!C:C,0)))</f>
        <v/>
      </c>
      <c r="E921" s="23"/>
      <c r="F921" s="63"/>
      <c r="G921" s="25"/>
      <c r="H921" s="23"/>
      <c r="I921" s="23"/>
      <c r="J921" s="24"/>
      <c r="K921" s="58" t="str">
        <f>IF(ISBLANK($A921),"",$F921-(INDEX(ShipmentRegister!A:A,MATCH($A921,ShipmentRegister!C:C,0))))</f>
        <v/>
      </c>
      <c r="L921" s="59" t="str">
        <f>IF(ISBLANK($A921),"",IF(INDEX(ShipmentRegister!T:T,MATCH($A921,ShipmentRegister!C:C,0))=0,"",INDEX(ShipmentRegister!T:T,MATCH($A921,ShipmentRegister!C:C,0))))</f>
        <v/>
      </c>
      <c r="M921" s="24"/>
    </row>
    <row r="922" spans="1:13">
      <c r="A922" s="29"/>
      <c r="B922" s="56" t="str">
        <f>IF(ISBLANK($A922),"",INDEX(ShipmentRegister!G:G,MATCH($A922,ShipmentRegister!C:C,0)))</f>
        <v/>
      </c>
      <c r="C922" s="57" t="str">
        <f>IF(ISBLANK($A922),"",INDEX(ShipmentRegister!D:D,MATCH($A922,ShipmentRegister!C:C,0)))</f>
        <v/>
      </c>
      <c r="D922" s="57" t="str">
        <f>IF(ISBLANK($A922),"",INDEX(ShipmentRegister!F:F,MATCH($A922,ShipmentRegister!C:C,0)))</f>
        <v/>
      </c>
      <c r="E922" s="23"/>
      <c r="F922" s="63"/>
      <c r="G922" s="25"/>
      <c r="H922" s="23"/>
      <c r="I922" s="23"/>
      <c r="J922" s="24"/>
      <c r="K922" s="58" t="str">
        <f>IF(ISBLANK($A922),"",$F922-(INDEX(ShipmentRegister!A:A,MATCH($A922,ShipmentRegister!C:C,0))))</f>
        <v/>
      </c>
      <c r="L922" s="59" t="str">
        <f>IF(ISBLANK($A922),"",IF(INDEX(ShipmentRegister!T:T,MATCH($A922,ShipmentRegister!C:C,0))=0,"",INDEX(ShipmentRegister!T:T,MATCH($A922,ShipmentRegister!C:C,0))))</f>
        <v/>
      </c>
      <c r="M922" s="24"/>
    </row>
    <row r="923" spans="1:13">
      <c r="A923" s="29"/>
      <c r="B923" s="56" t="str">
        <f>IF(ISBLANK($A923),"",INDEX(ShipmentRegister!G:G,MATCH($A923,ShipmentRegister!C:C,0)))</f>
        <v/>
      </c>
      <c r="C923" s="57" t="str">
        <f>IF(ISBLANK($A923),"",INDEX(ShipmentRegister!D:D,MATCH($A923,ShipmentRegister!C:C,0)))</f>
        <v/>
      </c>
      <c r="D923" s="57" t="str">
        <f>IF(ISBLANK($A923),"",INDEX(ShipmentRegister!F:F,MATCH($A923,ShipmentRegister!C:C,0)))</f>
        <v/>
      </c>
      <c r="E923" s="23"/>
      <c r="F923" s="63"/>
      <c r="G923" s="25"/>
      <c r="H923" s="23"/>
      <c r="I923" s="23"/>
      <c r="J923" s="24"/>
      <c r="K923" s="58" t="str">
        <f>IF(ISBLANK($A923),"",$F923-(INDEX(ShipmentRegister!A:A,MATCH($A923,ShipmentRegister!C:C,0))))</f>
        <v/>
      </c>
      <c r="L923" s="59" t="str">
        <f>IF(ISBLANK($A923),"",IF(INDEX(ShipmentRegister!T:T,MATCH($A923,ShipmentRegister!C:C,0))=0,"",INDEX(ShipmentRegister!T:T,MATCH($A923,ShipmentRegister!C:C,0))))</f>
        <v/>
      </c>
      <c r="M923" s="24"/>
    </row>
    <row r="924" spans="1:13">
      <c r="A924" s="29"/>
      <c r="B924" s="56" t="str">
        <f>IF(ISBLANK($A924),"",INDEX(ShipmentRegister!G:G,MATCH($A924,ShipmentRegister!C:C,0)))</f>
        <v/>
      </c>
      <c r="C924" s="57" t="str">
        <f>IF(ISBLANK($A924),"",INDEX(ShipmentRegister!D:D,MATCH($A924,ShipmentRegister!C:C,0)))</f>
        <v/>
      </c>
      <c r="D924" s="57" t="str">
        <f>IF(ISBLANK($A924),"",INDEX(ShipmentRegister!F:F,MATCH($A924,ShipmentRegister!C:C,0)))</f>
        <v/>
      </c>
      <c r="E924" s="23"/>
      <c r="F924" s="63"/>
      <c r="G924" s="25"/>
      <c r="H924" s="23"/>
      <c r="I924" s="23"/>
      <c r="J924" s="24"/>
      <c r="K924" s="58" t="str">
        <f>IF(ISBLANK($A924),"",$F924-(INDEX(ShipmentRegister!A:A,MATCH($A924,ShipmentRegister!C:C,0))))</f>
        <v/>
      </c>
      <c r="L924" s="59" t="str">
        <f>IF(ISBLANK($A924),"",IF(INDEX(ShipmentRegister!T:T,MATCH($A924,ShipmentRegister!C:C,0))=0,"",INDEX(ShipmentRegister!T:T,MATCH($A924,ShipmentRegister!C:C,0))))</f>
        <v/>
      </c>
      <c r="M924" s="24"/>
    </row>
    <row r="925" spans="1:13">
      <c r="A925" s="29"/>
      <c r="B925" s="56" t="str">
        <f>IF(ISBLANK($A925),"",INDEX(ShipmentRegister!G:G,MATCH($A925,ShipmentRegister!C:C,0)))</f>
        <v/>
      </c>
      <c r="C925" s="57" t="str">
        <f>IF(ISBLANK($A925),"",INDEX(ShipmentRegister!D:D,MATCH($A925,ShipmentRegister!C:C,0)))</f>
        <v/>
      </c>
      <c r="D925" s="57" t="str">
        <f>IF(ISBLANK($A925),"",INDEX(ShipmentRegister!F:F,MATCH($A925,ShipmentRegister!C:C,0)))</f>
        <v/>
      </c>
      <c r="E925" s="23"/>
      <c r="F925" s="63"/>
      <c r="G925" s="25"/>
      <c r="H925" s="23"/>
      <c r="I925" s="23"/>
      <c r="J925" s="24"/>
      <c r="K925" s="58" t="str">
        <f>IF(ISBLANK($A925),"",$F925-(INDEX(ShipmentRegister!A:A,MATCH($A925,ShipmentRegister!C:C,0))))</f>
        <v/>
      </c>
      <c r="L925" s="59" t="str">
        <f>IF(ISBLANK($A925),"",IF(INDEX(ShipmentRegister!T:T,MATCH($A925,ShipmentRegister!C:C,0))=0,"",INDEX(ShipmentRegister!T:T,MATCH($A925,ShipmentRegister!C:C,0))))</f>
        <v/>
      </c>
      <c r="M925" s="24"/>
    </row>
    <row r="926" spans="1:13">
      <c r="A926" s="29"/>
      <c r="B926" s="56" t="str">
        <f>IF(ISBLANK($A926),"",INDEX(ShipmentRegister!G:G,MATCH($A926,ShipmentRegister!C:C,0)))</f>
        <v/>
      </c>
      <c r="C926" s="57" t="str">
        <f>IF(ISBLANK($A926),"",INDEX(ShipmentRegister!D:D,MATCH($A926,ShipmentRegister!C:C,0)))</f>
        <v/>
      </c>
      <c r="D926" s="57" t="str">
        <f>IF(ISBLANK($A926),"",INDEX(ShipmentRegister!F:F,MATCH($A926,ShipmentRegister!C:C,0)))</f>
        <v/>
      </c>
      <c r="E926" s="23"/>
      <c r="F926" s="63"/>
      <c r="G926" s="25"/>
      <c r="H926" s="23"/>
      <c r="I926" s="23"/>
      <c r="J926" s="24"/>
      <c r="K926" s="58" t="str">
        <f>IF(ISBLANK($A926),"",$F926-(INDEX(ShipmentRegister!A:A,MATCH($A926,ShipmentRegister!C:C,0))))</f>
        <v/>
      </c>
      <c r="L926" s="59" t="str">
        <f>IF(ISBLANK($A926),"",IF(INDEX(ShipmentRegister!T:T,MATCH($A926,ShipmentRegister!C:C,0))=0,"",INDEX(ShipmentRegister!T:T,MATCH($A926,ShipmentRegister!C:C,0))))</f>
        <v/>
      </c>
      <c r="M926" s="24"/>
    </row>
    <row r="927" spans="1:13">
      <c r="A927" s="29"/>
      <c r="B927" s="56" t="str">
        <f>IF(ISBLANK($A927),"",INDEX(ShipmentRegister!G:G,MATCH($A927,ShipmentRegister!C:C,0)))</f>
        <v/>
      </c>
      <c r="C927" s="57" t="str">
        <f>IF(ISBLANK($A927),"",INDEX(ShipmentRegister!D:D,MATCH($A927,ShipmentRegister!C:C,0)))</f>
        <v/>
      </c>
      <c r="D927" s="57" t="str">
        <f>IF(ISBLANK($A927),"",INDEX(ShipmentRegister!F:F,MATCH($A927,ShipmentRegister!C:C,0)))</f>
        <v/>
      </c>
      <c r="E927" s="23"/>
      <c r="F927" s="63"/>
      <c r="G927" s="25"/>
      <c r="H927" s="23"/>
      <c r="I927" s="23"/>
      <c r="J927" s="24"/>
      <c r="K927" s="58" t="str">
        <f>IF(ISBLANK($A927),"",$F927-(INDEX(ShipmentRegister!A:A,MATCH($A927,ShipmentRegister!C:C,0))))</f>
        <v/>
      </c>
      <c r="L927" s="59" t="str">
        <f>IF(ISBLANK($A927),"",IF(INDEX(ShipmentRegister!T:T,MATCH($A927,ShipmentRegister!C:C,0))=0,"",INDEX(ShipmentRegister!T:T,MATCH($A927,ShipmentRegister!C:C,0))))</f>
        <v/>
      </c>
      <c r="M927" s="24"/>
    </row>
    <row r="928" spans="1:13">
      <c r="A928" s="29"/>
      <c r="B928" s="56" t="str">
        <f>IF(ISBLANK($A928),"",INDEX(ShipmentRegister!G:G,MATCH($A928,ShipmentRegister!C:C,0)))</f>
        <v/>
      </c>
      <c r="C928" s="57" t="str">
        <f>IF(ISBLANK($A928),"",INDEX(ShipmentRegister!D:D,MATCH($A928,ShipmentRegister!C:C,0)))</f>
        <v/>
      </c>
      <c r="D928" s="57" t="str">
        <f>IF(ISBLANK($A928),"",INDEX(ShipmentRegister!F:F,MATCH($A928,ShipmentRegister!C:C,0)))</f>
        <v/>
      </c>
      <c r="E928" s="23"/>
      <c r="F928" s="63"/>
      <c r="G928" s="25"/>
      <c r="H928" s="23"/>
      <c r="I928" s="23"/>
      <c r="J928" s="24"/>
      <c r="K928" s="58" t="str">
        <f>IF(ISBLANK($A928),"",$F928-(INDEX(ShipmentRegister!A:A,MATCH($A928,ShipmentRegister!C:C,0))))</f>
        <v/>
      </c>
      <c r="L928" s="59" t="str">
        <f>IF(ISBLANK($A928),"",IF(INDEX(ShipmentRegister!T:T,MATCH($A928,ShipmentRegister!C:C,0))=0,"",INDEX(ShipmentRegister!T:T,MATCH($A928,ShipmentRegister!C:C,0))))</f>
        <v/>
      </c>
      <c r="M928" s="24"/>
    </row>
    <row r="929" spans="1:13">
      <c r="A929" s="29"/>
      <c r="B929" s="56" t="str">
        <f>IF(ISBLANK($A929),"",INDEX(ShipmentRegister!G:G,MATCH($A929,ShipmentRegister!C:C,0)))</f>
        <v/>
      </c>
      <c r="C929" s="57" t="str">
        <f>IF(ISBLANK($A929),"",INDEX(ShipmentRegister!D:D,MATCH($A929,ShipmentRegister!C:C,0)))</f>
        <v/>
      </c>
      <c r="D929" s="57" t="str">
        <f>IF(ISBLANK($A929),"",INDEX(ShipmentRegister!F:F,MATCH($A929,ShipmentRegister!C:C,0)))</f>
        <v/>
      </c>
      <c r="E929" s="23"/>
      <c r="F929" s="63"/>
      <c r="G929" s="25"/>
      <c r="H929" s="23"/>
      <c r="I929" s="23"/>
      <c r="J929" s="24"/>
      <c r="K929" s="58" t="str">
        <f>IF(ISBLANK($A929),"",$F929-(INDEX(ShipmentRegister!A:A,MATCH($A929,ShipmentRegister!C:C,0))))</f>
        <v/>
      </c>
      <c r="L929" s="59" t="str">
        <f>IF(ISBLANK($A929),"",IF(INDEX(ShipmentRegister!T:T,MATCH($A929,ShipmentRegister!C:C,0))=0,"",INDEX(ShipmentRegister!T:T,MATCH($A929,ShipmentRegister!C:C,0))))</f>
        <v/>
      </c>
      <c r="M929" s="24"/>
    </row>
    <row r="930" spans="1:13">
      <c r="A930" s="29"/>
      <c r="B930" s="56" t="str">
        <f>IF(ISBLANK($A930),"",INDEX(ShipmentRegister!G:G,MATCH($A930,ShipmentRegister!C:C,0)))</f>
        <v/>
      </c>
      <c r="C930" s="57" t="str">
        <f>IF(ISBLANK($A930),"",INDEX(ShipmentRegister!D:D,MATCH($A930,ShipmentRegister!C:C,0)))</f>
        <v/>
      </c>
      <c r="D930" s="57" t="str">
        <f>IF(ISBLANK($A930),"",INDEX(ShipmentRegister!F:F,MATCH($A930,ShipmentRegister!C:C,0)))</f>
        <v/>
      </c>
      <c r="E930" s="23"/>
      <c r="F930" s="63"/>
      <c r="G930" s="25"/>
      <c r="H930" s="23"/>
      <c r="I930" s="23"/>
      <c r="J930" s="24"/>
      <c r="K930" s="58" t="str">
        <f>IF(ISBLANK($A930),"",$F930-(INDEX(ShipmentRegister!A:A,MATCH($A930,ShipmentRegister!C:C,0))))</f>
        <v/>
      </c>
      <c r="L930" s="59" t="str">
        <f>IF(ISBLANK($A930),"",IF(INDEX(ShipmentRegister!T:T,MATCH($A930,ShipmentRegister!C:C,0))=0,"",INDEX(ShipmentRegister!T:T,MATCH($A930,ShipmentRegister!C:C,0))))</f>
        <v/>
      </c>
      <c r="M930" s="24"/>
    </row>
    <row r="931" spans="1:13">
      <c r="A931" s="29"/>
      <c r="B931" s="56" t="str">
        <f>IF(ISBLANK($A931),"",INDEX(ShipmentRegister!G:G,MATCH($A931,ShipmentRegister!C:C,0)))</f>
        <v/>
      </c>
      <c r="C931" s="57" t="str">
        <f>IF(ISBLANK($A931),"",INDEX(ShipmentRegister!D:D,MATCH($A931,ShipmentRegister!C:C,0)))</f>
        <v/>
      </c>
      <c r="D931" s="57" t="str">
        <f>IF(ISBLANK($A931),"",INDEX(ShipmentRegister!F:F,MATCH($A931,ShipmentRegister!C:C,0)))</f>
        <v/>
      </c>
      <c r="E931" s="23"/>
      <c r="F931" s="63"/>
      <c r="G931" s="25"/>
      <c r="H931" s="23"/>
      <c r="I931" s="23"/>
      <c r="J931" s="24"/>
      <c r="K931" s="58" t="str">
        <f>IF(ISBLANK($A931),"",$F931-(INDEX(ShipmentRegister!A:A,MATCH($A931,ShipmentRegister!C:C,0))))</f>
        <v/>
      </c>
      <c r="L931" s="59" t="str">
        <f>IF(ISBLANK($A931),"",IF(INDEX(ShipmentRegister!T:T,MATCH($A931,ShipmentRegister!C:C,0))=0,"",INDEX(ShipmentRegister!T:T,MATCH($A931,ShipmentRegister!C:C,0))))</f>
        <v/>
      </c>
      <c r="M931" s="24"/>
    </row>
    <row r="932" spans="1:13">
      <c r="A932" s="29"/>
      <c r="B932" s="56" t="str">
        <f>IF(ISBLANK($A932),"",INDEX(ShipmentRegister!G:G,MATCH($A932,ShipmentRegister!C:C,0)))</f>
        <v/>
      </c>
      <c r="C932" s="57" t="str">
        <f>IF(ISBLANK($A932),"",INDEX(ShipmentRegister!D:D,MATCH($A932,ShipmentRegister!C:C,0)))</f>
        <v/>
      </c>
      <c r="D932" s="57" t="str">
        <f>IF(ISBLANK($A932),"",INDEX(ShipmentRegister!F:F,MATCH($A932,ShipmentRegister!C:C,0)))</f>
        <v/>
      </c>
      <c r="E932" s="23"/>
      <c r="F932" s="63"/>
      <c r="G932" s="25"/>
      <c r="H932" s="23"/>
      <c r="I932" s="23"/>
      <c r="J932" s="24"/>
      <c r="K932" s="58" t="str">
        <f>IF(ISBLANK($A932),"",$F932-(INDEX(ShipmentRegister!A:A,MATCH($A932,ShipmentRegister!C:C,0))))</f>
        <v/>
      </c>
      <c r="L932" s="59" t="str">
        <f>IF(ISBLANK($A932),"",IF(INDEX(ShipmentRegister!T:T,MATCH($A932,ShipmentRegister!C:C,0))=0,"",INDEX(ShipmentRegister!T:T,MATCH($A932,ShipmentRegister!C:C,0))))</f>
        <v/>
      </c>
      <c r="M932" s="24"/>
    </row>
    <row r="933" spans="1:13">
      <c r="A933" s="29"/>
      <c r="B933" s="56" t="str">
        <f>IF(ISBLANK($A933),"",INDEX(ShipmentRegister!G:G,MATCH($A933,ShipmentRegister!C:C,0)))</f>
        <v/>
      </c>
      <c r="C933" s="57" t="str">
        <f>IF(ISBLANK($A933),"",INDEX(ShipmentRegister!D:D,MATCH($A933,ShipmentRegister!C:C,0)))</f>
        <v/>
      </c>
      <c r="D933" s="57" t="str">
        <f>IF(ISBLANK($A933),"",INDEX(ShipmentRegister!F:F,MATCH($A933,ShipmentRegister!C:C,0)))</f>
        <v/>
      </c>
      <c r="E933" s="23"/>
      <c r="F933" s="63"/>
      <c r="G933" s="25"/>
      <c r="H933" s="23"/>
      <c r="I933" s="23"/>
      <c r="J933" s="24"/>
      <c r="K933" s="58" t="str">
        <f>IF(ISBLANK($A933),"",$F933-(INDEX(ShipmentRegister!A:A,MATCH($A933,ShipmentRegister!C:C,0))))</f>
        <v/>
      </c>
      <c r="L933" s="59" t="str">
        <f>IF(ISBLANK($A933),"",IF(INDEX(ShipmentRegister!T:T,MATCH($A933,ShipmentRegister!C:C,0))=0,"",INDEX(ShipmentRegister!T:T,MATCH($A933,ShipmentRegister!C:C,0))))</f>
        <v/>
      </c>
      <c r="M933" s="24"/>
    </row>
    <row r="934" spans="1:13">
      <c r="A934" s="29"/>
      <c r="B934" s="56" t="str">
        <f>IF(ISBLANK($A934),"",INDEX(ShipmentRegister!G:G,MATCH($A934,ShipmentRegister!C:C,0)))</f>
        <v/>
      </c>
      <c r="C934" s="57" t="str">
        <f>IF(ISBLANK($A934),"",INDEX(ShipmentRegister!D:D,MATCH($A934,ShipmentRegister!C:C,0)))</f>
        <v/>
      </c>
      <c r="D934" s="57" t="str">
        <f>IF(ISBLANK($A934),"",INDEX(ShipmentRegister!F:F,MATCH($A934,ShipmentRegister!C:C,0)))</f>
        <v/>
      </c>
      <c r="E934" s="23"/>
      <c r="F934" s="63"/>
      <c r="G934" s="25"/>
      <c r="H934" s="23"/>
      <c r="I934" s="23"/>
      <c r="J934" s="24"/>
      <c r="K934" s="58" t="str">
        <f>IF(ISBLANK($A934),"",$F934-(INDEX(ShipmentRegister!A:A,MATCH($A934,ShipmentRegister!C:C,0))))</f>
        <v/>
      </c>
      <c r="L934" s="59" t="str">
        <f>IF(ISBLANK($A934),"",IF(INDEX(ShipmentRegister!T:T,MATCH($A934,ShipmentRegister!C:C,0))=0,"",INDEX(ShipmentRegister!T:T,MATCH($A934,ShipmentRegister!C:C,0))))</f>
        <v/>
      </c>
      <c r="M934" s="24"/>
    </row>
    <row r="935" spans="1:13">
      <c r="A935" s="29"/>
      <c r="B935" s="56" t="str">
        <f>IF(ISBLANK($A935),"",INDEX(ShipmentRegister!G:G,MATCH($A935,ShipmentRegister!C:C,0)))</f>
        <v/>
      </c>
      <c r="C935" s="57" t="str">
        <f>IF(ISBLANK($A935),"",INDEX(ShipmentRegister!D:D,MATCH($A935,ShipmentRegister!C:C,0)))</f>
        <v/>
      </c>
      <c r="D935" s="57" t="str">
        <f>IF(ISBLANK($A935),"",INDEX(ShipmentRegister!F:F,MATCH($A935,ShipmentRegister!C:C,0)))</f>
        <v/>
      </c>
      <c r="E935" s="23"/>
      <c r="F935" s="63"/>
      <c r="G935" s="25"/>
      <c r="H935" s="23"/>
      <c r="I935" s="23"/>
      <c r="J935" s="24"/>
      <c r="K935" s="58" t="str">
        <f>IF(ISBLANK($A935),"",$F935-(INDEX(ShipmentRegister!A:A,MATCH($A935,ShipmentRegister!C:C,0))))</f>
        <v/>
      </c>
      <c r="L935" s="59" t="str">
        <f>IF(ISBLANK($A935),"",IF(INDEX(ShipmentRegister!T:T,MATCH($A935,ShipmentRegister!C:C,0))=0,"",INDEX(ShipmentRegister!T:T,MATCH($A935,ShipmentRegister!C:C,0))))</f>
        <v/>
      </c>
      <c r="M935" s="24"/>
    </row>
    <row r="936" spans="1:13">
      <c r="A936" s="29"/>
      <c r="B936" s="56" t="str">
        <f>IF(ISBLANK($A936),"",INDEX(ShipmentRegister!G:G,MATCH($A936,ShipmentRegister!C:C,0)))</f>
        <v/>
      </c>
      <c r="C936" s="57" t="str">
        <f>IF(ISBLANK($A936),"",INDEX(ShipmentRegister!D:D,MATCH($A936,ShipmentRegister!C:C,0)))</f>
        <v/>
      </c>
      <c r="D936" s="57" t="str">
        <f>IF(ISBLANK($A936),"",INDEX(ShipmentRegister!F:F,MATCH($A936,ShipmentRegister!C:C,0)))</f>
        <v/>
      </c>
      <c r="E936" s="23"/>
      <c r="F936" s="63"/>
      <c r="G936" s="25"/>
      <c r="H936" s="23"/>
      <c r="I936" s="23"/>
      <c r="J936" s="24"/>
      <c r="K936" s="58" t="str">
        <f>IF(ISBLANK($A936),"",$F936-(INDEX(ShipmentRegister!A:A,MATCH($A936,ShipmentRegister!C:C,0))))</f>
        <v/>
      </c>
      <c r="L936" s="59" t="str">
        <f>IF(ISBLANK($A936),"",IF(INDEX(ShipmentRegister!T:T,MATCH($A936,ShipmentRegister!C:C,0))=0,"",INDEX(ShipmentRegister!T:T,MATCH($A936,ShipmentRegister!C:C,0))))</f>
        <v/>
      </c>
      <c r="M936" s="24"/>
    </row>
    <row r="937" spans="1:13">
      <c r="A937" s="29"/>
      <c r="B937" s="56" t="str">
        <f>IF(ISBLANK($A937),"",INDEX(ShipmentRegister!G:G,MATCH($A937,ShipmentRegister!C:C,0)))</f>
        <v/>
      </c>
      <c r="C937" s="57" t="str">
        <f>IF(ISBLANK($A937),"",INDEX(ShipmentRegister!D:D,MATCH($A937,ShipmentRegister!C:C,0)))</f>
        <v/>
      </c>
      <c r="D937" s="57" t="str">
        <f>IF(ISBLANK($A937),"",INDEX(ShipmentRegister!F:F,MATCH($A937,ShipmentRegister!C:C,0)))</f>
        <v/>
      </c>
      <c r="E937" s="23"/>
      <c r="F937" s="63"/>
      <c r="G937" s="25"/>
      <c r="H937" s="23"/>
      <c r="I937" s="23"/>
      <c r="J937" s="24"/>
      <c r="K937" s="58" t="str">
        <f>IF(ISBLANK($A937),"",$F937-(INDEX(ShipmentRegister!A:A,MATCH($A937,ShipmentRegister!C:C,0))))</f>
        <v/>
      </c>
      <c r="L937" s="59" t="str">
        <f>IF(ISBLANK($A937),"",IF(INDEX(ShipmentRegister!T:T,MATCH($A937,ShipmentRegister!C:C,0))=0,"",INDEX(ShipmentRegister!T:T,MATCH($A937,ShipmentRegister!C:C,0))))</f>
        <v/>
      </c>
      <c r="M937" s="24"/>
    </row>
    <row r="938" spans="1:13">
      <c r="A938" s="29"/>
      <c r="B938" s="56" t="str">
        <f>IF(ISBLANK($A938),"",INDEX(ShipmentRegister!G:G,MATCH($A938,ShipmentRegister!C:C,0)))</f>
        <v/>
      </c>
      <c r="C938" s="57" t="str">
        <f>IF(ISBLANK($A938),"",INDEX(ShipmentRegister!D:D,MATCH($A938,ShipmentRegister!C:C,0)))</f>
        <v/>
      </c>
      <c r="D938" s="57" t="str">
        <f>IF(ISBLANK($A938),"",INDEX(ShipmentRegister!F:F,MATCH($A938,ShipmentRegister!C:C,0)))</f>
        <v/>
      </c>
      <c r="E938" s="23"/>
      <c r="F938" s="63"/>
      <c r="G938" s="25"/>
      <c r="H938" s="23"/>
      <c r="I938" s="23"/>
      <c r="J938" s="24"/>
      <c r="K938" s="58" t="str">
        <f>IF(ISBLANK($A938),"",$F938-(INDEX(ShipmentRegister!A:A,MATCH($A938,ShipmentRegister!C:C,0))))</f>
        <v/>
      </c>
      <c r="L938" s="59" t="str">
        <f>IF(ISBLANK($A938),"",IF(INDEX(ShipmentRegister!T:T,MATCH($A938,ShipmentRegister!C:C,0))=0,"",INDEX(ShipmentRegister!T:T,MATCH($A938,ShipmentRegister!C:C,0))))</f>
        <v/>
      </c>
      <c r="M938" s="24"/>
    </row>
    <row r="939" spans="1:13">
      <c r="A939" s="29"/>
      <c r="B939" s="56" t="str">
        <f>IF(ISBLANK($A939),"",INDEX(ShipmentRegister!G:G,MATCH($A939,ShipmentRegister!C:C,0)))</f>
        <v/>
      </c>
      <c r="C939" s="57" t="str">
        <f>IF(ISBLANK($A939),"",INDEX(ShipmentRegister!D:D,MATCH($A939,ShipmentRegister!C:C,0)))</f>
        <v/>
      </c>
      <c r="D939" s="57" t="str">
        <f>IF(ISBLANK($A939),"",INDEX(ShipmentRegister!F:F,MATCH($A939,ShipmentRegister!C:C,0)))</f>
        <v/>
      </c>
      <c r="E939" s="23"/>
      <c r="F939" s="63"/>
      <c r="G939" s="25"/>
      <c r="H939" s="23"/>
      <c r="I939" s="23"/>
      <c r="J939" s="24"/>
      <c r="K939" s="58" t="str">
        <f>IF(ISBLANK($A939),"",$F939-(INDEX(ShipmentRegister!A:A,MATCH($A939,ShipmentRegister!C:C,0))))</f>
        <v/>
      </c>
      <c r="L939" s="59" t="str">
        <f>IF(ISBLANK($A939),"",IF(INDEX(ShipmentRegister!T:T,MATCH($A939,ShipmentRegister!C:C,0))=0,"",INDEX(ShipmentRegister!T:T,MATCH($A939,ShipmentRegister!C:C,0))))</f>
        <v/>
      </c>
      <c r="M939" s="24"/>
    </row>
    <row r="940" spans="1:13">
      <c r="A940" s="29"/>
      <c r="B940" s="56" t="str">
        <f>IF(ISBLANK($A940),"",INDEX(ShipmentRegister!G:G,MATCH($A940,ShipmentRegister!C:C,0)))</f>
        <v/>
      </c>
      <c r="C940" s="57" t="str">
        <f>IF(ISBLANK($A940),"",INDEX(ShipmentRegister!D:D,MATCH($A940,ShipmentRegister!C:C,0)))</f>
        <v/>
      </c>
      <c r="D940" s="57" t="str">
        <f>IF(ISBLANK($A940),"",INDEX(ShipmentRegister!F:F,MATCH($A940,ShipmentRegister!C:C,0)))</f>
        <v/>
      </c>
      <c r="E940" s="23"/>
      <c r="F940" s="63"/>
      <c r="G940" s="25"/>
      <c r="H940" s="23"/>
      <c r="I940" s="23"/>
      <c r="J940" s="24"/>
      <c r="K940" s="58" t="str">
        <f>IF(ISBLANK($A940),"",$F940-(INDEX(ShipmentRegister!A:A,MATCH($A940,ShipmentRegister!C:C,0))))</f>
        <v/>
      </c>
      <c r="L940" s="59" t="str">
        <f>IF(ISBLANK($A940),"",IF(INDEX(ShipmentRegister!T:T,MATCH($A940,ShipmentRegister!C:C,0))=0,"",INDEX(ShipmentRegister!T:T,MATCH($A940,ShipmentRegister!C:C,0))))</f>
        <v/>
      </c>
      <c r="M940" s="24"/>
    </row>
    <row r="941" spans="1:13">
      <c r="A941" s="29"/>
      <c r="B941" s="56" t="str">
        <f>IF(ISBLANK($A941),"",INDEX(ShipmentRegister!G:G,MATCH($A941,ShipmentRegister!C:C,0)))</f>
        <v/>
      </c>
      <c r="C941" s="57" t="str">
        <f>IF(ISBLANK($A941),"",INDEX(ShipmentRegister!D:D,MATCH($A941,ShipmentRegister!C:C,0)))</f>
        <v/>
      </c>
      <c r="D941" s="57" t="str">
        <f>IF(ISBLANK($A941),"",INDEX(ShipmentRegister!F:F,MATCH($A941,ShipmentRegister!C:C,0)))</f>
        <v/>
      </c>
      <c r="E941" s="23"/>
      <c r="F941" s="63"/>
      <c r="G941" s="25"/>
      <c r="H941" s="23"/>
      <c r="I941" s="23"/>
      <c r="J941" s="24"/>
      <c r="K941" s="58" t="str">
        <f>IF(ISBLANK($A941),"",$F941-(INDEX(ShipmentRegister!A:A,MATCH($A941,ShipmentRegister!C:C,0))))</f>
        <v/>
      </c>
      <c r="L941" s="59" t="str">
        <f>IF(ISBLANK($A941),"",IF(INDEX(ShipmentRegister!T:T,MATCH($A941,ShipmentRegister!C:C,0))=0,"",INDEX(ShipmentRegister!T:T,MATCH($A941,ShipmentRegister!C:C,0))))</f>
        <v/>
      </c>
      <c r="M941" s="24"/>
    </row>
    <row r="942" spans="1:13">
      <c r="A942" s="29"/>
      <c r="B942" s="56" t="str">
        <f>IF(ISBLANK($A942),"",INDEX(ShipmentRegister!G:G,MATCH($A942,ShipmentRegister!C:C,0)))</f>
        <v/>
      </c>
      <c r="C942" s="57" t="str">
        <f>IF(ISBLANK($A942),"",INDEX(ShipmentRegister!D:D,MATCH($A942,ShipmentRegister!C:C,0)))</f>
        <v/>
      </c>
      <c r="D942" s="57" t="str">
        <f>IF(ISBLANK($A942),"",INDEX(ShipmentRegister!F:F,MATCH($A942,ShipmentRegister!C:C,0)))</f>
        <v/>
      </c>
      <c r="E942" s="23"/>
      <c r="F942" s="63"/>
      <c r="G942" s="25"/>
      <c r="H942" s="23"/>
      <c r="I942" s="23"/>
      <c r="J942" s="24"/>
      <c r="K942" s="58" t="str">
        <f>IF(ISBLANK($A942),"",$F942-(INDEX(ShipmentRegister!A:A,MATCH($A942,ShipmentRegister!C:C,0))))</f>
        <v/>
      </c>
      <c r="L942" s="59" t="str">
        <f>IF(ISBLANK($A942),"",IF(INDEX(ShipmentRegister!T:T,MATCH($A942,ShipmentRegister!C:C,0))=0,"",INDEX(ShipmentRegister!T:T,MATCH($A942,ShipmentRegister!C:C,0))))</f>
        <v/>
      </c>
      <c r="M942" s="24"/>
    </row>
    <row r="943" spans="1:13">
      <c r="A943" s="29"/>
      <c r="B943" s="56" t="str">
        <f>IF(ISBLANK($A943),"",INDEX(ShipmentRegister!G:G,MATCH($A943,ShipmentRegister!C:C,0)))</f>
        <v/>
      </c>
      <c r="C943" s="57" t="str">
        <f>IF(ISBLANK($A943),"",INDEX(ShipmentRegister!D:D,MATCH($A943,ShipmentRegister!C:C,0)))</f>
        <v/>
      </c>
      <c r="D943" s="57" t="str">
        <f>IF(ISBLANK($A943),"",INDEX(ShipmentRegister!F:F,MATCH($A943,ShipmentRegister!C:C,0)))</f>
        <v/>
      </c>
      <c r="E943" s="23"/>
      <c r="F943" s="63"/>
      <c r="G943" s="25"/>
      <c r="H943" s="23"/>
      <c r="I943" s="23"/>
      <c r="J943" s="24"/>
      <c r="K943" s="58" t="str">
        <f>IF(ISBLANK($A943),"",$F943-(INDEX(ShipmentRegister!A:A,MATCH($A943,ShipmentRegister!C:C,0))))</f>
        <v/>
      </c>
      <c r="L943" s="59" t="str">
        <f>IF(ISBLANK($A943),"",IF(INDEX(ShipmentRegister!T:T,MATCH($A943,ShipmentRegister!C:C,0))=0,"",INDEX(ShipmentRegister!T:T,MATCH($A943,ShipmentRegister!C:C,0))))</f>
        <v/>
      </c>
      <c r="M943" s="24"/>
    </row>
    <row r="944" spans="1:13">
      <c r="A944" s="29"/>
      <c r="B944" s="56" t="str">
        <f>IF(ISBLANK($A944),"",INDEX(ShipmentRegister!G:G,MATCH($A944,ShipmentRegister!C:C,0)))</f>
        <v/>
      </c>
      <c r="C944" s="57" t="str">
        <f>IF(ISBLANK($A944),"",INDEX(ShipmentRegister!D:D,MATCH($A944,ShipmentRegister!C:C,0)))</f>
        <v/>
      </c>
      <c r="D944" s="57" t="str">
        <f>IF(ISBLANK($A944),"",INDEX(ShipmentRegister!F:F,MATCH($A944,ShipmentRegister!C:C,0)))</f>
        <v/>
      </c>
      <c r="E944" s="23"/>
      <c r="F944" s="63"/>
      <c r="G944" s="25"/>
      <c r="H944" s="23"/>
      <c r="I944" s="23"/>
      <c r="J944" s="24"/>
      <c r="K944" s="58" t="str">
        <f>IF(ISBLANK($A944),"",$F944-(INDEX(ShipmentRegister!A:A,MATCH($A944,ShipmentRegister!C:C,0))))</f>
        <v/>
      </c>
      <c r="L944" s="59" t="str">
        <f>IF(ISBLANK($A944),"",IF(INDEX(ShipmentRegister!T:T,MATCH($A944,ShipmentRegister!C:C,0))=0,"",INDEX(ShipmentRegister!T:T,MATCH($A944,ShipmentRegister!C:C,0))))</f>
        <v/>
      </c>
      <c r="M944" s="24"/>
    </row>
    <row r="945" spans="1:13">
      <c r="A945" s="29"/>
      <c r="B945" s="56" t="str">
        <f>IF(ISBLANK($A945),"",INDEX(ShipmentRegister!G:G,MATCH($A945,ShipmentRegister!C:C,0)))</f>
        <v/>
      </c>
      <c r="C945" s="57" t="str">
        <f>IF(ISBLANK($A945),"",INDEX(ShipmentRegister!D:D,MATCH($A945,ShipmentRegister!C:C,0)))</f>
        <v/>
      </c>
      <c r="D945" s="57" t="str">
        <f>IF(ISBLANK($A945),"",INDEX(ShipmentRegister!F:F,MATCH($A945,ShipmentRegister!C:C,0)))</f>
        <v/>
      </c>
      <c r="E945" s="23"/>
      <c r="F945" s="63"/>
      <c r="G945" s="25"/>
      <c r="H945" s="23"/>
      <c r="I945" s="23"/>
      <c r="J945" s="24"/>
      <c r="K945" s="58" t="str">
        <f>IF(ISBLANK($A945),"",$F945-(INDEX(ShipmentRegister!A:A,MATCH($A945,ShipmentRegister!C:C,0))))</f>
        <v/>
      </c>
      <c r="L945" s="59" t="str">
        <f>IF(ISBLANK($A945),"",IF(INDEX(ShipmentRegister!T:T,MATCH($A945,ShipmentRegister!C:C,0))=0,"",INDEX(ShipmentRegister!T:T,MATCH($A945,ShipmentRegister!C:C,0))))</f>
        <v/>
      </c>
      <c r="M945" s="24"/>
    </row>
    <row r="946" spans="1:13">
      <c r="A946" s="29"/>
      <c r="B946" s="56" t="str">
        <f>IF(ISBLANK($A946),"",INDEX(ShipmentRegister!G:G,MATCH($A946,ShipmentRegister!C:C,0)))</f>
        <v/>
      </c>
      <c r="C946" s="57" t="str">
        <f>IF(ISBLANK($A946),"",INDEX(ShipmentRegister!D:D,MATCH($A946,ShipmentRegister!C:C,0)))</f>
        <v/>
      </c>
      <c r="D946" s="57" t="str">
        <f>IF(ISBLANK($A946),"",INDEX(ShipmentRegister!F:F,MATCH($A946,ShipmentRegister!C:C,0)))</f>
        <v/>
      </c>
      <c r="E946" s="23"/>
      <c r="F946" s="63"/>
      <c r="G946" s="25"/>
      <c r="H946" s="23"/>
      <c r="I946" s="23"/>
      <c r="J946" s="24"/>
      <c r="K946" s="58" t="str">
        <f>IF(ISBLANK($A946),"",$F946-(INDEX(ShipmentRegister!A:A,MATCH($A946,ShipmentRegister!C:C,0))))</f>
        <v/>
      </c>
      <c r="L946" s="59" t="str">
        <f>IF(ISBLANK($A946),"",IF(INDEX(ShipmentRegister!T:T,MATCH($A946,ShipmentRegister!C:C,0))=0,"",INDEX(ShipmentRegister!T:T,MATCH($A946,ShipmentRegister!C:C,0))))</f>
        <v/>
      </c>
      <c r="M946" s="24"/>
    </row>
    <row r="947" spans="1:13">
      <c r="A947" s="29"/>
      <c r="B947" s="56" t="str">
        <f>IF(ISBLANK($A947),"",INDEX(ShipmentRegister!G:G,MATCH($A947,ShipmentRegister!C:C,0)))</f>
        <v/>
      </c>
      <c r="C947" s="57" t="str">
        <f>IF(ISBLANK($A947),"",INDEX(ShipmentRegister!D:D,MATCH($A947,ShipmentRegister!C:C,0)))</f>
        <v/>
      </c>
      <c r="D947" s="57" t="str">
        <f>IF(ISBLANK($A947),"",INDEX(ShipmentRegister!F:F,MATCH($A947,ShipmentRegister!C:C,0)))</f>
        <v/>
      </c>
      <c r="E947" s="23"/>
      <c r="F947" s="63"/>
      <c r="G947" s="25"/>
      <c r="H947" s="23"/>
      <c r="I947" s="23"/>
      <c r="J947" s="24"/>
      <c r="K947" s="58" t="str">
        <f>IF(ISBLANK($A947),"",$F947-(INDEX(ShipmentRegister!A:A,MATCH($A947,ShipmentRegister!C:C,0))))</f>
        <v/>
      </c>
      <c r="L947" s="59" t="str">
        <f>IF(ISBLANK($A947),"",IF(INDEX(ShipmentRegister!T:T,MATCH($A947,ShipmentRegister!C:C,0))=0,"",INDEX(ShipmentRegister!T:T,MATCH($A947,ShipmentRegister!C:C,0))))</f>
        <v/>
      </c>
      <c r="M947" s="24"/>
    </row>
    <row r="948" spans="1:13">
      <c r="A948" s="29"/>
      <c r="B948" s="56" t="str">
        <f>IF(ISBLANK($A948),"",INDEX(ShipmentRegister!G:G,MATCH($A948,ShipmentRegister!C:C,0)))</f>
        <v/>
      </c>
      <c r="C948" s="57" t="str">
        <f>IF(ISBLANK($A948),"",INDEX(ShipmentRegister!D:D,MATCH($A948,ShipmentRegister!C:C,0)))</f>
        <v/>
      </c>
      <c r="D948" s="57" t="str">
        <f>IF(ISBLANK($A948),"",INDEX(ShipmentRegister!F:F,MATCH($A948,ShipmentRegister!C:C,0)))</f>
        <v/>
      </c>
      <c r="E948" s="23"/>
      <c r="F948" s="63"/>
      <c r="G948" s="25"/>
      <c r="H948" s="23"/>
      <c r="I948" s="23"/>
      <c r="J948" s="24"/>
      <c r="K948" s="58" t="str">
        <f>IF(ISBLANK($A948),"",$F948-(INDEX(ShipmentRegister!A:A,MATCH($A948,ShipmentRegister!C:C,0))))</f>
        <v/>
      </c>
      <c r="L948" s="59" t="str">
        <f>IF(ISBLANK($A948),"",IF(INDEX(ShipmentRegister!T:T,MATCH($A948,ShipmentRegister!C:C,0))=0,"",INDEX(ShipmentRegister!T:T,MATCH($A948,ShipmentRegister!C:C,0))))</f>
        <v/>
      </c>
      <c r="M948" s="24"/>
    </row>
    <row r="949" spans="1:13">
      <c r="A949" s="29"/>
      <c r="B949" s="56" t="str">
        <f>IF(ISBLANK($A949),"",INDEX(ShipmentRegister!G:G,MATCH($A949,ShipmentRegister!C:C,0)))</f>
        <v/>
      </c>
      <c r="C949" s="57" t="str">
        <f>IF(ISBLANK($A949),"",INDEX(ShipmentRegister!D:D,MATCH($A949,ShipmentRegister!C:C,0)))</f>
        <v/>
      </c>
      <c r="D949" s="57" t="str">
        <f>IF(ISBLANK($A949),"",INDEX(ShipmentRegister!F:F,MATCH($A949,ShipmentRegister!C:C,0)))</f>
        <v/>
      </c>
      <c r="E949" s="23"/>
      <c r="F949" s="63"/>
      <c r="G949" s="25"/>
      <c r="H949" s="23"/>
      <c r="I949" s="23"/>
      <c r="J949" s="24"/>
      <c r="K949" s="58" t="str">
        <f>IF(ISBLANK($A949),"",$F949-(INDEX(ShipmentRegister!A:A,MATCH($A949,ShipmentRegister!C:C,0))))</f>
        <v/>
      </c>
      <c r="L949" s="59" t="str">
        <f>IF(ISBLANK($A949),"",IF(INDEX(ShipmentRegister!T:T,MATCH($A949,ShipmentRegister!C:C,0))=0,"",INDEX(ShipmentRegister!T:T,MATCH($A949,ShipmentRegister!C:C,0))))</f>
        <v/>
      </c>
      <c r="M949" s="24"/>
    </row>
    <row r="950" spans="1:13">
      <c r="A950" s="29"/>
      <c r="B950" s="56" t="str">
        <f>IF(ISBLANK($A950),"",INDEX(ShipmentRegister!G:G,MATCH($A950,ShipmentRegister!C:C,0)))</f>
        <v/>
      </c>
      <c r="C950" s="57" t="str">
        <f>IF(ISBLANK($A950),"",INDEX(ShipmentRegister!D:D,MATCH($A950,ShipmentRegister!C:C,0)))</f>
        <v/>
      </c>
      <c r="D950" s="57" t="str">
        <f>IF(ISBLANK($A950),"",INDEX(ShipmentRegister!F:F,MATCH($A950,ShipmentRegister!C:C,0)))</f>
        <v/>
      </c>
      <c r="E950" s="23"/>
      <c r="F950" s="63"/>
      <c r="G950" s="25"/>
      <c r="H950" s="23"/>
      <c r="I950" s="23"/>
      <c r="J950" s="24"/>
      <c r="K950" s="58" t="str">
        <f>IF(ISBLANK($A950),"",$F950-(INDEX(ShipmentRegister!A:A,MATCH($A950,ShipmentRegister!C:C,0))))</f>
        <v/>
      </c>
      <c r="L950" s="59" t="str">
        <f>IF(ISBLANK($A950),"",IF(INDEX(ShipmentRegister!T:T,MATCH($A950,ShipmentRegister!C:C,0))=0,"",INDEX(ShipmentRegister!T:T,MATCH($A950,ShipmentRegister!C:C,0))))</f>
        <v/>
      </c>
      <c r="M950" s="24"/>
    </row>
    <row r="951" spans="1:13">
      <c r="A951" s="29"/>
      <c r="B951" s="56" t="str">
        <f>IF(ISBLANK($A951),"",INDEX(ShipmentRegister!G:G,MATCH($A951,ShipmentRegister!C:C,0)))</f>
        <v/>
      </c>
      <c r="C951" s="57" t="str">
        <f>IF(ISBLANK($A951),"",INDEX(ShipmentRegister!D:D,MATCH($A951,ShipmentRegister!C:C,0)))</f>
        <v/>
      </c>
      <c r="D951" s="57" t="str">
        <f>IF(ISBLANK($A951),"",INDEX(ShipmentRegister!F:F,MATCH($A951,ShipmentRegister!C:C,0)))</f>
        <v/>
      </c>
      <c r="E951" s="23"/>
      <c r="F951" s="63"/>
      <c r="G951" s="25"/>
      <c r="H951" s="23"/>
      <c r="I951" s="23"/>
      <c r="J951" s="24"/>
      <c r="K951" s="58" t="str">
        <f>IF(ISBLANK($A951),"",$F951-(INDEX(ShipmentRegister!A:A,MATCH($A951,ShipmentRegister!C:C,0))))</f>
        <v/>
      </c>
      <c r="L951" s="59" t="str">
        <f>IF(ISBLANK($A951),"",IF(INDEX(ShipmentRegister!T:T,MATCH($A951,ShipmentRegister!C:C,0))=0,"",INDEX(ShipmentRegister!T:T,MATCH($A951,ShipmentRegister!C:C,0))))</f>
        <v/>
      </c>
      <c r="M951" s="24"/>
    </row>
    <row r="952" spans="1:13">
      <c r="A952" s="29"/>
      <c r="B952" s="56" t="str">
        <f>IF(ISBLANK($A952),"",INDEX(ShipmentRegister!G:G,MATCH($A952,ShipmentRegister!C:C,0)))</f>
        <v/>
      </c>
      <c r="C952" s="57" t="str">
        <f>IF(ISBLANK($A952),"",INDEX(ShipmentRegister!D:D,MATCH($A952,ShipmentRegister!C:C,0)))</f>
        <v/>
      </c>
      <c r="D952" s="57" t="str">
        <f>IF(ISBLANK($A952),"",INDEX(ShipmentRegister!F:F,MATCH($A952,ShipmentRegister!C:C,0)))</f>
        <v/>
      </c>
      <c r="E952" s="23"/>
      <c r="F952" s="63"/>
      <c r="G952" s="25"/>
      <c r="H952" s="23"/>
      <c r="I952" s="23"/>
      <c r="J952" s="24"/>
      <c r="K952" s="58" t="str">
        <f>IF(ISBLANK($A952),"",$F952-(INDEX(ShipmentRegister!A:A,MATCH($A952,ShipmentRegister!C:C,0))))</f>
        <v/>
      </c>
      <c r="L952" s="59" t="str">
        <f>IF(ISBLANK($A952),"",IF(INDEX(ShipmentRegister!T:T,MATCH($A952,ShipmentRegister!C:C,0))=0,"",INDEX(ShipmentRegister!T:T,MATCH($A952,ShipmentRegister!C:C,0))))</f>
        <v/>
      </c>
      <c r="M952" s="24"/>
    </row>
    <row r="953" spans="1:13">
      <c r="A953" s="29"/>
      <c r="B953" s="56" t="str">
        <f>IF(ISBLANK($A953),"",INDEX(ShipmentRegister!G:G,MATCH($A953,ShipmentRegister!C:C,0)))</f>
        <v/>
      </c>
      <c r="C953" s="57" t="str">
        <f>IF(ISBLANK($A953),"",INDEX(ShipmentRegister!D:D,MATCH($A953,ShipmentRegister!C:C,0)))</f>
        <v/>
      </c>
      <c r="D953" s="57" t="str">
        <f>IF(ISBLANK($A953),"",INDEX(ShipmentRegister!F:F,MATCH($A953,ShipmentRegister!C:C,0)))</f>
        <v/>
      </c>
      <c r="E953" s="23"/>
      <c r="F953" s="63"/>
      <c r="G953" s="25"/>
      <c r="H953" s="23"/>
      <c r="I953" s="23"/>
      <c r="J953" s="24"/>
      <c r="K953" s="58" t="str">
        <f>IF(ISBLANK($A953),"",$F953-(INDEX(ShipmentRegister!A:A,MATCH($A953,ShipmentRegister!C:C,0))))</f>
        <v/>
      </c>
      <c r="L953" s="59" t="str">
        <f>IF(ISBLANK($A953),"",IF(INDEX(ShipmentRegister!T:T,MATCH($A953,ShipmentRegister!C:C,0))=0,"",INDEX(ShipmentRegister!T:T,MATCH($A953,ShipmentRegister!C:C,0))))</f>
        <v/>
      </c>
      <c r="M953" s="24"/>
    </row>
    <row r="954" spans="1:13">
      <c r="A954" s="29"/>
      <c r="B954" s="56" t="str">
        <f>IF(ISBLANK($A954),"",INDEX(ShipmentRegister!G:G,MATCH($A954,ShipmentRegister!C:C,0)))</f>
        <v/>
      </c>
      <c r="C954" s="57" t="str">
        <f>IF(ISBLANK($A954),"",INDEX(ShipmentRegister!D:D,MATCH($A954,ShipmentRegister!C:C,0)))</f>
        <v/>
      </c>
      <c r="D954" s="57" t="str">
        <f>IF(ISBLANK($A954),"",INDEX(ShipmentRegister!F:F,MATCH($A954,ShipmentRegister!C:C,0)))</f>
        <v/>
      </c>
      <c r="E954" s="23"/>
      <c r="F954" s="63"/>
      <c r="G954" s="25"/>
      <c r="H954" s="23"/>
      <c r="I954" s="23"/>
      <c r="J954" s="24"/>
      <c r="K954" s="58" t="str">
        <f>IF(ISBLANK($A954),"",$F954-(INDEX(ShipmentRegister!A:A,MATCH($A954,ShipmentRegister!C:C,0))))</f>
        <v/>
      </c>
      <c r="L954" s="59" t="str">
        <f>IF(ISBLANK($A954),"",IF(INDEX(ShipmentRegister!T:T,MATCH($A954,ShipmentRegister!C:C,0))=0,"",INDEX(ShipmentRegister!T:T,MATCH($A954,ShipmentRegister!C:C,0))))</f>
        <v/>
      </c>
      <c r="M954" s="24"/>
    </row>
    <row r="955" spans="1:13">
      <c r="A955" s="29"/>
      <c r="B955" s="56" t="str">
        <f>IF(ISBLANK($A955),"",INDEX(ShipmentRegister!G:G,MATCH($A955,ShipmentRegister!C:C,0)))</f>
        <v/>
      </c>
      <c r="C955" s="57" t="str">
        <f>IF(ISBLANK($A955),"",INDEX(ShipmentRegister!D:D,MATCH($A955,ShipmentRegister!C:C,0)))</f>
        <v/>
      </c>
      <c r="D955" s="57" t="str">
        <f>IF(ISBLANK($A955),"",INDEX(ShipmentRegister!F:F,MATCH($A955,ShipmentRegister!C:C,0)))</f>
        <v/>
      </c>
      <c r="E955" s="23"/>
      <c r="F955" s="63"/>
      <c r="G955" s="25"/>
      <c r="H955" s="23"/>
      <c r="I955" s="23"/>
      <c r="J955" s="24"/>
      <c r="K955" s="58" t="str">
        <f>IF(ISBLANK($A955),"",$F955-(INDEX(ShipmentRegister!A:A,MATCH($A955,ShipmentRegister!C:C,0))))</f>
        <v/>
      </c>
      <c r="L955" s="59" t="str">
        <f>IF(ISBLANK($A955),"",IF(INDEX(ShipmentRegister!T:T,MATCH($A955,ShipmentRegister!C:C,0))=0,"",INDEX(ShipmentRegister!T:T,MATCH($A955,ShipmentRegister!C:C,0))))</f>
        <v/>
      </c>
      <c r="M955" s="24"/>
    </row>
    <row r="956" spans="1:13">
      <c r="A956" s="29"/>
      <c r="B956" s="56" t="str">
        <f>IF(ISBLANK($A956),"",INDEX(ShipmentRegister!G:G,MATCH($A956,ShipmentRegister!C:C,0)))</f>
        <v/>
      </c>
      <c r="C956" s="57" t="str">
        <f>IF(ISBLANK($A956),"",INDEX(ShipmentRegister!D:D,MATCH($A956,ShipmentRegister!C:C,0)))</f>
        <v/>
      </c>
      <c r="D956" s="57" t="str">
        <f>IF(ISBLANK($A956),"",INDEX(ShipmentRegister!F:F,MATCH($A956,ShipmentRegister!C:C,0)))</f>
        <v/>
      </c>
      <c r="E956" s="23"/>
      <c r="F956" s="63"/>
      <c r="G956" s="25"/>
      <c r="H956" s="23"/>
      <c r="I956" s="23"/>
      <c r="J956" s="24"/>
      <c r="K956" s="58" t="str">
        <f>IF(ISBLANK($A956),"",$F956-(INDEX(ShipmentRegister!A:A,MATCH($A956,ShipmentRegister!C:C,0))))</f>
        <v/>
      </c>
      <c r="L956" s="59" t="str">
        <f>IF(ISBLANK($A956),"",IF(INDEX(ShipmentRegister!T:T,MATCH($A956,ShipmentRegister!C:C,0))=0,"",INDEX(ShipmentRegister!T:T,MATCH($A956,ShipmentRegister!C:C,0))))</f>
        <v/>
      </c>
      <c r="M956" s="24"/>
    </row>
    <row r="957" spans="1:13">
      <c r="A957" s="29"/>
      <c r="B957" s="56" t="str">
        <f>IF(ISBLANK($A957),"",INDEX(ShipmentRegister!G:G,MATCH($A957,ShipmentRegister!C:C,0)))</f>
        <v/>
      </c>
      <c r="C957" s="57" t="str">
        <f>IF(ISBLANK($A957),"",INDEX(ShipmentRegister!D:D,MATCH($A957,ShipmentRegister!C:C,0)))</f>
        <v/>
      </c>
      <c r="D957" s="57" t="str">
        <f>IF(ISBLANK($A957),"",INDEX(ShipmentRegister!F:F,MATCH($A957,ShipmentRegister!C:C,0)))</f>
        <v/>
      </c>
      <c r="E957" s="23"/>
      <c r="F957" s="63"/>
      <c r="G957" s="25"/>
      <c r="H957" s="23"/>
      <c r="I957" s="23"/>
      <c r="J957" s="24"/>
      <c r="K957" s="58" t="str">
        <f>IF(ISBLANK($A957),"",$F957-(INDEX(ShipmentRegister!A:A,MATCH($A957,ShipmentRegister!C:C,0))))</f>
        <v/>
      </c>
      <c r="L957" s="59" t="str">
        <f>IF(ISBLANK($A957),"",IF(INDEX(ShipmentRegister!T:T,MATCH($A957,ShipmentRegister!C:C,0))=0,"",INDEX(ShipmentRegister!T:T,MATCH($A957,ShipmentRegister!C:C,0))))</f>
        <v/>
      </c>
      <c r="M957" s="24"/>
    </row>
    <row r="958" spans="1:13">
      <c r="A958" s="29"/>
      <c r="B958" s="56" t="str">
        <f>IF(ISBLANK($A958),"",INDEX(ShipmentRegister!G:G,MATCH($A958,ShipmentRegister!C:C,0)))</f>
        <v/>
      </c>
      <c r="C958" s="57" t="str">
        <f>IF(ISBLANK($A958),"",INDEX(ShipmentRegister!D:D,MATCH($A958,ShipmentRegister!C:C,0)))</f>
        <v/>
      </c>
      <c r="D958" s="57" t="str">
        <f>IF(ISBLANK($A958),"",INDEX(ShipmentRegister!F:F,MATCH($A958,ShipmentRegister!C:C,0)))</f>
        <v/>
      </c>
      <c r="E958" s="23"/>
      <c r="F958" s="63"/>
      <c r="G958" s="25"/>
      <c r="H958" s="23"/>
      <c r="I958" s="23"/>
      <c r="J958" s="24"/>
      <c r="K958" s="58" t="str">
        <f>IF(ISBLANK($A958),"",$F958-(INDEX(ShipmentRegister!A:A,MATCH($A958,ShipmentRegister!C:C,0))))</f>
        <v/>
      </c>
      <c r="L958" s="59" t="str">
        <f>IF(ISBLANK($A958),"",IF(INDEX(ShipmentRegister!T:T,MATCH($A958,ShipmentRegister!C:C,0))=0,"",INDEX(ShipmentRegister!T:T,MATCH($A958,ShipmentRegister!C:C,0))))</f>
        <v/>
      </c>
      <c r="M958" s="24"/>
    </row>
    <row r="959" spans="1:13">
      <c r="A959" s="29"/>
      <c r="B959" s="56" t="str">
        <f>IF(ISBLANK($A959),"",INDEX(ShipmentRegister!G:G,MATCH($A959,ShipmentRegister!C:C,0)))</f>
        <v/>
      </c>
      <c r="C959" s="57" t="str">
        <f>IF(ISBLANK($A959),"",INDEX(ShipmentRegister!D:D,MATCH($A959,ShipmentRegister!C:C,0)))</f>
        <v/>
      </c>
      <c r="D959" s="57" t="str">
        <f>IF(ISBLANK($A959),"",INDEX(ShipmentRegister!F:F,MATCH($A959,ShipmentRegister!C:C,0)))</f>
        <v/>
      </c>
      <c r="E959" s="23"/>
      <c r="F959" s="63"/>
      <c r="G959" s="25"/>
      <c r="H959" s="23"/>
      <c r="I959" s="23"/>
      <c r="J959" s="24"/>
      <c r="K959" s="58" t="str">
        <f>IF(ISBLANK($A959),"",$F959-(INDEX(ShipmentRegister!A:A,MATCH($A959,ShipmentRegister!C:C,0))))</f>
        <v/>
      </c>
      <c r="L959" s="59" t="str">
        <f>IF(ISBLANK($A959),"",IF(INDEX(ShipmentRegister!T:T,MATCH($A959,ShipmentRegister!C:C,0))=0,"",INDEX(ShipmentRegister!T:T,MATCH($A959,ShipmentRegister!C:C,0))))</f>
        <v/>
      </c>
      <c r="M959" s="24"/>
    </row>
    <row r="960" spans="1:13">
      <c r="A960" s="29"/>
      <c r="B960" s="56" t="str">
        <f>IF(ISBLANK($A960),"",INDEX(ShipmentRegister!G:G,MATCH($A960,ShipmentRegister!C:C,0)))</f>
        <v/>
      </c>
      <c r="C960" s="57" t="str">
        <f>IF(ISBLANK($A960),"",INDEX(ShipmentRegister!D:D,MATCH($A960,ShipmentRegister!C:C,0)))</f>
        <v/>
      </c>
      <c r="D960" s="57" t="str">
        <f>IF(ISBLANK($A960),"",INDEX(ShipmentRegister!F:F,MATCH($A960,ShipmentRegister!C:C,0)))</f>
        <v/>
      </c>
      <c r="E960" s="23"/>
      <c r="F960" s="63"/>
      <c r="G960" s="25"/>
      <c r="H960" s="23"/>
      <c r="I960" s="23"/>
      <c r="J960" s="24"/>
      <c r="K960" s="58" t="str">
        <f>IF(ISBLANK($A960),"",$F960-(INDEX(ShipmentRegister!A:A,MATCH($A960,ShipmentRegister!C:C,0))))</f>
        <v/>
      </c>
      <c r="L960" s="59" t="str">
        <f>IF(ISBLANK($A960),"",IF(INDEX(ShipmentRegister!T:T,MATCH($A960,ShipmentRegister!C:C,0))=0,"",INDEX(ShipmentRegister!T:T,MATCH($A960,ShipmentRegister!C:C,0))))</f>
        <v/>
      </c>
      <c r="M960" s="24"/>
    </row>
    <row r="961" spans="1:13">
      <c r="A961" s="29"/>
      <c r="B961" s="56" t="str">
        <f>IF(ISBLANK($A961),"",INDEX(ShipmentRegister!G:G,MATCH($A961,ShipmentRegister!C:C,0)))</f>
        <v/>
      </c>
      <c r="C961" s="57" t="str">
        <f>IF(ISBLANK($A961),"",INDEX(ShipmentRegister!D:D,MATCH($A961,ShipmentRegister!C:C,0)))</f>
        <v/>
      </c>
      <c r="D961" s="57" t="str">
        <f>IF(ISBLANK($A961),"",INDEX(ShipmentRegister!F:F,MATCH($A961,ShipmentRegister!C:C,0)))</f>
        <v/>
      </c>
      <c r="E961" s="23"/>
      <c r="F961" s="63"/>
      <c r="G961" s="25"/>
      <c r="H961" s="23"/>
      <c r="I961" s="23"/>
      <c r="J961" s="24"/>
      <c r="K961" s="58" t="str">
        <f>IF(ISBLANK($A961),"",$F961-(INDEX(ShipmentRegister!A:A,MATCH($A961,ShipmentRegister!C:C,0))))</f>
        <v/>
      </c>
      <c r="L961" s="59" t="str">
        <f>IF(ISBLANK($A961),"",IF(INDEX(ShipmentRegister!T:T,MATCH($A961,ShipmentRegister!C:C,0))=0,"",INDEX(ShipmentRegister!T:T,MATCH($A961,ShipmentRegister!C:C,0))))</f>
        <v/>
      </c>
      <c r="M961" s="24"/>
    </row>
    <row r="962" spans="1:13">
      <c r="A962" s="29"/>
      <c r="B962" s="56" t="str">
        <f>IF(ISBLANK($A962),"",INDEX(ShipmentRegister!G:G,MATCH($A962,ShipmentRegister!C:C,0)))</f>
        <v/>
      </c>
      <c r="C962" s="57" t="str">
        <f>IF(ISBLANK($A962),"",INDEX(ShipmentRegister!D:D,MATCH($A962,ShipmentRegister!C:C,0)))</f>
        <v/>
      </c>
      <c r="D962" s="57" t="str">
        <f>IF(ISBLANK($A962),"",INDEX(ShipmentRegister!F:F,MATCH($A962,ShipmentRegister!C:C,0)))</f>
        <v/>
      </c>
      <c r="E962" s="23"/>
      <c r="F962" s="63"/>
      <c r="G962" s="25"/>
      <c r="H962" s="23"/>
      <c r="I962" s="23"/>
      <c r="J962" s="24"/>
      <c r="K962" s="58" t="str">
        <f>IF(ISBLANK($A962),"",$F962-(INDEX(ShipmentRegister!A:A,MATCH($A962,ShipmentRegister!C:C,0))))</f>
        <v/>
      </c>
      <c r="L962" s="59" t="str">
        <f>IF(ISBLANK($A962),"",IF(INDEX(ShipmentRegister!T:T,MATCH($A962,ShipmentRegister!C:C,0))=0,"",INDEX(ShipmentRegister!T:T,MATCH($A962,ShipmentRegister!C:C,0))))</f>
        <v/>
      </c>
      <c r="M962" s="24"/>
    </row>
    <row r="963" spans="1:13">
      <c r="A963" s="29"/>
      <c r="B963" s="56" t="str">
        <f>IF(ISBLANK($A963),"",INDEX(ShipmentRegister!G:G,MATCH($A963,ShipmentRegister!C:C,0)))</f>
        <v/>
      </c>
      <c r="C963" s="57" t="str">
        <f>IF(ISBLANK($A963),"",INDEX(ShipmentRegister!D:D,MATCH($A963,ShipmentRegister!C:C,0)))</f>
        <v/>
      </c>
      <c r="D963" s="57" t="str">
        <f>IF(ISBLANK($A963),"",INDEX(ShipmentRegister!F:F,MATCH($A963,ShipmentRegister!C:C,0)))</f>
        <v/>
      </c>
      <c r="E963" s="23"/>
      <c r="F963" s="63"/>
      <c r="G963" s="25"/>
      <c r="H963" s="23"/>
      <c r="I963" s="23"/>
      <c r="J963" s="24"/>
      <c r="K963" s="58" t="str">
        <f>IF(ISBLANK($A963),"",$F963-(INDEX(ShipmentRegister!A:A,MATCH($A963,ShipmentRegister!C:C,0))))</f>
        <v/>
      </c>
      <c r="L963" s="59" t="str">
        <f>IF(ISBLANK($A963),"",IF(INDEX(ShipmentRegister!T:T,MATCH($A963,ShipmentRegister!C:C,0))=0,"",INDEX(ShipmentRegister!T:T,MATCH($A963,ShipmentRegister!C:C,0))))</f>
        <v/>
      </c>
      <c r="M963" s="24"/>
    </row>
    <row r="964" spans="1:13">
      <c r="A964" s="29"/>
      <c r="B964" s="56" t="str">
        <f>IF(ISBLANK($A964),"",INDEX(ShipmentRegister!G:G,MATCH($A964,ShipmentRegister!C:C,0)))</f>
        <v/>
      </c>
      <c r="C964" s="57" t="str">
        <f>IF(ISBLANK($A964),"",INDEX(ShipmentRegister!D:D,MATCH($A964,ShipmentRegister!C:C,0)))</f>
        <v/>
      </c>
      <c r="D964" s="57" t="str">
        <f>IF(ISBLANK($A964),"",INDEX(ShipmentRegister!F:F,MATCH($A964,ShipmentRegister!C:C,0)))</f>
        <v/>
      </c>
      <c r="E964" s="23"/>
      <c r="F964" s="63"/>
      <c r="G964" s="25"/>
      <c r="H964" s="23"/>
      <c r="I964" s="23"/>
      <c r="J964" s="24"/>
      <c r="K964" s="58" t="str">
        <f>IF(ISBLANK($A964),"",$F964-(INDEX(ShipmentRegister!A:A,MATCH($A964,ShipmentRegister!C:C,0))))</f>
        <v/>
      </c>
      <c r="L964" s="59" t="str">
        <f>IF(ISBLANK($A964),"",IF(INDEX(ShipmentRegister!T:T,MATCH($A964,ShipmentRegister!C:C,0))=0,"",INDEX(ShipmentRegister!T:T,MATCH($A964,ShipmentRegister!C:C,0))))</f>
        <v/>
      </c>
      <c r="M964" s="24"/>
    </row>
    <row r="965" spans="1:13">
      <c r="A965" s="29"/>
      <c r="B965" s="56" t="str">
        <f>IF(ISBLANK($A965),"",INDEX(ShipmentRegister!G:G,MATCH($A965,ShipmentRegister!C:C,0)))</f>
        <v/>
      </c>
      <c r="C965" s="57" t="str">
        <f>IF(ISBLANK($A965),"",INDEX(ShipmentRegister!D:D,MATCH($A965,ShipmentRegister!C:C,0)))</f>
        <v/>
      </c>
      <c r="D965" s="57" t="str">
        <f>IF(ISBLANK($A965),"",INDEX(ShipmentRegister!F:F,MATCH($A965,ShipmentRegister!C:C,0)))</f>
        <v/>
      </c>
      <c r="E965" s="23"/>
      <c r="F965" s="63"/>
      <c r="G965" s="25"/>
      <c r="H965" s="23"/>
      <c r="I965" s="23"/>
      <c r="J965" s="24"/>
      <c r="K965" s="58" t="str">
        <f>IF(ISBLANK($A965),"",$F965-(INDEX(ShipmentRegister!A:A,MATCH($A965,ShipmentRegister!C:C,0))))</f>
        <v/>
      </c>
      <c r="L965" s="59" t="str">
        <f>IF(ISBLANK($A965),"",IF(INDEX(ShipmentRegister!T:T,MATCH($A965,ShipmentRegister!C:C,0))=0,"",INDEX(ShipmentRegister!T:T,MATCH($A965,ShipmentRegister!C:C,0))))</f>
        <v/>
      </c>
      <c r="M965" s="24"/>
    </row>
    <row r="966" spans="1:13">
      <c r="A966" s="29"/>
      <c r="B966" s="56" t="str">
        <f>IF(ISBLANK($A966),"",INDEX(ShipmentRegister!G:G,MATCH($A966,ShipmentRegister!C:C,0)))</f>
        <v/>
      </c>
      <c r="C966" s="57" t="str">
        <f>IF(ISBLANK($A966),"",INDEX(ShipmentRegister!D:D,MATCH($A966,ShipmentRegister!C:C,0)))</f>
        <v/>
      </c>
      <c r="D966" s="57" t="str">
        <f>IF(ISBLANK($A966),"",INDEX(ShipmentRegister!F:F,MATCH($A966,ShipmentRegister!C:C,0)))</f>
        <v/>
      </c>
      <c r="E966" s="23"/>
      <c r="F966" s="63"/>
      <c r="G966" s="25"/>
      <c r="H966" s="23"/>
      <c r="I966" s="23"/>
      <c r="J966" s="24"/>
      <c r="K966" s="58" t="str">
        <f>IF(ISBLANK($A966),"",$F966-(INDEX(ShipmentRegister!A:A,MATCH($A966,ShipmentRegister!C:C,0))))</f>
        <v/>
      </c>
      <c r="L966" s="59" t="str">
        <f>IF(ISBLANK($A966),"",IF(INDEX(ShipmentRegister!T:T,MATCH($A966,ShipmentRegister!C:C,0))=0,"",INDEX(ShipmentRegister!T:T,MATCH($A966,ShipmentRegister!C:C,0))))</f>
        <v/>
      </c>
      <c r="M966" s="24"/>
    </row>
    <row r="967" spans="1:13">
      <c r="A967" s="29"/>
      <c r="B967" s="56" t="str">
        <f>IF(ISBLANK($A967),"",INDEX(ShipmentRegister!G:G,MATCH($A967,ShipmentRegister!C:C,0)))</f>
        <v/>
      </c>
      <c r="C967" s="57" t="str">
        <f>IF(ISBLANK($A967),"",INDEX(ShipmentRegister!D:D,MATCH($A967,ShipmentRegister!C:C,0)))</f>
        <v/>
      </c>
      <c r="D967" s="57" t="str">
        <f>IF(ISBLANK($A967),"",INDEX(ShipmentRegister!F:F,MATCH($A967,ShipmentRegister!C:C,0)))</f>
        <v/>
      </c>
      <c r="E967" s="23"/>
      <c r="F967" s="63"/>
      <c r="G967" s="25"/>
      <c r="H967" s="23"/>
      <c r="I967" s="23"/>
      <c r="J967" s="24"/>
      <c r="K967" s="58" t="str">
        <f>IF(ISBLANK($A967),"",$F967-(INDEX(ShipmentRegister!A:A,MATCH($A967,ShipmentRegister!C:C,0))))</f>
        <v/>
      </c>
      <c r="L967" s="59" t="str">
        <f>IF(ISBLANK($A967),"",IF(INDEX(ShipmentRegister!T:T,MATCH($A967,ShipmentRegister!C:C,0))=0,"",INDEX(ShipmentRegister!T:T,MATCH($A967,ShipmentRegister!C:C,0))))</f>
        <v/>
      </c>
      <c r="M967" s="24"/>
    </row>
    <row r="968" spans="1:13">
      <c r="A968" s="29"/>
      <c r="B968" s="56" t="str">
        <f>IF(ISBLANK($A968),"",INDEX(ShipmentRegister!G:G,MATCH($A968,ShipmentRegister!C:C,0)))</f>
        <v/>
      </c>
      <c r="C968" s="57" t="str">
        <f>IF(ISBLANK($A968),"",INDEX(ShipmentRegister!D:D,MATCH($A968,ShipmentRegister!C:C,0)))</f>
        <v/>
      </c>
      <c r="D968" s="57" t="str">
        <f>IF(ISBLANK($A968),"",INDEX(ShipmentRegister!F:F,MATCH($A968,ShipmentRegister!C:C,0)))</f>
        <v/>
      </c>
      <c r="E968" s="23"/>
      <c r="F968" s="63"/>
      <c r="G968" s="25"/>
      <c r="H968" s="23"/>
      <c r="I968" s="23"/>
      <c r="J968" s="24"/>
      <c r="K968" s="58" t="str">
        <f>IF(ISBLANK($A968),"",$F968-(INDEX(ShipmentRegister!A:A,MATCH($A968,ShipmentRegister!C:C,0))))</f>
        <v/>
      </c>
      <c r="L968" s="59" t="str">
        <f>IF(ISBLANK($A968),"",IF(INDEX(ShipmentRegister!T:T,MATCH($A968,ShipmentRegister!C:C,0))=0,"",INDEX(ShipmentRegister!T:T,MATCH($A968,ShipmentRegister!C:C,0))))</f>
        <v/>
      </c>
      <c r="M968" s="24"/>
    </row>
    <row r="969" spans="1:13">
      <c r="A969" s="29"/>
      <c r="B969" s="56" t="str">
        <f>IF(ISBLANK($A969),"",INDEX(ShipmentRegister!G:G,MATCH($A969,ShipmentRegister!C:C,0)))</f>
        <v/>
      </c>
      <c r="C969" s="57" t="str">
        <f>IF(ISBLANK($A969),"",INDEX(ShipmentRegister!D:D,MATCH($A969,ShipmentRegister!C:C,0)))</f>
        <v/>
      </c>
      <c r="D969" s="57" t="str">
        <f>IF(ISBLANK($A969),"",INDEX(ShipmentRegister!F:F,MATCH($A969,ShipmentRegister!C:C,0)))</f>
        <v/>
      </c>
      <c r="E969" s="23"/>
      <c r="F969" s="63"/>
      <c r="G969" s="25"/>
      <c r="H969" s="23"/>
      <c r="I969" s="23"/>
      <c r="J969" s="24"/>
      <c r="K969" s="58" t="str">
        <f>IF(ISBLANK($A969),"",$F969-(INDEX(ShipmentRegister!A:A,MATCH($A969,ShipmentRegister!C:C,0))))</f>
        <v/>
      </c>
      <c r="L969" s="59" t="str">
        <f>IF(ISBLANK($A969),"",IF(INDEX(ShipmentRegister!T:T,MATCH($A969,ShipmentRegister!C:C,0))=0,"",INDEX(ShipmentRegister!T:T,MATCH($A969,ShipmentRegister!C:C,0))))</f>
        <v/>
      </c>
      <c r="M969" s="24"/>
    </row>
    <row r="970" spans="1:13">
      <c r="A970" s="29"/>
      <c r="B970" s="56" t="str">
        <f>IF(ISBLANK($A970),"",INDEX(ShipmentRegister!G:G,MATCH($A970,ShipmentRegister!C:C,0)))</f>
        <v/>
      </c>
      <c r="C970" s="57" t="str">
        <f>IF(ISBLANK($A970),"",INDEX(ShipmentRegister!D:D,MATCH($A970,ShipmentRegister!C:C,0)))</f>
        <v/>
      </c>
      <c r="D970" s="57" t="str">
        <f>IF(ISBLANK($A970),"",INDEX(ShipmentRegister!F:F,MATCH($A970,ShipmentRegister!C:C,0)))</f>
        <v/>
      </c>
      <c r="E970" s="23"/>
      <c r="F970" s="63"/>
      <c r="G970" s="25"/>
      <c r="H970" s="23"/>
      <c r="I970" s="23"/>
      <c r="J970" s="24"/>
      <c r="K970" s="58" t="str">
        <f>IF(ISBLANK($A970),"",$F970-(INDEX(ShipmentRegister!A:A,MATCH($A970,ShipmentRegister!C:C,0))))</f>
        <v/>
      </c>
      <c r="L970" s="59" t="str">
        <f>IF(ISBLANK($A970),"",IF(INDEX(ShipmentRegister!T:T,MATCH($A970,ShipmentRegister!C:C,0))=0,"",INDEX(ShipmentRegister!T:T,MATCH($A970,ShipmentRegister!C:C,0))))</f>
        <v/>
      </c>
      <c r="M970" s="24"/>
    </row>
    <row r="971" spans="1:13">
      <c r="A971" s="29"/>
      <c r="B971" s="56" t="str">
        <f>IF(ISBLANK($A971),"",INDEX(ShipmentRegister!G:G,MATCH($A971,ShipmentRegister!C:C,0)))</f>
        <v/>
      </c>
      <c r="C971" s="57" t="str">
        <f>IF(ISBLANK($A971),"",INDEX(ShipmentRegister!D:D,MATCH($A971,ShipmentRegister!C:C,0)))</f>
        <v/>
      </c>
      <c r="D971" s="57" t="str">
        <f>IF(ISBLANK($A971),"",INDEX(ShipmentRegister!F:F,MATCH($A971,ShipmentRegister!C:C,0)))</f>
        <v/>
      </c>
      <c r="E971" s="23"/>
      <c r="F971" s="63"/>
      <c r="G971" s="25"/>
      <c r="H971" s="23"/>
      <c r="I971" s="23"/>
      <c r="J971" s="24"/>
      <c r="K971" s="58" t="str">
        <f>IF(ISBLANK($A971),"",$F971-(INDEX(ShipmentRegister!A:A,MATCH($A971,ShipmentRegister!C:C,0))))</f>
        <v/>
      </c>
      <c r="L971" s="59" t="str">
        <f>IF(ISBLANK($A971),"",IF(INDEX(ShipmentRegister!T:T,MATCH($A971,ShipmentRegister!C:C,0))=0,"",INDEX(ShipmentRegister!T:T,MATCH($A971,ShipmentRegister!C:C,0))))</f>
        <v/>
      </c>
      <c r="M971" s="24"/>
    </row>
    <row r="972" spans="1:13">
      <c r="A972" s="29"/>
      <c r="B972" s="56" t="str">
        <f>IF(ISBLANK($A972),"",INDEX(ShipmentRegister!G:G,MATCH($A972,ShipmentRegister!C:C,0)))</f>
        <v/>
      </c>
      <c r="C972" s="57" t="str">
        <f>IF(ISBLANK($A972),"",INDEX(ShipmentRegister!D:D,MATCH($A972,ShipmentRegister!C:C,0)))</f>
        <v/>
      </c>
      <c r="D972" s="57" t="str">
        <f>IF(ISBLANK($A972),"",INDEX(ShipmentRegister!F:F,MATCH($A972,ShipmentRegister!C:C,0)))</f>
        <v/>
      </c>
      <c r="E972" s="23"/>
      <c r="F972" s="63"/>
      <c r="G972" s="25"/>
      <c r="H972" s="23"/>
      <c r="I972" s="23"/>
      <c r="J972" s="24"/>
      <c r="K972" s="58" t="str">
        <f>IF(ISBLANK($A972),"",$F972-(INDEX(ShipmentRegister!A:A,MATCH($A972,ShipmentRegister!C:C,0))))</f>
        <v/>
      </c>
      <c r="L972" s="59" t="str">
        <f>IF(ISBLANK($A972),"",IF(INDEX(ShipmentRegister!T:T,MATCH($A972,ShipmentRegister!C:C,0))=0,"",INDEX(ShipmentRegister!T:T,MATCH($A972,ShipmentRegister!C:C,0))))</f>
        <v/>
      </c>
      <c r="M972" s="24"/>
    </row>
    <row r="973" spans="1:13">
      <c r="A973" s="29"/>
      <c r="B973" s="56" t="str">
        <f>IF(ISBLANK($A973),"",INDEX(ShipmentRegister!G:G,MATCH($A973,ShipmentRegister!C:C,0)))</f>
        <v/>
      </c>
      <c r="C973" s="57" t="str">
        <f>IF(ISBLANK($A973),"",INDEX(ShipmentRegister!D:D,MATCH($A973,ShipmentRegister!C:C,0)))</f>
        <v/>
      </c>
      <c r="D973" s="57" t="str">
        <f>IF(ISBLANK($A973),"",INDEX(ShipmentRegister!F:F,MATCH($A973,ShipmentRegister!C:C,0)))</f>
        <v/>
      </c>
      <c r="E973" s="23"/>
      <c r="F973" s="63"/>
      <c r="G973" s="25"/>
      <c r="H973" s="23"/>
      <c r="I973" s="23"/>
      <c r="J973" s="24"/>
      <c r="K973" s="58" t="str">
        <f>IF(ISBLANK($A973),"",$F973-(INDEX(ShipmentRegister!A:A,MATCH($A973,ShipmentRegister!C:C,0))))</f>
        <v/>
      </c>
      <c r="L973" s="59" t="str">
        <f>IF(ISBLANK($A973),"",IF(INDEX(ShipmentRegister!T:T,MATCH($A973,ShipmentRegister!C:C,0))=0,"",INDEX(ShipmentRegister!T:T,MATCH($A973,ShipmentRegister!C:C,0))))</f>
        <v/>
      </c>
      <c r="M973" s="24"/>
    </row>
    <row r="974" spans="1:13">
      <c r="A974" s="29"/>
      <c r="B974" s="56" t="str">
        <f>IF(ISBLANK($A974),"",INDEX(ShipmentRegister!G:G,MATCH($A974,ShipmentRegister!C:C,0)))</f>
        <v/>
      </c>
      <c r="C974" s="57" t="str">
        <f>IF(ISBLANK($A974),"",INDEX(ShipmentRegister!D:D,MATCH($A974,ShipmentRegister!C:C,0)))</f>
        <v/>
      </c>
      <c r="D974" s="57" t="str">
        <f>IF(ISBLANK($A974),"",INDEX(ShipmentRegister!F:F,MATCH($A974,ShipmentRegister!C:C,0)))</f>
        <v/>
      </c>
      <c r="E974" s="23"/>
      <c r="F974" s="63"/>
      <c r="G974" s="25"/>
      <c r="H974" s="23"/>
      <c r="I974" s="23"/>
      <c r="J974" s="24"/>
      <c r="K974" s="58" t="str">
        <f>IF(ISBLANK($A974),"",$F974-(INDEX(ShipmentRegister!A:A,MATCH($A974,ShipmentRegister!C:C,0))))</f>
        <v/>
      </c>
      <c r="L974" s="59" t="str">
        <f>IF(ISBLANK($A974),"",IF(INDEX(ShipmentRegister!T:T,MATCH($A974,ShipmentRegister!C:C,0))=0,"",INDEX(ShipmentRegister!T:T,MATCH($A974,ShipmentRegister!C:C,0))))</f>
        <v/>
      </c>
      <c r="M974" s="24"/>
    </row>
    <row r="975" spans="1:13">
      <c r="A975" s="29"/>
      <c r="B975" s="56" t="str">
        <f>IF(ISBLANK($A975),"",INDEX(ShipmentRegister!G:G,MATCH($A975,ShipmentRegister!C:C,0)))</f>
        <v/>
      </c>
      <c r="C975" s="57" t="str">
        <f>IF(ISBLANK($A975),"",INDEX(ShipmentRegister!D:D,MATCH($A975,ShipmentRegister!C:C,0)))</f>
        <v/>
      </c>
      <c r="D975" s="57" t="str">
        <f>IF(ISBLANK($A975),"",INDEX(ShipmentRegister!F:F,MATCH($A975,ShipmentRegister!C:C,0)))</f>
        <v/>
      </c>
      <c r="E975" s="23"/>
      <c r="F975" s="63"/>
      <c r="G975" s="25"/>
      <c r="H975" s="23"/>
      <c r="I975" s="23"/>
      <c r="J975" s="24"/>
      <c r="K975" s="58" t="str">
        <f>IF(ISBLANK($A975),"",$F975-(INDEX(ShipmentRegister!A:A,MATCH($A975,ShipmentRegister!C:C,0))))</f>
        <v/>
      </c>
      <c r="L975" s="59" t="str">
        <f>IF(ISBLANK($A975),"",IF(INDEX(ShipmentRegister!T:T,MATCH($A975,ShipmentRegister!C:C,0))=0,"",INDEX(ShipmentRegister!T:T,MATCH($A975,ShipmentRegister!C:C,0))))</f>
        <v/>
      </c>
      <c r="M975" s="24"/>
    </row>
    <row r="976" spans="1:13">
      <c r="A976" s="29"/>
      <c r="B976" s="56" t="str">
        <f>IF(ISBLANK($A976),"",INDEX(ShipmentRegister!G:G,MATCH($A976,ShipmentRegister!C:C,0)))</f>
        <v/>
      </c>
      <c r="C976" s="57" t="str">
        <f>IF(ISBLANK($A976),"",INDEX(ShipmentRegister!D:D,MATCH($A976,ShipmentRegister!C:C,0)))</f>
        <v/>
      </c>
      <c r="D976" s="57" t="str">
        <f>IF(ISBLANK($A976),"",INDEX(ShipmentRegister!F:F,MATCH($A976,ShipmentRegister!C:C,0)))</f>
        <v/>
      </c>
      <c r="E976" s="23"/>
      <c r="F976" s="63"/>
      <c r="G976" s="25"/>
      <c r="H976" s="23"/>
      <c r="I976" s="23"/>
      <c r="J976" s="24"/>
      <c r="K976" s="58" t="str">
        <f>IF(ISBLANK($A976),"",$F976-(INDEX(ShipmentRegister!A:A,MATCH($A976,ShipmentRegister!C:C,0))))</f>
        <v/>
      </c>
      <c r="L976" s="59" t="str">
        <f>IF(ISBLANK($A976),"",IF(INDEX(ShipmentRegister!T:T,MATCH($A976,ShipmentRegister!C:C,0))=0,"",INDEX(ShipmentRegister!T:T,MATCH($A976,ShipmentRegister!C:C,0))))</f>
        <v/>
      </c>
      <c r="M976" s="24"/>
    </row>
    <row r="977" spans="1:13">
      <c r="A977" s="29"/>
      <c r="B977" s="56" t="str">
        <f>IF(ISBLANK($A977),"",INDEX(ShipmentRegister!G:G,MATCH($A977,ShipmentRegister!C:C,0)))</f>
        <v/>
      </c>
      <c r="C977" s="57" t="str">
        <f>IF(ISBLANK($A977),"",INDEX(ShipmentRegister!D:D,MATCH($A977,ShipmentRegister!C:C,0)))</f>
        <v/>
      </c>
      <c r="D977" s="57" t="str">
        <f>IF(ISBLANK($A977),"",INDEX(ShipmentRegister!F:F,MATCH($A977,ShipmentRegister!C:C,0)))</f>
        <v/>
      </c>
      <c r="E977" s="23"/>
      <c r="F977" s="63"/>
      <c r="G977" s="25"/>
      <c r="H977" s="23"/>
      <c r="I977" s="23"/>
      <c r="J977" s="24"/>
      <c r="K977" s="58" t="str">
        <f>IF(ISBLANK($A977),"",$F977-(INDEX(ShipmentRegister!A:A,MATCH($A977,ShipmentRegister!C:C,0))))</f>
        <v/>
      </c>
      <c r="L977" s="59" t="str">
        <f>IF(ISBLANK($A977),"",IF(INDEX(ShipmentRegister!T:T,MATCH($A977,ShipmentRegister!C:C,0))=0,"",INDEX(ShipmentRegister!T:T,MATCH($A977,ShipmentRegister!C:C,0))))</f>
        <v/>
      </c>
      <c r="M977" s="24"/>
    </row>
    <row r="978" spans="1:13">
      <c r="A978" s="29"/>
      <c r="B978" s="56" t="str">
        <f>IF(ISBLANK($A978),"",INDEX(ShipmentRegister!G:G,MATCH($A978,ShipmentRegister!C:C,0)))</f>
        <v/>
      </c>
      <c r="C978" s="57" t="str">
        <f>IF(ISBLANK($A978),"",INDEX(ShipmentRegister!D:D,MATCH($A978,ShipmentRegister!C:C,0)))</f>
        <v/>
      </c>
      <c r="D978" s="57" t="str">
        <f>IF(ISBLANK($A978),"",INDEX(ShipmentRegister!F:F,MATCH($A978,ShipmentRegister!C:C,0)))</f>
        <v/>
      </c>
      <c r="E978" s="23"/>
      <c r="F978" s="63"/>
      <c r="G978" s="25"/>
      <c r="H978" s="23"/>
      <c r="I978" s="23"/>
      <c r="J978" s="24"/>
      <c r="K978" s="58" t="str">
        <f>IF(ISBLANK($A978),"",$F978-(INDEX(ShipmentRegister!A:A,MATCH($A978,ShipmentRegister!C:C,0))))</f>
        <v/>
      </c>
      <c r="L978" s="59" t="str">
        <f>IF(ISBLANK($A978),"",IF(INDEX(ShipmentRegister!T:T,MATCH($A978,ShipmentRegister!C:C,0))=0,"",INDEX(ShipmentRegister!T:T,MATCH($A978,ShipmentRegister!C:C,0))))</f>
        <v/>
      </c>
      <c r="M978" s="24"/>
    </row>
    <row r="979" spans="1:13">
      <c r="A979" s="29"/>
      <c r="B979" s="56" t="str">
        <f>IF(ISBLANK($A979),"",INDEX(ShipmentRegister!G:G,MATCH($A979,ShipmentRegister!C:C,0)))</f>
        <v/>
      </c>
      <c r="C979" s="57" t="str">
        <f>IF(ISBLANK($A979),"",INDEX(ShipmentRegister!D:D,MATCH($A979,ShipmentRegister!C:C,0)))</f>
        <v/>
      </c>
      <c r="D979" s="57" t="str">
        <f>IF(ISBLANK($A979),"",INDEX(ShipmentRegister!F:F,MATCH($A979,ShipmentRegister!C:C,0)))</f>
        <v/>
      </c>
      <c r="E979" s="23"/>
      <c r="F979" s="63"/>
      <c r="G979" s="25"/>
      <c r="H979" s="23"/>
      <c r="I979" s="23"/>
      <c r="J979" s="24"/>
      <c r="K979" s="58" t="str">
        <f>IF(ISBLANK($A979),"",$F979-(INDEX(ShipmentRegister!A:A,MATCH($A979,ShipmentRegister!C:C,0))))</f>
        <v/>
      </c>
      <c r="L979" s="59" t="str">
        <f>IF(ISBLANK($A979),"",IF(INDEX(ShipmentRegister!T:T,MATCH($A979,ShipmentRegister!C:C,0))=0,"",INDEX(ShipmentRegister!T:T,MATCH($A979,ShipmentRegister!C:C,0))))</f>
        <v/>
      </c>
      <c r="M979" s="24"/>
    </row>
    <row r="980" spans="1:13">
      <c r="A980" s="29"/>
      <c r="B980" s="56" t="str">
        <f>IF(ISBLANK($A980),"",INDEX(ShipmentRegister!G:G,MATCH($A980,ShipmentRegister!C:C,0)))</f>
        <v/>
      </c>
      <c r="C980" s="57" t="str">
        <f>IF(ISBLANK($A980),"",INDEX(ShipmentRegister!D:D,MATCH($A980,ShipmentRegister!C:C,0)))</f>
        <v/>
      </c>
      <c r="D980" s="57" t="str">
        <f>IF(ISBLANK($A980),"",INDEX(ShipmentRegister!F:F,MATCH($A980,ShipmentRegister!C:C,0)))</f>
        <v/>
      </c>
      <c r="E980" s="23"/>
      <c r="F980" s="63"/>
      <c r="G980" s="25"/>
      <c r="H980" s="23"/>
      <c r="I980" s="23"/>
      <c r="J980" s="24"/>
      <c r="K980" s="58" t="str">
        <f>IF(ISBLANK($A980),"",$F980-(INDEX(ShipmentRegister!A:A,MATCH($A980,ShipmentRegister!C:C,0))))</f>
        <v/>
      </c>
      <c r="L980" s="59" t="str">
        <f>IF(ISBLANK($A980),"",IF(INDEX(ShipmentRegister!T:T,MATCH($A980,ShipmentRegister!C:C,0))=0,"",INDEX(ShipmentRegister!T:T,MATCH($A980,ShipmentRegister!C:C,0))))</f>
        <v/>
      </c>
      <c r="M980" s="24"/>
    </row>
    <row r="981" spans="1:13">
      <c r="A981" s="29"/>
      <c r="B981" s="56" t="str">
        <f>IF(ISBLANK($A981),"",INDEX(ShipmentRegister!G:G,MATCH($A981,ShipmentRegister!C:C,0)))</f>
        <v/>
      </c>
      <c r="C981" s="57" t="str">
        <f>IF(ISBLANK($A981),"",INDEX(ShipmentRegister!D:D,MATCH($A981,ShipmentRegister!C:C,0)))</f>
        <v/>
      </c>
      <c r="D981" s="57" t="str">
        <f>IF(ISBLANK($A981),"",INDEX(ShipmentRegister!F:F,MATCH($A981,ShipmentRegister!C:C,0)))</f>
        <v/>
      </c>
      <c r="E981" s="23"/>
      <c r="F981" s="63"/>
      <c r="G981" s="25"/>
      <c r="H981" s="23"/>
      <c r="I981" s="23"/>
      <c r="J981" s="24"/>
      <c r="K981" s="58" t="str">
        <f>IF(ISBLANK($A981),"",$F981-(INDEX(ShipmentRegister!A:A,MATCH($A981,ShipmentRegister!C:C,0))))</f>
        <v/>
      </c>
      <c r="L981" s="59" t="str">
        <f>IF(ISBLANK($A981),"",IF(INDEX(ShipmentRegister!T:T,MATCH($A981,ShipmentRegister!C:C,0))=0,"",INDEX(ShipmentRegister!T:T,MATCH($A981,ShipmentRegister!C:C,0))))</f>
        <v/>
      </c>
      <c r="M981" s="24"/>
    </row>
    <row r="982" spans="1:13">
      <c r="A982" s="29"/>
      <c r="B982" s="56" t="str">
        <f>IF(ISBLANK($A982),"",INDEX(ShipmentRegister!G:G,MATCH($A982,ShipmentRegister!C:C,0)))</f>
        <v/>
      </c>
      <c r="C982" s="57" t="str">
        <f>IF(ISBLANK($A982),"",INDEX(ShipmentRegister!D:D,MATCH($A982,ShipmentRegister!C:C,0)))</f>
        <v/>
      </c>
      <c r="D982" s="57" t="str">
        <f>IF(ISBLANK($A982),"",INDEX(ShipmentRegister!F:F,MATCH($A982,ShipmentRegister!C:C,0)))</f>
        <v/>
      </c>
      <c r="E982" s="23"/>
      <c r="F982" s="63"/>
      <c r="G982" s="25"/>
      <c r="H982" s="23"/>
      <c r="I982" s="23"/>
      <c r="J982" s="24"/>
      <c r="K982" s="58" t="str">
        <f>IF(ISBLANK($A982),"",$F982-(INDEX(ShipmentRegister!A:A,MATCH($A982,ShipmentRegister!C:C,0))))</f>
        <v/>
      </c>
      <c r="L982" s="59" t="str">
        <f>IF(ISBLANK($A982),"",IF(INDEX(ShipmentRegister!T:T,MATCH($A982,ShipmentRegister!C:C,0))=0,"",INDEX(ShipmentRegister!T:T,MATCH($A982,ShipmentRegister!C:C,0))))</f>
        <v/>
      </c>
      <c r="M982" s="24"/>
    </row>
    <row r="983" spans="1:13">
      <c r="A983" s="29"/>
      <c r="B983" s="56" t="str">
        <f>IF(ISBLANK($A983),"",INDEX(ShipmentRegister!G:G,MATCH($A983,ShipmentRegister!C:C,0)))</f>
        <v/>
      </c>
      <c r="C983" s="57" t="str">
        <f>IF(ISBLANK($A983),"",INDEX(ShipmentRegister!D:D,MATCH($A983,ShipmentRegister!C:C,0)))</f>
        <v/>
      </c>
      <c r="D983" s="57" t="str">
        <f>IF(ISBLANK($A983),"",INDEX(ShipmentRegister!F:F,MATCH($A983,ShipmentRegister!C:C,0)))</f>
        <v/>
      </c>
      <c r="E983" s="23"/>
      <c r="F983" s="63"/>
      <c r="G983" s="25"/>
      <c r="H983" s="23"/>
      <c r="I983" s="23"/>
      <c r="J983" s="24"/>
      <c r="K983" s="58" t="str">
        <f>IF(ISBLANK($A983),"",$F983-(INDEX(ShipmentRegister!A:A,MATCH($A983,ShipmentRegister!C:C,0))))</f>
        <v/>
      </c>
      <c r="L983" s="59" t="str">
        <f>IF(ISBLANK($A983),"",IF(INDEX(ShipmentRegister!T:T,MATCH($A983,ShipmentRegister!C:C,0))=0,"",INDEX(ShipmentRegister!T:T,MATCH($A983,ShipmentRegister!C:C,0))))</f>
        <v/>
      </c>
      <c r="M983" s="24"/>
    </row>
    <row r="984" spans="1:13">
      <c r="A984" s="29"/>
      <c r="B984" s="56" t="str">
        <f>IF(ISBLANK($A984),"",INDEX(ShipmentRegister!G:G,MATCH($A984,ShipmentRegister!C:C,0)))</f>
        <v/>
      </c>
      <c r="C984" s="57" t="str">
        <f>IF(ISBLANK($A984),"",INDEX(ShipmentRegister!D:D,MATCH($A984,ShipmentRegister!C:C,0)))</f>
        <v/>
      </c>
      <c r="D984" s="57" t="str">
        <f>IF(ISBLANK($A984),"",INDEX(ShipmentRegister!F:F,MATCH($A984,ShipmentRegister!C:C,0)))</f>
        <v/>
      </c>
      <c r="E984" s="23"/>
      <c r="F984" s="63"/>
      <c r="G984" s="25"/>
      <c r="H984" s="23"/>
      <c r="I984" s="23"/>
      <c r="J984" s="24"/>
      <c r="K984" s="58" t="str">
        <f>IF(ISBLANK($A984),"",$F984-(INDEX(ShipmentRegister!A:A,MATCH($A984,ShipmentRegister!C:C,0))))</f>
        <v/>
      </c>
      <c r="L984" s="59" t="str">
        <f>IF(ISBLANK($A984),"",IF(INDEX(ShipmentRegister!T:T,MATCH($A984,ShipmentRegister!C:C,0))=0,"",INDEX(ShipmentRegister!T:T,MATCH($A984,ShipmentRegister!C:C,0))))</f>
        <v/>
      </c>
      <c r="M984" s="24"/>
    </row>
    <row r="985" spans="1:13">
      <c r="A985" s="29"/>
      <c r="B985" s="56" t="str">
        <f>IF(ISBLANK($A985),"",INDEX(ShipmentRegister!G:G,MATCH($A985,ShipmentRegister!C:C,0)))</f>
        <v/>
      </c>
      <c r="C985" s="57" t="str">
        <f>IF(ISBLANK($A985),"",INDEX(ShipmentRegister!D:D,MATCH($A985,ShipmentRegister!C:C,0)))</f>
        <v/>
      </c>
      <c r="D985" s="57" t="str">
        <f>IF(ISBLANK($A985),"",INDEX(ShipmentRegister!F:F,MATCH($A985,ShipmentRegister!C:C,0)))</f>
        <v/>
      </c>
      <c r="E985" s="23"/>
      <c r="F985" s="63"/>
      <c r="G985" s="25"/>
      <c r="H985" s="23"/>
      <c r="I985" s="23"/>
      <c r="J985" s="24"/>
      <c r="K985" s="58" t="str">
        <f>IF(ISBLANK($A985),"",$F985-(INDEX(ShipmentRegister!A:A,MATCH($A985,ShipmentRegister!C:C,0))))</f>
        <v/>
      </c>
      <c r="L985" s="59" t="str">
        <f>IF(ISBLANK($A985),"",IF(INDEX(ShipmentRegister!T:T,MATCH($A985,ShipmentRegister!C:C,0))=0,"",INDEX(ShipmentRegister!T:T,MATCH($A985,ShipmentRegister!C:C,0))))</f>
        <v/>
      </c>
      <c r="M985" s="24"/>
    </row>
    <row r="986" spans="1:13">
      <c r="A986" s="29"/>
      <c r="B986" s="56" t="str">
        <f>IF(ISBLANK($A986),"",INDEX(ShipmentRegister!G:G,MATCH($A986,ShipmentRegister!C:C,0)))</f>
        <v/>
      </c>
      <c r="C986" s="57" t="str">
        <f>IF(ISBLANK($A986),"",INDEX(ShipmentRegister!D:D,MATCH($A986,ShipmentRegister!C:C,0)))</f>
        <v/>
      </c>
      <c r="D986" s="57" t="str">
        <f>IF(ISBLANK($A986),"",INDEX(ShipmentRegister!F:F,MATCH($A986,ShipmentRegister!C:C,0)))</f>
        <v/>
      </c>
      <c r="E986" s="23"/>
      <c r="F986" s="63"/>
      <c r="G986" s="25"/>
      <c r="H986" s="23"/>
      <c r="I986" s="23"/>
      <c r="J986" s="24"/>
      <c r="K986" s="58" t="str">
        <f>IF(ISBLANK($A986),"",$F986-(INDEX(ShipmentRegister!A:A,MATCH($A986,ShipmentRegister!C:C,0))))</f>
        <v/>
      </c>
      <c r="L986" s="59" t="str">
        <f>IF(ISBLANK($A986),"",IF(INDEX(ShipmentRegister!T:T,MATCH($A986,ShipmentRegister!C:C,0))=0,"",INDEX(ShipmentRegister!T:T,MATCH($A986,ShipmentRegister!C:C,0))))</f>
        <v/>
      </c>
      <c r="M986" s="24"/>
    </row>
    <row r="987" spans="1:13">
      <c r="A987" s="29"/>
      <c r="B987" s="56" t="str">
        <f>IF(ISBLANK($A987),"",INDEX(ShipmentRegister!G:G,MATCH($A987,ShipmentRegister!C:C,0)))</f>
        <v/>
      </c>
      <c r="C987" s="57" t="str">
        <f>IF(ISBLANK($A987),"",INDEX(ShipmentRegister!D:D,MATCH($A987,ShipmentRegister!C:C,0)))</f>
        <v/>
      </c>
      <c r="D987" s="57" t="str">
        <f>IF(ISBLANK($A987),"",INDEX(ShipmentRegister!F:F,MATCH($A987,ShipmentRegister!C:C,0)))</f>
        <v/>
      </c>
      <c r="E987" s="23"/>
      <c r="F987" s="63"/>
      <c r="G987" s="25"/>
      <c r="H987" s="23"/>
      <c r="I987" s="23"/>
      <c r="J987" s="24"/>
      <c r="K987" s="58" t="str">
        <f>IF(ISBLANK($A987),"",$F987-(INDEX(ShipmentRegister!A:A,MATCH($A987,ShipmentRegister!C:C,0))))</f>
        <v/>
      </c>
      <c r="L987" s="59" t="str">
        <f>IF(ISBLANK($A987),"",IF(INDEX(ShipmentRegister!T:T,MATCH($A987,ShipmentRegister!C:C,0))=0,"",INDEX(ShipmentRegister!T:T,MATCH($A987,ShipmentRegister!C:C,0))))</f>
        <v/>
      </c>
      <c r="M987" s="24"/>
    </row>
    <row r="988" spans="1:13">
      <c r="A988" s="29"/>
      <c r="B988" s="56" t="str">
        <f>IF(ISBLANK($A988),"",INDEX(ShipmentRegister!G:G,MATCH($A988,ShipmentRegister!C:C,0)))</f>
        <v/>
      </c>
      <c r="C988" s="57" t="str">
        <f>IF(ISBLANK($A988),"",INDEX(ShipmentRegister!D:D,MATCH($A988,ShipmentRegister!C:C,0)))</f>
        <v/>
      </c>
      <c r="D988" s="57" t="str">
        <f>IF(ISBLANK($A988),"",INDEX(ShipmentRegister!F:F,MATCH($A988,ShipmentRegister!C:C,0)))</f>
        <v/>
      </c>
      <c r="E988" s="23"/>
      <c r="F988" s="63"/>
      <c r="G988" s="25"/>
      <c r="H988" s="23"/>
      <c r="I988" s="23"/>
      <c r="J988" s="24"/>
      <c r="K988" s="58" t="str">
        <f>IF(ISBLANK($A988),"",$F988-(INDEX(ShipmentRegister!A:A,MATCH($A988,ShipmentRegister!C:C,0))))</f>
        <v/>
      </c>
      <c r="L988" s="59" t="str">
        <f>IF(ISBLANK($A988),"",IF(INDEX(ShipmentRegister!T:T,MATCH($A988,ShipmentRegister!C:C,0))=0,"",INDEX(ShipmentRegister!T:T,MATCH($A988,ShipmentRegister!C:C,0))))</f>
        <v/>
      </c>
      <c r="M988" s="24"/>
    </row>
    <row r="989" spans="1:13">
      <c r="A989" s="29"/>
      <c r="B989" s="56" t="str">
        <f>IF(ISBLANK($A989),"",INDEX(ShipmentRegister!G:G,MATCH($A989,ShipmentRegister!C:C,0)))</f>
        <v/>
      </c>
      <c r="C989" s="57" t="str">
        <f>IF(ISBLANK($A989),"",INDEX(ShipmentRegister!D:D,MATCH($A989,ShipmentRegister!C:C,0)))</f>
        <v/>
      </c>
      <c r="D989" s="57" t="str">
        <f>IF(ISBLANK($A989),"",INDEX(ShipmentRegister!F:F,MATCH($A989,ShipmentRegister!C:C,0)))</f>
        <v/>
      </c>
      <c r="E989" s="23"/>
      <c r="F989" s="63"/>
      <c r="G989" s="25"/>
      <c r="H989" s="23"/>
      <c r="I989" s="23"/>
      <c r="J989" s="24"/>
      <c r="K989" s="58" t="str">
        <f>IF(ISBLANK($A989),"",$F989-(INDEX(ShipmentRegister!A:A,MATCH($A989,ShipmentRegister!C:C,0))))</f>
        <v/>
      </c>
      <c r="L989" s="59" t="str">
        <f>IF(ISBLANK($A989),"",IF(INDEX(ShipmentRegister!T:T,MATCH($A989,ShipmentRegister!C:C,0))=0,"",INDEX(ShipmentRegister!T:T,MATCH($A989,ShipmentRegister!C:C,0))))</f>
        <v/>
      </c>
      <c r="M989" s="24"/>
    </row>
    <row r="990" spans="1:13">
      <c r="A990" s="29"/>
      <c r="B990" s="56" t="str">
        <f>IF(ISBLANK($A990),"",INDEX(ShipmentRegister!G:G,MATCH($A990,ShipmentRegister!C:C,0)))</f>
        <v/>
      </c>
      <c r="C990" s="57" t="str">
        <f>IF(ISBLANK($A990),"",INDEX(ShipmentRegister!D:D,MATCH($A990,ShipmentRegister!C:C,0)))</f>
        <v/>
      </c>
      <c r="D990" s="57" t="str">
        <f>IF(ISBLANK($A990),"",INDEX(ShipmentRegister!F:F,MATCH($A990,ShipmentRegister!C:C,0)))</f>
        <v/>
      </c>
      <c r="E990" s="23"/>
      <c r="F990" s="63"/>
      <c r="G990" s="25"/>
      <c r="H990" s="23"/>
      <c r="I990" s="23"/>
      <c r="J990" s="24"/>
      <c r="K990" s="58" t="str">
        <f>IF(ISBLANK($A990),"",$F990-(INDEX(ShipmentRegister!A:A,MATCH($A990,ShipmentRegister!C:C,0))))</f>
        <v/>
      </c>
      <c r="L990" s="59" t="str">
        <f>IF(ISBLANK($A990),"",IF(INDEX(ShipmentRegister!T:T,MATCH($A990,ShipmentRegister!C:C,0))=0,"",INDEX(ShipmentRegister!T:T,MATCH($A990,ShipmentRegister!C:C,0))))</f>
        <v/>
      </c>
      <c r="M990" s="24"/>
    </row>
    <row r="991" spans="1:13">
      <c r="A991" s="29"/>
      <c r="B991" s="56" t="str">
        <f>IF(ISBLANK($A991),"",INDEX(ShipmentRegister!G:G,MATCH($A991,ShipmentRegister!C:C,0)))</f>
        <v/>
      </c>
      <c r="C991" s="57" t="str">
        <f>IF(ISBLANK($A991),"",INDEX(ShipmentRegister!D:D,MATCH($A991,ShipmentRegister!C:C,0)))</f>
        <v/>
      </c>
      <c r="D991" s="57" t="str">
        <f>IF(ISBLANK($A991),"",INDEX(ShipmentRegister!F:F,MATCH($A991,ShipmentRegister!C:C,0)))</f>
        <v/>
      </c>
      <c r="E991" s="23"/>
      <c r="F991" s="63"/>
      <c r="G991" s="25"/>
      <c r="H991" s="23"/>
      <c r="I991" s="23"/>
      <c r="J991" s="24"/>
      <c r="K991" s="58" t="str">
        <f>IF(ISBLANK($A991),"",$F991-(INDEX(ShipmentRegister!A:A,MATCH($A991,ShipmentRegister!C:C,0))))</f>
        <v/>
      </c>
      <c r="L991" s="59" t="str">
        <f>IF(ISBLANK($A991),"",IF(INDEX(ShipmentRegister!T:T,MATCH($A991,ShipmentRegister!C:C,0))=0,"",INDEX(ShipmentRegister!T:T,MATCH($A991,ShipmentRegister!C:C,0))))</f>
        <v/>
      </c>
      <c r="M991" s="24"/>
    </row>
    <row r="992" spans="1:13">
      <c r="A992" s="29"/>
      <c r="B992" s="56" t="str">
        <f>IF(ISBLANK($A992),"",INDEX(ShipmentRegister!G:G,MATCH($A992,ShipmentRegister!C:C,0)))</f>
        <v/>
      </c>
      <c r="C992" s="57" t="str">
        <f>IF(ISBLANK($A992),"",INDEX(ShipmentRegister!D:D,MATCH($A992,ShipmentRegister!C:C,0)))</f>
        <v/>
      </c>
      <c r="D992" s="57" t="str">
        <f>IF(ISBLANK($A992),"",INDEX(ShipmentRegister!F:F,MATCH($A992,ShipmentRegister!C:C,0)))</f>
        <v/>
      </c>
      <c r="E992" s="23"/>
      <c r="F992" s="63"/>
      <c r="G992" s="25"/>
      <c r="H992" s="23"/>
      <c r="I992" s="23"/>
      <c r="J992" s="24"/>
      <c r="K992" s="58" t="str">
        <f>IF(ISBLANK($A992),"",$F992-(INDEX(ShipmentRegister!A:A,MATCH($A992,ShipmentRegister!C:C,0))))</f>
        <v/>
      </c>
      <c r="L992" s="59" t="str">
        <f>IF(ISBLANK($A992),"",IF(INDEX(ShipmentRegister!T:T,MATCH($A992,ShipmentRegister!C:C,0))=0,"",INDEX(ShipmentRegister!T:T,MATCH($A992,ShipmentRegister!C:C,0))))</f>
        <v/>
      </c>
      <c r="M992" s="24"/>
    </row>
    <row r="993" spans="1:13">
      <c r="A993" s="29"/>
      <c r="B993" s="56" t="str">
        <f>IF(ISBLANK($A993),"",INDEX(ShipmentRegister!G:G,MATCH($A993,ShipmentRegister!C:C,0)))</f>
        <v/>
      </c>
      <c r="C993" s="57" t="str">
        <f>IF(ISBLANK($A993),"",INDEX(ShipmentRegister!D:D,MATCH($A993,ShipmentRegister!C:C,0)))</f>
        <v/>
      </c>
      <c r="D993" s="57" t="str">
        <f>IF(ISBLANK($A993),"",INDEX(ShipmentRegister!F:F,MATCH($A993,ShipmentRegister!C:C,0)))</f>
        <v/>
      </c>
      <c r="E993" s="23"/>
      <c r="F993" s="63"/>
      <c r="G993" s="25"/>
      <c r="H993" s="23"/>
      <c r="I993" s="23"/>
      <c r="J993" s="24"/>
      <c r="K993" s="58" t="str">
        <f>IF(ISBLANK($A993),"",$F993-(INDEX(ShipmentRegister!A:A,MATCH($A993,ShipmentRegister!C:C,0))))</f>
        <v/>
      </c>
      <c r="L993" s="59" t="str">
        <f>IF(ISBLANK($A993),"",IF(INDEX(ShipmentRegister!T:T,MATCH($A993,ShipmentRegister!C:C,0))=0,"",INDEX(ShipmentRegister!T:T,MATCH($A993,ShipmentRegister!C:C,0))))</f>
        <v/>
      </c>
      <c r="M993" s="24"/>
    </row>
    <row r="994" spans="1:13">
      <c r="A994" s="29"/>
      <c r="B994" s="56" t="str">
        <f>IF(ISBLANK($A994),"",INDEX(ShipmentRegister!G:G,MATCH($A994,ShipmentRegister!C:C,0)))</f>
        <v/>
      </c>
      <c r="C994" s="57" t="str">
        <f>IF(ISBLANK($A994),"",INDEX(ShipmentRegister!D:D,MATCH($A994,ShipmentRegister!C:C,0)))</f>
        <v/>
      </c>
      <c r="D994" s="57" t="str">
        <f>IF(ISBLANK($A994),"",INDEX(ShipmentRegister!F:F,MATCH($A994,ShipmentRegister!C:C,0)))</f>
        <v/>
      </c>
      <c r="E994" s="23"/>
      <c r="F994" s="63"/>
      <c r="G994" s="25"/>
      <c r="H994" s="23"/>
      <c r="I994" s="23"/>
      <c r="J994" s="24"/>
      <c r="K994" s="58" t="str">
        <f>IF(ISBLANK($A994),"",$F994-(INDEX(ShipmentRegister!A:A,MATCH($A994,ShipmentRegister!C:C,0))))</f>
        <v/>
      </c>
      <c r="L994" s="59" t="str">
        <f>IF(ISBLANK($A994),"",IF(INDEX(ShipmentRegister!T:T,MATCH($A994,ShipmentRegister!C:C,0))=0,"",INDEX(ShipmentRegister!T:T,MATCH($A994,ShipmentRegister!C:C,0))))</f>
        <v/>
      </c>
      <c r="M994" s="24"/>
    </row>
    <row r="995" spans="1:13">
      <c r="A995" s="29"/>
      <c r="B995" s="56" t="str">
        <f>IF(ISBLANK($A995),"",INDEX(ShipmentRegister!G:G,MATCH($A995,ShipmentRegister!C:C,0)))</f>
        <v/>
      </c>
      <c r="C995" s="57" t="str">
        <f>IF(ISBLANK($A995),"",INDEX(ShipmentRegister!D:D,MATCH($A995,ShipmentRegister!C:C,0)))</f>
        <v/>
      </c>
      <c r="D995" s="57" t="str">
        <f>IF(ISBLANK($A995),"",INDEX(ShipmentRegister!F:F,MATCH($A995,ShipmentRegister!C:C,0)))</f>
        <v/>
      </c>
      <c r="E995" s="23"/>
      <c r="F995" s="63"/>
      <c r="G995" s="25"/>
      <c r="H995" s="23"/>
      <c r="I995" s="23"/>
      <c r="J995" s="24"/>
      <c r="K995" s="58" t="str">
        <f>IF(ISBLANK($A995),"",$F995-(INDEX(ShipmentRegister!A:A,MATCH($A995,ShipmentRegister!C:C,0))))</f>
        <v/>
      </c>
      <c r="L995" s="59" t="str">
        <f>IF(ISBLANK($A995),"",IF(INDEX(ShipmentRegister!T:T,MATCH($A995,ShipmentRegister!C:C,0))=0,"",INDEX(ShipmentRegister!T:T,MATCH($A995,ShipmentRegister!C:C,0))))</f>
        <v/>
      </c>
      <c r="M995" s="24"/>
    </row>
    <row r="996" spans="1:13">
      <c r="A996" s="29"/>
      <c r="B996" s="56" t="str">
        <f>IF(ISBLANK($A996),"",INDEX(ShipmentRegister!G:G,MATCH($A996,ShipmentRegister!C:C,0)))</f>
        <v/>
      </c>
      <c r="C996" s="57" t="str">
        <f>IF(ISBLANK($A996),"",INDEX(ShipmentRegister!D:D,MATCH($A996,ShipmentRegister!C:C,0)))</f>
        <v/>
      </c>
      <c r="D996" s="57" t="str">
        <f>IF(ISBLANK($A996),"",INDEX(ShipmentRegister!F:F,MATCH($A996,ShipmentRegister!C:C,0)))</f>
        <v/>
      </c>
      <c r="E996" s="23"/>
      <c r="F996" s="63"/>
      <c r="G996" s="25"/>
      <c r="H996" s="23"/>
      <c r="I996" s="23"/>
      <c r="J996" s="24"/>
      <c r="K996" s="58" t="str">
        <f>IF(ISBLANK($A996),"",$F996-(INDEX(ShipmentRegister!A:A,MATCH($A996,ShipmentRegister!C:C,0))))</f>
        <v/>
      </c>
      <c r="L996" s="59" t="str">
        <f>IF(ISBLANK($A996),"",IF(INDEX(ShipmentRegister!T:T,MATCH($A996,ShipmentRegister!C:C,0))=0,"",INDEX(ShipmentRegister!T:T,MATCH($A996,ShipmentRegister!C:C,0))))</f>
        <v/>
      </c>
      <c r="M996" s="24"/>
    </row>
    <row r="997" spans="1:13">
      <c r="A997" s="29"/>
      <c r="B997" s="56" t="str">
        <f>IF(ISBLANK($A997),"",INDEX(ShipmentRegister!G:G,MATCH($A997,ShipmentRegister!C:C,0)))</f>
        <v/>
      </c>
      <c r="C997" s="57" t="str">
        <f>IF(ISBLANK($A997),"",INDEX(ShipmentRegister!D:D,MATCH($A997,ShipmentRegister!C:C,0)))</f>
        <v/>
      </c>
      <c r="D997" s="57" t="str">
        <f>IF(ISBLANK($A997),"",INDEX(ShipmentRegister!F:F,MATCH($A997,ShipmentRegister!C:C,0)))</f>
        <v/>
      </c>
      <c r="E997" s="23"/>
      <c r="F997" s="63"/>
      <c r="G997" s="25"/>
      <c r="H997" s="23"/>
      <c r="I997" s="23"/>
      <c r="J997" s="24"/>
      <c r="K997" s="58" t="str">
        <f>IF(ISBLANK($A997),"",$F997-(INDEX(ShipmentRegister!A:A,MATCH($A997,ShipmentRegister!C:C,0))))</f>
        <v/>
      </c>
      <c r="L997" s="59" t="str">
        <f>IF(ISBLANK($A997),"",IF(INDEX(ShipmentRegister!T:T,MATCH($A997,ShipmentRegister!C:C,0))=0,"",INDEX(ShipmentRegister!T:T,MATCH($A997,ShipmentRegister!C:C,0))))</f>
        <v/>
      </c>
      <c r="M997" s="24"/>
    </row>
    <row r="998" spans="1:13">
      <c r="A998" s="29"/>
      <c r="B998" s="56" t="str">
        <f>IF(ISBLANK($A998),"",INDEX(ShipmentRegister!G:G,MATCH($A998,ShipmentRegister!C:C,0)))</f>
        <v/>
      </c>
      <c r="C998" s="57" t="str">
        <f>IF(ISBLANK($A998),"",INDEX(ShipmentRegister!D:D,MATCH($A998,ShipmentRegister!C:C,0)))</f>
        <v/>
      </c>
      <c r="D998" s="57" t="str">
        <f>IF(ISBLANK($A998),"",INDEX(ShipmentRegister!F:F,MATCH($A998,ShipmentRegister!C:C,0)))</f>
        <v/>
      </c>
      <c r="E998" s="23"/>
      <c r="F998" s="63"/>
      <c r="G998" s="25"/>
      <c r="H998" s="23"/>
      <c r="I998" s="23"/>
      <c r="J998" s="24"/>
      <c r="K998" s="58" t="str">
        <f>IF(ISBLANK($A998),"",$F998-(INDEX(ShipmentRegister!A:A,MATCH($A998,ShipmentRegister!C:C,0))))</f>
        <v/>
      </c>
      <c r="L998" s="59" t="str">
        <f>IF(ISBLANK($A998),"",IF(INDEX(ShipmentRegister!T:T,MATCH($A998,ShipmentRegister!C:C,0))=0,"",INDEX(ShipmentRegister!T:T,MATCH($A998,ShipmentRegister!C:C,0))))</f>
        <v/>
      </c>
      <c r="M998" s="24"/>
    </row>
    <row r="999" spans="1:13">
      <c r="A999" s="29"/>
      <c r="B999" s="56" t="str">
        <f>IF(ISBLANK($A999),"",INDEX(ShipmentRegister!G:G,MATCH($A999,ShipmentRegister!C:C,0)))</f>
        <v/>
      </c>
      <c r="C999" s="57" t="str">
        <f>IF(ISBLANK($A999),"",INDEX(ShipmentRegister!D:D,MATCH($A999,ShipmentRegister!C:C,0)))</f>
        <v/>
      </c>
      <c r="D999" s="57" t="str">
        <f>IF(ISBLANK($A999),"",INDEX(ShipmentRegister!F:F,MATCH($A999,ShipmentRegister!C:C,0)))</f>
        <v/>
      </c>
      <c r="E999" s="23"/>
      <c r="F999" s="63"/>
      <c r="G999" s="25"/>
      <c r="H999" s="23"/>
      <c r="I999" s="23"/>
      <c r="J999" s="24"/>
      <c r="K999" s="58" t="str">
        <f>IF(ISBLANK($A999),"",$F999-(INDEX(ShipmentRegister!A:A,MATCH($A999,ShipmentRegister!C:C,0))))</f>
        <v/>
      </c>
      <c r="L999" s="59" t="str">
        <f>IF(ISBLANK($A999),"",IF(INDEX(ShipmentRegister!T:T,MATCH($A999,ShipmentRegister!C:C,0))=0,"",INDEX(ShipmentRegister!T:T,MATCH($A999,ShipmentRegister!C:C,0))))</f>
        <v/>
      </c>
      <c r="M999" s="24"/>
    </row>
    <row r="1000" spans="1:13">
      <c r="A1000" s="29"/>
      <c r="B1000" s="56" t="str">
        <f>IF(ISBLANK($A1000),"",INDEX(ShipmentRegister!G:G,MATCH($A1000,ShipmentRegister!C:C,0)))</f>
        <v/>
      </c>
      <c r="C1000" s="57" t="str">
        <f>IF(ISBLANK($A1000),"",INDEX(ShipmentRegister!D:D,MATCH($A1000,ShipmentRegister!C:C,0)))</f>
        <v/>
      </c>
      <c r="D1000" s="57" t="str">
        <f>IF(ISBLANK($A1000),"",INDEX(ShipmentRegister!F:F,MATCH($A1000,ShipmentRegister!C:C,0)))</f>
        <v/>
      </c>
      <c r="E1000" s="23"/>
      <c r="F1000" s="63"/>
      <c r="G1000" s="25"/>
      <c r="H1000" s="23"/>
      <c r="I1000" s="23"/>
      <c r="J1000" s="24"/>
      <c r="K1000" s="58" t="str">
        <f>IF(ISBLANK($A1000),"",$F1000-(INDEX(ShipmentRegister!A:A,MATCH($A1000,ShipmentRegister!C:C,0))))</f>
        <v/>
      </c>
      <c r="L1000" s="59" t="str">
        <f>IF(ISBLANK($A1000),"",IF(INDEX(ShipmentRegister!T:T,MATCH($A1000,ShipmentRegister!C:C,0))=0,"",INDEX(ShipmentRegister!T:T,MATCH($A1000,ShipmentRegister!C:C,0))))</f>
        <v/>
      </c>
      <c r="M1000" s="24"/>
    </row>
    <row r="1001" spans="1:13">
      <c r="A1001" s="29"/>
      <c r="B1001" s="56" t="str">
        <f>IF(ISBLANK($A1001),"",INDEX(ShipmentRegister!G:G,MATCH($A1001,ShipmentRegister!C:C,0)))</f>
        <v/>
      </c>
      <c r="C1001" s="57" t="str">
        <f>IF(ISBLANK($A1001),"",INDEX(ShipmentRegister!D:D,MATCH($A1001,ShipmentRegister!C:C,0)))</f>
        <v/>
      </c>
      <c r="D1001" s="57" t="str">
        <f>IF(ISBLANK($A1001),"",INDEX(ShipmentRegister!F:F,MATCH($A1001,ShipmentRegister!C:C,0)))</f>
        <v/>
      </c>
      <c r="E1001" s="23"/>
      <c r="F1001" s="63"/>
      <c r="G1001" s="25"/>
      <c r="H1001" s="23"/>
      <c r="I1001" s="23"/>
      <c r="J1001" s="24"/>
      <c r="K1001" s="58" t="str">
        <f>IF(ISBLANK($A1001),"",$F1001-(INDEX(ShipmentRegister!A:A,MATCH($A1001,ShipmentRegister!C:C,0))))</f>
        <v/>
      </c>
      <c r="L1001" s="59" t="str">
        <f>IF(ISBLANK($A1001),"",IF(INDEX(ShipmentRegister!T:T,MATCH($A1001,ShipmentRegister!C:C,0))=0,"",INDEX(ShipmentRegister!T:T,MATCH($A1001,ShipmentRegister!C:C,0))))</f>
        <v/>
      </c>
      <c r="M1001" s="24"/>
    </row>
    <row r="1002" spans="1:13">
      <c r="A1002" s="29"/>
      <c r="B1002" s="56" t="str">
        <f>IF(ISBLANK($A1002),"",INDEX(ShipmentRegister!G:G,MATCH($A1002,ShipmentRegister!C:C,0)))</f>
        <v/>
      </c>
      <c r="C1002" s="57" t="str">
        <f>IF(ISBLANK($A1002),"",INDEX(ShipmentRegister!D:D,MATCH($A1002,ShipmentRegister!C:C,0)))</f>
        <v/>
      </c>
      <c r="D1002" s="57" t="str">
        <f>IF(ISBLANK($A1002),"",INDEX(ShipmentRegister!F:F,MATCH($A1002,ShipmentRegister!C:C,0)))</f>
        <v/>
      </c>
      <c r="E1002" s="23"/>
      <c r="F1002" s="63"/>
      <c r="G1002" s="25"/>
      <c r="H1002" s="23"/>
      <c r="I1002" s="23"/>
      <c r="J1002" s="24"/>
      <c r="K1002" s="58" t="str">
        <f>IF(ISBLANK($A1002),"",$F1002-(INDEX(ShipmentRegister!A:A,MATCH($A1002,ShipmentRegister!C:C,0))))</f>
        <v/>
      </c>
      <c r="L1002" s="59" t="str">
        <f>IF(ISBLANK($A1002),"",IF(INDEX(ShipmentRegister!T:T,MATCH($A1002,ShipmentRegister!C:C,0))=0,"",INDEX(ShipmentRegister!T:T,MATCH($A1002,ShipmentRegister!C:C,0))))</f>
        <v/>
      </c>
      <c r="M1002" s="24"/>
    </row>
    <row r="1003" spans="1:13">
      <c r="A1003" s="29"/>
      <c r="B1003" s="56" t="str">
        <f>IF(ISBLANK($A1003),"",INDEX(ShipmentRegister!G:G,MATCH($A1003,ShipmentRegister!C:C,0)))</f>
        <v/>
      </c>
      <c r="C1003" s="57" t="str">
        <f>IF(ISBLANK($A1003),"",INDEX(ShipmentRegister!D:D,MATCH($A1003,ShipmentRegister!C:C,0)))</f>
        <v/>
      </c>
      <c r="D1003" s="57" t="str">
        <f>IF(ISBLANK($A1003),"",INDEX(ShipmentRegister!F:F,MATCH($A1003,ShipmentRegister!C:C,0)))</f>
        <v/>
      </c>
      <c r="E1003" s="23"/>
      <c r="F1003" s="63"/>
      <c r="G1003" s="25"/>
      <c r="H1003" s="23"/>
      <c r="I1003" s="23"/>
      <c r="J1003" s="24"/>
      <c r="K1003" s="58" t="str">
        <f>IF(ISBLANK($A1003),"",$F1003-(INDEX(ShipmentRegister!A:A,MATCH($A1003,ShipmentRegister!C:C,0))))</f>
        <v/>
      </c>
      <c r="L1003" s="59" t="str">
        <f>IF(ISBLANK($A1003),"",IF(INDEX(ShipmentRegister!T:T,MATCH($A1003,ShipmentRegister!C:C,0))=0,"",INDEX(ShipmentRegister!T:T,MATCH($A1003,ShipmentRegister!C:C,0))))</f>
        <v/>
      </c>
      <c r="M1003" s="24"/>
    </row>
    <row r="1004" spans="1:13">
      <c r="A1004" s="29"/>
      <c r="B1004" s="56" t="str">
        <f>IF(ISBLANK($A1004),"",INDEX(ShipmentRegister!G:G,MATCH($A1004,ShipmentRegister!C:C,0)))</f>
        <v/>
      </c>
      <c r="C1004" s="57" t="str">
        <f>IF(ISBLANK($A1004),"",INDEX(ShipmentRegister!D:D,MATCH($A1004,ShipmentRegister!C:C,0)))</f>
        <v/>
      </c>
      <c r="D1004" s="57" t="str">
        <f>IF(ISBLANK($A1004),"",INDEX(ShipmentRegister!F:F,MATCH($A1004,ShipmentRegister!C:C,0)))</f>
        <v/>
      </c>
      <c r="E1004" s="23"/>
      <c r="F1004" s="63"/>
      <c r="G1004" s="25"/>
      <c r="H1004" s="23"/>
      <c r="I1004" s="23"/>
      <c r="J1004" s="24"/>
      <c r="K1004" s="58" t="str">
        <f>IF(ISBLANK($A1004),"",$F1004-(INDEX(ShipmentRegister!A:A,MATCH($A1004,ShipmentRegister!C:C,0))))</f>
        <v/>
      </c>
      <c r="L1004" s="59" t="str">
        <f>IF(ISBLANK($A1004),"",IF(INDEX(ShipmentRegister!T:T,MATCH($A1004,ShipmentRegister!C:C,0))=0,"",INDEX(ShipmentRegister!T:T,MATCH($A1004,ShipmentRegister!C:C,0))))</f>
        <v/>
      </c>
      <c r="M1004" s="24"/>
    </row>
    <row r="1005" spans="1:13">
      <c r="A1005" s="29"/>
      <c r="B1005" s="56" t="str">
        <f>IF(ISBLANK($A1005),"",INDEX(ShipmentRegister!G:G,MATCH($A1005,ShipmentRegister!C:C,0)))</f>
        <v/>
      </c>
      <c r="C1005" s="57" t="str">
        <f>IF(ISBLANK($A1005),"",INDEX(ShipmentRegister!D:D,MATCH($A1005,ShipmentRegister!C:C,0)))</f>
        <v/>
      </c>
      <c r="D1005" s="57" t="str">
        <f>IF(ISBLANK($A1005),"",INDEX(ShipmentRegister!F:F,MATCH($A1005,ShipmentRegister!C:C,0)))</f>
        <v/>
      </c>
      <c r="E1005" s="23"/>
      <c r="F1005" s="63"/>
      <c r="G1005" s="25"/>
      <c r="H1005" s="23"/>
      <c r="I1005" s="23"/>
      <c r="J1005" s="24"/>
      <c r="K1005" s="58" t="str">
        <f>IF(ISBLANK($A1005),"",$F1005-(INDEX(ShipmentRegister!A:A,MATCH($A1005,ShipmentRegister!C:C,0))))</f>
        <v/>
      </c>
      <c r="L1005" s="59" t="str">
        <f>IF(ISBLANK($A1005),"",IF(INDEX(ShipmentRegister!T:T,MATCH($A1005,ShipmentRegister!C:C,0))=0,"",INDEX(ShipmentRegister!T:T,MATCH($A1005,ShipmentRegister!C:C,0))))</f>
        <v/>
      </c>
      <c r="M1005" s="24"/>
    </row>
    <row r="1006" spans="1:13">
      <c r="A1006" s="29"/>
      <c r="B1006" s="56" t="str">
        <f>IF(ISBLANK($A1006),"",INDEX(ShipmentRegister!G:G,MATCH($A1006,ShipmentRegister!C:C,0)))</f>
        <v/>
      </c>
      <c r="C1006" s="57" t="str">
        <f>IF(ISBLANK($A1006),"",INDEX(ShipmentRegister!D:D,MATCH($A1006,ShipmentRegister!C:C,0)))</f>
        <v/>
      </c>
      <c r="D1006" s="57" t="str">
        <f>IF(ISBLANK($A1006),"",INDEX(ShipmentRegister!F:F,MATCH($A1006,ShipmentRegister!C:C,0)))</f>
        <v/>
      </c>
      <c r="E1006" s="23"/>
      <c r="F1006" s="63"/>
      <c r="G1006" s="25"/>
      <c r="H1006" s="23"/>
      <c r="I1006" s="23"/>
      <c r="J1006" s="24"/>
      <c r="K1006" s="58" t="str">
        <f>IF(ISBLANK($A1006),"",$F1006-(INDEX(ShipmentRegister!A:A,MATCH($A1006,ShipmentRegister!C:C,0))))</f>
        <v/>
      </c>
      <c r="L1006" s="59" t="str">
        <f>IF(ISBLANK($A1006),"",IF(INDEX(ShipmentRegister!T:T,MATCH($A1006,ShipmentRegister!C:C,0))=0,"",INDEX(ShipmentRegister!T:T,MATCH($A1006,ShipmentRegister!C:C,0))))</f>
        <v/>
      </c>
      <c r="M1006" s="24"/>
    </row>
    <row r="1007" spans="1:13">
      <c r="A1007" s="29"/>
      <c r="B1007" s="56" t="str">
        <f>IF(ISBLANK($A1007),"",INDEX(ShipmentRegister!G:G,MATCH($A1007,ShipmentRegister!C:C,0)))</f>
        <v/>
      </c>
      <c r="C1007" s="57" t="str">
        <f>IF(ISBLANK($A1007),"",INDEX(ShipmentRegister!D:D,MATCH($A1007,ShipmentRegister!C:C,0)))</f>
        <v/>
      </c>
      <c r="D1007" s="57" t="str">
        <f>IF(ISBLANK($A1007),"",INDEX(ShipmentRegister!F:F,MATCH($A1007,ShipmentRegister!C:C,0)))</f>
        <v/>
      </c>
      <c r="E1007" s="23"/>
      <c r="F1007" s="63"/>
      <c r="G1007" s="25"/>
      <c r="H1007" s="23"/>
      <c r="I1007" s="23"/>
      <c r="J1007" s="24"/>
      <c r="K1007" s="58" t="str">
        <f>IF(ISBLANK($A1007),"",$F1007-(INDEX(ShipmentRegister!A:A,MATCH($A1007,ShipmentRegister!C:C,0))))</f>
        <v/>
      </c>
      <c r="L1007" s="59" t="str">
        <f>IF(ISBLANK($A1007),"",IF(INDEX(ShipmentRegister!T:T,MATCH($A1007,ShipmentRegister!C:C,0))=0,"",INDEX(ShipmentRegister!T:T,MATCH($A1007,ShipmentRegister!C:C,0))))</f>
        <v/>
      </c>
      <c r="M1007" s="24"/>
    </row>
    <row r="1008" spans="1:13">
      <c r="A1008" s="29"/>
      <c r="B1008" s="56" t="str">
        <f>IF(ISBLANK($A1008),"",INDEX(ShipmentRegister!G:G,MATCH($A1008,ShipmentRegister!C:C,0)))</f>
        <v/>
      </c>
      <c r="C1008" s="57" t="str">
        <f>IF(ISBLANK($A1008),"",INDEX(ShipmentRegister!D:D,MATCH($A1008,ShipmentRegister!C:C,0)))</f>
        <v/>
      </c>
      <c r="D1008" s="57" t="str">
        <f>IF(ISBLANK($A1008),"",INDEX(ShipmentRegister!F:F,MATCH($A1008,ShipmentRegister!C:C,0)))</f>
        <v/>
      </c>
      <c r="E1008" s="23"/>
      <c r="F1008" s="63"/>
      <c r="G1008" s="25"/>
      <c r="H1008" s="23"/>
      <c r="I1008" s="23"/>
      <c r="J1008" s="24"/>
      <c r="K1008" s="58" t="str">
        <f>IF(ISBLANK($A1008),"",$F1008-(INDEX(ShipmentRegister!A:A,MATCH($A1008,ShipmentRegister!C:C,0))))</f>
        <v/>
      </c>
      <c r="L1008" s="59" t="str">
        <f>IF(ISBLANK($A1008),"",IF(INDEX(ShipmentRegister!T:T,MATCH($A1008,ShipmentRegister!C:C,0))=0,"",INDEX(ShipmentRegister!T:T,MATCH($A1008,ShipmentRegister!C:C,0))))</f>
        <v/>
      </c>
      <c r="M1008" s="24"/>
    </row>
    <row r="1009" spans="1:13">
      <c r="A1009" s="29"/>
      <c r="B1009" s="56" t="str">
        <f>IF(ISBLANK($A1009),"",INDEX(ShipmentRegister!G:G,MATCH($A1009,ShipmentRegister!C:C,0)))</f>
        <v/>
      </c>
      <c r="C1009" s="57" t="str">
        <f>IF(ISBLANK($A1009),"",INDEX(ShipmentRegister!D:D,MATCH($A1009,ShipmentRegister!C:C,0)))</f>
        <v/>
      </c>
      <c r="D1009" s="57" t="str">
        <f>IF(ISBLANK($A1009),"",INDEX(ShipmentRegister!F:F,MATCH($A1009,ShipmentRegister!C:C,0)))</f>
        <v/>
      </c>
      <c r="E1009" s="23"/>
      <c r="F1009" s="63"/>
      <c r="G1009" s="25"/>
      <c r="H1009" s="23"/>
      <c r="I1009" s="23"/>
      <c r="J1009" s="24"/>
      <c r="K1009" s="58" t="str">
        <f>IF(ISBLANK($A1009),"",$F1009-(INDEX(ShipmentRegister!A:A,MATCH($A1009,ShipmentRegister!C:C,0))))</f>
        <v/>
      </c>
      <c r="L1009" s="59" t="str">
        <f>IF(ISBLANK($A1009),"",IF(INDEX(ShipmentRegister!T:T,MATCH($A1009,ShipmentRegister!C:C,0))=0,"",INDEX(ShipmentRegister!T:T,MATCH($A1009,ShipmentRegister!C:C,0))))</f>
        <v/>
      </c>
      <c r="M1009" s="24"/>
    </row>
    <row r="1010" spans="1:13">
      <c r="A1010" s="29"/>
      <c r="B1010" s="56" t="str">
        <f>IF(ISBLANK($A1010),"",INDEX(ShipmentRegister!G:G,MATCH($A1010,ShipmentRegister!C:C,0)))</f>
        <v/>
      </c>
      <c r="C1010" s="57" t="str">
        <f>IF(ISBLANK($A1010),"",INDEX(ShipmentRegister!D:D,MATCH($A1010,ShipmentRegister!C:C,0)))</f>
        <v/>
      </c>
      <c r="D1010" s="57" t="str">
        <f>IF(ISBLANK($A1010),"",INDEX(ShipmentRegister!F:F,MATCH($A1010,ShipmentRegister!C:C,0)))</f>
        <v/>
      </c>
      <c r="E1010" s="23"/>
      <c r="F1010" s="63"/>
      <c r="G1010" s="25"/>
      <c r="H1010" s="23"/>
      <c r="I1010" s="23"/>
      <c r="J1010" s="24"/>
      <c r="K1010" s="58" t="str">
        <f>IF(ISBLANK($A1010),"",$F1010-(INDEX(ShipmentRegister!A:A,MATCH($A1010,ShipmentRegister!C:C,0))))</f>
        <v/>
      </c>
      <c r="L1010" s="59" t="str">
        <f>IF(ISBLANK($A1010),"",IF(INDEX(ShipmentRegister!T:T,MATCH($A1010,ShipmentRegister!C:C,0))=0,"",INDEX(ShipmentRegister!T:T,MATCH($A1010,ShipmentRegister!C:C,0))))</f>
        <v/>
      </c>
      <c r="M1010" s="24"/>
    </row>
    <row r="1011" spans="1:13">
      <c r="A1011" s="29"/>
      <c r="B1011" s="56" t="str">
        <f>IF(ISBLANK($A1011),"",INDEX(ShipmentRegister!G:G,MATCH($A1011,ShipmentRegister!C:C,0)))</f>
        <v/>
      </c>
      <c r="C1011" s="57" t="str">
        <f>IF(ISBLANK($A1011),"",INDEX(ShipmentRegister!D:D,MATCH($A1011,ShipmentRegister!C:C,0)))</f>
        <v/>
      </c>
      <c r="D1011" s="57" t="str">
        <f>IF(ISBLANK($A1011),"",INDEX(ShipmentRegister!F:F,MATCH($A1011,ShipmentRegister!C:C,0)))</f>
        <v/>
      </c>
      <c r="E1011" s="23"/>
      <c r="F1011" s="63"/>
      <c r="G1011" s="25"/>
      <c r="H1011" s="23"/>
      <c r="I1011" s="23"/>
      <c r="J1011" s="24"/>
      <c r="K1011" s="58" t="str">
        <f>IF(ISBLANK($A1011),"",$F1011-(INDEX(ShipmentRegister!A:A,MATCH($A1011,ShipmentRegister!C:C,0))))</f>
        <v/>
      </c>
      <c r="L1011" s="59" t="str">
        <f>IF(ISBLANK($A1011),"",IF(INDEX(ShipmentRegister!T:T,MATCH($A1011,ShipmentRegister!C:C,0))=0,"",INDEX(ShipmentRegister!T:T,MATCH($A1011,ShipmentRegister!C:C,0))))</f>
        <v/>
      </c>
      <c r="M1011" s="24"/>
    </row>
    <row r="1012" spans="1:13">
      <c r="A1012" s="29"/>
      <c r="B1012" s="56" t="str">
        <f>IF(ISBLANK($A1012),"",INDEX(ShipmentRegister!G:G,MATCH($A1012,ShipmentRegister!C:C,0)))</f>
        <v/>
      </c>
      <c r="C1012" s="57" t="str">
        <f>IF(ISBLANK($A1012),"",INDEX(ShipmentRegister!D:D,MATCH($A1012,ShipmentRegister!C:C,0)))</f>
        <v/>
      </c>
      <c r="D1012" s="57" t="str">
        <f>IF(ISBLANK($A1012),"",INDEX(ShipmentRegister!F:F,MATCH($A1012,ShipmentRegister!C:C,0)))</f>
        <v/>
      </c>
      <c r="E1012" s="23"/>
      <c r="F1012" s="63"/>
      <c r="G1012" s="25"/>
      <c r="H1012" s="23"/>
      <c r="I1012" s="23"/>
      <c r="J1012" s="24"/>
      <c r="K1012" s="58" t="str">
        <f>IF(ISBLANK($A1012),"",$F1012-(INDEX(ShipmentRegister!A:A,MATCH($A1012,ShipmentRegister!C:C,0))))</f>
        <v/>
      </c>
      <c r="L1012" s="59" t="str">
        <f>IF(ISBLANK($A1012),"",IF(INDEX(ShipmentRegister!T:T,MATCH($A1012,ShipmentRegister!C:C,0))=0,"",INDEX(ShipmentRegister!T:T,MATCH($A1012,ShipmentRegister!C:C,0))))</f>
        <v/>
      </c>
      <c r="M1012" s="24"/>
    </row>
    <row r="1013" spans="1:13">
      <c r="A1013" s="29"/>
      <c r="B1013" s="56" t="str">
        <f>IF(ISBLANK($A1013),"",INDEX(ShipmentRegister!G:G,MATCH($A1013,ShipmentRegister!C:C,0)))</f>
        <v/>
      </c>
      <c r="C1013" s="57" t="str">
        <f>IF(ISBLANK($A1013),"",INDEX(ShipmentRegister!D:D,MATCH($A1013,ShipmentRegister!C:C,0)))</f>
        <v/>
      </c>
      <c r="D1013" s="57" t="str">
        <f>IF(ISBLANK($A1013),"",INDEX(ShipmentRegister!F:F,MATCH($A1013,ShipmentRegister!C:C,0)))</f>
        <v/>
      </c>
      <c r="E1013" s="23"/>
      <c r="F1013" s="63"/>
      <c r="G1013" s="25"/>
      <c r="H1013" s="23"/>
      <c r="I1013" s="23"/>
      <c r="J1013" s="24"/>
      <c r="K1013" s="58" t="str">
        <f>IF(ISBLANK($A1013),"",$F1013-(INDEX(ShipmentRegister!A:A,MATCH($A1013,ShipmentRegister!C:C,0))))</f>
        <v/>
      </c>
      <c r="L1013" s="59" t="str">
        <f>IF(ISBLANK($A1013),"",IF(INDEX(ShipmentRegister!T:T,MATCH($A1013,ShipmentRegister!C:C,0))=0,"",INDEX(ShipmentRegister!T:T,MATCH($A1013,ShipmentRegister!C:C,0))))</f>
        <v/>
      </c>
      <c r="M1013" s="24"/>
    </row>
    <row r="1014" spans="1:13">
      <c r="A1014" s="29"/>
      <c r="B1014" s="56" t="str">
        <f>IF(ISBLANK($A1014),"",INDEX(ShipmentRegister!G:G,MATCH($A1014,ShipmentRegister!C:C,0)))</f>
        <v/>
      </c>
      <c r="C1014" s="57" t="str">
        <f>IF(ISBLANK($A1014),"",INDEX(ShipmentRegister!D:D,MATCH($A1014,ShipmentRegister!C:C,0)))</f>
        <v/>
      </c>
      <c r="D1014" s="57" t="str">
        <f>IF(ISBLANK($A1014),"",INDEX(ShipmentRegister!F:F,MATCH($A1014,ShipmentRegister!C:C,0)))</f>
        <v/>
      </c>
      <c r="E1014" s="23"/>
      <c r="F1014" s="63"/>
      <c r="G1014" s="25"/>
      <c r="H1014" s="23"/>
      <c r="I1014" s="23"/>
      <c r="J1014" s="24"/>
      <c r="K1014" s="58" t="str">
        <f>IF(ISBLANK($A1014),"",$F1014-(INDEX(ShipmentRegister!A:A,MATCH($A1014,ShipmentRegister!C:C,0))))</f>
        <v/>
      </c>
      <c r="L1014" s="59" t="str">
        <f>IF(ISBLANK($A1014),"",IF(INDEX(ShipmentRegister!T:T,MATCH($A1014,ShipmentRegister!C:C,0))=0,"",INDEX(ShipmentRegister!T:T,MATCH($A1014,ShipmentRegister!C:C,0))))</f>
        <v/>
      </c>
      <c r="M1014" s="24"/>
    </row>
    <row r="1015" spans="1:13">
      <c r="A1015" s="29"/>
      <c r="B1015" s="56" t="str">
        <f>IF(ISBLANK($A1015),"",INDEX(ShipmentRegister!G:G,MATCH($A1015,ShipmentRegister!C:C,0)))</f>
        <v/>
      </c>
      <c r="C1015" s="57" t="str">
        <f>IF(ISBLANK($A1015),"",INDEX(ShipmentRegister!D:D,MATCH($A1015,ShipmentRegister!C:C,0)))</f>
        <v/>
      </c>
      <c r="D1015" s="57" t="str">
        <f>IF(ISBLANK($A1015),"",INDEX(ShipmentRegister!F:F,MATCH($A1015,ShipmentRegister!C:C,0)))</f>
        <v/>
      </c>
      <c r="E1015" s="23"/>
      <c r="F1015" s="63"/>
      <c r="G1015" s="25"/>
      <c r="H1015" s="23"/>
      <c r="I1015" s="23"/>
      <c r="J1015" s="24"/>
      <c r="K1015" s="58" t="str">
        <f>IF(ISBLANK($A1015),"",$F1015-(INDEX(ShipmentRegister!A:A,MATCH($A1015,ShipmentRegister!C:C,0))))</f>
        <v/>
      </c>
      <c r="L1015" s="59" t="str">
        <f>IF(ISBLANK($A1015),"",IF(INDEX(ShipmentRegister!T:T,MATCH($A1015,ShipmentRegister!C:C,0))=0,"",INDEX(ShipmentRegister!T:T,MATCH($A1015,ShipmentRegister!C:C,0))))</f>
        <v/>
      </c>
      <c r="M1015" s="24"/>
    </row>
    <row r="1016" spans="1:13">
      <c r="A1016" s="29"/>
      <c r="B1016" s="56" t="str">
        <f>IF(ISBLANK($A1016),"",INDEX(ShipmentRegister!G:G,MATCH($A1016,ShipmentRegister!C:C,0)))</f>
        <v/>
      </c>
      <c r="C1016" s="57" t="str">
        <f>IF(ISBLANK($A1016),"",INDEX(ShipmentRegister!D:D,MATCH($A1016,ShipmentRegister!C:C,0)))</f>
        <v/>
      </c>
      <c r="D1016" s="57" t="str">
        <f>IF(ISBLANK($A1016),"",INDEX(ShipmentRegister!F:F,MATCH($A1016,ShipmentRegister!C:C,0)))</f>
        <v/>
      </c>
      <c r="E1016" s="23"/>
      <c r="F1016" s="63"/>
      <c r="G1016" s="25"/>
      <c r="H1016" s="23"/>
      <c r="I1016" s="23"/>
      <c r="J1016" s="24"/>
      <c r="K1016" s="58" t="str">
        <f>IF(ISBLANK($A1016),"",$F1016-(INDEX(ShipmentRegister!A:A,MATCH($A1016,ShipmentRegister!C:C,0))))</f>
        <v/>
      </c>
      <c r="L1016" s="59" t="str">
        <f>IF(ISBLANK($A1016),"",IF(INDEX(ShipmentRegister!T:T,MATCH($A1016,ShipmentRegister!C:C,0))=0,"",INDEX(ShipmentRegister!T:T,MATCH($A1016,ShipmentRegister!C:C,0))))</f>
        <v/>
      </c>
      <c r="M1016" s="24"/>
    </row>
    <row r="1017" spans="1:13">
      <c r="A1017" s="29"/>
      <c r="B1017" s="56" t="str">
        <f>IF(ISBLANK($A1017),"",INDEX(ShipmentRegister!G:G,MATCH($A1017,ShipmentRegister!C:C,0)))</f>
        <v/>
      </c>
      <c r="C1017" s="57" t="str">
        <f>IF(ISBLANK($A1017),"",INDEX(ShipmentRegister!D:D,MATCH($A1017,ShipmentRegister!C:C,0)))</f>
        <v/>
      </c>
      <c r="D1017" s="57" t="str">
        <f>IF(ISBLANK($A1017),"",INDEX(ShipmentRegister!F:F,MATCH($A1017,ShipmentRegister!C:C,0)))</f>
        <v/>
      </c>
      <c r="E1017" s="23"/>
      <c r="F1017" s="63"/>
      <c r="G1017" s="25"/>
      <c r="H1017" s="23"/>
      <c r="I1017" s="23"/>
      <c r="J1017" s="24"/>
      <c r="K1017" s="58" t="str">
        <f>IF(ISBLANK($A1017),"",$F1017-(INDEX(ShipmentRegister!A:A,MATCH($A1017,ShipmentRegister!C:C,0))))</f>
        <v/>
      </c>
      <c r="L1017" s="59" t="str">
        <f>IF(ISBLANK($A1017),"",IF(INDEX(ShipmentRegister!T:T,MATCH($A1017,ShipmentRegister!C:C,0))=0,"",INDEX(ShipmentRegister!T:T,MATCH($A1017,ShipmentRegister!C:C,0))))</f>
        <v/>
      </c>
      <c r="M1017" s="24"/>
    </row>
    <row r="1018" spans="1:13">
      <c r="A1018" s="29"/>
      <c r="B1018" s="56" t="str">
        <f>IF(ISBLANK($A1018),"",INDEX(ShipmentRegister!G:G,MATCH($A1018,ShipmentRegister!C:C,0)))</f>
        <v/>
      </c>
      <c r="C1018" s="57" t="str">
        <f>IF(ISBLANK($A1018),"",INDEX(ShipmentRegister!D:D,MATCH($A1018,ShipmentRegister!C:C,0)))</f>
        <v/>
      </c>
      <c r="D1018" s="57" t="str">
        <f>IF(ISBLANK($A1018),"",INDEX(ShipmentRegister!F:F,MATCH($A1018,ShipmentRegister!C:C,0)))</f>
        <v/>
      </c>
      <c r="E1018" s="23"/>
      <c r="F1018" s="63"/>
      <c r="G1018" s="25"/>
      <c r="H1018" s="23"/>
      <c r="I1018" s="23"/>
      <c r="J1018" s="24"/>
      <c r="K1018" s="58" t="str">
        <f>IF(ISBLANK($A1018),"",$F1018-(INDEX(ShipmentRegister!A:A,MATCH($A1018,ShipmentRegister!C:C,0))))</f>
        <v/>
      </c>
      <c r="L1018" s="59" t="str">
        <f>IF(ISBLANK($A1018),"",IF(INDEX(ShipmentRegister!T:T,MATCH($A1018,ShipmentRegister!C:C,0))=0,"",INDEX(ShipmentRegister!T:T,MATCH($A1018,ShipmentRegister!C:C,0))))</f>
        <v/>
      </c>
      <c r="M1018" s="24"/>
    </row>
    <row r="1019" spans="1:13">
      <c r="A1019" s="29"/>
      <c r="B1019" s="56" t="str">
        <f>IF(ISBLANK($A1019),"",INDEX(ShipmentRegister!G:G,MATCH($A1019,ShipmentRegister!C:C,0)))</f>
        <v/>
      </c>
      <c r="C1019" s="57" t="str">
        <f>IF(ISBLANK($A1019),"",INDEX(ShipmentRegister!D:D,MATCH($A1019,ShipmentRegister!C:C,0)))</f>
        <v/>
      </c>
      <c r="D1019" s="57" t="str">
        <f>IF(ISBLANK($A1019),"",INDEX(ShipmentRegister!F:F,MATCH($A1019,ShipmentRegister!C:C,0)))</f>
        <v/>
      </c>
      <c r="E1019" s="23"/>
      <c r="F1019" s="63"/>
      <c r="G1019" s="25"/>
      <c r="H1019" s="23"/>
      <c r="I1019" s="23"/>
      <c r="J1019" s="24"/>
      <c r="K1019" s="58" t="str">
        <f>IF(ISBLANK($A1019),"",$F1019-(INDEX(ShipmentRegister!A:A,MATCH($A1019,ShipmentRegister!C:C,0))))</f>
        <v/>
      </c>
      <c r="L1019" s="59" t="str">
        <f>IF(ISBLANK($A1019),"",IF(INDEX(ShipmentRegister!T:T,MATCH($A1019,ShipmentRegister!C:C,0))=0,"",INDEX(ShipmentRegister!T:T,MATCH($A1019,ShipmentRegister!C:C,0))))</f>
        <v/>
      </c>
      <c r="M1019" s="24"/>
    </row>
    <row r="1020" spans="1:13">
      <c r="A1020" s="29"/>
      <c r="B1020" s="56" t="str">
        <f>IF(ISBLANK($A1020),"",INDEX(ShipmentRegister!G:G,MATCH($A1020,ShipmentRegister!C:C,0)))</f>
        <v/>
      </c>
      <c r="C1020" s="57" t="str">
        <f>IF(ISBLANK($A1020),"",INDEX(ShipmentRegister!D:D,MATCH($A1020,ShipmentRegister!C:C,0)))</f>
        <v/>
      </c>
      <c r="D1020" s="57" t="str">
        <f>IF(ISBLANK($A1020),"",INDEX(ShipmentRegister!F:F,MATCH($A1020,ShipmentRegister!C:C,0)))</f>
        <v/>
      </c>
      <c r="E1020" s="23"/>
      <c r="F1020" s="63"/>
      <c r="G1020" s="25"/>
      <c r="H1020" s="23"/>
      <c r="I1020" s="23"/>
      <c r="J1020" s="24"/>
      <c r="K1020" s="58" t="str">
        <f>IF(ISBLANK($A1020),"",$F1020-(INDEX(ShipmentRegister!A:A,MATCH($A1020,ShipmentRegister!C:C,0))))</f>
        <v/>
      </c>
      <c r="L1020" s="59" t="str">
        <f>IF(ISBLANK($A1020),"",IF(INDEX(ShipmentRegister!T:T,MATCH($A1020,ShipmentRegister!C:C,0))=0,"",INDEX(ShipmentRegister!T:T,MATCH($A1020,ShipmentRegister!C:C,0))))</f>
        <v/>
      </c>
      <c r="M1020" s="24"/>
    </row>
    <row r="1021" spans="1:13">
      <c r="A1021" s="29"/>
      <c r="B1021" s="56" t="str">
        <f>IF(ISBLANK($A1021),"",INDEX(ShipmentRegister!G:G,MATCH($A1021,ShipmentRegister!C:C,0)))</f>
        <v/>
      </c>
      <c r="C1021" s="57" t="str">
        <f>IF(ISBLANK($A1021),"",INDEX(ShipmentRegister!D:D,MATCH($A1021,ShipmentRegister!C:C,0)))</f>
        <v/>
      </c>
      <c r="D1021" s="57" t="str">
        <f>IF(ISBLANK($A1021),"",INDEX(ShipmentRegister!F:F,MATCH($A1021,ShipmentRegister!C:C,0)))</f>
        <v/>
      </c>
      <c r="E1021" s="23"/>
      <c r="F1021" s="63"/>
      <c r="G1021" s="25"/>
      <c r="H1021" s="23"/>
      <c r="I1021" s="23"/>
      <c r="J1021" s="24"/>
      <c r="K1021" s="58" t="str">
        <f>IF(ISBLANK($A1021),"",$F1021-(INDEX(ShipmentRegister!A:A,MATCH($A1021,ShipmentRegister!C:C,0))))</f>
        <v/>
      </c>
      <c r="L1021" s="59" t="str">
        <f>IF(ISBLANK($A1021),"",IF(INDEX(ShipmentRegister!T:T,MATCH($A1021,ShipmentRegister!C:C,0))=0,"",INDEX(ShipmentRegister!T:T,MATCH($A1021,ShipmentRegister!C:C,0))))</f>
        <v/>
      </c>
      <c r="M1021" s="24"/>
    </row>
    <row r="1022" spans="1:13">
      <c r="A1022" s="29"/>
      <c r="B1022" s="56" t="str">
        <f>IF(ISBLANK($A1022),"",INDEX(ShipmentRegister!G:G,MATCH($A1022,ShipmentRegister!C:C,0)))</f>
        <v/>
      </c>
      <c r="C1022" s="57" t="str">
        <f>IF(ISBLANK($A1022),"",INDEX(ShipmentRegister!D:D,MATCH($A1022,ShipmentRegister!C:C,0)))</f>
        <v/>
      </c>
      <c r="D1022" s="57" t="str">
        <f>IF(ISBLANK($A1022),"",INDEX(ShipmentRegister!F:F,MATCH($A1022,ShipmentRegister!C:C,0)))</f>
        <v/>
      </c>
      <c r="E1022" s="23"/>
      <c r="F1022" s="63"/>
      <c r="G1022" s="25"/>
      <c r="H1022" s="23"/>
      <c r="I1022" s="23"/>
      <c r="J1022" s="24"/>
      <c r="K1022" s="58" t="str">
        <f>IF(ISBLANK($A1022),"",$F1022-(INDEX(ShipmentRegister!A:A,MATCH($A1022,ShipmentRegister!C:C,0))))</f>
        <v/>
      </c>
      <c r="L1022" s="59" t="str">
        <f>IF(ISBLANK($A1022),"",IF(INDEX(ShipmentRegister!T:T,MATCH($A1022,ShipmentRegister!C:C,0))=0,"",INDEX(ShipmentRegister!T:T,MATCH($A1022,ShipmentRegister!C:C,0))))</f>
        <v/>
      </c>
      <c r="M1022" s="24"/>
    </row>
    <row r="1023" spans="1:13">
      <c r="A1023" s="29"/>
      <c r="B1023" s="56" t="str">
        <f>IF(ISBLANK($A1023),"",INDEX(ShipmentRegister!G:G,MATCH($A1023,ShipmentRegister!C:C,0)))</f>
        <v/>
      </c>
      <c r="C1023" s="57" t="str">
        <f>IF(ISBLANK($A1023),"",INDEX(ShipmentRegister!D:D,MATCH($A1023,ShipmentRegister!C:C,0)))</f>
        <v/>
      </c>
      <c r="D1023" s="57" t="str">
        <f>IF(ISBLANK($A1023),"",INDEX(ShipmentRegister!F:F,MATCH($A1023,ShipmentRegister!C:C,0)))</f>
        <v/>
      </c>
      <c r="E1023" s="23"/>
      <c r="F1023" s="63"/>
      <c r="G1023" s="25"/>
      <c r="H1023" s="23"/>
      <c r="I1023" s="23"/>
      <c r="J1023" s="24"/>
      <c r="K1023" s="58" t="str">
        <f>IF(ISBLANK($A1023),"",$F1023-(INDEX(ShipmentRegister!A:A,MATCH($A1023,ShipmentRegister!C:C,0))))</f>
        <v/>
      </c>
      <c r="L1023" s="59" t="str">
        <f>IF(ISBLANK($A1023),"",IF(INDEX(ShipmentRegister!T:T,MATCH($A1023,ShipmentRegister!C:C,0))=0,"",INDEX(ShipmentRegister!T:T,MATCH($A1023,ShipmentRegister!C:C,0))))</f>
        <v/>
      </c>
      <c r="M1023" s="24"/>
    </row>
    <row r="1024" spans="1:13">
      <c r="A1024" s="29"/>
      <c r="B1024" s="56" t="str">
        <f>IF(ISBLANK($A1024),"",INDEX(ShipmentRegister!G:G,MATCH($A1024,ShipmentRegister!C:C,0)))</f>
        <v/>
      </c>
      <c r="C1024" s="57" t="str">
        <f>IF(ISBLANK($A1024),"",INDEX(ShipmentRegister!D:D,MATCH($A1024,ShipmentRegister!C:C,0)))</f>
        <v/>
      </c>
      <c r="D1024" s="57" t="str">
        <f>IF(ISBLANK($A1024),"",INDEX(ShipmentRegister!F:F,MATCH($A1024,ShipmentRegister!C:C,0)))</f>
        <v/>
      </c>
      <c r="E1024" s="23"/>
      <c r="F1024" s="63"/>
      <c r="G1024" s="25"/>
      <c r="H1024" s="23"/>
      <c r="I1024" s="23"/>
      <c r="J1024" s="24"/>
      <c r="K1024" s="58" t="str">
        <f>IF(ISBLANK($A1024),"",$F1024-(INDEX(ShipmentRegister!A:A,MATCH($A1024,ShipmentRegister!C:C,0))))</f>
        <v/>
      </c>
      <c r="L1024" s="59" t="str">
        <f>IF(ISBLANK($A1024),"",IF(INDEX(ShipmentRegister!T:T,MATCH($A1024,ShipmentRegister!C:C,0))=0,"",INDEX(ShipmentRegister!T:T,MATCH($A1024,ShipmentRegister!C:C,0))))</f>
        <v/>
      </c>
      <c r="M1024" s="24"/>
    </row>
    <row r="1025" spans="1:13">
      <c r="A1025" s="29"/>
      <c r="B1025" s="56" t="str">
        <f>IF(ISBLANK($A1025),"",INDEX(ShipmentRegister!G:G,MATCH($A1025,ShipmentRegister!C:C,0)))</f>
        <v/>
      </c>
      <c r="C1025" s="57" t="str">
        <f>IF(ISBLANK($A1025),"",INDEX(ShipmentRegister!D:D,MATCH($A1025,ShipmentRegister!C:C,0)))</f>
        <v/>
      </c>
      <c r="D1025" s="57" t="str">
        <f>IF(ISBLANK($A1025),"",INDEX(ShipmentRegister!F:F,MATCH($A1025,ShipmentRegister!C:C,0)))</f>
        <v/>
      </c>
      <c r="E1025" s="23"/>
      <c r="F1025" s="63"/>
      <c r="G1025" s="25"/>
      <c r="H1025" s="23"/>
      <c r="I1025" s="23"/>
      <c r="J1025" s="24"/>
      <c r="K1025" s="58" t="str">
        <f>IF(ISBLANK($A1025),"",$F1025-(INDEX(ShipmentRegister!A:A,MATCH($A1025,ShipmentRegister!C:C,0))))</f>
        <v/>
      </c>
      <c r="L1025" s="59" t="str">
        <f>IF(ISBLANK($A1025),"",IF(INDEX(ShipmentRegister!T:T,MATCH($A1025,ShipmentRegister!C:C,0))=0,"",INDEX(ShipmentRegister!T:T,MATCH($A1025,ShipmentRegister!C:C,0))))</f>
        <v/>
      </c>
      <c r="M1025" s="24"/>
    </row>
    <row r="1026" spans="1:13">
      <c r="A1026" s="29"/>
      <c r="B1026" s="56" t="str">
        <f>IF(ISBLANK($A1026),"",INDEX(ShipmentRegister!G:G,MATCH($A1026,ShipmentRegister!C:C,0)))</f>
        <v/>
      </c>
      <c r="C1026" s="57" t="str">
        <f>IF(ISBLANK($A1026),"",INDEX(ShipmentRegister!D:D,MATCH($A1026,ShipmentRegister!C:C,0)))</f>
        <v/>
      </c>
      <c r="D1026" s="57" t="str">
        <f>IF(ISBLANK($A1026),"",INDEX(ShipmentRegister!F:F,MATCH($A1026,ShipmentRegister!C:C,0)))</f>
        <v/>
      </c>
      <c r="E1026" s="23"/>
      <c r="F1026" s="63"/>
      <c r="G1026" s="25"/>
      <c r="H1026" s="23"/>
      <c r="I1026" s="23"/>
      <c r="J1026" s="24"/>
      <c r="K1026" s="58" t="str">
        <f>IF(ISBLANK($A1026),"",$F1026-(INDEX(ShipmentRegister!A:A,MATCH($A1026,ShipmentRegister!C:C,0))))</f>
        <v/>
      </c>
      <c r="L1026" s="59" t="str">
        <f>IF(ISBLANK($A1026),"",IF(INDEX(ShipmentRegister!T:T,MATCH($A1026,ShipmentRegister!C:C,0))=0,"",INDEX(ShipmentRegister!T:T,MATCH($A1026,ShipmentRegister!C:C,0))))</f>
        <v/>
      </c>
      <c r="M1026" s="24"/>
    </row>
    <row r="1027" spans="1:13">
      <c r="A1027" s="29"/>
      <c r="B1027" s="56" t="str">
        <f>IF(ISBLANK($A1027),"",INDEX(ShipmentRegister!G:G,MATCH($A1027,ShipmentRegister!C:C,0)))</f>
        <v/>
      </c>
      <c r="C1027" s="57" t="str">
        <f>IF(ISBLANK($A1027),"",INDEX(ShipmentRegister!D:D,MATCH($A1027,ShipmentRegister!C:C,0)))</f>
        <v/>
      </c>
      <c r="D1027" s="57" t="str">
        <f>IF(ISBLANK($A1027),"",INDEX(ShipmentRegister!F:F,MATCH($A1027,ShipmentRegister!C:C,0)))</f>
        <v/>
      </c>
      <c r="E1027" s="23"/>
      <c r="F1027" s="63"/>
      <c r="G1027" s="25"/>
      <c r="H1027" s="23"/>
      <c r="I1027" s="23"/>
      <c r="J1027" s="24"/>
      <c r="K1027" s="58" t="str">
        <f>IF(ISBLANK($A1027),"",$F1027-(INDEX(ShipmentRegister!A:A,MATCH($A1027,ShipmentRegister!C:C,0))))</f>
        <v/>
      </c>
      <c r="L1027" s="59" t="str">
        <f>IF(ISBLANK($A1027),"",IF(INDEX(ShipmentRegister!T:T,MATCH($A1027,ShipmentRegister!C:C,0))=0,"",INDEX(ShipmentRegister!T:T,MATCH($A1027,ShipmentRegister!C:C,0))))</f>
        <v/>
      </c>
      <c r="M1027" s="24"/>
    </row>
    <row r="1028" spans="1:13">
      <c r="A1028" s="29"/>
      <c r="B1028" s="56" t="str">
        <f>IF(ISBLANK($A1028),"",INDEX(ShipmentRegister!G:G,MATCH($A1028,ShipmentRegister!C:C,0)))</f>
        <v/>
      </c>
      <c r="C1028" s="57" t="str">
        <f>IF(ISBLANK($A1028),"",INDEX(ShipmentRegister!D:D,MATCH($A1028,ShipmentRegister!C:C,0)))</f>
        <v/>
      </c>
      <c r="D1028" s="57" t="str">
        <f>IF(ISBLANK($A1028),"",INDEX(ShipmentRegister!F:F,MATCH($A1028,ShipmentRegister!C:C,0)))</f>
        <v/>
      </c>
      <c r="E1028" s="23"/>
      <c r="F1028" s="63"/>
      <c r="G1028" s="25"/>
      <c r="H1028" s="23"/>
      <c r="I1028" s="23"/>
      <c r="J1028" s="24"/>
      <c r="K1028" s="58" t="str">
        <f>IF(ISBLANK($A1028),"",$F1028-(INDEX(ShipmentRegister!A:A,MATCH($A1028,ShipmentRegister!C:C,0))))</f>
        <v/>
      </c>
      <c r="L1028" s="59" t="str">
        <f>IF(ISBLANK($A1028),"",IF(INDEX(ShipmentRegister!T:T,MATCH($A1028,ShipmentRegister!C:C,0))=0,"",INDEX(ShipmentRegister!T:T,MATCH($A1028,ShipmentRegister!C:C,0))))</f>
        <v/>
      </c>
      <c r="M1028" s="24"/>
    </row>
    <row r="1029" spans="1:13">
      <c r="A1029" s="29"/>
      <c r="B1029" s="56" t="str">
        <f>IF(ISBLANK($A1029),"",INDEX(ShipmentRegister!G:G,MATCH($A1029,ShipmentRegister!C:C,0)))</f>
        <v/>
      </c>
      <c r="C1029" s="57" t="str">
        <f>IF(ISBLANK($A1029),"",INDEX(ShipmentRegister!D:D,MATCH($A1029,ShipmentRegister!C:C,0)))</f>
        <v/>
      </c>
      <c r="D1029" s="57" t="str">
        <f>IF(ISBLANK($A1029),"",INDEX(ShipmentRegister!F:F,MATCH($A1029,ShipmentRegister!C:C,0)))</f>
        <v/>
      </c>
      <c r="E1029" s="23"/>
      <c r="F1029" s="63"/>
      <c r="G1029" s="25"/>
      <c r="H1029" s="23"/>
      <c r="I1029" s="23"/>
      <c r="J1029" s="24"/>
      <c r="K1029" s="58" t="str">
        <f>IF(ISBLANK($A1029),"",$F1029-(INDEX(ShipmentRegister!A:A,MATCH($A1029,ShipmentRegister!C:C,0))))</f>
        <v/>
      </c>
      <c r="L1029" s="59" t="str">
        <f>IF(ISBLANK($A1029),"",IF(INDEX(ShipmentRegister!T:T,MATCH($A1029,ShipmentRegister!C:C,0))=0,"",INDEX(ShipmentRegister!T:T,MATCH($A1029,ShipmentRegister!C:C,0))))</f>
        <v/>
      </c>
      <c r="M1029" s="24"/>
    </row>
    <row r="1030" spans="1:13">
      <c r="A1030" s="29"/>
      <c r="B1030" s="56" t="str">
        <f>IF(ISBLANK($A1030),"",INDEX(ShipmentRegister!G:G,MATCH($A1030,ShipmentRegister!C:C,0)))</f>
        <v/>
      </c>
      <c r="C1030" s="57" t="str">
        <f>IF(ISBLANK($A1030),"",INDEX(ShipmentRegister!D:D,MATCH($A1030,ShipmentRegister!C:C,0)))</f>
        <v/>
      </c>
      <c r="D1030" s="57" t="str">
        <f>IF(ISBLANK($A1030),"",INDEX(ShipmentRegister!F:F,MATCH($A1030,ShipmentRegister!C:C,0)))</f>
        <v/>
      </c>
      <c r="E1030" s="23"/>
      <c r="F1030" s="63"/>
      <c r="G1030" s="25"/>
      <c r="H1030" s="23"/>
      <c r="I1030" s="23"/>
      <c r="J1030" s="24"/>
      <c r="K1030" s="58" t="str">
        <f>IF(ISBLANK($A1030),"",$F1030-(INDEX(ShipmentRegister!A:A,MATCH($A1030,ShipmentRegister!C:C,0))))</f>
        <v/>
      </c>
      <c r="L1030" s="59" t="str">
        <f>IF(ISBLANK($A1030),"",IF(INDEX(ShipmentRegister!T:T,MATCH($A1030,ShipmentRegister!C:C,0))=0,"",INDEX(ShipmentRegister!T:T,MATCH($A1030,ShipmentRegister!C:C,0))))</f>
        <v/>
      </c>
      <c r="M1030" s="24"/>
    </row>
    <row r="1031" spans="1:13">
      <c r="A1031" s="29"/>
      <c r="B1031" s="56" t="str">
        <f>IF(ISBLANK($A1031),"",INDEX(ShipmentRegister!G:G,MATCH($A1031,ShipmentRegister!C:C,0)))</f>
        <v/>
      </c>
      <c r="C1031" s="57" t="str">
        <f>IF(ISBLANK($A1031),"",INDEX(ShipmentRegister!D:D,MATCH($A1031,ShipmentRegister!C:C,0)))</f>
        <v/>
      </c>
      <c r="D1031" s="57" t="str">
        <f>IF(ISBLANK($A1031),"",INDEX(ShipmentRegister!F:F,MATCH($A1031,ShipmentRegister!C:C,0)))</f>
        <v/>
      </c>
      <c r="E1031" s="23"/>
      <c r="F1031" s="63"/>
      <c r="G1031" s="25"/>
      <c r="H1031" s="23"/>
      <c r="I1031" s="23"/>
      <c r="J1031" s="24"/>
      <c r="K1031" s="58" t="str">
        <f>IF(ISBLANK($A1031),"",$F1031-(INDEX(ShipmentRegister!A:A,MATCH($A1031,ShipmentRegister!C:C,0))))</f>
        <v/>
      </c>
      <c r="L1031" s="59" t="str">
        <f>IF(ISBLANK($A1031),"",IF(INDEX(ShipmentRegister!T:T,MATCH($A1031,ShipmentRegister!C:C,0))=0,"",INDEX(ShipmentRegister!T:T,MATCH($A1031,ShipmentRegister!C:C,0))))</f>
        <v/>
      </c>
      <c r="M1031" s="24"/>
    </row>
    <row r="1032" spans="1:13">
      <c r="A1032" s="29"/>
      <c r="B1032" s="56" t="str">
        <f>IF(ISBLANK($A1032),"",INDEX(ShipmentRegister!G:G,MATCH($A1032,ShipmentRegister!C:C,0)))</f>
        <v/>
      </c>
      <c r="C1032" s="57" t="str">
        <f>IF(ISBLANK($A1032),"",INDEX(ShipmentRegister!D:D,MATCH($A1032,ShipmentRegister!C:C,0)))</f>
        <v/>
      </c>
      <c r="D1032" s="57" t="str">
        <f>IF(ISBLANK($A1032),"",INDEX(ShipmentRegister!F:F,MATCH($A1032,ShipmentRegister!C:C,0)))</f>
        <v/>
      </c>
      <c r="E1032" s="23"/>
      <c r="F1032" s="63"/>
      <c r="G1032" s="25"/>
      <c r="H1032" s="23"/>
      <c r="I1032" s="23"/>
      <c r="J1032" s="24"/>
      <c r="K1032" s="58" t="str">
        <f>IF(ISBLANK($A1032),"",$F1032-(INDEX(ShipmentRegister!A:A,MATCH($A1032,ShipmentRegister!C:C,0))))</f>
        <v/>
      </c>
      <c r="L1032" s="59" t="str">
        <f>IF(ISBLANK($A1032),"",IF(INDEX(ShipmentRegister!T:T,MATCH($A1032,ShipmentRegister!C:C,0))=0,"",INDEX(ShipmentRegister!T:T,MATCH($A1032,ShipmentRegister!C:C,0))))</f>
        <v/>
      </c>
      <c r="M1032" s="24"/>
    </row>
    <row r="1033" spans="1:13">
      <c r="A1033" s="29"/>
      <c r="B1033" s="56" t="str">
        <f>IF(ISBLANK($A1033),"",INDEX(ShipmentRegister!G:G,MATCH($A1033,ShipmentRegister!C:C,0)))</f>
        <v/>
      </c>
      <c r="C1033" s="57" t="str">
        <f>IF(ISBLANK($A1033),"",INDEX(ShipmentRegister!D:D,MATCH($A1033,ShipmentRegister!C:C,0)))</f>
        <v/>
      </c>
      <c r="D1033" s="57" t="str">
        <f>IF(ISBLANK($A1033),"",INDEX(ShipmentRegister!F:F,MATCH($A1033,ShipmentRegister!C:C,0)))</f>
        <v/>
      </c>
      <c r="E1033" s="23"/>
      <c r="F1033" s="63"/>
      <c r="G1033" s="25"/>
      <c r="H1033" s="23"/>
      <c r="I1033" s="23"/>
      <c r="J1033" s="24"/>
      <c r="K1033" s="58" t="str">
        <f>IF(ISBLANK($A1033),"",$F1033-(INDEX(ShipmentRegister!A:A,MATCH($A1033,ShipmentRegister!C:C,0))))</f>
        <v/>
      </c>
      <c r="L1033" s="59" t="str">
        <f>IF(ISBLANK($A1033),"",IF(INDEX(ShipmentRegister!T:T,MATCH($A1033,ShipmentRegister!C:C,0))=0,"",INDEX(ShipmentRegister!T:T,MATCH($A1033,ShipmentRegister!C:C,0))))</f>
        <v/>
      </c>
      <c r="M1033" s="24"/>
    </row>
    <row r="1034" spans="1:13">
      <c r="A1034" s="29"/>
      <c r="B1034" s="56" t="str">
        <f>IF(ISBLANK($A1034),"",INDEX(ShipmentRegister!G:G,MATCH($A1034,ShipmentRegister!C:C,0)))</f>
        <v/>
      </c>
      <c r="C1034" s="57" t="str">
        <f>IF(ISBLANK($A1034),"",INDEX(ShipmentRegister!D:D,MATCH($A1034,ShipmentRegister!C:C,0)))</f>
        <v/>
      </c>
      <c r="D1034" s="57" t="str">
        <f>IF(ISBLANK($A1034),"",INDEX(ShipmentRegister!F:F,MATCH($A1034,ShipmentRegister!C:C,0)))</f>
        <v/>
      </c>
      <c r="E1034" s="23"/>
      <c r="F1034" s="63"/>
      <c r="G1034" s="25"/>
      <c r="H1034" s="23"/>
      <c r="I1034" s="23"/>
      <c r="J1034" s="24"/>
      <c r="K1034" s="58" t="str">
        <f>IF(ISBLANK($A1034),"",$F1034-(INDEX(ShipmentRegister!A:A,MATCH($A1034,ShipmentRegister!C:C,0))))</f>
        <v/>
      </c>
      <c r="L1034" s="59" t="str">
        <f>IF(ISBLANK($A1034),"",IF(INDEX(ShipmentRegister!T:T,MATCH($A1034,ShipmentRegister!C:C,0))=0,"",INDEX(ShipmentRegister!T:T,MATCH($A1034,ShipmentRegister!C:C,0))))</f>
        <v/>
      </c>
      <c r="M1034" s="24"/>
    </row>
    <row r="1035" spans="1:13">
      <c r="A1035" s="29"/>
      <c r="B1035" s="56" t="str">
        <f>IF(ISBLANK($A1035),"",INDEX(ShipmentRegister!G:G,MATCH($A1035,ShipmentRegister!C:C,0)))</f>
        <v/>
      </c>
      <c r="C1035" s="57" t="str">
        <f>IF(ISBLANK($A1035),"",INDEX(ShipmentRegister!D:D,MATCH($A1035,ShipmentRegister!C:C,0)))</f>
        <v/>
      </c>
      <c r="D1035" s="57" t="str">
        <f>IF(ISBLANK($A1035),"",INDEX(ShipmentRegister!F:F,MATCH($A1035,ShipmentRegister!C:C,0)))</f>
        <v/>
      </c>
      <c r="E1035" s="23"/>
      <c r="F1035" s="63"/>
      <c r="G1035" s="25"/>
      <c r="H1035" s="23"/>
      <c r="I1035" s="23"/>
      <c r="J1035" s="24"/>
      <c r="K1035" s="58" t="str">
        <f>IF(ISBLANK($A1035),"",$F1035-(INDEX(ShipmentRegister!A:A,MATCH($A1035,ShipmentRegister!C:C,0))))</f>
        <v/>
      </c>
      <c r="L1035" s="59" t="str">
        <f>IF(ISBLANK($A1035),"",IF(INDEX(ShipmentRegister!T:T,MATCH($A1035,ShipmentRegister!C:C,0))=0,"",INDEX(ShipmentRegister!T:T,MATCH($A1035,ShipmentRegister!C:C,0))))</f>
        <v/>
      </c>
      <c r="M1035" s="24"/>
    </row>
    <row r="1036" spans="1:13">
      <c r="A1036" s="29"/>
      <c r="B1036" s="56" t="str">
        <f>IF(ISBLANK($A1036),"",INDEX(ShipmentRegister!G:G,MATCH($A1036,ShipmentRegister!C:C,0)))</f>
        <v/>
      </c>
      <c r="C1036" s="57" t="str">
        <f>IF(ISBLANK($A1036),"",INDEX(ShipmentRegister!D:D,MATCH($A1036,ShipmentRegister!C:C,0)))</f>
        <v/>
      </c>
      <c r="D1036" s="57" t="str">
        <f>IF(ISBLANK($A1036),"",INDEX(ShipmentRegister!F:F,MATCH($A1036,ShipmentRegister!C:C,0)))</f>
        <v/>
      </c>
      <c r="E1036" s="23"/>
      <c r="F1036" s="63"/>
      <c r="G1036" s="25"/>
      <c r="H1036" s="23"/>
      <c r="I1036" s="23"/>
      <c r="J1036" s="24"/>
      <c r="K1036" s="58" t="str">
        <f>IF(ISBLANK($A1036),"",$F1036-(INDEX(ShipmentRegister!A:A,MATCH($A1036,ShipmentRegister!C:C,0))))</f>
        <v/>
      </c>
      <c r="L1036" s="59" t="str">
        <f>IF(ISBLANK($A1036),"",IF(INDEX(ShipmentRegister!T:T,MATCH($A1036,ShipmentRegister!C:C,0))=0,"",INDEX(ShipmentRegister!T:T,MATCH($A1036,ShipmentRegister!C:C,0))))</f>
        <v/>
      </c>
      <c r="M1036" s="24"/>
    </row>
    <row r="1037" spans="1:13">
      <c r="A1037" s="29"/>
      <c r="B1037" s="56" t="str">
        <f>IF(ISBLANK($A1037),"",INDEX(ShipmentRegister!G:G,MATCH($A1037,ShipmentRegister!C:C,0)))</f>
        <v/>
      </c>
      <c r="C1037" s="57" t="str">
        <f>IF(ISBLANK($A1037),"",INDEX(ShipmentRegister!D:D,MATCH($A1037,ShipmentRegister!C:C,0)))</f>
        <v/>
      </c>
      <c r="D1037" s="57" t="str">
        <f>IF(ISBLANK($A1037),"",INDEX(ShipmentRegister!F:F,MATCH($A1037,ShipmentRegister!C:C,0)))</f>
        <v/>
      </c>
      <c r="E1037" s="23"/>
      <c r="F1037" s="63"/>
      <c r="G1037" s="25"/>
      <c r="H1037" s="23"/>
      <c r="I1037" s="23"/>
      <c r="J1037" s="24"/>
      <c r="K1037" s="58" t="str">
        <f>IF(ISBLANK($A1037),"",$F1037-(INDEX(ShipmentRegister!A:A,MATCH($A1037,ShipmentRegister!C:C,0))))</f>
        <v/>
      </c>
      <c r="L1037" s="59" t="str">
        <f>IF(ISBLANK($A1037),"",IF(INDEX(ShipmentRegister!T:T,MATCH($A1037,ShipmentRegister!C:C,0))=0,"",INDEX(ShipmentRegister!T:T,MATCH($A1037,ShipmentRegister!C:C,0))))</f>
        <v/>
      </c>
      <c r="M1037" s="24"/>
    </row>
    <row r="1038" spans="1:13">
      <c r="A1038" s="29"/>
      <c r="B1038" s="56" t="str">
        <f>IF(ISBLANK($A1038),"",INDEX(ShipmentRegister!G:G,MATCH($A1038,ShipmentRegister!C:C,0)))</f>
        <v/>
      </c>
      <c r="C1038" s="57" t="str">
        <f>IF(ISBLANK($A1038),"",INDEX(ShipmentRegister!D:D,MATCH($A1038,ShipmentRegister!C:C,0)))</f>
        <v/>
      </c>
      <c r="D1038" s="57" t="str">
        <f>IF(ISBLANK($A1038),"",INDEX(ShipmentRegister!F:F,MATCH($A1038,ShipmentRegister!C:C,0)))</f>
        <v/>
      </c>
      <c r="E1038" s="23"/>
      <c r="F1038" s="63"/>
      <c r="G1038" s="25"/>
      <c r="H1038" s="23"/>
      <c r="I1038" s="23"/>
      <c r="J1038" s="24"/>
      <c r="K1038" s="58" t="str">
        <f>IF(ISBLANK($A1038),"",$F1038-(INDEX(ShipmentRegister!A:A,MATCH($A1038,ShipmentRegister!C:C,0))))</f>
        <v/>
      </c>
      <c r="L1038" s="59" t="str">
        <f>IF(ISBLANK($A1038),"",IF(INDEX(ShipmentRegister!T:T,MATCH($A1038,ShipmentRegister!C:C,0))=0,"",INDEX(ShipmentRegister!T:T,MATCH($A1038,ShipmentRegister!C:C,0))))</f>
        <v/>
      </c>
      <c r="M1038" s="24"/>
    </row>
    <row r="1039" spans="1:13">
      <c r="A1039" s="29"/>
      <c r="B1039" s="56" t="str">
        <f>IF(ISBLANK($A1039),"",INDEX(ShipmentRegister!G:G,MATCH($A1039,ShipmentRegister!C:C,0)))</f>
        <v/>
      </c>
      <c r="C1039" s="57" t="str">
        <f>IF(ISBLANK($A1039),"",INDEX(ShipmentRegister!D:D,MATCH($A1039,ShipmentRegister!C:C,0)))</f>
        <v/>
      </c>
      <c r="D1039" s="57" t="str">
        <f>IF(ISBLANK($A1039),"",INDEX(ShipmentRegister!F:F,MATCH($A1039,ShipmentRegister!C:C,0)))</f>
        <v/>
      </c>
      <c r="E1039" s="23"/>
      <c r="F1039" s="63"/>
      <c r="G1039" s="25"/>
      <c r="H1039" s="23"/>
      <c r="I1039" s="23"/>
      <c r="J1039" s="24"/>
      <c r="K1039" s="58" t="str">
        <f>IF(ISBLANK($A1039),"",$F1039-(INDEX(ShipmentRegister!A:A,MATCH($A1039,ShipmentRegister!C:C,0))))</f>
        <v/>
      </c>
      <c r="L1039" s="59" t="str">
        <f>IF(ISBLANK($A1039),"",IF(INDEX(ShipmentRegister!T:T,MATCH($A1039,ShipmentRegister!C:C,0))=0,"",INDEX(ShipmentRegister!T:T,MATCH($A1039,ShipmentRegister!C:C,0))))</f>
        <v/>
      </c>
      <c r="M1039" s="24"/>
    </row>
    <row r="1040" spans="1:13">
      <c r="A1040" s="29"/>
      <c r="B1040" s="56" t="str">
        <f>IF(ISBLANK($A1040),"",INDEX(ShipmentRegister!G:G,MATCH($A1040,ShipmentRegister!C:C,0)))</f>
        <v/>
      </c>
      <c r="C1040" s="57" t="str">
        <f>IF(ISBLANK($A1040),"",INDEX(ShipmentRegister!D:D,MATCH($A1040,ShipmentRegister!C:C,0)))</f>
        <v/>
      </c>
      <c r="D1040" s="57" t="str">
        <f>IF(ISBLANK($A1040),"",INDEX(ShipmentRegister!F:F,MATCH($A1040,ShipmentRegister!C:C,0)))</f>
        <v/>
      </c>
      <c r="E1040" s="23"/>
      <c r="F1040" s="63"/>
      <c r="G1040" s="25"/>
      <c r="H1040" s="23"/>
      <c r="I1040" s="23"/>
      <c r="J1040" s="24"/>
      <c r="K1040" s="58" t="str">
        <f>IF(ISBLANK($A1040),"",$F1040-(INDEX(ShipmentRegister!A:A,MATCH($A1040,ShipmentRegister!C:C,0))))</f>
        <v/>
      </c>
      <c r="L1040" s="59" t="str">
        <f>IF(ISBLANK($A1040),"",IF(INDEX(ShipmentRegister!T:T,MATCH($A1040,ShipmentRegister!C:C,0))=0,"",INDEX(ShipmentRegister!T:T,MATCH($A1040,ShipmentRegister!C:C,0))))</f>
        <v/>
      </c>
      <c r="M1040" s="24"/>
    </row>
    <row r="1041" spans="1:13">
      <c r="A1041" s="29"/>
      <c r="B1041" s="56" t="str">
        <f>IF(ISBLANK($A1041),"",INDEX(ShipmentRegister!G:G,MATCH($A1041,ShipmentRegister!C:C,0)))</f>
        <v/>
      </c>
      <c r="C1041" s="57" t="str">
        <f>IF(ISBLANK($A1041),"",INDEX(ShipmentRegister!D:D,MATCH($A1041,ShipmentRegister!C:C,0)))</f>
        <v/>
      </c>
      <c r="D1041" s="57" t="str">
        <f>IF(ISBLANK($A1041),"",INDEX(ShipmentRegister!F:F,MATCH($A1041,ShipmentRegister!C:C,0)))</f>
        <v/>
      </c>
      <c r="E1041" s="23"/>
      <c r="F1041" s="63"/>
      <c r="G1041" s="25"/>
      <c r="H1041" s="23"/>
      <c r="I1041" s="23"/>
      <c r="J1041" s="24"/>
      <c r="K1041" s="58" t="str">
        <f>IF(ISBLANK($A1041),"",$F1041-(INDEX(ShipmentRegister!A:A,MATCH($A1041,ShipmentRegister!C:C,0))))</f>
        <v/>
      </c>
      <c r="L1041" s="59" t="str">
        <f>IF(ISBLANK($A1041),"",IF(INDEX(ShipmentRegister!T:T,MATCH($A1041,ShipmentRegister!C:C,0))=0,"",INDEX(ShipmentRegister!T:T,MATCH($A1041,ShipmentRegister!C:C,0))))</f>
        <v/>
      </c>
      <c r="M1041" s="24"/>
    </row>
    <row r="1042" spans="1:13">
      <c r="A1042" s="29"/>
      <c r="B1042" s="56" t="str">
        <f>IF(ISBLANK($A1042),"",INDEX(ShipmentRegister!G:G,MATCH($A1042,ShipmentRegister!C:C,0)))</f>
        <v/>
      </c>
      <c r="C1042" s="57" t="str">
        <f>IF(ISBLANK($A1042),"",INDEX(ShipmentRegister!D:D,MATCH($A1042,ShipmentRegister!C:C,0)))</f>
        <v/>
      </c>
      <c r="D1042" s="57" t="str">
        <f>IF(ISBLANK($A1042),"",INDEX(ShipmentRegister!F:F,MATCH($A1042,ShipmentRegister!C:C,0)))</f>
        <v/>
      </c>
      <c r="E1042" s="23"/>
      <c r="F1042" s="63"/>
      <c r="G1042" s="25"/>
      <c r="H1042" s="23"/>
      <c r="I1042" s="23"/>
      <c r="J1042" s="24"/>
      <c r="K1042" s="58" t="str">
        <f>IF(ISBLANK($A1042),"",$F1042-(INDEX(ShipmentRegister!A:A,MATCH($A1042,ShipmentRegister!C:C,0))))</f>
        <v/>
      </c>
      <c r="L1042" s="59" t="str">
        <f>IF(ISBLANK($A1042),"",IF(INDEX(ShipmentRegister!T:T,MATCH($A1042,ShipmentRegister!C:C,0))=0,"",INDEX(ShipmentRegister!T:T,MATCH($A1042,ShipmentRegister!C:C,0))))</f>
        <v/>
      </c>
      <c r="M1042" s="24"/>
    </row>
    <row r="1043" spans="1:13">
      <c r="A1043" s="29"/>
      <c r="B1043" s="56" t="str">
        <f>IF(ISBLANK($A1043),"",INDEX(ShipmentRegister!G:G,MATCH($A1043,ShipmentRegister!C:C,0)))</f>
        <v/>
      </c>
      <c r="C1043" s="57" t="str">
        <f>IF(ISBLANK($A1043),"",INDEX(ShipmentRegister!D:D,MATCH($A1043,ShipmentRegister!C:C,0)))</f>
        <v/>
      </c>
      <c r="D1043" s="57" t="str">
        <f>IF(ISBLANK($A1043),"",INDEX(ShipmentRegister!F:F,MATCH($A1043,ShipmentRegister!C:C,0)))</f>
        <v/>
      </c>
      <c r="E1043" s="23"/>
      <c r="F1043" s="63"/>
      <c r="G1043" s="25"/>
      <c r="H1043" s="23"/>
      <c r="I1043" s="23"/>
      <c r="J1043" s="24"/>
      <c r="K1043" s="58" t="str">
        <f>IF(ISBLANK($A1043),"",$F1043-(INDEX(ShipmentRegister!A:A,MATCH($A1043,ShipmentRegister!C:C,0))))</f>
        <v/>
      </c>
      <c r="L1043" s="59" t="str">
        <f>IF(ISBLANK($A1043),"",IF(INDEX(ShipmentRegister!T:T,MATCH($A1043,ShipmentRegister!C:C,0))=0,"",INDEX(ShipmentRegister!T:T,MATCH($A1043,ShipmentRegister!C:C,0))))</f>
        <v/>
      </c>
      <c r="M1043" s="24"/>
    </row>
    <row r="1044" spans="1:13">
      <c r="A1044" s="29"/>
      <c r="B1044" s="56" t="str">
        <f>IF(ISBLANK($A1044),"",INDEX(ShipmentRegister!G:G,MATCH($A1044,ShipmentRegister!C:C,0)))</f>
        <v/>
      </c>
      <c r="C1044" s="57" t="str">
        <f>IF(ISBLANK($A1044),"",INDEX(ShipmentRegister!D:D,MATCH($A1044,ShipmentRegister!C:C,0)))</f>
        <v/>
      </c>
      <c r="D1044" s="57" t="str">
        <f>IF(ISBLANK($A1044),"",INDEX(ShipmentRegister!F:F,MATCH($A1044,ShipmentRegister!C:C,0)))</f>
        <v/>
      </c>
      <c r="E1044" s="23"/>
      <c r="F1044" s="63"/>
      <c r="G1044" s="25"/>
      <c r="H1044" s="23"/>
      <c r="I1044" s="23"/>
      <c r="J1044" s="24"/>
      <c r="K1044" s="58" t="str">
        <f>IF(ISBLANK($A1044),"",$F1044-(INDEX(ShipmentRegister!A:A,MATCH($A1044,ShipmentRegister!C:C,0))))</f>
        <v/>
      </c>
      <c r="L1044" s="59" t="str">
        <f>IF(ISBLANK($A1044),"",IF(INDEX(ShipmentRegister!T:T,MATCH($A1044,ShipmentRegister!C:C,0))=0,"",INDEX(ShipmentRegister!T:T,MATCH($A1044,ShipmentRegister!C:C,0))))</f>
        <v/>
      </c>
      <c r="M1044" s="24"/>
    </row>
    <row r="1045" spans="1:13">
      <c r="A1045" s="29"/>
      <c r="B1045" s="56" t="str">
        <f>IF(ISBLANK($A1045),"",INDEX(ShipmentRegister!G:G,MATCH($A1045,ShipmentRegister!C:C,0)))</f>
        <v/>
      </c>
      <c r="C1045" s="57" t="str">
        <f>IF(ISBLANK($A1045),"",INDEX(ShipmentRegister!D:D,MATCH($A1045,ShipmentRegister!C:C,0)))</f>
        <v/>
      </c>
      <c r="D1045" s="57" t="str">
        <f>IF(ISBLANK($A1045),"",INDEX(ShipmentRegister!F:F,MATCH($A1045,ShipmentRegister!C:C,0)))</f>
        <v/>
      </c>
      <c r="E1045" s="23"/>
      <c r="F1045" s="63"/>
      <c r="G1045" s="25"/>
      <c r="H1045" s="23"/>
      <c r="I1045" s="23"/>
      <c r="J1045" s="24"/>
      <c r="K1045" s="58" t="str">
        <f>IF(ISBLANK($A1045),"",$F1045-(INDEX(ShipmentRegister!A:A,MATCH($A1045,ShipmentRegister!C:C,0))))</f>
        <v/>
      </c>
      <c r="L1045" s="59" t="str">
        <f>IF(ISBLANK($A1045),"",IF(INDEX(ShipmentRegister!T:T,MATCH($A1045,ShipmentRegister!C:C,0))=0,"",INDEX(ShipmentRegister!T:T,MATCH($A1045,ShipmentRegister!C:C,0))))</f>
        <v/>
      </c>
      <c r="M1045" s="24"/>
    </row>
    <row r="1046" spans="1:13">
      <c r="A1046" s="29"/>
      <c r="B1046" s="56" t="str">
        <f>IF(ISBLANK($A1046),"",INDEX(ShipmentRegister!G:G,MATCH($A1046,ShipmentRegister!C:C,0)))</f>
        <v/>
      </c>
      <c r="C1046" s="57" t="str">
        <f>IF(ISBLANK($A1046),"",INDEX(ShipmentRegister!D:D,MATCH($A1046,ShipmentRegister!C:C,0)))</f>
        <v/>
      </c>
      <c r="D1046" s="57" t="str">
        <f>IF(ISBLANK($A1046),"",INDEX(ShipmentRegister!F:F,MATCH($A1046,ShipmentRegister!C:C,0)))</f>
        <v/>
      </c>
      <c r="E1046" s="23"/>
      <c r="F1046" s="63"/>
      <c r="G1046" s="25"/>
      <c r="H1046" s="23"/>
      <c r="I1046" s="23"/>
      <c r="J1046" s="24"/>
      <c r="K1046" s="58" t="str">
        <f>IF(ISBLANK($A1046),"",$F1046-(INDEX(ShipmentRegister!A:A,MATCH($A1046,ShipmentRegister!C:C,0))))</f>
        <v/>
      </c>
      <c r="L1046" s="59" t="str">
        <f>IF(ISBLANK($A1046),"",IF(INDEX(ShipmentRegister!T:T,MATCH($A1046,ShipmentRegister!C:C,0))=0,"",INDEX(ShipmentRegister!T:T,MATCH($A1046,ShipmentRegister!C:C,0))))</f>
        <v/>
      </c>
      <c r="M1046" s="24"/>
    </row>
    <row r="1047" spans="1:13">
      <c r="A1047" s="29"/>
      <c r="B1047" s="56" t="str">
        <f>IF(ISBLANK($A1047),"",INDEX(ShipmentRegister!G:G,MATCH($A1047,ShipmentRegister!C:C,0)))</f>
        <v/>
      </c>
      <c r="C1047" s="57" t="str">
        <f>IF(ISBLANK($A1047),"",INDEX(ShipmentRegister!D:D,MATCH($A1047,ShipmentRegister!C:C,0)))</f>
        <v/>
      </c>
      <c r="D1047" s="57" t="str">
        <f>IF(ISBLANK($A1047),"",INDEX(ShipmentRegister!F:F,MATCH($A1047,ShipmentRegister!C:C,0)))</f>
        <v/>
      </c>
      <c r="E1047" s="23"/>
      <c r="F1047" s="63"/>
      <c r="G1047" s="25"/>
      <c r="H1047" s="23"/>
      <c r="I1047" s="23"/>
      <c r="J1047" s="24"/>
      <c r="K1047" s="58" t="str">
        <f>IF(ISBLANK($A1047),"",$F1047-(INDEX(ShipmentRegister!A:A,MATCH($A1047,ShipmentRegister!C:C,0))))</f>
        <v/>
      </c>
      <c r="L1047" s="59" t="str">
        <f>IF(ISBLANK($A1047),"",IF(INDEX(ShipmentRegister!T:T,MATCH($A1047,ShipmentRegister!C:C,0))=0,"",INDEX(ShipmentRegister!T:T,MATCH($A1047,ShipmentRegister!C:C,0))))</f>
        <v/>
      </c>
      <c r="M1047" s="24"/>
    </row>
    <row r="1048" spans="1:13">
      <c r="A1048" s="29"/>
      <c r="B1048" s="56" t="str">
        <f>IF(ISBLANK($A1048),"",INDEX(ShipmentRegister!G:G,MATCH($A1048,ShipmentRegister!C:C,0)))</f>
        <v/>
      </c>
      <c r="C1048" s="57" t="str">
        <f>IF(ISBLANK($A1048),"",INDEX(ShipmentRegister!D:D,MATCH($A1048,ShipmentRegister!C:C,0)))</f>
        <v/>
      </c>
      <c r="D1048" s="57" t="str">
        <f>IF(ISBLANK($A1048),"",INDEX(ShipmentRegister!F:F,MATCH($A1048,ShipmentRegister!C:C,0)))</f>
        <v/>
      </c>
      <c r="E1048" s="23"/>
      <c r="F1048" s="63"/>
      <c r="G1048" s="25"/>
      <c r="H1048" s="23"/>
      <c r="I1048" s="23"/>
      <c r="J1048" s="24"/>
      <c r="K1048" s="58" t="str">
        <f>IF(ISBLANK($A1048),"",$F1048-(INDEX(ShipmentRegister!A:A,MATCH($A1048,ShipmentRegister!C:C,0))))</f>
        <v/>
      </c>
      <c r="L1048" s="59" t="str">
        <f>IF(ISBLANK($A1048),"",IF(INDEX(ShipmentRegister!T:T,MATCH($A1048,ShipmentRegister!C:C,0))=0,"",INDEX(ShipmentRegister!T:T,MATCH($A1048,ShipmentRegister!C:C,0))))</f>
        <v/>
      </c>
      <c r="M1048" s="24"/>
    </row>
    <row r="1049" spans="1:13">
      <c r="A1049" s="29"/>
      <c r="B1049" s="56" t="str">
        <f>IF(ISBLANK($A1049),"",INDEX(ShipmentRegister!G:G,MATCH($A1049,ShipmentRegister!C:C,0)))</f>
        <v/>
      </c>
      <c r="C1049" s="57" t="str">
        <f>IF(ISBLANK($A1049),"",INDEX(ShipmentRegister!D:D,MATCH($A1049,ShipmentRegister!C:C,0)))</f>
        <v/>
      </c>
      <c r="D1049" s="57" t="str">
        <f>IF(ISBLANK($A1049),"",INDEX(ShipmentRegister!F:F,MATCH($A1049,ShipmentRegister!C:C,0)))</f>
        <v/>
      </c>
      <c r="E1049" s="23"/>
      <c r="F1049" s="63"/>
      <c r="G1049" s="25"/>
      <c r="H1049" s="23"/>
      <c r="I1049" s="23"/>
      <c r="J1049" s="24"/>
      <c r="K1049" s="58" t="str">
        <f>IF(ISBLANK($A1049),"",$F1049-(INDEX(ShipmentRegister!A:A,MATCH($A1049,ShipmentRegister!C:C,0))))</f>
        <v/>
      </c>
      <c r="L1049" s="59" t="str">
        <f>IF(ISBLANK($A1049),"",IF(INDEX(ShipmentRegister!T:T,MATCH($A1049,ShipmentRegister!C:C,0))=0,"",INDEX(ShipmentRegister!T:T,MATCH($A1049,ShipmentRegister!C:C,0))))</f>
        <v/>
      </c>
      <c r="M1049" s="24"/>
    </row>
    <row r="1050" spans="1:13">
      <c r="A1050" s="29"/>
      <c r="B1050" s="56" t="str">
        <f>IF(ISBLANK($A1050),"",INDEX(ShipmentRegister!G:G,MATCH($A1050,ShipmentRegister!C:C,0)))</f>
        <v/>
      </c>
      <c r="C1050" s="57" t="str">
        <f>IF(ISBLANK($A1050),"",INDEX(ShipmentRegister!D:D,MATCH($A1050,ShipmentRegister!C:C,0)))</f>
        <v/>
      </c>
      <c r="D1050" s="57" t="str">
        <f>IF(ISBLANK($A1050),"",INDEX(ShipmentRegister!F:F,MATCH($A1050,ShipmentRegister!C:C,0)))</f>
        <v/>
      </c>
      <c r="E1050" s="23"/>
      <c r="F1050" s="63"/>
      <c r="G1050" s="25"/>
      <c r="H1050" s="23"/>
      <c r="I1050" s="23"/>
      <c r="J1050" s="24"/>
      <c r="K1050" s="58" t="str">
        <f>IF(ISBLANK($A1050),"",$F1050-(INDEX(ShipmentRegister!A:A,MATCH($A1050,ShipmentRegister!C:C,0))))</f>
        <v/>
      </c>
      <c r="L1050" s="59" t="str">
        <f>IF(ISBLANK($A1050),"",IF(INDEX(ShipmentRegister!T:T,MATCH($A1050,ShipmentRegister!C:C,0))=0,"",INDEX(ShipmentRegister!T:T,MATCH($A1050,ShipmentRegister!C:C,0))))</f>
        <v/>
      </c>
      <c r="M1050" s="24"/>
    </row>
    <row r="1051" spans="1:13">
      <c r="A1051" s="29"/>
      <c r="B1051" s="56" t="str">
        <f>IF(ISBLANK($A1051),"",INDEX(ShipmentRegister!G:G,MATCH($A1051,ShipmentRegister!C:C,0)))</f>
        <v/>
      </c>
      <c r="C1051" s="57" t="str">
        <f>IF(ISBLANK($A1051),"",INDEX(ShipmentRegister!D:D,MATCH($A1051,ShipmentRegister!C:C,0)))</f>
        <v/>
      </c>
      <c r="D1051" s="57" t="str">
        <f>IF(ISBLANK($A1051),"",INDEX(ShipmentRegister!F:F,MATCH($A1051,ShipmentRegister!C:C,0)))</f>
        <v/>
      </c>
      <c r="E1051" s="23"/>
      <c r="F1051" s="63"/>
      <c r="G1051" s="25"/>
      <c r="H1051" s="23"/>
      <c r="I1051" s="23"/>
      <c r="J1051" s="24"/>
      <c r="K1051" s="58" t="str">
        <f>IF(ISBLANK($A1051),"",$F1051-(INDEX(ShipmentRegister!A:A,MATCH($A1051,ShipmentRegister!C:C,0))))</f>
        <v/>
      </c>
      <c r="L1051" s="59" t="str">
        <f>IF(ISBLANK($A1051),"",IF(INDEX(ShipmentRegister!T:T,MATCH($A1051,ShipmentRegister!C:C,0))=0,"",INDEX(ShipmentRegister!T:T,MATCH($A1051,ShipmentRegister!C:C,0))))</f>
        <v/>
      </c>
      <c r="M1051" s="24"/>
    </row>
    <row r="1052" spans="1:13">
      <c r="A1052" s="29"/>
      <c r="B1052" s="56" t="str">
        <f>IF(ISBLANK($A1052),"",INDEX(ShipmentRegister!G:G,MATCH($A1052,ShipmentRegister!C:C,0)))</f>
        <v/>
      </c>
      <c r="C1052" s="57" t="str">
        <f>IF(ISBLANK($A1052),"",INDEX(ShipmentRegister!D:D,MATCH($A1052,ShipmentRegister!C:C,0)))</f>
        <v/>
      </c>
      <c r="D1052" s="57" t="str">
        <f>IF(ISBLANK($A1052),"",INDEX(ShipmentRegister!F:F,MATCH($A1052,ShipmentRegister!C:C,0)))</f>
        <v/>
      </c>
      <c r="E1052" s="23"/>
      <c r="F1052" s="63"/>
      <c r="G1052" s="25"/>
      <c r="H1052" s="23"/>
      <c r="I1052" s="23"/>
      <c r="J1052" s="24"/>
      <c r="K1052" s="58" t="str">
        <f>IF(ISBLANK($A1052),"",$F1052-(INDEX(ShipmentRegister!A:A,MATCH($A1052,ShipmentRegister!C:C,0))))</f>
        <v/>
      </c>
      <c r="L1052" s="59" t="str">
        <f>IF(ISBLANK($A1052),"",IF(INDEX(ShipmentRegister!T:T,MATCH($A1052,ShipmentRegister!C:C,0))=0,"",INDEX(ShipmentRegister!T:T,MATCH($A1052,ShipmentRegister!C:C,0))))</f>
        <v/>
      </c>
      <c r="M1052" s="24"/>
    </row>
    <row r="1053" spans="1:13">
      <c r="A1053" s="29"/>
      <c r="B1053" s="56" t="str">
        <f>IF(ISBLANK($A1053),"",INDEX(ShipmentRegister!G:G,MATCH($A1053,ShipmentRegister!C:C,0)))</f>
        <v/>
      </c>
      <c r="C1053" s="57" t="str">
        <f>IF(ISBLANK($A1053),"",INDEX(ShipmentRegister!D:D,MATCH($A1053,ShipmentRegister!C:C,0)))</f>
        <v/>
      </c>
      <c r="D1053" s="57" t="str">
        <f>IF(ISBLANK($A1053),"",INDEX(ShipmentRegister!F:F,MATCH($A1053,ShipmentRegister!C:C,0)))</f>
        <v/>
      </c>
      <c r="E1053" s="23"/>
      <c r="F1053" s="63"/>
      <c r="G1053" s="25"/>
      <c r="H1053" s="23"/>
      <c r="I1053" s="23"/>
      <c r="J1053" s="24"/>
      <c r="K1053" s="58" t="str">
        <f>IF(ISBLANK($A1053),"",$F1053-(INDEX(ShipmentRegister!A:A,MATCH($A1053,ShipmentRegister!C:C,0))))</f>
        <v/>
      </c>
      <c r="L1053" s="59" t="str">
        <f>IF(ISBLANK($A1053),"",IF(INDEX(ShipmentRegister!T:T,MATCH($A1053,ShipmentRegister!C:C,0))=0,"",INDEX(ShipmentRegister!T:T,MATCH($A1053,ShipmentRegister!C:C,0))))</f>
        <v/>
      </c>
      <c r="M1053" s="24"/>
    </row>
    <row r="1054" spans="1:13">
      <c r="A1054" s="29"/>
      <c r="B1054" s="56" t="str">
        <f>IF(ISBLANK($A1054),"",INDEX(ShipmentRegister!G:G,MATCH($A1054,ShipmentRegister!C:C,0)))</f>
        <v/>
      </c>
      <c r="C1054" s="57" t="str">
        <f>IF(ISBLANK($A1054),"",INDEX(ShipmentRegister!D:D,MATCH($A1054,ShipmentRegister!C:C,0)))</f>
        <v/>
      </c>
      <c r="D1054" s="57" t="str">
        <f>IF(ISBLANK($A1054),"",INDEX(ShipmentRegister!F:F,MATCH($A1054,ShipmentRegister!C:C,0)))</f>
        <v/>
      </c>
      <c r="E1054" s="23"/>
      <c r="F1054" s="63"/>
      <c r="G1054" s="25"/>
      <c r="H1054" s="23"/>
      <c r="I1054" s="23"/>
      <c r="J1054" s="24"/>
      <c r="K1054" s="58" t="str">
        <f>IF(ISBLANK($A1054),"",$F1054-(INDEX(ShipmentRegister!A:A,MATCH($A1054,ShipmentRegister!C:C,0))))</f>
        <v/>
      </c>
      <c r="L1054" s="59" t="str">
        <f>IF(ISBLANK($A1054),"",IF(INDEX(ShipmentRegister!T:T,MATCH($A1054,ShipmentRegister!C:C,0))=0,"",INDEX(ShipmentRegister!T:T,MATCH($A1054,ShipmentRegister!C:C,0))))</f>
        <v/>
      </c>
      <c r="M1054" s="24"/>
    </row>
    <row r="1055" spans="1:13">
      <c r="A1055" s="29"/>
      <c r="B1055" s="56" t="str">
        <f>IF(ISBLANK($A1055),"",INDEX(ShipmentRegister!G:G,MATCH($A1055,ShipmentRegister!C:C,0)))</f>
        <v/>
      </c>
      <c r="C1055" s="57" t="str">
        <f>IF(ISBLANK($A1055),"",INDEX(ShipmentRegister!D:D,MATCH($A1055,ShipmentRegister!C:C,0)))</f>
        <v/>
      </c>
      <c r="D1055" s="57" t="str">
        <f>IF(ISBLANK($A1055),"",INDEX(ShipmentRegister!F:F,MATCH($A1055,ShipmentRegister!C:C,0)))</f>
        <v/>
      </c>
      <c r="E1055" s="23"/>
      <c r="F1055" s="63"/>
      <c r="G1055" s="25"/>
      <c r="H1055" s="23"/>
      <c r="I1055" s="23"/>
      <c r="J1055" s="24"/>
      <c r="K1055" s="58" t="str">
        <f>IF(ISBLANK($A1055),"",$F1055-(INDEX(ShipmentRegister!A:A,MATCH($A1055,ShipmentRegister!C:C,0))))</f>
        <v/>
      </c>
      <c r="L1055" s="59" t="str">
        <f>IF(ISBLANK($A1055),"",IF(INDEX(ShipmentRegister!T:T,MATCH($A1055,ShipmentRegister!C:C,0))=0,"",INDEX(ShipmentRegister!T:T,MATCH($A1055,ShipmentRegister!C:C,0))))</f>
        <v/>
      </c>
      <c r="M1055" s="24"/>
    </row>
    <row r="1056" spans="1:13">
      <c r="A1056" s="29"/>
      <c r="B1056" s="56" t="str">
        <f>IF(ISBLANK($A1056),"",INDEX(ShipmentRegister!G:G,MATCH($A1056,ShipmentRegister!C:C,0)))</f>
        <v/>
      </c>
      <c r="C1056" s="57" t="str">
        <f>IF(ISBLANK($A1056),"",INDEX(ShipmentRegister!D:D,MATCH($A1056,ShipmentRegister!C:C,0)))</f>
        <v/>
      </c>
      <c r="D1056" s="57" t="str">
        <f>IF(ISBLANK($A1056),"",INDEX(ShipmentRegister!F:F,MATCH($A1056,ShipmentRegister!C:C,0)))</f>
        <v/>
      </c>
      <c r="E1056" s="23"/>
      <c r="F1056" s="63"/>
      <c r="G1056" s="25"/>
      <c r="H1056" s="23"/>
      <c r="I1056" s="23"/>
      <c r="J1056" s="24"/>
      <c r="K1056" s="58" t="str">
        <f>IF(ISBLANK($A1056),"",$F1056-(INDEX(ShipmentRegister!A:A,MATCH($A1056,ShipmentRegister!C:C,0))))</f>
        <v/>
      </c>
      <c r="L1056" s="59" t="str">
        <f>IF(ISBLANK($A1056),"",IF(INDEX(ShipmentRegister!T:T,MATCH($A1056,ShipmentRegister!C:C,0))=0,"",INDEX(ShipmentRegister!T:T,MATCH($A1056,ShipmentRegister!C:C,0))))</f>
        <v/>
      </c>
      <c r="M1056" s="24"/>
    </row>
    <row r="1057" spans="1:13">
      <c r="A1057" s="29"/>
      <c r="B1057" s="56" t="str">
        <f>IF(ISBLANK($A1057),"",INDEX(ShipmentRegister!G:G,MATCH($A1057,ShipmentRegister!C:C,0)))</f>
        <v/>
      </c>
      <c r="C1057" s="57" t="str">
        <f>IF(ISBLANK($A1057),"",INDEX(ShipmentRegister!D:D,MATCH($A1057,ShipmentRegister!C:C,0)))</f>
        <v/>
      </c>
      <c r="D1057" s="57" t="str">
        <f>IF(ISBLANK($A1057),"",INDEX(ShipmentRegister!F:F,MATCH($A1057,ShipmentRegister!C:C,0)))</f>
        <v/>
      </c>
      <c r="E1057" s="23"/>
      <c r="F1057" s="63"/>
      <c r="G1057" s="25"/>
      <c r="H1057" s="23"/>
      <c r="I1057" s="23"/>
      <c r="J1057" s="24"/>
      <c r="K1057" s="58" t="str">
        <f>IF(ISBLANK($A1057),"",$F1057-(INDEX(ShipmentRegister!A:A,MATCH($A1057,ShipmentRegister!C:C,0))))</f>
        <v/>
      </c>
      <c r="L1057" s="59" t="str">
        <f>IF(ISBLANK($A1057),"",IF(INDEX(ShipmentRegister!T:T,MATCH($A1057,ShipmentRegister!C:C,0))=0,"",INDEX(ShipmentRegister!T:T,MATCH($A1057,ShipmentRegister!C:C,0))))</f>
        <v/>
      </c>
      <c r="M1057" s="24"/>
    </row>
    <row r="1058" spans="1:13">
      <c r="A1058" s="29"/>
      <c r="B1058" s="56" t="str">
        <f>IF(ISBLANK($A1058),"",INDEX(ShipmentRegister!G:G,MATCH($A1058,ShipmentRegister!C:C,0)))</f>
        <v/>
      </c>
      <c r="C1058" s="57" t="str">
        <f>IF(ISBLANK($A1058),"",INDEX(ShipmentRegister!D:D,MATCH($A1058,ShipmentRegister!C:C,0)))</f>
        <v/>
      </c>
      <c r="D1058" s="57" t="str">
        <f>IF(ISBLANK($A1058),"",INDEX(ShipmentRegister!F:F,MATCH($A1058,ShipmentRegister!C:C,0)))</f>
        <v/>
      </c>
      <c r="E1058" s="23"/>
      <c r="F1058" s="63"/>
      <c r="G1058" s="25"/>
      <c r="H1058" s="23"/>
      <c r="I1058" s="23"/>
      <c r="J1058" s="24"/>
      <c r="K1058" s="58" t="str">
        <f>IF(ISBLANK($A1058),"",$F1058-(INDEX(ShipmentRegister!A:A,MATCH($A1058,ShipmentRegister!C:C,0))))</f>
        <v/>
      </c>
      <c r="L1058" s="59" t="str">
        <f>IF(ISBLANK($A1058),"",IF(INDEX(ShipmentRegister!T:T,MATCH($A1058,ShipmentRegister!C:C,0))=0,"",INDEX(ShipmentRegister!T:T,MATCH($A1058,ShipmentRegister!C:C,0))))</f>
        <v/>
      </c>
      <c r="M1058" s="24"/>
    </row>
    <row r="1059" spans="1:13">
      <c r="A1059" s="29"/>
      <c r="B1059" s="56" t="str">
        <f>IF(ISBLANK($A1059),"",INDEX(ShipmentRegister!G:G,MATCH($A1059,ShipmentRegister!C:C,0)))</f>
        <v/>
      </c>
      <c r="C1059" s="57" t="str">
        <f>IF(ISBLANK($A1059),"",INDEX(ShipmentRegister!D:D,MATCH($A1059,ShipmentRegister!C:C,0)))</f>
        <v/>
      </c>
      <c r="D1059" s="57" t="str">
        <f>IF(ISBLANK($A1059),"",INDEX(ShipmentRegister!F:F,MATCH($A1059,ShipmentRegister!C:C,0)))</f>
        <v/>
      </c>
      <c r="E1059" s="23"/>
      <c r="F1059" s="63"/>
      <c r="G1059" s="25"/>
      <c r="H1059" s="23"/>
      <c r="I1059" s="23"/>
      <c r="J1059" s="24"/>
      <c r="K1059" s="58" t="str">
        <f>IF(ISBLANK($A1059),"",$F1059-(INDEX(ShipmentRegister!A:A,MATCH($A1059,ShipmentRegister!C:C,0))))</f>
        <v/>
      </c>
      <c r="L1059" s="59" t="str">
        <f>IF(ISBLANK($A1059),"",IF(INDEX(ShipmentRegister!T:T,MATCH($A1059,ShipmentRegister!C:C,0))=0,"",INDEX(ShipmentRegister!T:T,MATCH($A1059,ShipmentRegister!C:C,0))))</f>
        <v/>
      </c>
      <c r="M1059" s="24"/>
    </row>
    <row r="1060" spans="1:13">
      <c r="A1060" s="29"/>
      <c r="B1060" s="56" t="str">
        <f>IF(ISBLANK($A1060),"",INDEX(ShipmentRegister!G:G,MATCH($A1060,ShipmentRegister!C:C,0)))</f>
        <v/>
      </c>
      <c r="C1060" s="57" t="str">
        <f>IF(ISBLANK($A1060),"",INDEX(ShipmentRegister!D:D,MATCH($A1060,ShipmentRegister!C:C,0)))</f>
        <v/>
      </c>
      <c r="D1060" s="57" t="str">
        <f>IF(ISBLANK($A1060),"",INDEX(ShipmentRegister!F:F,MATCH($A1060,ShipmentRegister!C:C,0)))</f>
        <v/>
      </c>
      <c r="E1060" s="23"/>
      <c r="F1060" s="63"/>
      <c r="G1060" s="25"/>
      <c r="H1060" s="23"/>
      <c r="I1060" s="23"/>
      <c r="J1060" s="24"/>
      <c r="K1060" s="58" t="str">
        <f>IF(ISBLANK($A1060),"",$F1060-(INDEX(ShipmentRegister!A:A,MATCH($A1060,ShipmentRegister!C:C,0))))</f>
        <v/>
      </c>
      <c r="L1060" s="59" t="str">
        <f>IF(ISBLANK($A1060),"",IF(INDEX(ShipmentRegister!T:T,MATCH($A1060,ShipmentRegister!C:C,0))=0,"",INDEX(ShipmentRegister!T:T,MATCH($A1060,ShipmentRegister!C:C,0))))</f>
        <v/>
      </c>
      <c r="M1060" s="24"/>
    </row>
    <row r="1061" spans="1:13">
      <c r="A1061" s="29"/>
      <c r="B1061" s="56" t="str">
        <f>IF(ISBLANK($A1061),"",INDEX(ShipmentRegister!G:G,MATCH($A1061,ShipmentRegister!C:C,0)))</f>
        <v/>
      </c>
      <c r="C1061" s="57" t="str">
        <f>IF(ISBLANK($A1061),"",INDEX(ShipmentRegister!D:D,MATCH($A1061,ShipmentRegister!C:C,0)))</f>
        <v/>
      </c>
      <c r="D1061" s="57" t="str">
        <f>IF(ISBLANK($A1061),"",INDEX(ShipmentRegister!F:F,MATCH($A1061,ShipmentRegister!C:C,0)))</f>
        <v/>
      </c>
      <c r="E1061" s="23"/>
      <c r="F1061" s="63"/>
      <c r="G1061" s="25"/>
      <c r="H1061" s="23"/>
      <c r="I1061" s="23"/>
      <c r="J1061" s="24"/>
      <c r="K1061" s="58" t="str">
        <f>IF(ISBLANK($A1061),"",$F1061-(INDEX(ShipmentRegister!A:A,MATCH($A1061,ShipmentRegister!C:C,0))))</f>
        <v/>
      </c>
      <c r="L1061" s="59" t="str">
        <f>IF(ISBLANK($A1061),"",IF(INDEX(ShipmentRegister!T:T,MATCH($A1061,ShipmentRegister!C:C,0))=0,"",INDEX(ShipmentRegister!T:T,MATCH($A1061,ShipmentRegister!C:C,0))))</f>
        <v/>
      </c>
      <c r="M1061" s="24"/>
    </row>
    <row r="1062" spans="1:13">
      <c r="A1062" s="29"/>
      <c r="B1062" s="56" t="str">
        <f>IF(ISBLANK($A1062),"",INDEX(ShipmentRegister!G:G,MATCH($A1062,ShipmentRegister!C:C,0)))</f>
        <v/>
      </c>
      <c r="C1062" s="57" t="str">
        <f>IF(ISBLANK($A1062),"",INDEX(ShipmentRegister!D:D,MATCH($A1062,ShipmentRegister!C:C,0)))</f>
        <v/>
      </c>
      <c r="D1062" s="57" t="str">
        <f>IF(ISBLANK($A1062),"",INDEX(ShipmentRegister!F:F,MATCH($A1062,ShipmentRegister!C:C,0)))</f>
        <v/>
      </c>
      <c r="E1062" s="23"/>
      <c r="F1062" s="63"/>
      <c r="G1062" s="25"/>
      <c r="H1062" s="23"/>
      <c r="I1062" s="23"/>
      <c r="J1062" s="24"/>
      <c r="K1062" s="58" t="str">
        <f>IF(ISBLANK($A1062),"",$F1062-(INDEX(ShipmentRegister!A:A,MATCH($A1062,ShipmentRegister!C:C,0))))</f>
        <v/>
      </c>
      <c r="L1062" s="59" t="str">
        <f>IF(ISBLANK($A1062),"",IF(INDEX(ShipmentRegister!T:T,MATCH($A1062,ShipmentRegister!C:C,0))=0,"",INDEX(ShipmentRegister!T:T,MATCH($A1062,ShipmentRegister!C:C,0))))</f>
        <v/>
      </c>
      <c r="M1062" s="24"/>
    </row>
    <row r="1063" spans="1:13">
      <c r="A1063" s="29"/>
      <c r="B1063" s="56" t="str">
        <f>IF(ISBLANK($A1063),"",INDEX(ShipmentRegister!G:G,MATCH($A1063,ShipmentRegister!C:C,0)))</f>
        <v/>
      </c>
      <c r="C1063" s="57" t="str">
        <f>IF(ISBLANK($A1063),"",INDEX(ShipmentRegister!D:D,MATCH($A1063,ShipmentRegister!C:C,0)))</f>
        <v/>
      </c>
      <c r="D1063" s="57" t="str">
        <f>IF(ISBLANK($A1063),"",INDEX(ShipmentRegister!F:F,MATCH($A1063,ShipmentRegister!C:C,0)))</f>
        <v/>
      </c>
      <c r="E1063" s="23"/>
      <c r="F1063" s="63"/>
      <c r="G1063" s="25"/>
      <c r="H1063" s="23"/>
      <c r="I1063" s="23"/>
      <c r="J1063" s="24"/>
      <c r="K1063" s="58" t="str">
        <f>IF(ISBLANK($A1063),"",$F1063-(INDEX(ShipmentRegister!A:A,MATCH($A1063,ShipmentRegister!C:C,0))))</f>
        <v/>
      </c>
      <c r="L1063" s="59" t="str">
        <f>IF(ISBLANK($A1063),"",IF(INDEX(ShipmentRegister!T:T,MATCH($A1063,ShipmentRegister!C:C,0))=0,"",INDEX(ShipmentRegister!T:T,MATCH($A1063,ShipmentRegister!C:C,0))))</f>
        <v/>
      </c>
      <c r="M1063" s="24"/>
    </row>
    <row r="1064" spans="1:13">
      <c r="A1064" s="29"/>
      <c r="B1064" s="56" t="str">
        <f>IF(ISBLANK($A1064),"",INDEX(ShipmentRegister!G:G,MATCH($A1064,ShipmentRegister!C:C,0)))</f>
        <v/>
      </c>
      <c r="C1064" s="57" t="str">
        <f>IF(ISBLANK($A1064),"",INDEX(ShipmentRegister!D:D,MATCH($A1064,ShipmentRegister!C:C,0)))</f>
        <v/>
      </c>
      <c r="D1064" s="57" t="str">
        <f>IF(ISBLANK($A1064),"",INDEX(ShipmentRegister!F:F,MATCH($A1064,ShipmentRegister!C:C,0)))</f>
        <v/>
      </c>
      <c r="E1064" s="23"/>
      <c r="F1064" s="63"/>
      <c r="G1064" s="25"/>
      <c r="H1064" s="23"/>
      <c r="I1064" s="23"/>
      <c r="J1064" s="24"/>
      <c r="K1064" s="58" t="str">
        <f>IF(ISBLANK($A1064),"",$F1064-(INDEX(ShipmentRegister!A:A,MATCH($A1064,ShipmentRegister!C:C,0))))</f>
        <v/>
      </c>
      <c r="L1064" s="59" t="str">
        <f>IF(ISBLANK($A1064),"",IF(INDEX(ShipmentRegister!T:T,MATCH($A1064,ShipmentRegister!C:C,0))=0,"",INDEX(ShipmentRegister!T:T,MATCH($A1064,ShipmentRegister!C:C,0))))</f>
        <v/>
      </c>
      <c r="M1064" s="24"/>
    </row>
    <row r="1065" spans="1:13">
      <c r="A1065" s="29"/>
      <c r="B1065" s="56" t="str">
        <f>IF(ISBLANK($A1065),"",INDEX(ShipmentRegister!G:G,MATCH($A1065,ShipmentRegister!C:C,0)))</f>
        <v/>
      </c>
      <c r="C1065" s="57" t="str">
        <f>IF(ISBLANK($A1065),"",INDEX(ShipmentRegister!D:D,MATCH($A1065,ShipmentRegister!C:C,0)))</f>
        <v/>
      </c>
      <c r="D1065" s="57" t="str">
        <f>IF(ISBLANK($A1065),"",INDEX(ShipmentRegister!F:F,MATCH($A1065,ShipmentRegister!C:C,0)))</f>
        <v/>
      </c>
      <c r="E1065" s="23"/>
      <c r="F1065" s="63"/>
      <c r="G1065" s="25"/>
      <c r="H1065" s="23"/>
      <c r="I1065" s="23"/>
      <c r="J1065" s="24"/>
      <c r="K1065" s="58" t="str">
        <f>IF(ISBLANK($A1065),"",$F1065-(INDEX(ShipmentRegister!A:A,MATCH($A1065,ShipmentRegister!C:C,0))))</f>
        <v/>
      </c>
      <c r="L1065" s="59" t="str">
        <f>IF(ISBLANK($A1065),"",IF(INDEX(ShipmentRegister!T:T,MATCH($A1065,ShipmentRegister!C:C,0))=0,"",INDEX(ShipmentRegister!T:T,MATCH($A1065,ShipmentRegister!C:C,0))))</f>
        <v/>
      </c>
      <c r="M1065" s="24"/>
    </row>
    <row r="1066" spans="1:13">
      <c r="A1066" s="29"/>
      <c r="B1066" s="56" t="str">
        <f>IF(ISBLANK($A1066),"",INDEX(ShipmentRegister!G:G,MATCH($A1066,ShipmentRegister!C:C,0)))</f>
        <v/>
      </c>
      <c r="C1066" s="57" t="str">
        <f>IF(ISBLANK($A1066),"",INDEX(ShipmentRegister!D:D,MATCH($A1066,ShipmentRegister!C:C,0)))</f>
        <v/>
      </c>
      <c r="D1066" s="57" t="str">
        <f>IF(ISBLANK($A1066),"",INDEX(ShipmentRegister!F:F,MATCH($A1066,ShipmentRegister!C:C,0)))</f>
        <v/>
      </c>
      <c r="E1066" s="23"/>
      <c r="F1066" s="63"/>
      <c r="G1066" s="25"/>
      <c r="H1066" s="23"/>
      <c r="I1066" s="23"/>
      <c r="J1066" s="24"/>
      <c r="K1066" s="58" t="str">
        <f>IF(ISBLANK($A1066),"",$F1066-(INDEX(ShipmentRegister!A:A,MATCH($A1066,ShipmentRegister!C:C,0))))</f>
        <v/>
      </c>
      <c r="L1066" s="59" t="str">
        <f>IF(ISBLANK($A1066),"",IF(INDEX(ShipmentRegister!T:T,MATCH($A1066,ShipmentRegister!C:C,0))=0,"",INDEX(ShipmentRegister!T:T,MATCH($A1066,ShipmentRegister!C:C,0))))</f>
        <v/>
      </c>
      <c r="M1066" s="24"/>
    </row>
    <row r="1067" spans="1:13">
      <c r="A1067" s="29"/>
      <c r="B1067" s="56" t="str">
        <f>IF(ISBLANK($A1067),"",INDEX(ShipmentRegister!G:G,MATCH($A1067,ShipmentRegister!C:C,0)))</f>
        <v/>
      </c>
      <c r="C1067" s="57" t="str">
        <f>IF(ISBLANK($A1067),"",INDEX(ShipmentRegister!D:D,MATCH($A1067,ShipmentRegister!C:C,0)))</f>
        <v/>
      </c>
      <c r="D1067" s="57" t="str">
        <f>IF(ISBLANK($A1067),"",INDEX(ShipmentRegister!F:F,MATCH($A1067,ShipmentRegister!C:C,0)))</f>
        <v/>
      </c>
      <c r="E1067" s="23"/>
      <c r="F1067" s="63"/>
      <c r="G1067" s="25"/>
      <c r="H1067" s="23"/>
      <c r="I1067" s="23"/>
      <c r="J1067" s="24"/>
      <c r="K1067" s="58" t="str">
        <f>IF(ISBLANK($A1067),"",$F1067-(INDEX(ShipmentRegister!A:A,MATCH($A1067,ShipmentRegister!C:C,0))))</f>
        <v/>
      </c>
      <c r="L1067" s="59" t="str">
        <f>IF(ISBLANK($A1067),"",IF(INDEX(ShipmentRegister!T:T,MATCH($A1067,ShipmentRegister!C:C,0))=0,"",INDEX(ShipmentRegister!T:T,MATCH($A1067,ShipmentRegister!C:C,0))))</f>
        <v/>
      </c>
      <c r="M1067" s="24"/>
    </row>
    <row r="1068" spans="1:13">
      <c r="A1068" s="29"/>
      <c r="B1068" s="56" t="str">
        <f>IF(ISBLANK($A1068),"",INDEX(ShipmentRegister!G:G,MATCH($A1068,ShipmentRegister!C:C,0)))</f>
        <v/>
      </c>
      <c r="C1068" s="57" t="str">
        <f>IF(ISBLANK($A1068),"",INDEX(ShipmentRegister!D:D,MATCH($A1068,ShipmentRegister!C:C,0)))</f>
        <v/>
      </c>
      <c r="D1068" s="57" t="str">
        <f>IF(ISBLANK($A1068),"",INDEX(ShipmentRegister!F:F,MATCH($A1068,ShipmentRegister!C:C,0)))</f>
        <v/>
      </c>
      <c r="E1068" s="23"/>
      <c r="F1068" s="63"/>
      <c r="G1068" s="25"/>
      <c r="H1068" s="23"/>
      <c r="I1068" s="23"/>
      <c r="J1068" s="24"/>
      <c r="K1068" s="58" t="str">
        <f>IF(ISBLANK($A1068),"",$F1068-(INDEX(ShipmentRegister!A:A,MATCH($A1068,ShipmentRegister!C:C,0))))</f>
        <v/>
      </c>
      <c r="L1068" s="59" t="str">
        <f>IF(ISBLANK($A1068),"",IF(INDEX(ShipmentRegister!T:T,MATCH($A1068,ShipmentRegister!C:C,0))=0,"",INDEX(ShipmentRegister!T:T,MATCH($A1068,ShipmentRegister!C:C,0))))</f>
        <v/>
      </c>
      <c r="M1068" s="24"/>
    </row>
    <row r="1069" spans="1:13">
      <c r="A1069" s="29"/>
      <c r="B1069" s="56" t="str">
        <f>IF(ISBLANK($A1069),"",INDEX(ShipmentRegister!G:G,MATCH($A1069,ShipmentRegister!C:C,0)))</f>
        <v/>
      </c>
      <c r="C1069" s="57" t="str">
        <f>IF(ISBLANK($A1069),"",INDEX(ShipmentRegister!D:D,MATCH($A1069,ShipmentRegister!C:C,0)))</f>
        <v/>
      </c>
      <c r="D1069" s="57" t="str">
        <f>IF(ISBLANK($A1069),"",INDEX(ShipmentRegister!F:F,MATCH($A1069,ShipmentRegister!C:C,0)))</f>
        <v/>
      </c>
      <c r="E1069" s="23"/>
      <c r="F1069" s="63"/>
      <c r="G1069" s="25"/>
      <c r="H1069" s="23"/>
      <c r="I1069" s="23"/>
      <c r="J1069" s="24"/>
      <c r="K1069" s="58" t="str">
        <f>IF(ISBLANK($A1069),"",$F1069-(INDEX(ShipmentRegister!A:A,MATCH($A1069,ShipmentRegister!C:C,0))))</f>
        <v/>
      </c>
      <c r="L1069" s="59" t="str">
        <f>IF(ISBLANK($A1069),"",IF(INDEX(ShipmentRegister!T:T,MATCH($A1069,ShipmentRegister!C:C,0))=0,"",INDEX(ShipmentRegister!T:T,MATCH($A1069,ShipmentRegister!C:C,0))))</f>
        <v/>
      </c>
      <c r="M1069" s="24"/>
    </row>
    <row r="1070" spans="1:13">
      <c r="A1070" s="29"/>
      <c r="B1070" s="56" t="str">
        <f>IF(ISBLANK($A1070),"",INDEX(ShipmentRegister!G:G,MATCH($A1070,ShipmentRegister!C:C,0)))</f>
        <v/>
      </c>
      <c r="C1070" s="57" t="str">
        <f>IF(ISBLANK($A1070),"",INDEX(ShipmentRegister!D:D,MATCH($A1070,ShipmentRegister!C:C,0)))</f>
        <v/>
      </c>
      <c r="D1070" s="57" t="str">
        <f>IF(ISBLANK($A1070),"",INDEX(ShipmentRegister!F:F,MATCH($A1070,ShipmentRegister!C:C,0)))</f>
        <v/>
      </c>
      <c r="E1070" s="23"/>
      <c r="F1070" s="63"/>
      <c r="G1070" s="25"/>
      <c r="H1070" s="23"/>
      <c r="I1070" s="23"/>
      <c r="J1070" s="24"/>
      <c r="K1070" s="58" t="str">
        <f>IF(ISBLANK($A1070),"",$F1070-(INDEX(ShipmentRegister!A:A,MATCH($A1070,ShipmentRegister!C:C,0))))</f>
        <v/>
      </c>
      <c r="L1070" s="59" t="str">
        <f>IF(ISBLANK($A1070),"",IF(INDEX(ShipmentRegister!T:T,MATCH($A1070,ShipmentRegister!C:C,0))=0,"",INDEX(ShipmentRegister!T:T,MATCH($A1070,ShipmentRegister!C:C,0))))</f>
        <v/>
      </c>
      <c r="M1070" s="24"/>
    </row>
    <row r="1071" spans="1:13">
      <c r="A1071" s="29"/>
      <c r="B1071" s="56" t="str">
        <f>IF(ISBLANK($A1071),"",INDEX(ShipmentRegister!G:G,MATCH($A1071,ShipmentRegister!C:C,0)))</f>
        <v/>
      </c>
      <c r="C1071" s="57" t="str">
        <f>IF(ISBLANK($A1071),"",INDEX(ShipmentRegister!D:D,MATCH($A1071,ShipmentRegister!C:C,0)))</f>
        <v/>
      </c>
      <c r="D1071" s="57" t="str">
        <f>IF(ISBLANK($A1071),"",INDEX(ShipmentRegister!F:F,MATCH($A1071,ShipmentRegister!C:C,0)))</f>
        <v/>
      </c>
      <c r="E1071" s="23"/>
      <c r="F1071" s="63"/>
      <c r="G1071" s="25"/>
      <c r="H1071" s="23"/>
      <c r="I1071" s="23"/>
      <c r="J1071" s="24"/>
      <c r="K1071" s="58" t="str">
        <f>IF(ISBLANK($A1071),"",$F1071-(INDEX(ShipmentRegister!A:A,MATCH($A1071,ShipmentRegister!C:C,0))))</f>
        <v/>
      </c>
      <c r="L1071" s="59" t="str">
        <f>IF(ISBLANK($A1071),"",IF(INDEX(ShipmentRegister!T:T,MATCH($A1071,ShipmentRegister!C:C,0))=0,"",INDEX(ShipmentRegister!T:T,MATCH($A1071,ShipmentRegister!C:C,0))))</f>
        <v/>
      </c>
      <c r="M1071" s="24"/>
    </row>
    <row r="1072" spans="1:13">
      <c r="A1072" s="29"/>
      <c r="B1072" s="56" t="str">
        <f>IF(ISBLANK($A1072),"",INDEX(ShipmentRegister!G:G,MATCH($A1072,ShipmentRegister!C:C,0)))</f>
        <v/>
      </c>
      <c r="C1072" s="57" t="str">
        <f>IF(ISBLANK($A1072),"",INDEX(ShipmentRegister!D:D,MATCH($A1072,ShipmentRegister!C:C,0)))</f>
        <v/>
      </c>
      <c r="D1072" s="57" t="str">
        <f>IF(ISBLANK($A1072),"",INDEX(ShipmentRegister!F:F,MATCH($A1072,ShipmentRegister!C:C,0)))</f>
        <v/>
      </c>
      <c r="E1072" s="23"/>
      <c r="F1072" s="63"/>
      <c r="G1072" s="25"/>
      <c r="H1072" s="23"/>
      <c r="I1072" s="23"/>
      <c r="J1072" s="24"/>
      <c r="K1072" s="58" t="str">
        <f>IF(ISBLANK($A1072),"",$F1072-(INDEX(ShipmentRegister!A:A,MATCH($A1072,ShipmentRegister!C:C,0))))</f>
        <v/>
      </c>
      <c r="L1072" s="59" t="str">
        <f>IF(ISBLANK($A1072),"",IF(INDEX(ShipmentRegister!T:T,MATCH($A1072,ShipmentRegister!C:C,0))=0,"",INDEX(ShipmentRegister!T:T,MATCH($A1072,ShipmentRegister!C:C,0))))</f>
        <v/>
      </c>
      <c r="M1072" s="24"/>
    </row>
    <row r="1073" spans="1:13">
      <c r="A1073" s="29"/>
      <c r="B1073" s="56" t="str">
        <f>IF(ISBLANK($A1073),"",INDEX(ShipmentRegister!G:G,MATCH($A1073,ShipmentRegister!C:C,0)))</f>
        <v/>
      </c>
      <c r="C1073" s="57" t="str">
        <f>IF(ISBLANK($A1073),"",INDEX(ShipmentRegister!D:D,MATCH($A1073,ShipmentRegister!C:C,0)))</f>
        <v/>
      </c>
      <c r="D1073" s="57" t="str">
        <f>IF(ISBLANK($A1073),"",INDEX(ShipmentRegister!F:F,MATCH($A1073,ShipmentRegister!C:C,0)))</f>
        <v/>
      </c>
      <c r="E1073" s="23"/>
      <c r="F1073" s="63"/>
      <c r="G1073" s="25"/>
      <c r="H1073" s="23"/>
      <c r="I1073" s="23"/>
      <c r="J1073" s="24"/>
      <c r="K1073" s="58" t="str">
        <f>IF(ISBLANK($A1073),"",$F1073-(INDEX(ShipmentRegister!A:A,MATCH($A1073,ShipmentRegister!C:C,0))))</f>
        <v/>
      </c>
      <c r="L1073" s="59" t="str">
        <f>IF(ISBLANK($A1073),"",IF(INDEX(ShipmentRegister!T:T,MATCH($A1073,ShipmentRegister!C:C,0))=0,"",INDEX(ShipmentRegister!T:T,MATCH($A1073,ShipmentRegister!C:C,0))))</f>
        <v/>
      </c>
      <c r="M1073" s="24"/>
    </row>
    <row r="1074" spans="1:13">
      <c r="A1074" s="29"/>
      <c r="B1074" s="56" t="str">
        <f>IF(ISBLANK($A1074),"",INDEX(ShipmentRegister!G:G,MATCH($A1074,ShipmentRegister!C:C,0)))</f>
        <v/>
      </c>
      <c r="C1074" s="57" t="str">
        <f>IF(ISBLANK($A1074),"",INDEX(ShipmentRegister!D:D,MATCH($A1074,ShipmentRegister!C:C,0)))</f>
        <v/>
      </c>
      <c r="D1074" s="57" t="str">
        <f>IF(ISBLANK($A1074),"",INDEX(ShipmentRegister!F:F,MATCH($A1074,ShipmentRegister!C:C,0)))</f>
        <v/>
      </c>
      <c r="E1074" s="23"/>
      <c r="F1074" s="63"/>
      <c r="G1074" s="25"/>
      <c r="H1074" s="23"/>
      <c r="I1074" s="23"/>
      <c r="J1074" s="24"/>
      <c r="K1074" s="58" t="str">
        <f>IF(ISBLANK($A1074),"",$F1074-(INDEX(ShipmentRegister!A:A,MATCH($A1074,ShipmentRegister!C:C,0))))</f>
        <v/>
      </c>
      <c r="L1074" s="59" t="str">
        <f>IF(ISBLANK($A1074),"",IF(INDEX(ShipmentRegister!T:T,MATCH($A1074,ShipmentRegister!C:C,0))=0,"",INDEX(ShipmentRegister!T:T,MATCH($A1074,ShipmentRegister!C:C,0))))</f>
        <v/>
      </c>
      <c r="M1074" s="24"/>
    </row>
    <row r="1075" spans="1:13">
      <c r="A1075" s="29"/>
      <c r="B1075" s="56" t="str">
        <f>IF(ISBLANK($A1075),"",INDEX(ShipmentRegister!G:G,MATCH($A1075,ShipmentRegister!C:C,0)))</f>
        <v/>
      </c>
      <c r="C1075" s="57" t="str">
        <f>IF(ISBLANK($A1075),"",INDEX(ShipmentRegister!D:D,MATCH($A1075,ShipmentRegister!C:C,0)))</f>
        <v/>
      </c>
      <c r="D1075" s="57" t="str">
        <f>IF(ISBLANK($A1075),"",INDEX(ShipmentRegister!F:F,MATCH($A1075,ShipmentRegister!C:C,0)))</f>
        <v/>
      </c>
      <c r="E1075" s="23"/>
      <c r="F1075" s="63"/>
      <c r="G1075" s="25"/>
      <c r="H1075" s="23"/>
      <c r="I1075" s="23"/>
      <c r="J1075" s="24"/>
      <c r="K1075" s="58" t="str">
        <f>IF(ISBLANK($A1075),"",$F1075-(INDEX(ShipmentRegister!A:A,MATCH($A1075,ShipmentRegister!C:C,0))))</f>
        <v/>
      </c>
      <c r="L1075" s="59" t="str">
        <f>IF(ISBLANK($A1075),"",IF(INDEX(ShipmentRegister!T:T,MATCH($A1075,ShipmentRegister!C:C,0))=0,"",INDEX(ShipmentRegister!T:T,MATCH($A1075,ShipmentRegister!C:C,0))))</f>
        <v/>
      </c>
      <c r="M1075" s="24"/>
    </row>
    <row r="1076" spans="1:13">
      <c r="A1076" s="29"/>
      <c r="B1076" s="56" t="str">
        <f>IF(ISBLANK($A1076),"",INDEX(ShipmentRegister!G:G,MATCH($A1076,ShipmentRegister!C:C,0)))</f>
        <v/>
      </c>
      <c r="C1076" s="57" t="str">
        <f>IF(ISBLANK($A1076),"",INDEX(ShipmentRegister!D:D,MATCH($A1076,ShipmentRegister!C:C,0)))</f>
        <v/>
      </c>
      <c r="D1076" s="57" t="str">
        <f>IF(ISBLANK($A1076),"",INDEX(ShipmentRegister!F:F,MATCH($A1076,ShipmentRegister!C:C,0)))</f>
        <v/>
      </c>
      <c r="E1076" s="23"/>
      <c r="F1076" s="63"/>
      <c r="G1076" s="25"/>
      <c r="H1076" s="23"/>
      <c r="I1076" s="23"/>
      <c r="J1076" s="24"/>
      <c r="K1076" s="58" t="str">
        <f>IF(ISBLANK($A1076),"",$F1076-(INDEX(ShipmentRegister!A:A,MATCH($A1076,ShipmentRegister!C:C,0))))</f>
        <v/>
      </c>
      <c r="L1076" s="59" t="str">
        <f>IF(ISBLANK($A1076),"",IF(INDEX(ShipmentRegister!T:T,MATCH($A1076,ShipmentRegister!C:C,0))=0,"",INDEX(ShipmentRegister!T:T,MATCH($A1076,ShipmentRegister!C:C,0))))</f>
        <v/>
      </c>
      <c r="M1076" s="24"/>
    </row>
    <row r="1077" spans="1:13">
      <c r="A1077" s="29"/>
      <c r="B1077" s="56" t="str">
        <f>IF(ISBLANK($A1077),"",INDEX(ShipmentRegister!G:G,MATCH($A1077,ShipmentRegister!C:C,0)))</f>
        <v/>
      </c>
      <c r="C1077" s="57" t="str">
        <f>IF(ISBLANK($A1077),"",INDEX(ShipmentRegister!D:D,MATCH($A1077,ShipmentRegister!C:C,0)))</f>
        <v/>
      </c>
      <c r="D1077" s="57" t="str">
        <f>IF(ISBLANK($A1077),"",INDEX(ShipmentRegister!F:F,MATCH($A1077,ShipmentRegister!C:C,0)))</f>
        <v/>
      </c>
      <c r="E1077" s="23"/>
      <c r="F1077" s="63"/>
      <c r="G1077" s="25"/>
      <c r="H1077" s="23"/>
      <c r="I1077" s="23"/>
      <c r="J1077" s="24"/>
      <c r="K1077" s="58" t="str">
        <f>IF(ISBLANK($A1077),"",$F1077-(INDEX(ShipmentRegister!A:A,MATCH($A1077,ShipmentRegister!C:C,0))))</f>
        <v/>
      </c>
      <c r="L1077" s="59" t="str">
        <f>IF(ISBLANK($A1077),"",IF(INDEX(ShipmentRegister!T:T,MATCH($A1077,ShipmentRegister!C:C,0))=0,"",INDEX(ShipmentRegister!T:T,MATCH($A1077,ShipmentRegister!C:C,0))))</f>
        <v/>
      </c>
      <c r="M1077" s="24"/>
    </row>
    <row r="1078" spans="1:13">
      <c r="A1078" s="29"/>
      <c r="B1078" s="56" t="str">
        <f>IF(ISBLANK($A1078),"",INDEX(ShipmentRegister!G:G,MATCH($A1078,ShipmentRegister!C:C,0)))</f>
        <v/>
      </c>
      <c r="C1078" s="57" t="str">
        <f>IF(ISBLANK($A1078),"",INDEX(ShipmentRegister!D:D,MATCH($A1078,ShipmentRegister!C:C,0)))</f>
        <v/>
      </c>
      <c r="D1078" s="57" t="str">
        <f>IF(ISBLANK($A1078),"",INDEX(ShipmentRegister!F:F,MATCH($A1078,ShipmentRegister!C:C,0)))</f>
        <v/>
      </c>
      <c r="E1078" s="23"/>
      <c r="F1078" s="63"/>
      <c r="G1078" s="25"/>
      <c r="H1078" s="23"/>
      <c r="I1078" s="23"/>
      <c r="J1078" s="24"/>
      <c r="K1078" s="58" t="str">
        <f>IF(ISBLANK($A1078),"",$F1078-(INDEX(ShipmentRegister!A:A,MATCH($A1078,ShipmentRegister!C:C,0))))</f>
        <v/>
      </c>
      <c r="L1078" s="59" t="str">
        <f>IF(ISBLANK($A1078),"",IF(INDEX(ShipmentRegister!T:T,MATCH($A1078,ShipmentRegister!C:C,0))=0,"",INDEX(ShipmentRegister!T:T,MATCH($A1078,ShipmentRegister!C:C,0))))</f>
        <v/>
      </c>
      <c r="M1078" s="24"/>
    </row>
    <row r="1079" spans="1:13">
      <c r="A1079" s="29"/>
      <c r="B1079" s="56" t="str">
        <f>IF(ISBLANK($A1079),"",INDEX(ShipmentRegister!G:G,MATCH($A1079,ShipmentRegister!C:C,0)))</f>
        <v/>
      </c>
      <c r="C1079" s="57" t="str">
        <f>IF(ISBLANK($A1079),"",INDEX(ShipmentRegister!D:D,MATCH($A1079,ShipmentRegister!C:C,0)))</f>
        <v/>
      </c>
      <c r="D1079" s="57" t="str">
        <f>IF(ISBLANK($A1079),"",INDEX(ShipmentRegister!F:F,MATCH($A1079,ShipmentRegister!C:C,0)))</f>
        <v/>
      </c>
      <c r="E1079" s="23"/>
      <c r="F1079" s="63"/>
      <c r="G1079" s="25"/>
      <c r="H1079" s="23"/>
      <c r="I1079" s="23"/>
      <c r="J1079" s="24"/>
      <c r="K1079" s="58" t="str">
        <f>IF(ISBLANK($A1079),"",$F1079-(INDEX(ShipmentRegister!A:A,MATCH($A1079,ShipmentRegister!C:C,0))))</f>
        <v/>
      </c>
      <c r="L1079" s="59" t="str">
        <f>IF(ISBLANK($A1079),"",IF(INDEX(ShipmentRegister!T:T,MATCH($A1079,ShipmentRegister!C:C,0))=0,"",INDEX(ShipmentRegister!T:T,MATCH($A1079,ShipmentRegister!C:C,0))))</f>
        <v/>
      </c>
      <c r="M1079" s="24"/>
    </row>
    <row r="1080" spans="1:13">
      <c r="A1080" s="29"/>
      <c r="B1080" s="56" t="str">
        <f>IF(ISBLANK($A1080),"",INDEX(ShipmentRegister!G:G,MATCH($A1080,ShipmentRegister!C:C,0)))</f>
        <v/>
      </c>
      <c r="C1080" s="57" t="str">
        <f>IF(ISBLANK($A1080),"",INDEX(ShipmentRegister!D:D,MATCH($A1080,ShipmentRegister!C:C,0)))</f>
        <v/>
      </c>
      <c r="D1080" s="57" t="str">
        <f>IF(ISBLANK($A1080),"",INDEX(ShipmentRegister!F:F,MATCH($A1080,ShipmentRegister!C:C,0)))</f>
        <v/>
      </c>
      <c r="E1080" s="23"/>
      <c r="F1080" s="63"/>
      <c r="G1080" s="25"/>
      <c r="H1080" s="23"/>
      <c r="I1080" s="23"/>
      <c r="J1080" s="24"/>
      <c r="K1080" s="58" t="str">
        <f>IF(ISBLANK($A1080),"",$F1080-(INDEX(ShipmentRegister!A:A,MATCH($A1080,ShipmentRegister!C:C,0))))</f>
        <v/>
      </c>
      <c r="L1080" s="59" t="str">
        <f>IF(ISBLANK($A1080),"",IF(INDEX(ShipmentRegister!T:T,MATCH($A1080,ShipmentRegister!C:C,0))=0,"",INDEX(ShipmentRegister!T:T,MATCH($A1080,ShipmentRegister!C:C,0))))</f>
        <v/>
      </c>
      <c r="M1080" s="24"/>
    </row>
    <row r="1081" spans="1:13">
      <c r="A1081" s="29"/>
      <c r="B1081" s="56" t="str">
        <f>IF(ISBLANK($A1081),"",INDEX(ShipmentRegister!G:G,MATCH($A1081,ShipmentRegister!C:C,0)))</f>
        <v/>
      </c>
      <c r="C1081" s="57" t="str">
        <f>IF(ISBLANK($A1081),"",INDEX(ShipmentRegister!D:D,MATCH($A1081,ShipmentRegister!C:C,0)))</f>
        <v/>
      </c>
      <c r="D1081" s="57" t="str">
        <f>IF(ISBLANK($A1081),"",INDEX(ShipmentRegister!F:F,MATCH($A1081,ShipmentRegister!C:C,0)))</f>
        <v/>
      </c>
      <c r="E1081" s="23"/>
      <c r="F1081" s="63"/>
      <c r="G1081" s="25"/>
      <c r="H1081" s="23"/>
      <c r="I1081" s="23"/>
      <c r="J1081" s="24"/>
      <c r="K1081" s="58" t="str">
        <f>IF(ISBLANK($A1081),"",$F1081-(INDEX(ShipmentRegister!A:A,MATCH($A1081,ShipmentRegister!C:C,0))))</f>
        <v/>
      </c>
      <c r="L1081" s="59" t="str">
        <f>IF(ISBLANK($A1081),"",IF(INDEX(ShipmentRegister!T:T,MATCH($A1081,ShipmentRegister!C:C,0))=0,"",INDEX(ShipmentRegister!T:T,MATCH($A1081,ShipmentRegister!C:C,0))))</f>
        <v/>
      </c>
      <c r="M1081" s="24"/>
    </row>
    <row r="1082" spans="1:13">
      <c r="A1082" s="29"/>
      <c r="B1082" s="56" t="str">
        <f>IF(ISBLANK($A1082),"",INDEX(ShipmentRegister!G:G,MATCH($A1082,ShipmentRegister!C:C,0)))</f>
        <v/>
      </c>
      <c r="C1082" s="57" t="str">
        <f>IF(ISBLANK($A1082),"",INDEX(ShipmentRegister!D:D,MATCH($A1082,ShipmentRegister!C:C,0)))</f>
        <v/>
      </c>
      <c r="D1082" s="57" t="str">
        <f>IF(ISBLANK($A1082),"",INDEX(ShipmentRegister!F:F,MATCH($A1082,ShipmentRegister!C:C,0)))</f>
        <v/>
      </c>
      <c r="E1082" s="23"/>
      <c r="F1082" s="63"/>
      <c r="G1082" s="25"/>
      <c r="H1082" s="23"/>
      <c r="I1082" s="23"/>
      <c r="J1082" s="24"/>
      <c r="K1082" s="58" t="str">
        <f>IF(ISBLANK($A1082),"",$F1082-(INDEX(ShipmentRegister!A:A,MATCH($A1082,ShipmentRegister!C:C,0))))</f>
        <v/>
      </c>
      <c r="L1082" s="59" t="str">
        <f>IF(ISBLANK($A1082),"",IF(INDEX(ShipmentRegister!T:T,MATCH($A1082,ShipmentRegister!C:C,0))=0,"",INDEX(ShipmentRegister!T:T,MATCH($A1082,ShipmentRegister!C:C,0))))</f>
        <v/>
      </c>
      <c r="M1082" s="24"/>
    </row>
    <row r="1083" spans="1:13">
      <c r="A1083" s="29"/>
      <c r="B1083" s="56" t="str">
        <f>IF(ISBLANK($A1083),"",INDEX(ShipmentRegister!G:G,MATCH($A1083,ShipmentRegister!C:C,0)))</f>
        <v/>
      </c>
      <c r="C1083" s="57" t="str">
        <f>IF(ISBLANK($A1083),"",INDEX(ShipmentRegister!D:D,MATCH($A1083,ShipmentRegister!C:C,0)))</f>
        <v/>
      </c>
      <c r="D1083" s="57" t="str">
        <f>IF(ISBLANK($A1083),"",INDEX(ShipmentRegister!F:F,MATCH($A1083,ShipmentRegister!C:C,0)))</f>
        <v/>
      </c>
      <c r="E1083" s="23"/>
      <c r="F1083" s="63"/>
      <c r="G1083" s="25"/>
      <c r="H1083" s="23"/>
      <c r="I1083" s="23"/>
      <c r="J1083" s="24"/>
      <c r="K1083" s="58" t="str">
        <f>IF(ISBLANK($A1083),"",$F1083-(INDEX(ShipmentRegister!A:A,MATCH($A1083,ShipmentRegister!C:C,0))))</f>
        <v/>
      </c>
      <c r="L1083" s="59" t="str">
        <f>IF(ISBLANK($A1083),"",IF(INDEX(ShipmentRegister!T:T,MATCH($A1083,ShipmentRegister!C:C,0))=0,"",INDEX(ShipmentRegister!T:T,MATCH($A1083,ShipmentRegister!C:C,0))))</f>
        <v/>
      </c>
      <c r="M1083" s="24"/>
    </row>
    <row r="1084" spans="1:13">
      <c r="A1084" s="29"/>
      <c r="B1084" s="56" t="str">
        <f>IF(ISBLANK($A1084),"",INDEX(ShipmentRegister!G:G,MATCH($A1084,ShipmentRegister!C:C,0)))</f>
        <v/>
      </c>
      <c r="C1084" s="57" t="str">
        <f>IF(ISBLANK($A1084),"",INDEX(ShipmentRegister!D:D,MATCH($A1084,ShipmentRegister!C:C,0)))</f>
        <v/>
      </c>
      <c r="D1084" s="57" t="str">
        <f>IF(ISBLANK($A1084),"",INDEX(ShipmentRegister!F:F,MATCH($A1084,ShipmentRegister!C:C,0)))</f>
        <v/>
      </c>
      <c r="E1084" s="23"/>
      <c r="F1084" s="63"/>
      <c r="G1084" s="25"/>
      <c r="H1084" s="23"/>
      <c r="I1084" s="23"/>
      <c r="J1084" s="24"/>
      <c r="K1084" s="58" t="str">
        <f>IF(ISBLANK($A1084),"",$F1084-(INDEX(ShipmentRegister!A:A,MATCH($A1084,ShipmentRegister!C:C,0))))</f>
        <v/>
      </c>
      <c r="L1084" s="59" t="str">
        <f>IF(ISBLANK($A1084),"",IF(INDEX(ShipmentRegister!T:T,MATCH($A1084,ShipmentRegister!C:C,0))=0,"",INDEX(ShipmentRegister!T:T,MATCH($A1084,ShipmentRegister!C:C,0))))</f>
        <v/>
      </c>
      <c r="M1084" s="24"/>
    </row>
    <row r="1085" spans="1:13">
      <c r="A1085" s="29"/>
      <c r="B1085" s="56" t="str">
        <f>IF(ISBLANK($A1085),"",INDEX(ShipmentRegister!G:G,MATCH($A1085,ShipmentRegister!C:C,0)))</f>
        <v/>
      </c>
      <c r="C1085" s="57" t="str">
        <f>IF(ISBLANK($A1085),"",INDEX(ShipmentRegister!D:D,MATCH($A1085,ShipmentRegister!C:C,0)))</f>
        <v/>
      </c>
      <c r="D1085" s="57" t="str">
        <f>IF(ISBLANK($A1085),"",INDEX(ShipmentRegister!F:F,MATCH($A1085,ShipmentRegister!C:C,0)))</f>
        <v/>
      </c>
      <c r="E1085" s="23"/>
      <c r="F1085" s="63"/>
      <c r="G1085" s="25"/>
      <c r="H1085" s="23"/>
      <c r="I1085" s="23"/>
      <c r="J1085" s="24"/>
      <c r="K1085" s="58" t="str">
        <f>IF(ISBLANK($A1085),"",$F1085-(INDEX(ShipmentRegister!A:A,MATCH($A1085,ShipmentRegister!C:C,0))))</f>
        <v/>
      </c>
      <c r="L1085" s="59" t="str">
        <f>IF(ISBLANK($A1085),"",IF(INDEX(ShipmentRegister!T:T,MATCH($A1085,ShipmentRegister!C:C,0))=0,"",INDEX(ShipmentRegister!T:T,MATCH($A1085,ShipmentRegister!C:C,0))))</f>
        <v/>
      </c>
      <c r="M1085" s="24"/>
    </row>
    <row r="1086" spans="1:13">
      <c r="A1086" s="29"/>
      <c r="B1086" s="56" t="str">
        <f>IF(ISBLANK($A1086),"",INDEX(ShipmentRegister!G:G,MATCH($A1086,ShipmentRegister!C:C,0)))</f>
        <v/>
      </c>
      <c r="C1086" s="57" t="str">
        <f>IF(ISBLANK($A1086),"",INDEX(ShipmentRegister!D:D,MATCH($A1086,ShipmentRegister!C:C,0)))</f>
        <v/>
      </c>
      <c r="D1086" s="57" t="str">
        <f>IF(ISBLANK($A1086),"",INDEX(ShipmentRegister!F:F,MATCH($A1086,ShipmentRegister!C:C,0)))</f>
        <v/>
      </c>
      <c r="E1086" s="23"/>
      <c r="F1086" s="63"/>
      <c r="G1086" s="25"/>
      <c r="H1086" s="23"/>
      <c r="I1086" s="23"/>
      <c r="J1086" s="24"/>
      <c r="K1086" s="58" t="str">
        <f>IF(ISBLANK($A1086),"",$F1086-(INDEX(ShipmentRegister!A:A,MATCH($A1086,ShipmentRegister!C:C,0))))</f>
        <v/>
      </c>
      <c r="L1086" s="59" t="str">
        <f>IF(ISBLANK($A1086),"",IF(INDEX(ShipmentRegister!T:T,MATCH($A1086,ShipmentRegister!C:C,0))=0,"",INDEX(ShipmentRegister!T:T,MATCH($A1086,ShipmentRegister!C:C,0))))</f>
        <v/>
      </c>
      <c r="M1086" s="24"/>
    </row>
    <row r="1087" spans="1:13">
      <c r="A1087" s="29"/>
      <c r="B1087" s="56" t="str">
        <f>IF(ISBLANK($A1087),"",INDEX(ShipmentRegister!G:G,MATCH($A1087,ShipmentRegister!C:C,0)))</f>
        <v/>
      </c>
      <c r="C1087" s="57" t="str">
        <f>IF(ISBLANK($A1087),"",INDEX(ShipmentRegister!D:D,MATCH($A1087,ShipmentRegister!C:C,0)))</f>
        <v/>
      </c>
      <c r="D1087" s="57" t="str">
        <f>IF(ISBLANK($A1087),"",INDEX(ShipmentRegister!F:F,MATCH($A1087,ShipmentRegister!C:C,0)))</f>
        <v/>
      </c>
      <c r="E1087" s="23"/>
      <c r="F1087" s="63"/>
      <c r="G1087" s="25"/>
      <c r="H1087" s="23"/>
      <c r="I1087" s="23"/>
      <c r="J1087" s="24"/>
      <c r="K1087" s="58" t="str">
        <f>IF(ISBLANK($A1087),"",$F1087-(INDEX(ShipmentRegister!A:A,MATCH($A1087,ShipmentRegister!C:C,0))))</f>
        <v/>
      </c>
      <c r="L1087" s="59" t="str">
        <f>IF(ISBLANK($A1087),"",IF(INDEX(ShipmentRegister!T:T,MATCH($A1087,ShipmentRegister!C:C,0))=0,"",INDEX(ShipmentRegister!T:T,MATCH($A1087,ShipmentRegister!C:C,0))))</f>
        <v/>
      </c>
      <c r="M1087" s="24"/>
    </row>
    <row r="1088" spans="1:13">
      <c r="A1088" s="29"/>
      <c r="B1088" s="56" t="str">
        <f>IF(ISBLANK($A1088),"",INDEX(ShipmentRegister!G:G,MATCH($A1088,ShipmentRegister!C:C,0)))</f>
        <v/>
      </c>
      <c r="C1088" s="57" t="str">
        <f>IF(ISBLANK($A1088),"",INDEX(ShipmentRegister!D:D,MATCH($A1088,ShipmentRegister!C:C,0)))</f>
        <v/>
      </c>
      <c r="D1088" s="57" t="str">
        <f>IF(ISBLANK($A1088),"",INDEX(ShipmentRegister!F:F,MATCH($A1088,ShipmentRegister!C:C,0)))</f>
        <v/>
      </c>
      <c r="E1088" s="23"/>
      <c r="F1088" s="63"/>
      <c r="G1088" s="25"/>
      <c r="H1088" s="23"/>
      <c r="I1088" s="23"/>
      <c r="J1088" s="24"/>
      <c r="K1088" s="58" t="str">
        <f>IF(ISBLANK($A1088),"",$F1088-(INDEX(ShipmentRegister!A:A,MATCH($A1088,ShipmentRegister!C:C,0))))</f>
        <v/>
      </c>
      <c r="L1088" s="59" t="str">
        <f>IF(ISBLANK($A1088),"",IF(INDEX(ShipmentRegister!T:T,MATCH($A1088,ShipmentRegister!C:C,0))=0,"",INDEX(ShipmentRegister!T:T,MATCH($A1088,ShipmentRegister!C:C,0))))</f>
        <v/>
      </c>
      <c r="M1088" s="24"/>
    </row>
    <row r="1089" spans="1:13">
      <c r="A1089" s="29"/>
      <c r="B1089" s="56" t="str">
        <f>IF(ISBLANK($A1089),"",INDEX(ShipmentRegister!G:G,MATCH($A1089,ShipmentRegister!C:C,0)))</f>
        <v/>
      </c>
      <c r="C1089" s="57" t="str">
        <f>IF(ISBLANK($A1089),"",INDEX(ShipmentRegister!D:D,MATCH($A1089,ShipmentRegister!C:C,0)))</f>
        <v/>
      </c>
      <c r="D1089" s="57" t="str">
        <f>IF(ISBLANK($A1089),"",INDEX(ShipmentRegister!F:F,MATCH($A1089,ShipmentRegister!C:C,0)))</f>
        <v/>
      </c>
      <c r="E1089" s="23"/>
      <c r="F1089" s="63"/>
      <c r="G1089" s="25"/>
      <c r="H1089" s="23"/>
      <c r="I1089" s="23"/>
      <c r="J1089" s="24"/>
      <c r="K1089" s="58" t="str">
        <f>IF(ISBLANK($A1089),"",$F1089-(INDEX(ShipmentRegister!A:A,MATCH($A1089,ShipmentRegister!C:C,0))))</f>
        <v/>
      </c>
      <c r="L1089" s="59" t="str">
        <f>IF(ISBLANK($A1089),"",IF(INDEX(ShipmentRegister!T:T,MATCH($A1089,ShipmentRegister!C:C,0))=0,"",INDEX(ShipmentRegister!T:T,MATCH($A1089,ShipmentRegister!C:C,0))))</f>
        <v/>
      </c>
      <c r="M1089" s="24"/>
    </row>
    <row r="1090" spans="1:13">
      <c r="A1090" s="29"/>
      <c r="B1090" s="56" t="str">
        <f>IF(ISBLANK($A1090),"",INDEX(ShipmentRegister!G:G,MATCH($A1090,ShipmentRegister!C:C,0)))</f>
        <v/>
      </c>
      <c r="C1090" s="57" t="str">
        <f>IF(ISBLANK($A1090),"",INDEX(ShipmentRegister!D:D,MATCH($A1090,ShipmentRegister!C:C,0)))</f>
        <v/>
      </c>
      <c r="D1090" s="57" t="str">
        <f>IF(ISBLANK($A1090),"",INDEX(ShipmentRegister!F:F,MATCH($A1090,ShipmentRegister!C:C,0)))</f>
        <v/>
      </c>
      <c r="E1090" s="23"/>
      <c r="F1090" s="63"/>
      <c r="G1090" s="25"/>
      <c r="H1090" s="23"/>
      <c r="I1090" s="23"/>
      <c r="J1090" s="24"/>
      <c r="K1090" s="58" t="str">
        <f>IF(ISBLANK($A1090),"",$F1090-(INDEX(ShipmentRegister!A:A,MATCH($A1090,ShipmentRegister!C:C,0))))</f>
        <v/>
      </c>
      <c r="L1090" s="59" t="str">
        <f>IF(ISBLANK($A1090),"",IF(INDEX(ShipmentRegister!T:T,MATCH($A1090,ShipmentRegister!C:C,0))=0,"",INDEX(ShipmentRegister!T:T,MATCH($A1090,ShipmentRegister!C:C,0))))</f>
        <v/>
      </c>
      <c r="M1090" s="24"/>
    </row>
    <row r="1091" spans="1:13">
      <c r="A1091" s="29"/>
      <c r="B1091" s="56" t="str">
        <f>IF(ISBLANK($A1091),"",INDEX(ShipmentRegister!G:G,MATCH($A1091,ShipmentRegister!C:C,0)))</f>
        <v/>
      </c>
      <c r="C1091" s="57" t="str">
        <f>IF(ISBLANK($A1091),"",INDEX(ShipmentRegister!D:D,MATCH($A1091,ShipmentRegister!C:C,0)))</f>
        <v/>
      </c>
      <c r="D1091" s="57" t="str">
        <f>IF(ISBLANK($A1091),"",INDEX(ShipmentRegister!F:F,MATCH($A1091,ShipmentRegister!C:C,0)))</f>
        <v/>
      </c>
      <c r="E1091" s="23"/>
      <c r="F1091" s="63"/>
      <c r="G1091" s="25"/>
      <c r="H1091" s="23"/>
      <c r="I1091" s="23"/>
      <c r="J1091" s="24"/>
      <c r="K1091" s="58" t="str">
        <f>IF(ISBLANK($A1091),"",$F1091-(INDEX(ShipmentRegister!A:A,MATCH($A1091,ShipmentRegister!C:C,0))))</f>
        <v/>
      </c>
      <c r="L1091" s="59" t="str">
        <f>IF(ISBLANK($A1091),"",IF(INDEX(ShipmentRegister!T:T,MATCH($A1091,ShipmentRegister!C:C,0))=0,"",INDEX(ShipmentRegister!T:T,MATCH($A1091,ShipmentRegister!C:C,0))))</f>
        <v/>
      </c>
      <c r="M1091" s="24"/>
    </row>
    <row r="1092" spans="1:13">
      <c r="A1092" s="29"/>
      <c r="B1092" s="56" t="str">
        <f>IF(ISBLANK($A1092),"",INDEX(ShipmentRegister!G:G,MATCH($A1092,ShipmentRegister!C:C,0)))</f>
        <v/>
      </c>
      <c r="C1092" s="57" t="str">
        <f>IF(ISBLANK($A1092),"",INDEX(ShipmentRegister!D:D,MATCH($A1092,ShipmentRegister!C:C,0)))</f>
        <v/>
      </c>
      <c r="D1092" s="57" t="str">
        <f>IF(ISBLANK($A1092),"",INDEX(ShipmentRegister!F:F,MATCH($A1092,ShipmentRegister!C:C,0)))</f>
        <v/>
      </c>
      <c r="E1092" s="23"/>
      <c r="F1092" s="63"/>
      <c r="G1092" s="25"/>
      <c r="H1092" s="23"/>
      <c r="I1092" s="23"/>
      <c r="J1092" s="24"/>
      <c r="K1092" s="58" t="str">
        <f>IF(ISBLANK($A1092),"",$F1092-(INDEX(ShipmentRegister!A:A,MATCH($A1092,ShipmentRegister!C:C,0))))</f>
        <v/>
      </c>
      <c r="L1092" s="59" t="str">
        <f>IF(ISBLANK($A1092),"",IF(INDEX(ShipmentRegister!T:T,MATCH($A1092,ShipmentRegister!C:C,0))=0,"",INDEX(ShipmentRegister!T:T,MATCH($A1092,ShipmentRegister!C:C,0))))</f>
        <v/>
      </c>
      <c r="M1092" s="24"/>
    </row>
    <row r="1093" spans="1:13">
      <c r="A1093" s="29"/>
      <c r="B1093" s="56" t="str">
        <f>IF(ISBLANK($A1093),"",INDEX(ShipmentRegister!G:G,MATCH($A1093,ShipmentRegister!C:C,0)))</f>
        <v/>
      </c>
      <c r="C1093" s="57" t="str">
        <f>IF(ISBLANK($A1093),"",INDEX(ShipmentRegister!D:D,MATCH($A1093,ShipmentRegister!C:C,0)))</f>
        <v/>
      </c>
      <c r="D1093" s="57" t="str">
        <f>IF(ISBLANK($A1093),"",INDEX(ShipmentRegister!F:F,MATCH($A1093,ShipmentRegister!C:C,0)))</f>
        <v/>
      </c>
      <c r="E1093" s="23"/>
      <c r="F1093" s="63"/>
      <c r="G1093" s="25"/>
      <c r="H1093" s="23"/>
      <c r="I1093" s="23"/>
      <c r="J1093" s="24"/>
      <c r="K1093" s="58" t="str">
        <f>IF(ISBLANK($A1093),"",$F1093-(INDEX(ShipmentRegister!A:A,MATCH($A1093,ShipmentRegister!C:C,0))))</f>
        <v/>
      </c>
      <c r="L1093" s="59" t="str">
        <f>IF(ISBLANK($A1093),"",IF(INDEX(ShipmentRegister!T:T,MATCH($A1093,ShipmentRegister!C:C,0))=0,"",INDEX(ShipmentRegister!T:T,MATCH($A1093,ShipmentRegister!C:C,0))))</f>
        <v/>
      </c>
      <c r="M1093" s="24"/>
    </row>
    <row r="1094" spans="1:13">
      <c r="A1094" s="29"/>
      <c r="B1094" s="56" t="str">
        <f>IF(ISBLANK($A1094),"",INDEX(ShipmentRegister!G:G,MATCH($A1094,ShipmentRegister!C:C,0)))</f>
        <v/>
      </c>
      <c r="C1094" s="57" t="str">
        <f>IF(ISBLANK($A1094),"",INDEX(ShipmentRegister!D:D,MATCH($A1094,ShipmentRegister!C:C,0)))</f>
        <v/>
      </c>
      <c r="D1094" s="57" t="str">
        <f>IF(ISBLANK($A1094),"",INDEX(ShipmentRegister!F:F,MATCH($A1094,ShipmentRegister!C:C,0)))</f>
        <v/>
      </c>
      <c r="E1094" s="23"/>
      <c r="F1094" s="63"/>
      <c r="G1094" s="25"/>
      <c r="H1094" s="23"/>
      <c r="I1094" s="23"/>
      <c r="J1094" s="24"/>
      <c r="K1094" s="58" t="str">
        <f>IF(ISBLANK($A1094),"",$F1094-(INDEX(ShipmentRegister!A:A,MATCH($A1094,ShipmentRegister!C:C,0))))</f>
        <v/>
      </c>
      <c r="L1094" s="59" t="str">
        <f>IF(ISBLANK($A1094),"",IF(INDEX(ShipmentRegister!T:T,MATCH($A1094,ShipmentRegister!C:C,0))=0,"",INDEX(ShipmentRegister!T:T,MATCH($A1094,ShipmentRegister!C:C,0))))</f>
        <v/>
      </c>
      <c r="M1094" s="24"/>
    </row>
    <row r="1095" spans="1:13">
      <c r="A1095" s="29"/>
      <c r="B1095" s="56" t="str">
        <f>IF(ISBLANK($A1095),"",INDEX(ShipmentRegister!G:G,MATCH($A1095,ShipmentRegister!C:C,0)))</f>
        <v/>
      </c>
      <c r="C1095" s="57" t="str">
        <f>IF(ISBLANK($A1095),"",INDEX(ShipmentRegister!D:D,MATCH($A1095,ShipmentRegister!C:C,0)))</f>
        <v/>
      </c>
      <c r="D1095" s="57" t="str">
        <f>IF(ISBLANK($A1095),"",INDEX(ShipmentRegister!F:F,MATCH($A1095,ShipmentRegister!C:C,0)))</f>
        <v/>
      </c>
      <c r="E1095" s="23"/>
      <c r="F1095" s="63"/>
      <c r="G1095" s="25"/>
      <c r="H1095" s="23"/>
      <c r="I1095" s="23"/>
      <c r="J1095" s="24"/>
      <c r="K1095" s="58" t="str">
        <f>IF(ISBLANK($A1095),"",$F1095-(INDEX(ShipmentRegister!A:A,MATCH($A1095,ShipmentRegister!C:C,0))))</f>
        <v/>
      </c>
      <c r="L1095" s="59" t="str">
        <f>IF(ISBLANK($A1095),"",IF(INDEX(ShipmentRegister!T:T,MATCH($A1095,ShipmentRegister!C:C,0))=0,"",INDEX(ShipmentRegister!T:T,MATCH($A1095,ShipmentRegister!C:C,0))))</f>
        <v/>
      </c>
      <c r="M1095" s="24"/>
    </row>
    <row r="1096" spans="1:13">
      <c r="A1096" s="29"/>
      <c r="B1096" s="56" t="str">
        <f>IF(ISBLANK($A1096),"",INDEX(ShipmentRegister!G:G,MATCH($A1096,ShipmentRegister!C:C,0)))</f>
        <v/>
      </c>
      <c r="C1096" s="57" t="str">
        <f>IF(ISBLANK($A1096),"",INDEX(ShipmentRegister!D:D,MATCH($A1096,ShipmentRegister!C:C,0)))</f>
        <v/>
      </c>
      <c r="D1096" s="57" t="str">
        <f>IF(ISBLANK($A1096),"",INDEX(ShipmentRegister!F:F,MATCH($A1096,ShipmentRegister!C:C,0)))</f>
        <v/>
      </c>
      <c r="E1096" s="23"/>
      <c r="F1096" s="63"/>
      <c r="G1096" s="25"/>
      <c r="H1096" s="23"/>
      <c r="I1096" s="23"/>
      <c r="J1096" s="24"/>
      <c r="K1096" s="58" t="str">
        <f>IF(ISBLANK($A1096),"",$F1096-(INDEX(ShipmentRegister!A:A,MATCH($A1096,ShipmentRegister!C:C,0))))</f>
        <v/>
      </c>
      <c r="L1096" s="59" t="str">
        <f>IF(ISBLANK($A1096),"",IF(INDEX(ShipmentRegister!T:T,MATCH($A1096,ShipmentRegister!C:C,0))=0,"",INDEX(ShipmentRegister!T:T,MATCH($A1096,ShipmentRegister!C:C,0))))</f>
        <v/>
      </c>
      <c r="M1096" s="24"/>
    </row>
    <row r="1097" spans="1:13">
      <c r="A1097" s="29"/>
      <c r="B1097" s="56" t="str">
        <f>IF(ISBLANK($A1097),"",INDEX(ShipmentRegister!G:G,MATCH($A1097,ShipmentRegister!C:C,0)))</f>
        <v/>
      </c>
      <c r="C1097" s="57" t="str">
        <f>IF(ISBLANK($A1097),"",INDEX(ShipmentRegister!D:D,MATCH($A1097,ShipmentRegister!C:C,0)))</f>
        <v/>
      </c>
      <c r="D1097" s="57" t="str">
        <f>IF(ISBLANK($A1097),"",INDEX(ShipmentRegister!F:F,MATCH($A1097,ShipmentRegister!C:C,0)))</f>
        <v/>
      </c>
      <c r="E1097" s="23"/>
      <c r="F1097" s="63"/>
      <c r="G1097" s="25"/>
      <c r="H1097" s="23"/>
      <c r="I1097" s="23"/>
      <c r="J1097" s="24"/>
      <c r="K1097" s="58" t="str">
        <f>IF(ISBLANK($A1097),"",$F1097-(INDEX(ShipmentRegister!A:A,MATCH($A1097,ShipmentRegister!C:C,0))))</f>
        <v/>
      </c>
      <c r="L1097" s="59" t="str">
        <f>IF(ISBLANK($A1097),"",IF(INDEX(ShipmentRegister!T:T,MATCH($A1097,ShipmentRegister!C:C,0))=0,"",INDEX(ShipmentRegister!T:T,MATCH($A1097,ShipmentRegister!C:C,0))))</f>
        <v/>
      </c>
      <c r="M1097" s="24"/>
    </row>
    <row r="1098" spans="1:13">
      <c r="A1098" s="29"/>
      <c r="B1098" s="56" t="str">
        <f>IF(ISBLANK($A1098),"",INDEX(ShipmentRegister!G:G,MATCH($A1098,ShipmentRegister!C:C,0)))</f>
        <v/>
      </c>
      <c r="C1098" s="57" t="str">
        <f>IF(ISBLANK($A1098),"",INDEX(ShipmentRegister!D:D,MATCH($A1098,ShipmentRegister!C:C,0)))</f>
        <v/>
      </c>
      <c r="D1098" s="57" t="str">
        <f>IF(ISBLANK($A1098),"",INDEX(ShipmentRegister!F:F,MATCH($A1098,ShipmentRegister!C:C,0)))</f>
        <v/>
      </c>
      <c r="E1098" s="23"/>
      <c r="F1098" s="63"/>
      <c r="G1098" s="25"/>
      <c r="H1098" s="23"/>
      <c r="I1098" s="23"/>
      <c r="J1098" s="24"/>
      <c r="K1098" s="58" t="str">
        <f>IF(ISBLANK($A1098),"",$F1098-(INDEX(ShipmentRegister!A:A,MATCH($A1098,ShipmentRegister!C:C,0))))</f>
        <v/>
      </c>
      <c r="L1098" s="59" t="str">
        <f>IF(ISBLANK($A1098),"",IF(INDEX(ShipmentRegister!T:T,MATCH($A1098,ShipmentRegister!C:C,0))=0,"",INDEX(ShipmentRegister!T:T,MATCH($A1098,ShipmentRegister!C:C,0))))</f>
        <v/>
      </c>
      <c r="M1098" s="24"/>
    </row>
    <row r="1099" spans="1:13">
      <c r="A1099" s="29"/>
      <c r="B1099" s="56" t="str">
        <f>IF(ISBLANK($A1099),"",INDEX(ShipmentRegister!G:G,MATCH($A1099,ShipmentRegister!C:C,0)))</f>
        <v/>
      </c>
      <c r="C1099" s="57" t="str">
        <f>IF(ISBLANK($A1099),"",INDEX(ShipmentRegister!D:D,MATCH($A1099,ShipmentRegister!C:C,0)))</f>
        <v/>
      </c>
      <c r="D1099" s="57" t="str">
        <f>IF(ISBLANK($A1099),"",INDEX(ShipmentRegister!F:F,MATCH($A1099,ShipmentRegister!C:C,0)))</f>
        <v/>
      </c>
      <c r="E1099" s="23"/>
      <c r="F1099" s="63"/>
      <c r="G1099" s="25"/>
      <c r="H1099" s="23"/>
      <c r="I1099" s="23"/>
      <c r="J1099" s="24"/>
      <c r="K1099" s="58" t="str">
        <f>IF(ISBLANK($A1099),"",$F1099-(INDEX(ShipmentRegister!A:A,MATCH($A1099,ShipmentRegister!C:C,0))))</f>
        <v/>
      </c>
      <c r="L1099" s="59" t="str">
        <f>IF(ISBLANK($A1099),"",IF(INDEX(ShipmentRegister!T:T,MATCH($A1099,ShipmentRegister!C:C,0))=0,"",INDEX(ShipmentRegister!T:T,MATCH($A1099,ShipmentRegister!C:C,0))))</f>
        <v/>
      </c>
      <c r="M1099" s="24"/>
    </row>
    <row r="1100" spans="1:13">
      <c r="A1100" s="29"/>
      <c r="B1100" s="56" t="str">
        <f>IF(ISBLANK($A1100),"",INDEX(ShipmentRegister!G:G,MATCH($A1100,ShipmentRegister!C:C,0)))</f>
        <v/>
      </c>
      <c r="C1100" s="57" t="str">
        <f>IF(ISBLANK($A1100),"",INDEX(ShipmentRegister!D:D,MATCH($A1100,ShipmentRegister!C:C,0)))</f>
        <v/>
      </c>
      <c r="D1100" s="57" t="str">
        <f>IF(ISBLANK($A1100),"",INDEX(ShipmentRegister!F:F,MATCH($A1100,ShipmentRegister!C:C,0)))</f>
        <v/>
      </c>
      <c r="E1100" s="23"/>
      <c r="F1100" s="63"/>
      <c r="G1100" s="25"/>
      <c r="H1100" s="23"/>
      <c r="I1100" s="23"/>
      <c r="J1100" s="24"/>
      <c r="K1100" s="58" t="str">
        <f>IF(ISBLANK($A1100),"",$F1100-(INDEX(ShipmentRegister!A:A,MATCH($A1100,ShipmentRegister!C:C,0))))</f>
        <v/>
      </c>
      <c r="L1100" s="59" t="str">
        <f>IF(ISBLANK($A1100),"",IF(INDEX(ShipmentRegister!T:T,MATCH($A1100,ShipmentRegister!C:C,0))=0,"",INDEX(ShipmentRegister!T:T,MATCH($A1100,ShipmentRegister!C:C,0))))</f>
        <v/>
      </c>
      <c r="M1100" s="24"/>
    </row>
    <row r="1101" spans="1:13">
      <c r="A1101" s="29"/>
      <c r="B1101" s="56" t="str">
        <f>IF(ISBLANK($A1101),"",INDEX(ShipmentRegister!G:G,MATCH($A1101,ShipmentRegister!C:C,0)))</f>
        <v/>
      </c>
      <c r="C1101" s="57" t="str">
        <f>IF(ISBLANK($A1101),"",INDEX(ShipmentRegister!D:D,MATCH($A1101,ShipmentRegister!C:C,0)))</f>
        <v/>
      </c>
      <c r="D1101" s="57" t="str">
        <f>IF(ISBLANK($A1101),"",INDEX(ShipmentRegister!F:F,MATCH($A1101,ShipmentRegister!C:C,0)))</f>
        <v/>
      </c>
      <c r="E1101" s="23"/>
      <c r="F1101" s="63"/>
      <c r="G1101" s="25"/>
      <c r="H1101" s="23"/>
      <c r="I1101" s="23"/>
      <c r="J1101" s="24"/>
      <c r="K1101" s="58" t="str">
        <f>IF(ISBLANK($A1101),"",$F1101-(INDEX(ShipmentRegister!A:A,MATCH($A1101,ShipmentRegister!C:C,0))))</f>
        <v/>
      </c>
      <c r="L1101" s="59" t="str">
        <f>IF(ISBLANK($A1101),"",IF(INDEX(ShipmentRegister!T:T,MATCH($A1101,ShipmentRegister!C:C,0))=0,"",INDEX(ShipmentRegister!T:T,MATCH($A1101,ShipmentRegister!C:C,0))))</f>
        <v/>
      </c>
      <c r="M1101" s="24"/>
    </row>
    <row r="1102" spans="1:13">
      <c r="A1102" s="29"/>
      <c r="B1102" s="56" t="str">
        <f>IF(ISBLANK($A1102),"",INDEX(ShipmentRegister!G:G,MATCH($A1102,ShipmentRegister!C:C,0)))</f>
        <v/>
      </c>
      <c r="C1102" s="57" t="str">
        <f>IF(ISBLANK($A1102),"",INDEX(ShipmentRegister!D:D,MATCH($A1102,ShipmentRegister!C:C,0)))</f>
        <v/>
      </c>
      <c r="D1102" s="57" t="str">
        <f>IF(ISBLANK($A1102),"",INDEX(ShipmentRegister!F:F,MATCH($A1102,ShipmentRegister!C:C,0)))</f>
        <v/>
      </c>
      <c r="E1102" s="23"/>
      <c r="F1102" s="63"/>
      <c r="G1102" s="25"/>
      <c r="H1102" s="23"/>
      <c r="I1102" s="23"/>
      <c r="J1102" s="24"/>
      <c r="K1102" s="58" t="str">
        <f>IF(ISBLANK($A1102),"",$F1102-(INDEX(ShipmentRegister!A:A,MATCH($A1102,ShipmentRegister!C:C,0))))</f>
        <v/>
      </c>
      <c r="L1102" s="59" t="str">
        <f>IF(ISBLANK($A1102),"",IF(INDEX(ShipmentRegister!T:T,MATCH($A1102,ShipmentRegister!C:C,0))=0,"",INDEX(ShipmentRegister!T:T,MATCH($A1102,ShipmentRegister!C:C,0))))</f>
        <v/>
      </c>
      <c r="M1102" s="24"/>
    </row>
    <row r="1103" spans="1:13">
      <c r="A1103" s="29"/>
      <c r="B1103" s="56" t="str">
        <f>IF(ISBLANK($A1103),"",INDEX(ShipmentRegister!G:G,MATCH($A1103,ShipmentRegister!C:C,0)))</f>
        <v/>
      </c>
      <c r="C1103" s="57" t="str">
        <f>IF(ISBLANK($A1103),"",INDEX(ShipmentRegister!D:D,MATCH($A1103,ShipmentRegister!C:C,0)))</f>
        <v/>
      </c>
      <c r="D1103" s="57" t="str">
        <f>IF(ISBLANK($A1103),"",INDEX(ShipmentRegister!F:F,MATCH($A1103,ShipmentRegister!C:C,0)))</f>
        <v/>
      </c>
      <c r="E1103" s="23"/>
      <c r="F1103" s="63"/>
      <c r="G1103" s="25"/>
      <c r="H1103" s="23"/>
      <c r="I1103" s="23"/>
      <c r="J1103" s="24"/>
      <c r="K1103" s="58" t="str">
        <f>IF(ISBLANK($A1103),"",$F1103-(INDEX(ShipmentRegister!A:A,MATCH($A1103,ShipmentRegister!C:C,0))))</f>
        <v/>
      </c>
      <c r="L1103" s="59" t="str">
        <f>IF(ISBLANK($A1103),"",IF(INDEX(ShipmentRegister!T:T,MATCH($A1103,ShipmentRegister!C:C,0))=0,"",INDEX(ShipmentRegister!T:T,MATCH($A1103,ShipmentRegister!C:C,0))))</f>
        <v/>
      </c>
      <c r="M1103" s="24"/>
    </row>
    <row r="1104" spans="1:13">
      <c r="A1104" s="29"/>
      <c r="B1104" s="56" t="str">
        <f>IF(ISBLANK($A1104),"",INDEX(ShipmentRegister!G:G,MATCH($A1104,ShipmentRegister!C:C,0)))</f>
        <v/>
      </c>
      <c r="C1104" s="57" t="str">
        <f>IF(ISBLANK($A1104),"",INDEX(ShipmentRegister!D:D,MATCH($A1104,ShipmentRegister!C:C,0)))</f>
        <v/>
      </c>
      <c r="D1104" s="57" t="str">
        <f>IF(ISBLANK($A1104),"",INDEX(ShipmentRegister!F:F,MATCH($A1104,ShipmentRegister!C:C,0)))</f>
        <v/>
      </c>
      <c r="E1104" s="23"/>
      <c r="F1104" s="63"/>
      <c r="G1104" s="25"/>
      <c r="H1104" s="23"/>
      <c r="I1104" s="23"/>
      <c r="J1104" s="24"/>
      <c r="K1104" s="58" t="str">
        <f>IF(ISBLANK($A1104),"",$F1104-(INDEX(ShipmentRegister!A:A,MATCH($A1104,ShipmentRegister!C:C,0))))</f>
        <v/>
      </c>
      <c r="L1104" s="59" t="str">
        <f>IF(ISBLANK($A1104),"",IF(INDEX(ShipmentRegister!T:T,MATCH($A1104,ShipmentRegister!C:C,0))=0,"",INDEX(ShipmentRegister!T:T,MATCH($A1104,ShipmentRegister!C:C,0))))</f>
        <v/>
      </c>
      <c r="M1104" s="24"/>
    </row>
    <row r="1105" spans="1:13">
      <c r="A1105" s="29"/>
      <c r="B1105" s="56" t="str">
        <f>IF(ISBLANK($A1105),"",INDEX(ShipmentRegister!G:G,MATCH($A1105,ShipmentRegister!C:C,0)))</f>
        <v/>
      </c>
      <c r="C1105" s="57" t="str">
        <f>IF(ISBLANK($A1105),"",INDEX(ShipmentRegister!D:D,MATCH($A1105,ShipmentRegister!C:C,0)))</f>
        <v/>
      </c>
      <c r="D1105" s="57" t="str">
        <f>IF(ISBLANK($A1105),"",INDEX(ShipmentRegister!F:F,MATCH($A1105,ShipmentRegister!C:C,0)))</f>
        <v/>
      </c>
      <c r="E1105" s="23"/>
      <c r="F1105" s="63"/>
      <c r="G1105" s="25"/>
      <c r="H1105" s="23"/>
      <c r="I1105" s="23"/>
      <c r="J1105" s="24"/>
      <c r="K1105" s="58" t="str">
        <f>IF(ISBLANK($A1105),"",$F1105-(INDEX(ShipmentRegister!A:A,MATCH($A1105,ShipmentRegister!C:C,0))))</f>
        <v/>
      </c>
      <c r="L1105" s="59" t="str">
        <f>IF(ISBLANK($A1105),"",IF(INDEX(ShipmentRegister!T:T,MATCH($A1105,ShipmentRegister!C:C,0))=0,"",INDEX(ShipmentRegister!T:T,MATCH($A1105,ShipmentRegister!C:C,0))))</f>
        <v/>
      </c>
      <c r="M1105" s="24"/>
    </row>
    <row r="1106" spans="1:13">
      <c r="A1106" s="29"/>
      <c r="B1106" s="56" t="str">
        <f>IF(ISBLANK($A1106),"",INDEX(ShipmentRegister!G:G,MATCH($A1106,ShipmentRegister!C:C,0)))</f>
        <v/>
      </c>
      <c r="C1106" s="57" t="str">
        <f>IF(ISBLANK($A1106),"",INDEX(ShipmentRegister!D:D,MATCH($A1106,ShipmentRegister!C:C,0)))</f>
        <v/>
      </c>
      <c r="D1106" s="57" t="str">
        <f>IF(ISBLANK($A1106),"",INDEX(ShipmentRegister!F:F,MATCH($A1106,ShipmentRegister!C:C,0)))</f>
        <v/>
      </c>
      <c r="E1106" s="23"/>
      <c r="F1106" s="63"/>
      <c r="G1106" s="25"/>
      <c r="H1106" s="23"/>
      <c r="I1106" s="23"/>
      <c r="J1106" s="24"/>
      <c r="K1106" s="58" t="str">
        <f>IF(ISBLANK($A1106),"",$F1106-(INDEX(ShipmentRegister!A:A,MATCH($A1106,ShipmentRegister!C:C,0))))</f>
        <v/>
      </c>
      <c r="L1106" s="59" t="str">
        <f>IF(ISBLANK($A1106),"",IF(INDEX(ShipmentRegister!T:T,MATCH($A1106,ShipmentRegister!C:C,0))=0,"",INDEX(ShipmentRegister!T:T,MATCH($A1106,ShipmentRegister!C:C,0))))</f>
        <v/>
      </c>
      <c r="M1106" s="24"/>
    </row>
    <row r="1107" spans="1:13">
      <c r="A1107" s="29"/>
      <c r="B1107" s="56" t="str">
        <f>IF(ISBLANK($A1107),"",INDEX(ShipmentRegister!G:G,MATCH($A1107,ShipmentRegister!C:C,0)))</f>
        <v/>
      </c>
      <c r="C1107" s="57" t="str">
        <f>IF(ISBLANK($A1107),"",INDEX(ShipmentRegister!D:D,MATCH($A1107,ShipmentRegister!C:C,0)))</f>
        <v/>
      </c>
      <c r="D1107" s="57" t="str">
        <f>IF(ISBLANK($A1107),"",INDEX(ShipmentRegister!F:F,MATCH($A1107,ShipmentRegister!C:C,0)))</f>
        <v/>
      </c>
      <c r="E1107" s="23"/>
      <c r="F1107" s="63"/>
      <c r="G1107" s="25"/>
      <c r="H1107" s="23"/>
      <c r="I1107" s="23"/>
      <c r="J1107" s="24"/>
      <c r="K1107" s="58" t="str">
        <f>IF(ISBLANK($A1107),"",$F1107-(INDEX(ShipmentRegister!A:A,MATCH($A1107,ShipmentRegister!C:C,0))))</f>
        <v/>
      </c>
      <c r="L1107" s="59" t="str">
        <f>IF(ISBLANK($A1107),"",IF(INDEX(ShipmentRegister!T:T,MATCH($A1107,ShipmentRegister!C:C,0))=0,"",INDEX(ShipmentRegister!T:T,MATCH($A1107,ShipmentRegister!C:C,0))))</f>
        <v/>
      </c>
      <c r="M1107" s="24"/>
    </row>
    <row r="1108" spans="1:13">
      <c r="A1108" s="29"/>
      <c r="B1108" s="56" t="str">
        <f>IF(ISBLANK($A1108),"",INDEX(ShipmentRegister!G:G,MATCH($A1108,ShipmentRegister!C:C,0)))</f>
        <v/>
      </c>
      <c r="C1108" s="57" t="str">
        <f>IF(ISBLANK($A1108),"",INDEX(ShipmentRegister!D:D,MATCH($A1108,ShipmentRegister!C:C,0)))</f>
        <v/>
      </c>
      <c r="D1108" s="57" t="str">
        <f>IF(ISBLANK($A1108),"",INDEX(ShipmentRegister!F:F,MATCH($A1108,ShipmentRegister!C:C,0)))</f>
        <v/>
      </c>
      <c r="E1108" s="23"/>
      <c r="F1108" s="63"/>
      <c r="G1108" s="25"/>
      <c r="H1108" s="23"/>
      <c r="I1108" s="23"/>
      <c r="J1108" s="24"/>
      <c r="K1108" s="58" t="str">
        <f>IF(ISBLANK($A1108),"",$F1108-(INDEX(ShipmentRegister!A:A,MATCH($A1108,ShipmentRegister!C:C,0))))</f>
        <v/>
      </c>
      <c r="L1108" s="59" t="str">
        <f>IF(ISBLANK($A1108),"",IF(INDEX(ShipmentRegister!T:T,MATCH($A1108,ShipmentRegister!C:C,0))=0,"",INDEX(ShipmentRegister!T:T,MATCH($A1108,ShipmentRegister!C:C,0))))</f>
        <v/>
      </c>
      <c r="M1108" s="24"/>
    </row>
    <row r="1109" spans="1:13">
      <c r="A1109" s="29"/>
      <c r="B1109" s="56" t="str">
        <f>IF(ISBLANK($A1109),"",INDEX(ShipmentRegister!G:G,MATCH($A1109,ShipmentRegister!C:C,0)))</f>
        <v/>
      </c>
      <c r="C1109" s="57" t="str">
        <f>IF(ISBLANK($A1109),"",INDEX(ShipmentRegister!D:D,MATCH($A1109,ShipmentRegister!C:C,0)))</f>
        <v/>
      </c>
      <c r="D1109" s="57" t="str">
        <f>IF(ISBLANK($A1109),"",INDEX(ShipmentRegister!F:F,MATCH($A1109,ShipmentRegister!C:C,0)))</f>
        <v/>
      </c>
      <c r="E1109" s="23"/>
      <c r="F1109" s="63"/>
      <c r="G1109" s="25"/>
      <c r="H1109" s="23"/>
      <c r="I1109" s="23"/>
      <c r="J1109" s="24"/>
      <c r="K1109" s="58" t="str">
        <f>IF(ISBLANK($A1109),"",$F1109-(INDEX(ShipmentRegister!A:A,MATCH($A1109,ShipmentRegister!C:C,0))))</f>
        <v/>
      </c>
      <c r="L1109" s="59" t="str">
        <f>IF(ISBLANK($A1109),"",IF(INDEX(ShipmentRegister!T:T,MATCH($A1109,ShipmentRegister!C:C,0))=0,"",INDEX(ShipmentRegister!T:T,MATCH($A1109,ShipmentRegister!C:C,0))))</f>
        <v/>
      </c>
      <c r="M1109" s="24"/>
    </row>
    <row r="1110" spans="1:13">
      <c r="A1110" s="29"/>
      <c r="B1110" s="56" t="str">
        <f>IF(ISBLANK($A1110),"",INDEX(ShipmentRegister!G:G,MATCH($A1110,ShipmentRegister!C:C,0)))</f>
        <v/>
      </c>
      <c r="C1110" s="57" t="str">
        <f>IF(ISBLANK($A1110),"",INDEX(ShipmentRegister!D:D,MATCH($A1110,ShipmentRegister!C:C,0)))</f>
        <v/>
      </c>
      <c r="D1110" s="57" t="str">
        <f>IF(ISBLANK($A1110),"",INDEX(ShipmentRegister!F:F,MATCH($A1110,ShipmentRegister!C:C,0)))</f>
        <v/>
      </c>
      <c r="E1110" s="23"/>
      <c r="F1110" s="63"/>
      <c r="G1110" s="25"/>
      <c r="H1110" s="23"/>
      <c r="I1110" s="23"/>
      <c r="J1110" s="24"/>
      <c r="K1110" s="58" t="str">
        <f>IF(ISBLANK($A1110),"",$F1110-(INDEX(ShipmentRegister!A:A,MATCH($A1110,ShipmentRegister!C:C,0))))</f>
        <v/>
      </c>
      <c r="L1110" s="59" t="str">
        <f>IF(ISBLANK($A1110),"",IF(INDEX(ShipmentRegister!T:T,MATCH($A1110,ShipmentRegister!C:C,0))=0,"",INDEX(ShipmentRegister!T:T,MATCH($A1110,ShipmentRegister!C:C,0))))</f>
        <v/>
      </c>
      <c r="M1110" s="24"/>
    </row>
    <row r="1111" spans="1:13">
      <c r="A1111" s="29"/>
      <c r="B1111" s="56" t="str">
        <f>IF(ISBLANK($A1111),"",INDEX(ShipmentRegister!G:G,MATCH($A1111,ShipmentRegister!C:C,0)))</f>
        <v/>
      </c>
      <c r="C1111" s="57" t="str">
        <f>IF(ISBLANK($A1111),"",INDEX(ShipmentRegister!D:D,MATCH($A1111,ShipmentRegister!C:C,0)))</f>
        <v/>
      </c>
      <c r="D1111" s="57" t="str">
        <f>IF(ISBLANK($A1111),"",INDEX(ShipmentRegister!F:F,MATCH($A1111,ShipmentRegister!C:C,0)))</f>
        <v/>
      </c>
      <c r="E1111" s="23"/>
      <c r="F1111" s="63"/>
      <c r="G1111" s="25"/>
      <c r="H1111" s="23"/>
      <c r="I1111" s="23"/>
      <c r="J1111" s="24"/>
      <c r="K1111" s="58" t="str">
        <f>IF(ISBLANK($A1111),"",$F1111-(INDEX(ShipmentRegister!A:A,MATCH($A1111,ShipmentRegister!C:C,0))))</f>
        <v/>
      </c>
      <c r="L1111" s="59" t="str">
        <f>IF(ISBLANK($A1111),"",IF(INDEX(ShipmentRegister!T:T,MATCH($A1111,ShipmentRegister!C:C,0))=0,"",INDEX(ShipmentRegister!T:T,MATCH($A1111,ShipmentRegister!C:C,0))))</f>
        <v/>
      </c>
      <c r="M1111" s="24"/>
    </row>
    <row r="1112" spans="1:13">
      <c r="A1112" s="29"/>
      <c r="B1112" s="56" t="str">
        <f>IF(ISBLANK($A1112),"",INDEX(ShipmentRegister!G:G,MATCH($A1112,ShipmentRegister!C:C,0)))</f>
        <v/>
      </c>
      <c r="C1112" s="57" t="str">
        <f>IF(ISBLANK($A1112),"",INDEX(ShipmentRegister!D:D,MATCH($A1112,ShipmentRegister!C:C,0)))</f>
        <v/>
      </c>
      <c r="D1112" s="57" t="str">
        <f>IF(ISBLANK($A1112),"",INDEX(ShipmentRegister!F:F,MATCH($A1112,ShipmentRegister!C:C,0)))</f>
        <v/>
      </c>
      <c r="E1112" s="23"/>
      <c r="F1112" s="63"/>
      <c r="G1112" s="25"/>
      <c r="H1112" s="23"/>
      <c r="I1112" s="23"/>
      <c r="J1112" s="24"/>
      <c r="K1112" s="58" t="str">
        <f>IF(ISBLANK($A1112),"",$F1112-(INDEX(ShipmentRegister!A:A,MATCH($A1112,ShipmentRegister!C:C,0))))</f>
        <v/>
      </c>
      <c r="L1112" s="59" t="str">
        <f>IF(ISBLANK($A1112),"",IF(INDEX(ShipmentRegister!T:T,MATCH($A1112,ShipmentRegister!C:C,0))=0,"",INDEX(ShipmentRegister!T:T,MATCH($A1112,ShipmentRegister!C:C,0))))</f>
        <v/>
      </c>
      <c r="M1112" s="24"/>
    </row>
    <row r="1113" spans="1:13">
      <c r="A1113" s="29"/>
      <c r="B1113" s="56" t="str">
        <f>IF(ISBLANK($A1113),"",INDEX(ShipmentRegister!G:G,MATCH($A1113,ShipmentRegister!C:C,0)))</f>
        <v/>
      </c>
      <c r="C1113" s="57" t="str">
        <f>IF(ISBLANK($A1113),"",INDEX(ShipmentRegister!D:D,MATCH($A1113,ShipmentRegister!C:C,0)))</f>
        <v/>
      </c>
      <c r="D1113" s="57" t="str">
        <f>IF(ISBLANK($A1113),"",INDEX(ShipmentRegister!F:F,MATCH($A1113,ShipmentRegister!C:C,0)))</f>
        <v/>
      </c>
      <c r="E1113" s="23"/>
      <c r="F1113" s="63"/>
      <c r="G1113" s="25"/>
      <c r="H1113" s="23"/>
      <c r="I1113" s="23"/>
      <c r="J1113" s="24"/>
      <c r="K1113" s="58" t="str">
        <f>IF(ISBLANK($A1113),"",$F1113-(INDEX(ShipmentRegister!A:A,MATCH($A1113,ShipmentRegister!C:C,0))))</f>
        <v/>
      </c>
      <c r="L1113" s="59" t="str">
        <f>IF(ISBLANK($A1113),"",IF(INDEX(ShipmentRegister!T:T,MATCH($A1113,ShipmentRegister!C:C,0))=0,"",INDEX(ShipmentRegister!T:T,MATCH($A1113,ShipmentRegister!C:C,0))))</f>
        <v/>
      </c>
      <c r="M1113" s="24"/>
    </row>
    <row r="1114" spans="1:13">
      <c r="A1114" s="29"/>
      <c r="B1114" s="56" t="str">
        <f>IF(ISBLANK($A1114),"",INDEX(ShipmentRegister!G:G,MATCH($A1114,ShipmentRegister!C:C,0)))</f>
        <v/>
      </c>
      <c r="C1114" s="57" t="str">
        <f>IF(ISBLANK($A1114),"",INDEX(ShipmentRegister!D:D,MATCH($A1114,ShipmentRegister!C:C,0)))</f>
        <v/>
      </c>
      <c r="D1114" s="57" t="str">
        <f>IF(ISBLANK($A1114),"",INDEX(ShipmentRegister!F:F,MATCH($A1114,ShipmentRegister!C:C,0)))</f>
        <v/>
      </c>
      <c r="E1114" s="23"/>
      <c r="F1114" s="63"/>
      <c r="G1114" s="25"/>
      <c r="H1114" s="23"/>
      <c r="I1114" s="23"/>
      <c r="J1114" s="24"/>
      <c r="K1114" s="58" t="str">
        <f>IF(ISBLANK($A1114),"",$F1114-(INDEX(ShipmentRegister!A:A,MATCH($A1114,ShipmentRegister!C:C,0))))</f>
        <v/>
      </c>
      <c r="L1114" s="59" t="str">
        <f>IF(ISBLANK($A1114),"",IF(INDEX(ShipmentRegister!T:T,MATCH($A1114,ShipmentRegister!C:C,0))=0,"",INDEX(ShipmentRegister!T:T,MATCH($A1114,ShipmentRegister!C:C,0))))</f>
        <v/>
      </c>
      <c r="M1114" s="24"/>
    </row>
    <row r="1115" spans="1:13">
      <c r="A1115" s="29"/>
      <c r="B1115" s="56" t="str">
        <f>IF(ISBLANK($A1115),"",INDEX(ShipmentRegister!G:G,MATCH($A1115,ShipmentRegister!C:C,0)))</f>
        <v/>
      </c>
      <c r="C1115" s="57" t="str">
        <f>IF(ISBLANK($A1115),"",INDEX(ShipmentRegister!D:D,MATCH($A1115,ShipmentRegister!C:C,0)))</f>
        <v/>
      </c>
      <c r="D1115" s="57" t="str">
        <f>IF(ISBLANK($A1115),"",INDEX(ShipmentRegister!F:F,MATCH($A1115,ShipmentRegister!C:C,0)))</f>
        <v/>
      </c>
      <c r="E1115" s="23"/>
      <c r="F1115" s="63"/>
      <c r="G1115" s="25"/>
      <c r="H1115" s="23"/>
      <c r="I1115" s="23"/>
      <c r="J1115" s="24"/>
      <c r="K1115" s="58" t="str">
        <f>IF(ISBLANK($A1115),"",$F1115-(INDEX(ShipmentRegister!A:A,MATCH($A1115,ShipmentRegister!C:C,0))))</f>
        <v/>
      </c>
      <c r="L1115" s="59" t="str">
        <f>IF(ISBLANK($A1115),"",IF(INDEX(ShipmentRegister!T:T,MATCH($A1115,ShipmentRegister!C:C,0))=0,"",INDEX(ShipmentRegister!T:T,MATCH($A1115,ShipmentRegister!C:C,0))))</f>
        <v/>
      </c>
      <c r="M1115" s="24"/>
    </row>
    <row r="1116" spans="1:13">
      <c r="A1116" s="29"/>
      <c r="B1116" s="56" t="str">
        <f>IF(ISBLANK($A1116),"",INDEX(ShipmentRegister!G:G,MATCH($A1116,ShipmentRegister!C:C,0)))</f>
        <v/>
      </c>
      <c r="C1116" s="57" t="str">
        <f>IF(ISBLANK($A1116),"",INDEX(ShipmentRegister!D:D,MATCH($A1116,ShipmentRegister!C:C,0)))</f>
        <v/>
      </c>
      <c r="D1116" s="57" t="str">
        <f>IF(ISBLANK($A1116),"",INDEX(ShipmentRegister!F:F,MATCH($A1116,ShipmentRegister!C:C,0)))</f>
        <v/>
      </c>
      <c r="E1116" s="23"/>
      <c r="F1116" s="63"/>
      <c r="G1116" s="25"/>
      <c r="H1116" s="23"/>
      <c r="I1116" s="23"/>
      <c r="J1116" s="24"/>
      <c r="K1116" s="58" t="str">
        <f>IF(ISBLANK($A1116),"",$F1116-(INDEX(ShipmentRegister!A:A,MATCH($A1116,ShipmentRegister!C:C,0))))</f>
        <v/>
      </c>
      <c r="L1116" s="59" t="str">
        <f>IF(ISBLANK($A1116),"",IF(INDEX(ShipmentRegister!T:T,MATCH($A1116,ShipmentRegister!C:C,0))=0,"",INDEX(ShipmentRegister!T:T,MATCH($A1116,ShipmentRegister!C:C,0))))</f>
        <v/>
      </c>
      <c r="M1116" s="24"/>
    </row>
    <row r="1117" spans="1:13">
      <c r="A1117" s="29"/>
      <c r="B1117" s="56" t="str">
        <f>IF(ISBLANK($A1117),"",INDEX(ShipmentRegister!G:G,MATCH($A1117,ShipmentRegister!C:C,0)))</f>
        <v/>
      </c>
      <c r="C1117" s="57" t="str">
        <f>IF(ISBLANK($A1117),"",INDEX(ShipmentRegister!D:D,MATCH($A1117,ShipmentRegister!C:C,0)))</f>
        <v/>
      </c>
      <c r="D1117" s="57" t="str">
        <f>IF(ISBLANK($A1117),"",INDEX(ShipmentRegister!F:F,MATCH($A1117,ShipmentRegister!C:C,0)))</f>
        <v/>
      </c>
      <c r="E1117" s="23"/>
      <c r="F1117" s="63"/>
      <c r="G1117" s="25"/>
      <c r="H1117" s="23"/>
      <c r="I1117" s="23"/>
      <c r="J1117" s="24"/>
      <c r="K1117" s="58" t="str">
        <f>IF(ISBLANK($A1117),"",$F1117-(INDEX(ShipmentRegister!A:A,MATCH($A1117,ShipmentRegister!C:C,0))))</f>
        <v/>
      </c>
      <c r="L1117" s="59" t="str">
        <f>IF(ISBLANK($A1117),"",IF(INDEX(ShipmentRegister!T:T,MATCH($A1117,ShipmentRegister!C:C,0))=0,"",INDEX(ShipmentRegister!T:T,MATCH($A1117,ShipmentRegister!C:C,0))))</f>
        <v/>
      </c>
      <c r="M1117" s="24"/>
    </row>
    <row r="1118" spans="1:13">
      <c r="A1118" s="29"/>
      <c r="B1118" s="56" t="str">
        <f>IF(ISBLANK($A1118),"",INDEX(ShipmentRegister!G:G,MATCH($A1118,ShipmentRegister!C:C,0)))</f>
        <v/>
      </c>
      <c r="C1118" s="57" t="str">
        <f>IF(ISBLANK($A1118),"",INDEX(ShipmentRegister!D:D,MATCH($A1118,ShipmentRegister!C:C,0)))</f>
        <v/>
      </c>
      <c r="D1118" s="57" t="str">
        <f>IF(ISBLANK($A1118),"",INDEX(ShipmentRegister!F:F,MATCH($A1118,ShipmentRegister!C:C,0)))</f>
        <v/>
      </c>
      <c r="E1118" s="23"/>
      <c r="F1118" s="63"/>
      <c r="G1118" s="25"/>
      <c r="H1118" s="23"/>
      <c r="I1118" s="23"/>
      <c r="J1118" s="24"/>
      <c r="K1118" s="58" t="str">
        <f>IF(ISBLANK($A1118),"",$F1118-(INDEX(ShipmentRegister!A:A,MATCH($A1118,ShipmentRegister!C:C,0))))</f>
        <v/>
      </c>
      <c r="L1118" s="59" t="str">
        <f>IF(ISBLANK($A1118),"",IF(INDEX(ShipmentRegister!T:T,MATCH($A1118,ShipmentRegister!C:C,0))=0,"",INDEX(ShipmentRegister!T:T,MATCH($A1118,ShipmentRegister!C:C,0))))</f>
        <v/>
      </c>
      <c r="M1118" s="24"/>
    </row>
    <row r="1119" spans="1:13">
      <c r="A1119" s="29"/>
      <c r="B1119" s="56" t="str">
        <f>IF(ISBLANK($A1119),"",INDEX(ShipmentRegister!G:G,MATCH($A1119,ShipmentRegister!C:C,0)))</f>
        <v/>
      </c>
      <c r="C1119" s="57" t="str">
        <f>IF(ISBLANK($A1119),"",INDEX(ShipmentRegister!D:D,MATCH($A1119,ShipmentRegister!C:C,0)))</f>
        <v/>
      </c>
      <c r="D1119" s="57" t="str">
        <f>IF(ISBLANK($A1119),"",INDEX(ShipmentRegister!F:F,MATCH($A1119,ShipmentRegister!C:C,0)))</f>
        <v/>
      </c>
      <c r="E1119" s="23"/>
      <c r="F1119" s="63"/>
      <c r="G1119" s="25"/>
      <c r="H1119" s="23"/>
      <c r="I1119" s="23"/>
      <c r="J1119" s="24"/>
      <c r="K1119" s="58" t="str">
        <f>IF(ISBLANK($A1119),"",$F1119-(INDEX(ShipmentRegister!A:A,MATCH($A1119,ShipmentRegister!C:C,0))))</f>
        <v/>
      </c>
      <c r="L1119" s="59" t="str">
        <f>IF(ISBLANK($A1119),"",IF(INDEX(ShipmentRegister!T:T,MATCH($A1119,ShipmentRegister!C:C,0))=0,"",INDEX(ShipmentRegister!T:T,MATCH($A1119,ShipmentRegister!C:C,0))))</f>
        <v/>
      </c>
      <c r="M1119" s="24"/>
    </row>
    <row r="1120" spans="1:13">
      <c r="A1120" s="29"/>
      <c r="B1120" s="56" t="str">
        <f>IF(ISBLANK($A1120),"",INDEX(ShipmentRegister!G:G,MATCH($A1120,ShipmentRegister!C:C,0)))</f>
        <v/>
      </c>
      <c r="C1120" s="57" t="str">
        <f>IF(ISBLANK($A1120),"",INDEX(ShipmentRegister!D:D,MATCH($A1120,ShipmentRegister!C:C,0)))</f>
        <v/>
      </c>
      <c r="D1120" s="57" t="str">
        <f>IF(ISBLANK($A1120),"",INDEX(ShipmentRegister!F:F,MATCH($A1120,ShipmentRegister!C:C,0)))</f>
        <v/>
      </c>
      <c r="E1120" s="23"/>
      <c r="F1120" s="63"/>
      <c r="G1120" s="25"/>
      <c r="H1120" s="23"/>
      <c r="I1120" s="23"/>
      <c r="J1120" s="24"/>
      <c r="K1120" s="58" t="str">
        <f>IF(ISBLANK($A1120),"",$F1120-(INDEX(ShipmentRegister!A:A,MATCH($A1120,ShipmentRegister!C:C,0))))</f>
        <v/>
      </c>
      <c r="L1120" s="59" t="str">
        <f>IF(ISBLANK($A1120),"",IF(INDEX(ShipmentRegister!T:T,MATCH($A1120,ShipmentRegister!C:C,0))=0,"",INDEX(ShipmentRegister!T:T,MATCH($A1120,ShipmentRegister!C:C,0))))</f>
        <v/>
      </c>
      <c r="M1120" s="24"/>
    </row>
    <row r="1121" spans="1:13">
      <c r="A1121" s="29"/>
      <c r="B1121" s="56" t="str">
        <f>IF(ISBLANK($A1121),"",INDEX(ShipmentRegister!G:G,MATCH($A1121,ShipmentRegister!C:C,0)))</f>
        <v/>
      </c>
      <c r="C1121" s="57" t="str">
        <f>IF(ISBLANK($A1121),"",INDEX(ShipmentRegister!D:D,MATCH($A1121,ShipmentRegister!C:C,0)))</f>
        <v/>
      </c>
      <c r="D1121" s="57" t="str">
        <f>IF(ISBLANK($A1121),"",INDEX(ShipmentRegister!F:F,MATCH($A1121,ShipmentRegister!C:C,0)))</f>
        <v/>
      </c>
      <c r="E1121" s="23"/>
      <c r="F1121" s="63"/>
      <c r="G1121" s="25"/>
      <c r="H1121" s="23"/>
      <c r="I1121" s="23"/>
      <c r="J1121" s="24"/>
      <c r="K1121" s="58" t="str">
        <f>IF(ISBLANK($A1121),"",$F1121-(INDEX(ShipmentRegister!A:A,MATCH($A1121,ShipmentRegister!C:C,0))))</f>
        <v/>
      </c>
      <c r="L1121" s="59" t="str">
        <f>IF(ISBLANK($A1121),"",IF(INDEX(ShipmentRegister!T:T,MATCH($A1121,ShipmentRegister!C:C,0))=0,"",INDEX(ShipmentRegister!T:T,MATCH($A1121,ShipmentRegister!C:C,0))))</f>
        <v/>
      </c>
      <c r="M1121" s="24"/>
    </row>
    <row r="1122" spans="1:13">
      <c r="A1122" s="29"/>
      <c r="B1122" s="56" t="str">
        <f>IF(ISBLANK($A1122),"",INDEX(ShipmentRegister!G:G,MATCH($A1122,ShipmentRegister!C:C,0)))</f>
        <v/>
      </c>
      <c r="C1122" s="57" t="str">
        <f>IF(ISBLANK($A1122),"",INDEX(ShipmentRegister!D:D,MATCH($A1122,ShipmentRegister!C:C,0)))</f>
        <v/>
      </c>
      <c r="D1122" s="57" t="str">
        <f>IF(ISBLANK($A1122),"",INDEX(ShipmentRegister!F:F,MATCH($A1122,ShipmentRegister!C:C,0)))</f>
        <v/>
      </c>
      <c r="E1122" s="23"/>
      <c r="F1122" s="63"/>
      <c r="G1122" s="25"/>
      <c r="H1122" s="23"/>
      <c r="I1122" s="23"/>
      <c r="J1122" s="24"/>
      <c r="K1122" s="58" t="str">
        <f>IF(ISBLANK($A1122),"",$F1122-(INDEX(ShipmentRegister!A:A,MATCH($A1122,ShipmentRegister!C:C,0))))</f>
        <v/>
      </c>
      <c r="L1122" s="59" t="str">
        <f>IF(ISBLANK($A1122),"",IF(INDEX(ShipmentRegister!T:T,MATCH($A1122,ShipmentRegister!C:C,0))=0,"",INDEX(ShipmentRegister!T:T,MATCH($A1122,ShipmentRegister!C:C,0))))</f>
        <v/>
      </c>
      <c r="M1122" s="24"/>
    </row>
    <row r="1123" spans="1:13">
      <c r="A1123" s="29"/>
      <c r="B1123" s="56" t="str">
        <f>IF(ISBLANK($A1123),"",INDEX(ShipmentRegister!G:G,MATCH($A1123,ShipmentRegister!C:C,0)))</f>
        <v/>
      </c>
      <c r="C1123" s="57" t="str">
        <f>IF(ISBLANK($A1123),"",INDEX(ShipmentRegister!D:D,MATCH($A1123,ShipmentRegister!C:C,0)))</f>
        <v/>
      </c>
      <c r="D1123" s="57" t="str">
        <f>IF(ISBLANK($A1123),"",INDEX(ShipmentRegister!F:F,MATCH($A1123,ShipmentRegister!C:C,0)))</f>
        <v/>
      </c>
      <c r="E1123" s="23"/>
      <c r="F1123" s="63"/>
      <c r="G1123" s="25"/>
      <c r="H1123" s="23"/>
      <c r="I1123" s="23"/>
      <c r="J1123" s="24"/>
      <c r="K1123" s="58" t="str">
        <f>IF(ISBLANK($A1123),"",$F1123-(INDEX(ShipmentRegister!A:A,MATCH($A1123,ShipmentRegister!C:C,0))))</f>
        <v/>
      </c>
      <c r="L1123" s="59" t="str">
        <f>IF(ISBLANK($A1123),"",IF(INDEX(ShipmentRegister!T:T,MATCH($A1123,ShipmentRegister!C:C,0))=0,"",INDEX(ShipmentRegister!T:T,MATCH($A1123,ShipmentRegister!C:C,0))))</f>
        <v/>
      </c>
      <c r="M1123" s="24"/>
    </row>
    <row r="1124" spans="1:13">
      <c r="A1124" s="29"/>
      <c r="B1124" s="56" t="str">
        <f>IF(ISBLANK($A1124),"",INDEX(ShipmentRegister!G:G,MATCH($A1124,ShipmentRegister!C:C,0)))</f>
        <v/>
      </c>
      <c r="C1124" s="57" t="str">
        <f>IF(ISBLANK($A1124),"",INDEX(ShipmentRegister!D:D,MATCH($A1124,ShipmentRegister!C:C,0)))</f>
        <v/>
      </c>
      <c r="D1124" s="57" t="str">
        <f>IF(ISBLANK($A1124),"",INDEX(ShipmentRegister!F:F,MATCH($A1124,ShipmentRegister!C:C,0)))</f>
        <v/>
      </c>
      <c r="E1124" s="23"/>
      <c r="F1124" s="63"/>
      <c r="G1124" s="25"/>
      <c r="H1124" s="23"/>
      <c r="I1124" s="23"/>
      <c r="J1124" s="24"/>
      <c r="K1124" s="58" t="str">
        <f>IF(ISBLANK($A1124),"",$F1124-(INDEX(ShipmentRegister!A:A,MATCH($A1124,ShipmentRegister!C:C,0))))</f>
        <v/>
      </c>
      <c r="L1124" s="59" t="str">
        <f>IF(ISBLANK($A1124),"",IF(INDEX(ShipmentRegister!T:T,MATCH($A1124,ShipmentRegister!C:C,0))=0,"",INDEX(ShipmentRegister!T:T,MATCH($A1124,ShipmentRegister!C:C,0))))</f>
        <v/>
      </c>
      <c r="M1124" s="24"/>
    </row>
    <row r="1125" spans="1:13">
      <c r="A1125" s="29"/>
      <c r="B1125" s="56" t="str">
        <f>IF(ISBLANK($A1125),"",INDEX(ShipmentRegister!G:G,MATCH($A1125,ShipmentRegister!C:C,0)))</f>
        <v/>
      </c>
      <c r="C1125" s="57" t="str">
        <f>IF(ISBLANK($A1125),"",INDEX(ShipmentRegister!D:D,MATCH($A1125,ShipmentRegister!C:C,0)))</f>
        <v/>
      </c>
      <c r="D1125" s="57" t="str">
        <f>IF(ISBLANK($A1125),"",INDEX(ShipmentRegister!F:F,MATCH($A1125,ShipmentRegister!C:C,0)))</f>
        <v/>
      </c>
      <c r="E1125" s="23"/>
      <c r="F1125" s="63"/>
      <c r="G1125" s="25"/>
      <c r="H1125" s="23"/>
      <c r="I1125" s="23"/>
      <c r="J1125" s="24"/>
      <c r="K1125" s="58" t="str">
        <f>IF(ISBLANK($A1125),"",$F1125-(INDEX(ShipmentRegister!A:A,MATCH($A1125,ShipmentRegister!C:C,0))))</f>
        <v/>
      </c>
      <c r="L1125" s="59" t="str">
        <f>IF(ISBLANK($A1125),"",IF(INDEX(ShipmentRegister!T:T,MATCH($A1125,ShipmentRegister!C:C,0))=0,"",INDEX(ShipmentRegister!T:T,MATCH($A1125,ShipmentRegister!C:C,0))))</f>
        <v/>
      </c>
      <c r="M1125" s="24"/>
    </row>
    <row r="1126" spans="1:13">
      <c r="A1126" s="29"/>
      <c r="B1126" s="56" t="str">
        <f>IF(ISBLANK($A1126),"",INDEX(ShipmentRegister!G:G,MATCH($A1126,ShipmentRegister!C:C,0)))</f>
        <v/>
      </c>
      <c r="C1126" s="57" t="str">
        <f>IF(ISBLANK($A1126),"",INDEX(ShipmentRegister!D:D,MATCH($A1126,ShipmentRegister!C:C,0)))</f>
        <v/>
      </c>
      <c r="D1126" s="57" t="str">
        <f>IF(ISBLANK($A1126),"",INDEX(ShipmentRegister!F:F,MATCH($A1126,ShipmentRegister!C:C,0)))</f>
        <v/>
      </c>
      <c r="E1126" s="23"/>
      <c r="F1126" s="63"/>
      <c r="G1126" s="25"/>
      <c r="H1126" s="23"/>
      <c r="I1126" s="23"/>
      <c r="J1126" s="24"/>
      <c r="K1126" s="58" t="str">
        <f>IF(ISBLANK($A1126),"",$F1126-(INDEX(ShipmentRegister!A:A,MATCH($A1126,ShipmentRegister!C:C,0))))</f>
        <v/>
      </c>
      <c r="L1126" s="59" t="str">
        <f>IF(ISBLANK($A1126),"",IF(INDEX(ShipmentRegister!T:T,MATCH($A1126,ShipmentRegister!C:C,0))=0,"",INDEX(ShipmentRegister!T:T,MATCH($A1126,ShipmentRegister!C:C,0))))</f>
        <v/>
      </c>
      <c r="M1126" s="24"/>
    </row>
    <row r="1127" spans="1:13">
      <c r="A1127" s="29"/>
      <c r="B1127" s="56" t="str">
        <f>IF(ISBLANK($A1127),"",INDEX(ShipmentRegister!G:G,MATCH($A1127,ShipmentRegister!C:C,0)))</f>
        <v/>
      </c>
      <c r="C1127" s="57" t="str">
        <f>IF(ISBLANK($A1127),"",INDEX(ShipmentRegister!D:D,MATCH($A1127,ShipmentRegister!C:C,0)))</f>
        <v/>
      </c>
      <c r="D1127" s="57" t="str">
        <f>IF(ISBLANK($A1127),"",INDEX(ShipmentRegister!F:F,MATCH($A1127,ShipmentRegister!C:C,0)))</f>
        <v/>
      </c>
      <c r="E1127" s="23"/>
      <c r="F1127" s="63"/>
      <c r="G1127" s="25"/>
      <c r="H1127" s="23"/>
      <c r="I1127" s="23"/>
      <c r="J1127" s="24"/>
      <c r="K1127" s="58" t="str">
        <f>IF(ISBLANK($A1127),"",$F1127-(INDEX(ShipmentRegister!A:A,MATCH($A1127,ShipmentRegister!C:C,0))))</f>
        <v/>
      </c>
      <c r="L1127" s="59" t="str">
        <f>IF(ISBLANK($A1127),"",IF(INDEX(ShipmentRegister!T:T,MATCH($A1127,ShipmentRegister!C:C,0))=0,"",INDEX(ShipmentRegister!T:T,MATCH($A1127,ShipmentRegister!C:C,0))))</f>
        <v/>
      </c>
      <c r="M1127" s="24"/>
    </row>
    <row r="1128" spans="1:13">
      <c r="A1128" s="29"/>
      <c r="B1128" s="56" t="str">
        <f>IF(ISBLANK($A1128),"",INDEX(ShipmentRegister!G:G,MATCH($A1128,ShipmentRegister!C:C,0)))</f>
        <v/>
      </c>
      <c r="C1128" s="57" t="str">
        <f>IF(ISBLANK($A1128),"",INDEX(ShipmentRegister!D:D,MATCH($A1128,ShipmentRegister!C:C,0)))</f>
        <v/>
      </c>
      <c r="D1128" s="57" t="str">
        <f>IF(ISBLANK($A1128),"",INDEX(ShipmentRegister!F:F,MATCH($A1128,ShipmentRegister!C:C,0)))</f>
        <v/>
      </c>
      <c r="E1128" s="23"/>
      <c r="F1128" s="63"/>
      <c r="G1128" s="25"/>
      <c r="H1128" s="23"/>
      <c r="I1128" s="23"/>
      <c r="J1128" s="24"/>
      <c r="K1128" s="58" t="str">
        <f>IF(ISBLANK($A1128),"",$F1128-(INDEX(ShipmentRegister!A:A,MATCH($A1128,ShipmentRegister!C:C,0))))</f>
        <v/>
      </c>
      <c r="L1128" s="59" t="str">
        <f>IF(ISBLANK($A1128),"",IF(INDEX(ShipmentRegister!T:T,MATCH($A1128,ShipmentRegister!C:C,0))=0,"",INDEX(ShipmentRegister!T:T,MATCH($A1128,ShipmentRegister!C:C,0))))</f>
        <v/>
      </c>
      <c r="M1128" s="24"/>
    </row>
    <row r="1129" spans="1:13">
      <c r="A1129" s="29"/>
      <c r="B1129" s="56" t="str">
        <f>IF(ISBLANK($A1129),"",INDEX(ShipmentRegister!G:G,MATCH($A1129,ShipmentRegister!C:C,0)))</f>
        <v/>
      </c>
      <c r="C1129" s="57" t="str">
        <f>IF(ISBLANK($A1129),"",INDEX(ShipmentRegister!D:D,MATCH($A1129,ShipmentRegister!C:C,0)))</f>
        <v/>
      </c>
      <c r="D1129" s="57" t="str">
        <f>IF(ISBLANK($A1129),"",INDEX(ShipmentRegister!F:F,MATCH($A1129,ShipmentRegister!C:C,0)))</f>
        <v/>
      </c>
      <c r="E1129" s="23"/>
      <c r="F1129" s="63"/>
      <c r="G1129" s="25"/>
      <c r="H1129" s="23"/>
      <c r="I1129" s="23"/>
      <c r="J1129" s="24"/>
      <c r="K1129" s="58" t="str">
        <f>IF(ISBLANK($A1129),"",$F1129-(INDEX(ShipmentRegister!A:A,MATCH($A1129,ShipmentRegister!C:C,0))))</f>
        <v/>
      </c>
      <c r="L1129" s="59" t="str">
        <f>IF(ISBLANK($A1129),"",IF(INDEX(ShipmentRegister!T:T,MATCH($A1129,ShipmentRegister!C:C,0))=0,"",INDEX(ShipmentRegister!T:T,MATCH($A1129,ShipmentRegister!C:C,0))))</f>
        <v/>
      </c>
      <c r="M1129" s="24"/>
    </row>
    <row r="1130" spans="1:13">
      <c r="A1130" s="29"/>
      <c r="B1130" s="56" t="str">
        <f>IF(ISBLANK($A1130),"",INDEX(ShipmentRegister!G:G,MATCH($A1130,ShipmentRegister!C:C,0)))</f>
        <v/>
      </c>
      <c r="C1130" s="57" t="str">
        <f>IF(ISBLANK($A1130),"",INDEX(ShipmentRegister!D:D,MATCH($A1130,ShipmentRegister!C:C,0)))</f>
        <v/>
      </c>
      <c r="D1130" s="57" t="str">
        <f>IF(ISBLANK($A1130),"",INDEX(ShipmentRegister!F:F,MATCH($A1130,ShipmentRegister!C:C,0)))</f>
        <v/>
      </c>
      <c r="E1130" s="23"/>
      <c r="F1130" s="63"/>
      <c r="G1130" s="25"/>
      <c r="H1130" s="23"/>
      <c r="I1130" s="23"/>
      <c r="J1130" s="24"/>
      <c r="K1130" s="58" t="str">
        <f>IF(ISBLANK($A1130),"",$F1130-(INDEX(ShipmentRegister!A:A,MATCH($A1130,ShipmentRegister!C:C,0))))</f>
        <v/>
      </c>
      <c r="L1130" s="59" t="str">
        <f>IF(ISBLANK($A1130),"",IF(INDEX(ShipmentRegister!T:T,MATCH($A1130,ShipmentRegister!C:C,0))=0,"",INDEX(ShipmentRegister!T:T,MATCH($A1130,ShipmentRegister!C:C,0))))</f>
        <v/>
      </c>
      <c r="M1130" s="24"/>
    </row>
    <row r="1131" spans="1:13">
      <c r="A1131" s="29"/>
      <c r="B1131" s="56" t="str">
        <f>IF(ISBLANK($A1131),"",INDEX(ShipmentRegister!G:G,MATCH($A1131,ShipmentRegister!C:C,0)))</f>
        <v/>
      </c>
      <c r="C1131" s="57" t="str">
        <f>IF(ISBLANK($A1131),"",INDEX(ShipmentRegister!D:D,MATCH($A1131,ShipmentRegister!C:C,0)))</f>
        <v/>
      </c>
      <c r="D1131" s="57" t="str">
        <f>IF(ISBLANK($A1131),"",INDEX(ShipmentRegister!F:F,MATCH($A1131,ShipmentRegister!C:C,0)))</f>
        <v/>
      </c>
      <c r="E1131" s="23"/>
      <c r="F1131" s="63"/>
      <c r="G1131" s="25"/>
      <c r="H1131" s="23"/>
      <c r="I1131" s="23"/>
      <c r="J1131" s="24"/>
      <c r="K1131" s="58" t="str">
        <f>IF(ISBLANK($A1131),"",$F1131-(INDEX(ShipmentRegister!A:A,MATCH($A1131,ShipmentRegister!C:C,0))))</f>
        <v/>
      </c>
      <c r="L1131" s="59" t="str">
        <f>IF(ISBLANK($A1131),"",IF(INDEX(ShipmentRegister!T:T,MATCH($A1131,ShipmentRegister!C:C,0))=0,"",INDEX(ShipmentRegister!T:T,MATCH($A1131,ShipmentRegister!C:C,0))))</f>
        <v/>
      </c>
      <c r="M1131" s="24"/>
    </row>
    <row r="1132" spans="1:13">
      <c r="A1132" s="29"/>
      <c r="B1132" s="56" t="str">
        <f>IF(ISBLANK($A1132),"",INDEX(ShipmentRegister!G:G,MATCH($A1132,ShipmentRegister!C:C,0)))</f>
        <v/>
      </c>
      <c r="C1132" s="57" t="str">
        <f>IF(ISBLANK($A1132),"",INDEX(ShipmentRegister!D:D,MATCH($A1132,ShipmentRegister!C:C,0)))</f>
        <v/>
      </c>
      <c r="D1132" s="57" t="str">
        <f>IF(ISBLANK($A1132),"",INDEX(ShipmentRegister!F:F,MATCH($A1132,ShipmentRegister!C:C,0)))</f>
        <v/>
      </c>
      <c r="E1132" s="23"/>
      <c r="F1132" s="63"/>
      <c r="G1132" s="25"/>
      <c r="H1132" s="23"/>
      <c r="I1132" s="23"/>
      <c r="J1132" s="24"/>
      <c r="K1132" s="58" t="str">
        <f>IF(ISBLANK($A1132),"",$F1132-(INDEX(ShipmentRegister!A:A,MATCH($A1132,ShipmentRegister!C:C,0))))</f>
        <v/>
      </c>
      <c r="L1132" s="59" t="str">
        <f>IF(ISBLANK($A1132),"",IF(INDEX(ShipmentRegister!T:T,MATCH($A1132,ShipmentRegister!C:C,0))=0,"",INDEX(ShipmentRegister!T:T,MATCH($A1132,ShipmentRegister!C:C,0))))</f>
        <v/>
      </c>
      <c r="M1132" s="24"/>
    </row>
    <row r="1133" spans="1:13">
      <c r="A1133" s="29"/>
      <c r="B1133" s="56" t="str">
        <f>IF(ISBLANK($A1133),"",INDEX(ShipmentRegister!G:G,MATCH($A1133,ShipmentRegister!C:C,0)))</f>
        <v/>
      </c>
      <c r="C1133" s="57" t="str">
        <f>IF(ISBLANK($A1133),"",INDEX(ShipmentRegister!D:D,MATCH($A1133,ShipmentRegister!C:C,0)))</f>
        <v/>
      </c>
      <c r="D1133" s="57" t="str">
        <f>IF(ISBLANK($A1133),"",INDEX(ShipmentRegister!F:F,MATCH($A1133,ShipmentRegister!C:C,0)))</f>
        <v/>
      </c>
      <c r="E1133" s="23"/>
      <c r="F1133" s="63"/>
      <c r="G1133" s="25"/>
      <c r="H1133" s="23"/>
      <c r="I1133" s="23"/>
      <c r="J1133" s="24"/>
      <c r="K1133" s="58" t="str">
        <f>IF(ISBLANK($A1133),"",$F1133-(INDEX(ShipmentRegister!A:A,MATCH($A1133,ShipmentRegister!C:C,0))))</f>
        <v/>
      </c>
      <c r="L1133" s="59" t="str">
        <f>IF(ISBLANK($A1133),"",IF(INDEX(ShipmentRegister!T:T,MATCH($A1133,ShipmentRegister!C:C,0))=0,"",INDEX(ShipmentRegister!T:T,MATCH($A1133,ShipmentRegister!C:C,0))))</f>
        <v/>
      </c>
      <c r="M1133" s="24"/>
    </row>
    <row r="1134" spans="1:13">
      <c r="A1134" s="29"/>
      <c r="B1134" s="56" t="str">
        <f>IF(ISBLANK($A1134),"",INDEX(ShipmentRegister!G:G,MATCH($A1134,ShipmentRegister!C:C,0)))</f>
        <v/>
      </c>
      <c r="C1134" s="57" t="str">
        <f>IF(ISBLANK($A1134),"",INDEX(ShipmentRegister!D:D,MATCH($A1134,ShipmentRegister!C:C,0)))</f>
        <v/>
      </c>
      <c r="D1134" s="57" t="str">
        <f>IF(ISBLANK($A1134),"",INDEX(ShipmentRegister!F:F,MATCH($A1134,ShipmentRegister!C:C,0)))</f>
        <v/>
      </c>
      <c r="E1134" s="23"/>
      <c r="F1134" s="63"/>
      <c r="G1134" s="25"/>
      <c r="H1134" s="23"/>
      <c r="I1134" s="23"/>
      <c r="J1134" s="24"/>
      <c r="K1134" s="58" t="str">
        <f>IF(ISBLANK($A1134),"",$F1134-(INDEX(ShipmentRegister!A:A,MATCH($A1134,ShipmentRegister!C:C,0))))</f>
        <v/>
      </c>
      <c r="L1134" s="59" t="str">
        <f>IF(ISBLANK($A1134),"",IF(INDEX(ShipmentRegister!T:T,MATCH($A1134,ShipmentRegister!C:C,0))=0,"",INDEX(ShipmentRegister!T:T,MATCH($A1134,ShipmentRegister!C:C,0))))</f>
        <v/>
      </c>
      <c r="M1134" s="24"/>
    </row>
    <row r="1135" spans="1:13">
      <c r="A1135" s="29"/>
      <c r="B1135" s="56" t="str">
        <f>IF(ISBLANK($A1135),"",INDEX(ShipmentRegister!G:G,MATCH($A1135,ShipmentRegister!C:C,0)))</f>
        <v/>
      </c>
      <c r="C1135" s="57" t="str">
        <f>IF(ISBLANK($A1135),"",INDEX(ShipmentRegister!D:D,MATCH($A1135,ShipmentRegister!C:C,0)))</f>
        <v/>
      </c>
      <c r="D1135" s="57" t="str">
        <f>IF(ISBLANK($A1135),"",INDEX(ShipmentRegister!F:F,MATCH($A1135,ShipmentRegister!C:C,0)))</f>
        <v/>
      </c>
      <c r="E1135" s="23"/>
      <c r="F1135" s="63"/>
      <c r="G1135" s="25"/>
      <c r="H1135" s="23"/>
      <c r="I1135" s="23"/>
      <c r="J1135" s="24"/>
      <c r="K1135" s="58" t="str">
        <f>IF(ISBLANK($A1135),"",$F1135-(INDEX(ShipmentRegister!A:A,MATCH($A1135,ShipmentRegister!C:C,0))))</f>
        <v/>
      </c>
      <c r="L1135" s="59" t="str">
        <f>IF(ISBLANK($A1135),"",IF(INDEX(ShipmentRegister!T:T,MATCH($A1135,ShipmentRegister!C:C,0))=0,"",INDEX(ShipmentRegister!T:T,MATCH($A1135,ShipmentRegister!C:C,0))))</f>
        <v/>
      </c>
      <c r="M1135" s="24"/>
    </row>
    <row r="1136" spans="1:13">
      <c r="A1136" s="29"/>
      <c r="B1136" s="56" t="str">
        <f>IF(ISBLANK($A1136),"",INDEX(ShipmentRegister!G:G,MATCH($A1136,ShipmentRegister!C:C,0)))</f>
        <v/>
      </c>
      <c r="C1136" s="57" t="str">
        <f>IF(ISBLANK($A1136),"",INDEX(ShipmentRegister!D:D,MATCH($A1136,ShipmentRegister!C:C,0)))</f>
        <v/>
      </c>
      <c r="D1136" s="57" t="str">
        <f>IF(ISBLANK($A1136),"",INDEX(ShipmentRegister!F:F,MATCH($A1136,ShipmentRegister!C:C,0)))</f>
        <v/>
      </c>
      <c r="E1136" s="23"/>
      <c r="F1136" s="63"/>
      <c r="G1136" s="25"/>
      <c r="H1136" s="23"/>
      <c r="I1136" s="23"/>
      <c r="J1136" s="24"/>
      <c r="K1136" s="58" t="str">
        <f>IF(ISBLANK($A1136),"",$F1136-(INDEX(ShipmentRegister!A:A,MATCH($A1136,ShipmentRegister!C:C,0))))</f>
        <v/>
      </c>
      <c r="L1136" s="59" t="str">
        <f>IF(ISBLANK($A1136),"",IF(INDEX(ShipmentRegister!T:T,MATCH($A1136,ShipmentRegister!C:C,0))=0,"",INDEX(ShipmentRegister!T:T,MATCH($A1136,ShipmentRegister!C:C,0))))</f>
        <v/>
      </c>
      <c r="M1136" s="24"/>
    </row>
    <row r="1137" spans="1:13">
      <c r="A1137" s="29"/>
      <c r="B1137" s="56" t="str">
        <f>IF(ISBLANK($A1137),"",INDEX(ShipmentRegister!G:G,MATCH($A1137,ShipmentRegister!C:C,0)))</f>
        <v/>
      </c>
      <c r="C1137" s="57" t="str">
        <f>IF(ISBLANK($A1137),"",INDEX(ShipmentRegister!D:D,MATCH($A1137,ShipmentRegister!C:C,0)))</f>
        <v/>
      </c>
      <c r="D1137" s="57" t="str">
        <f>IF(ISBLANK($A1137),"",INDEX(ShipmentRegister!F:F,MATCH($A1137,ShipmentRegister!C:C,0)))</f>
        <v/>
      </c>
      <c r="E1137" s="23"/>
      <c r="F1137" s="63"/>
      <c r="G1137" s="25"/>
      <c r="H1137" s="23"/>
      <c r="I1137" s="23"/>
      <c r="J1137" s="24"/>
      <c r="K1137" s="58" t="str">
        <f>IF(ISBLANK($A1137),"",$F1137-(INDEX(ShipmentRegister!A:A,MATCH($A1137,ShipmentRegister!C:C,0))))</f>
        <v/>
      </c>
      <c r="L1137" s="59" t="str">
        <f>IF(ISBLANK($A1137),"",IF(INDEX(ShipmentRegister!T:T,MATCH($A1137,ShipmentRegister!C:C,0))=0,"",INDEX(ShipmentRegister!T:T,MATCH($A1137,ShipmentRegister!C:C,0))))</f>
        <v/>
      </c>
      <c r="M1137" s="24"/>
    </row>
    <row r="1138" spans="1:13">
      <c r="A1138" s="29"/>
      <c r="B1138" s="56" t="str">
        <f>IF(ISBLANK($A1138),"",INDEX(ShipmentRegister!G:G,MATCH($A1138,ShipmentRegister!C:C,0)))</f>
        <v/>
      </c>
      <c r="C1138" s="57" t="str">
        <f>IF(ISBLANK($A1138),"",INDEX(ShipmentRegister!D:D,MATCH($A1138,ShipmentRegister!C:C,0)))</f>
        <v/>
      </c>
      <c r="D1138" s="57" t="str">
        <f>IF(ISBLANK($A1138),"",INDEX(ShipmentRegister!F:F,MATCH($A1138,ShipmentRegister!C:C,0)))</f>
        <v/>
      </c>
      <c r="E1138" s="23"/>
      <c r="F1138" s="63"/>
      <c r="G1138" s="25"/>
      <c r="H1138" s="23"/>
      <c r="I1138" s="23"/>
      <c r="J1138" s="24"/>
      <c r="K1138" s="58" t="str">
        <f>IF(ISBLANK($A1138),"",$F1138-(INDEX(ShipmentRegister!A:A,MATCH($A1138,ShipmentRegister!C:C,0))))</f>
        <v/>
      </c>
      <c r="L1138" s="59" t="str">
        <f>IF(ISBLANK($A1138),"",IF(INDEX(ShipmentRegister!T:T,MATCH($A1138,ShipmentRegister!C:C,0))=0,"",INDEX(ShipmentRegister!T:T,MATCH($A1138,ShipmentRegister!C:C,0))))</f>
        <v/>
      </c>
      <c r="M1138" s="24"/>
    </row>
    <row r="1139" spans="1:13">
      <c r="A1139" s="29"/>
      <c r="B1139" s="56" t="str">
        <f>IF(ISBLANK($A1139),"",INDEX(ShipmentRegister!G:G,MATCH($A1139,ShipmentRegister!C:C,0)))</f>
        <v/>
      </c>
      <c r="C1139" s="57" t="str">
        <f>IF(ISBLANK($A1139),"",INDEX(ShipmentRegister!D:D,MATCH($A1139,ShipmentRegister!C:C,0)))</f>
        <v/>
      </c>
      <c r="D1139" s="57" t="str">
        <f>IF(ISBLANK($A1139),"",INDEX(ShipmentRegister!F:F,MATCH($A1139,ShipmentRegister!C:C,0)))</f>
        <v/>
      </c>
      <c r="E1139" s="23"/>
      <c r="F1139" s="63"/>
      <c r="G1139" s="25"/>
      <c r="H1139" s="23"/>
      <c r="I1139" s="23"/>
      <c r="J1139" s="24"/>
      <c r="K1139" s="58" t="str">
        <f>IF(ISBLANK($A1139),"",$F1139-(INDEX(ShipmentRegister!A:A,MATCH($A1139,ShipmentRegister!C:C,0))))</f>
        <v/>
      </c>
      <c r="L1139" s="59" t="str">
        <f>IF(ISBLANK($A1139),"",IF(INDEX(ShipmentRegister!T:T,MATCH($A1139,ShipmentRegister!C:C,0))=0,"",INDEX(ShipmentRegister!T:T,MATCH($A1139,ShipmentRegister!C:C,0))))</f>
        <v/>
      </c>
      <c r="M1139" s="24"/>
    </row>
    <row r="1140" spans="1:13">
      <c r="A1140" s="29"/>
      <c r="B1140" s="56" t="str">
        <f>IF(ISBLANK($A1140),"",INDEX(ShipmentRegister!G:G,MATCH($A1140,ShipmentRegister!C:C,0)))</f>
        <v/>
      </c>
      <c r="C1140" s="57" t="str">
        <f>IF(ISBLANK($A1140),"",INDEX(ShipmentRegister!D:D,MATCH($A1140,ShipmentRegister!C:C,0)))</f>
        <v/>
      </c>
      <c r="D1140" s="57" t="str">
        <f>IF(ISBLANK($A1140),"",INDEX(ShipmentRegister!F:F,MATCH($A1140,ShipmentRegister!C:C,0)))</f>
        <v/>
      </c>
      <c r="E1140" s="23"/>
      <c r="F1140" s="63"/>
      <c r="G1140" s="25"/>
      <c r="H1140" s="23"/>
      <c r="I1140" s="23"/>
      <c r="J1140" s="24"/>
      <c r="K1140" s="58" t="str">
        <f>IF(ISBLANK($A1140),"",$F1140-(INDEX(ShipmentRegister!A:A,MATCH($A1140,ShipmentRegister!C:C,0))))</f>
        <v/>
      </c>
      <c r="L1140" s="59" t="str">
        <f>IF(ISBLANK($A1140),"",IF(INDEX(ShipmentRegister!T:T,MATCH($A1140,ShipmentRegister!C:C,0))=0,"",INDEX(ShipmentRegister!T:T,MATCH($A1140,ShipmentRegister!C:C,0))))</f>
        <v/>
      </c>
      <c r="M1140" s="24"/>
    </row>
    <row r="1141" spans="1:13">
      <c r="A1141" s="29"/>
      <c r="B1141" s="56" t="str">
        <f>IF(ISBLANK($A1141),"",INDEX(ShipmentRegister!G:G,MATCH($A1141,ShipmentRegister!C:C,0)))</f>
        <v/>
      </c>
      <c r="C1141" s="57" t="str">
        <f>IF(ISBLANK($A1141),"",INDEX(ShipmentRegister!D:D,MATCH($A1141,ShipmentRegister!C:C,0)))</f>
        <v/>
      </c>
      <c r="D1141" s="57" t="str">
        <f>IF(ISBLANK($A1141),"",INDEX(ShipmentRegister!F:F,MATCH($A1141,ShipmentRegister!C:C,0)))</f>
        <v/>
      </c>
      <c r="E1141" s="23"/>
      <c r="F1141" s="63"/>
      <c r="G1141" s="25"/>
      <c r="H1141" s="23"/>
      <c r="I1141" s="23"/>
      <c r="J1141" s="24"/>
      <c r="K1141" s="58" t="str">
        <f>IF(ISBLANK($A1141),"",$F1141-(INDEX(ShipmentRegister!A:A,MATCH($A1141,ShipmentRegister!C:C,0))))</f>
        <v/>
      </c>
      <c r="L1141" s="59" t="str">
        <f>IF(ISBLANK($A1141),"",IF(INDEX(ShipmentRegister!T:T,MATCH($A1141,ShipmentRegister!C:C,0))=0,"",INDEX(ShipmentRegister!T:T,MATCH($A1141,ShipmentRegister!C:C,0))))</f>
        <v/>
      </c>
      <c r="M1141" s="24"/>
    </row>
    <row r="1142" spans="1:13">
      <c r="A1142" s="29"/>
      <c r="B1142" s="56" t="str">
        <f>IF(ISBLANK($A1142),"",INDEX(ShipmentRegister!G:G,MATCH($A1142,ShipmentRegister!C:C,0)))</f>
        <v/>
      </c>
      <c r="C1142" s="57" t="str">
        <f>IF(ISBLANK($A1142),"",INDEX(ShipmentRegister!D:D,MATCH($A1142,ShipmentRegister!C:C,0)))</f>
        <v/>
      </c>
      <c r="D1142" s="57" t="str">
        <f>IF(ISBLANK($A1142),"",INDEX(ShipmentRegister!F:F,MATCH($A1142,ShipmentRegister!C:C,0)))</f>
        <v/>
      </c>
      <c r="E1142" s="23"/>
      <c r="F1142" s="63"/>
      <c r="G1142" s="25"/>
      <c r="H1142" s="23"/>
      <c r="I1142" s="23"/>
      <c r="J1142" s="24"/>
      <c r="K1142" s="58" t="str">
        <f>IF(ISBLANK($A1142),"",$F1142-(INDEX(ShipmentRegister!A:A,MATCH($A1142,ShipmentRegister!C:C,0))))</f>
        <v/>
      </c>
      <c r="L1142" s="59" t="str">
        <f>IF(ISBLANK($A1142),"",IF(INDEX(ShipmentRegister!T:T,MATCH($A1142,ShipmentRegister!C:C,0))=0,"",INDEX(ShipmentRegister!T:T,MATCH($A1142,ShipmentRegister!C:C,0))))</f>
        <v/>
      </c>
      <c r="M1142" s="24"/>
    </row>
    <row r="1143" spans="1:13">
      <c r="A1143" s="29"/>
      <c r="B1143" s="56" t="str">
        <f>IF(ISBLANK($A1143),"",INDEX(ShipmentRegister!G:G,MATCH($A1143,ShipmentRegister!C:C,0)))</f>
        <v/>
      </c>
      <c r="C1143" s="57" t="str">
        <f>IF(ISBLANK($A1143),"",INDEX(ShipmentRegister!D:D,MATCH($A1143,ShipmentRegister!C:C,0)))</f>
        <v/>
      </c>
      <c r="D1143" s="57" t="str">
        <f>IF(ISBLANK($A1143),"",INDEX(ShipmentRegister!F:F,MATCH($A1143,ShipmentRegister!C:C,0)))</f>
        <v/>
      </c>
      <c r="E1143" s="23"/>
      <c r="F1143" s="63"/>
      <c r="G1143" s="25"/>
      <c r="H1143" s="23"/>
      <c r="I1143" s="23"/>
      <c r="J1143" s="24"/>
      <c r="K1143" s="58" t="str">
        <f>IF(ISBLANK($A1143),"",$F1143-(INDEX(ShipmentRegister!A:A,MATCH($A1143,ShipmentRegister!C:C,0))))</f>
        <v/>
      </c>
      <c r="L1143" s="59" t="str">
        <f>IF(ISBLANK($A1143),"",IF(INDEX(ShipmentRegister!T:T,MATCH($A1143,ShipmentRegister!C:C,0))=0,"",INDEX(ShipmentRegister!T:T,MATCH($A1143,ShipmentRegister!C:C,0))))</f>
        <v/>
      </c>
      <c r="M1143" s="24"/>
    </row>
    <row r="1144" spans="1:13">
      <c r="A1144" s="29"/>
      <c r="B1144" s="56" t="str">
        <f>IF(ISBLANK($A1144),"",INDEX(ShipmentRegister!G:G,MATCH($A1144,ShipmentRegister!C:C,0)))</f>
        <v/>
      </c>
      <c r="C1144" s="57" t="str">
        <f>IF(ISBLANK($A1144),"",INDEX(ShipmentRegister!D:D,MATCH($A1144,ShipmentRegister!C:C,0)))</f>
        <v/>
      </c>
      <c r="D1144" s="57" t="str">
        <f>IF(ISBLANK($A1144),"",INDEX(ShipmentRegister!F:F,MATCH($A1144,ShipmentRegister!C:C,0)))</f>
        <v/>
      </c>
      <c r="E1144" s="23"/>
      <c r="F1144" s="63"/>
      <c r="G1144" s="25"/>
      <c r="H1144" s="23"/>
      <c r="I1144" s="23"/>
      <c r="J1144" s="24"/>
      <c r="K1144" s="58" t="str">
        <f>IF(ISBLANK($A1144),"",$F1144-(INDEX(ShipmentRegister!A:A,MATCH($A1144,ShipmentRegister!C:C,0))))</f>
        <v/>
      </c>
      <c r="L1144" s="59" t="str">
        <f>IF(ISBLANK($A1144),"",IF(INDEX(ShipmentRegister!T:T,MATCH($A1144,ShipmentRegister!C:C,0))=0,"",INDEX(ShipmentRegister!T:T,MATCH($A1144,ShipmentRegister!C:C,0))))</f>
        <v/>
      </c>
      <c r="M1144" s="24"/>
    </row>
    <row r="1145" spans="1:13">
      <c r="A1145" s="29"/>
      <c r="B1145" s="56" t="str">
        <f>IF(ISBLANK($A1145),"",INDEX(ShipmentRegister!G:G,MATCH($A1145,ShipmentRegister!C:C,0)))</f>
        <v/>
      </c>
      <c r="C1145" s="57" t="str">
        <f>IF(ISBLANK($A1145),"",INDEX(ShipmentRegister!D:D,MATCH($A1145,ShipmentRegister!C:C,0)))</f>
        <v/>
      </c>
      <c r="D1145" s="57" t="str">
        <f>IF(ISBLANK($A1145),"",INDEX(ShipmentRegister!F:F,MATCH($A1145,ShipmentRegister!C:C,0)))</f>
        <v/>
      </c>
      <c r="E1145" s="23"/>
      <c r="F1145" s="63"/>
      <c r="G1145" s="25"/>
      <c r="H1145" s="23"/>
      <c r="I1145" s="23"/>
      <c r="J1145" s="24"/>
      <c r="K1145" s="58" t="str">
        <f>IF(ISBLANK($A1145),"",$F1145-(INDEX(ShipmentRegister!A:A,MATCH($A1145,ShipmentRegister!C:C,0))))</f>
        <v/>
      </c>
      <c r="L1145" s="59" t="str">
        <f>IF(ISBLANK($A1145),"",IF(INDEX(ShipmentRegister!T:T,MATCH($A1145,ShipmentRegister!C:C,0))=0,"",INDEX(ShipmentRegister!T:T,MATCH($A1145,ShipmentRegister!C:C,0))))</f>
        <v/>
      </c>
      <c r="M1145" s="24"/>
    </row>
    <row r="1146" spans="1:13">
      <c r="A1146" s="29"/>
      <c r="B1146" s="56" t="str">
        <f>IF(ISBLANK($A1146),"",INDEX(ShipmentRegister!G:G,MATCH($A1146,ShipmentRegister!C:C,0)))</f>
        <v/>
      </c>
      <c r="C1146" s="57" t="str">
        <f>IF(ISBLANK($A1146),"",INDEX(ShipmentRegister!D:D,MATCH($A1146,ShipmentRegister!C:C,0)))</f>
        <v/>
      </c>
      <c r="D1146" s="57" t="str">
        <f>IF(ISBLANK($A1146),"",INDEX(ShipmentRegister!F:F,MATCH($A1146,ShipmentRegister!C:C,0)))</f>
        <v/>
      </c>
      <c r="E1146" s="23"/>
      <c r="F1146" s="63"/>
      <c r="G1146" s="25"/>
      <c r="H1146" s="23"/>
      <c r="I1146" s="23"/>
      <c r="J1146" s="24"/>
      <c r="K1146" s="58" t="str">
        <f>IF(ISBLANK($A1146),"",$F1146-(INDEX(ShipmentRegister!A:A,MATCH($A1146,ShipmentRegister!C:C,0))))</f>
        <v/>
      </c>
      <c r="L1146" s="59" t="str">
        <f>IF(ISBLANK($A1146),"",IF(INDEX(ShipmentRegister!T:T,MATCH($A1146,ShipmentRegister!C:C,0))=0,"",INDEX(ShipmentRegister!T:T,MATCH($A1146,ShipmentRegister!C:C,0))))</f>
        <v/>
      </c>
      <c r="M1146" s="24"/>
    </row>
    <row r="1147" spans="1:13">
      <c r="A1147" s="29"/>
      <c r="B1147" s="56" t="str">
        <f>IF(ISBLANK($A1147),"",INDEX(ShipmentRegister!G:G,MATCH($A1147,ShipmentRegister!C:C,0)))</f>
        <v/>
      </c>
      <c r="C1147" s="57" t="str">
        <f>IF(ISBLANK($A1147),"",INDEX(ShipmentRegister!D:D,MATCH($A1147,ShipmentRegister!C:C,0)))</f>
        <v/>
      </c>
      <c r="D1147" s="57" t="str">
        <f>IF(ISBLANK($A1147),"",INDEX(ShipmentRegister!F:F,MATCH($A1147,ShipmentRegister!C:C,0)))</f>
        <v/>
      </c>
      <c r="E1147" s="23"/>
      <c r="F1147" s="63"/>
      <c r="G1147" s="25"/>
      <c r="H1147" s="23"/>
      <c r="I1147" s="23"/>
      <c r="J1147" s="24"/>
      <c r="K1147" s="58" t="str">
        <f>IF(ISBLANK($A1147),"",$F1147-(INDEX(ShipmentRegister!A:A,MATCH($A1147,ShipmentRegister!C:C,0))))</f>
        <v/>
      </c>
      <c r="L1147" s="59" t="str">
        <f>IF(ISBLANK($A1147),"",IF(INDEX(ShipmentRegister!T:T,MATCH($A1147,ShipmentRegister!C:C,0))=0,"",INDEX(ShipmentRegister!T:T,MATCH($A1147,ShipmentRegister!C:C,0))))</f>
        <v/>
      </c>
      <c r="M1147" s="24"/>
    </row>
    <row r="1148" spans="1:13">
      <c r="A1148" s="29"/>
      <c r="B1148" s="56" t="str">
        <f>IF(ISBLANK($A1148),"",INDEX(ShipmentRegister!G:G,MATCH($A1148,ShipmentRegister!C:C,0)))</f>
        <v/>
      </c>
      <c r="C1148" s="57" t="str">
        <f>IF(ISBLANK($A1148),"",INDEX(ShipmentRegister!D:D,MATCH($A1148,ShipmentRegister!C:C,0)))</f>
        <v/>
      </c>
      <c r="D1148" s="57" t="str">
        <f>IF(ISBLANK($A1148),"",INDEX(ShipmentRegister!F:F,MATCH($A1148,ShipmentRegister!C:C,0)))</f>
        <v/>
      </c>
      <c r="E1148" s="23"/>
      <c r="F1148" s="63"/>
      <c r="G1148" s="25"/>
      <c r="H1148" s="23"/>
      <c r="I1148" s="23"/>
      <c r="J1148" s="24"/>
      <c r="K1148" s="58" t="str">
        <f>IF(ISBLANK($A1148),"",$F1148-(INDEX(ShipmentRegister!A:A,MATCH($A1148,ShipmentRegister!C:C,0))))</f>
        <v/>
      </c>
      <c r="L1148" s="59" t="str">
        <f>IF(ISBLANK($A1148),"",IF(INDEX(ShipmentRegister!T:T,MATCH($A1148,ShipmentRegister!C:C,0))=0,"",INDEX(ShipmentRegister!T:T,MATCH($A1148,ShipmentRegister!C:C,0))))</f>
        <v/>
      </c>
      <c r="M1148" s="24"/>
    </row>
    <row r="1149" spans="1:13">
      <c r="A1149" s="29"/>
      <c r="B1149" s="56" t="str">
        <f>IF(ISBLANK($A1149),"",INDEX(ShipmentRegister!G:G,MATCH($A1149,ShipmentRegister!C:C,0)))</f>
        <v/>
      </c>
      <c r="C1149" s="57" t="str">
        <f>IF(ISBLANK($A1149),"",INDEX(ShipmentRegister!D:D,MATCH($A1149,ShipmentRegister!C:C,0)))</f>
        <v/>
      </c>
      <c r="D1149" s="57" t="str">
        <f>IF(ISBLANK($A1149),"",INDEX(ShipmentRegister!F:F,MATCH($A1149,ShipmentRegister!C:C,0)))</f>
        <v/>
      </c>
      <c r="E1149" s="23"/>
      <c r="F1149" s="63"/>
      <c r="G1149" s="25"/>
      <c r="H1149" s="23"/>
      <c r="I1149" s="23"/>
      <c r="J1149" s="24"/>
      <c r="K1149" s="58" t="str">
        <f>IF(ISBLANK($A1149),"",$F1149-(INDEX(ShipmentRegister!A:A,MATCH($A1149,ShipmentRegister!C:C,0))))</f>
        <v/>
      </c>
      <c r="L1149" s="59" t="str">
        <f>IF(ISBLANK($A1149),"",IF(INDEX(ShipmentRegister!T:T,MATCH($A1149,ShipmentRegister!C:C,0))=0,"",INDEX(ShipmentRegister!T:T,MATCH($A1149,ShipmentRegister!C:C,0))))</f>
        <v/>
      </c>
      <c r="M1149" s="24"/>
    </row>
    <row r="1150" spans="1:13">
      <c r="A1150" s="29"/>
      <c r="B1150" s="56" t="str">
        <f>IF(ISBLANK($A1150),"",INDEX(ShipmentRegister!G:G,MATCH($A1150,ShipmentRegister!C:C,0)))</f>
        <v/>
      </c>
      <c r="C1150" s="57" t="str">
        <f>IF(ISBLANK($A1150),"",INDEX(ShipmentRegister!D:D,MATCH($A1150,ShipmentRegister!C:C,0)))</f>
        <v/>
      </c>
      <c r="D1150" s="57" t="str">
        <f>IF(ISBLANK($A1150),"",INDEX(ShipmentRegister!F:F,MATCH($A1150,ShipmentRegister!C:C,0)))</f>
        <v/>
      </c>
      <c r="E1150" s="23"/>
      <c r="F1150" s="63"/>
      <c r="G1150" s="25"/>
      <c r="H1150" s="23"/>
      <c r="I1150" s="23"/>
      <c r="J1150" s="24"/>
      <c r="K1150" s="58" t="str">
        <f>IF(ISBLANK($A1150),"",$F1150-(INDEX(ShipmentRegister!A:A,MATCH($A1150,ShipmentRegister!C:C,0))))</f>
        <v/>
      </c>
      <c r="L1150" s="59" t="str">
        <f>IF(ISBLANK($A1150),"",IF(INDEX(ShipmentRegister!T:T,MATCH($A1150,ShipmentRegister!C:C,0))=0,"",INDEX(ShipmentRegister!T:T,MATCH($A1150,ShipmentRegister!C:C,0))))</f>
        <v/>
      </c>
      <c r="M1150" s="24"/>
    </row>
    <row r="1151" spans="1:13">
      <c r="A1151" s="29"/>
      <c r="B1151" s="56" t="str">
        <f>IF(ISBLANK($A1151),"",INDEX(ShipmentRegister!G:G,MATCH($A1151,ShipmentRegister!C:C,0)))</f>
        <v/>
      </c>
      <c r="C1151" s="57" t="str">
        <f>IF(ISBLANK($A1151),"",INDEX(ShipmentRegister!D:D,MATCH($A1151,ShipmentRegister!C:C,0)))</f>
        <v/>
      </c>
      <c r="D1151" s="57" t="str">
        <f>IF(ISBLANK($A1151),"",INDEX(ShipmentRegister!F:F,MATCH($A1151,ShipmentRegister!C:C,0)))</f>
        <v/>
      </c>
      <c r="E1151" s="23"/>
      <c r="F1151" s="63"/>
      <c r="G1151" s="25"/>
      <c r="H1151" s="23"/>
      <c r="I1151" s="23"/>
      <c r="J1151" s="24"/>
      <c r="K1151" s="58" t="str">
        <f>IF(ISBLANK($A1151),"",$F1151-(INDEX(ShipmentRegister!A:A,MATCH($A1151,ShipmentRegister!C:C,0))))</f>
        <v/>
      </c>
      <c r="L1151" s="59" t="str">
        <f>IF(ISBLANK($A1151),"",IF(INDEX(ShipmentRegister!T:T,MATCH($A1151,ShipmentRegister!C:C,0))=0,"",INDEX(ShipmentRegister!T:T,MATCH($A1151,ShipmentRegister!C:C,0))))</f>
        <v/>
      </c>
      <c r="M1151" s="24"/>
    </row>
    <row r="1152" spans="1:13">
      <c r="A1152" s="29"/>
      <c r="B1152" s="56" t="str">
        <f>IF(ISBLANK($A1152),"",INDEX(ShipmentRegister!G:G,MATCH($A1152,ShipmentRegister!C:C,0)))</f>
        <v/>
      </c>
      <c r="C1152" s="57" t="str">
        <f>IF(ISBLANK($A1152),"",INDEX(ShipmentRegister!D:D,MATCH($A1152,ShipmentRegister!C:C,0)))</f>
        <v/>
      </c>
      <c r="D1152" s="57" t="str">
        <f>IF(ISBLANK($A1152),"",INDEX(ShipmentRegister!F:F,MATCH($A1152,ShipmentRegister!C:C,0)))</f>
        <v/>
      </c>
      <c r="E1152" s="23"/>
      <c r="F1152" s="63"/>
      <c r="G1152" s="25"/>
      <c r="H1152" s="23"/>
      <c r="I1152" s="23"/>
      <c r="J1152" s="24"/>
      <c r="K1152" s="58" t="str">
        <f>IF(ISBLANK($A1152),"",$F1152-(INDEX(ShipmentRegister!A:A,MATCH($A1152,ShipmentRegister!C:C,0))))</f>
        <v/>
      </c>
      <c r="L1152" s="59" t="str">
        <f>IF(ISBLANK($A1152),"",IF(INDEX(ShipmentRegister!T:T,MATCH($A1152,ShipmentRegister!C:C,0))=0,"",INDEX(ShipmentRegister!T:T,MATCH($A1152,ShipmentRegister!C:C,0))))</f>
        <v/>
      </c>
      <c r="M1152" s="24"/>
    </row>
    <row r="1153" spans="1:13">
      <c r="A1153" s="29"/>
      <c r="B1153" s="56" t="str">
        <f>IF(ISBLANK($A1153),"",INDEX(ShipmentRegister!G:G,MATCH($A1153,ShipmentRegister!C:C,0)))</f>
        <v/>
      </c>
      <c r="C1153" s="57" t="str">
        <f>IF(ISBLANK($A1153),"",INDEX(ShipmentRegister!D:D,MATCH($A1153,ShipmentRegister!C:C,0)))</f>
        <v/>
      </c>
      <c r="D1153" s="57" t="str">
        <f>IF(ISBLANK($A1153),"",INDEX(ShipmentRegister!F:F,MATCH($A1153,ShipmentRegister!C:C,0)))</f>
        <v/>
      </c>
      <c r="E1153" s="23"/>
      <c r="F1153" s="63"/>
      <c r="G1153" s="25"/>
      <c r="H1153" s="23"/>
      <c r="I1153" s="23"/>
      <c r="J1153" s="24"/>
      <c r="K1153" s="58" t="str">
        <f>IF(ISBLANK($A1153),"",$F1153-(INDEX(ShipmentRegister!A:A,MATCH($A1153,ShipmentRegister!C:C,0))))</f>
        <v/>
      </c>
      <c r="L1153" s="59" t="str">
        <f>IF(ISBLANK($A1153),"",IF(INDEX(ShipmentRegister!T:T,MATCH($A1153,ShipmentRegister!C:C,0))=0,"",INDEX(ShipmentRegister!T:T,MATCH($A1153,ShipmentRegister!C:C,0))))</f>
        <v/>
      </c>
      <c r="M1153" s="24"/>
    </row>
    <row r="1154" spans="1:13">
      <c r="A1154" s="29"/>
      <c r="B1154" s="56" t="str">
        <f>IF(ISBLANK($A1154),"",INDEX(ShipmentRegister!G:G,MATCH($A1154,ShipmentRegister!C:C,0)))</f>
        <v/>
      </c>
      <c r="C1154" s="57" t="str">
        <f>IF(ISBLANK($A1154),"",INDEX(ShipmentRegister!D:D,MATCH($A1154,ShipmentRegister!C:C,0)))</f>
        <v/>
      </c>
      <c r="D1154" s="57" t="str">
        <f>IF(ISBLANK($A1154),"",INDEX(ShipmentRegister!F:F,MATCH($A1154,ShipmentRegister!C:C,0)))</f>
        <v/>
      </c>
      <c r="E1154" s="23"/>
      <c r="F1154" s="63"/>
      <c r="G1154" s="25"/>
      <c r="H1154" s="23"/>
      <c r="I1154" s="23"/>
      <c r="J1154" s="24"/>
      <c r="K1154" s="58" t="str">
        <f>IF(ISBLANK($A1154),"",$F1154-(INDEX(ShipmentRegister!A:A,MATCH($A1154,ShipmentRegister!C:C,0))))</f>
        <v/>
      </c>
      <c r="L1154" s="59" t="str">
        <f>IF(ISBLANK($A1154),"",IF(INDEX(ShipmentRegister!T:T,MATCH($A1154,ShipmentRegister!C:C,0))=0,"",INDEX(ShipmentRegister!T:T,MATCH($A1154,ShipmentRegister!C:C,0))))</f>
        <v/>
      </c>
      <c r="M1154" s="24"/>
    </row>
    <row r="1155" spans="1:13">
      <c r="A1155" s="29"/>
      <c r="B1155" s="56" t="str">
        <f>IF(ISBLANK($A1155),"",INDEX(ShipmentRegister!G:G,MATCH($A1155,ShipmentRegister!C:C,0)))</f>
        <v/>
      </c>
      <c r="C1155" s="57" t="str">
        <f>IF(ISBLANK($A1155),"",INDEX(ShipmentRegister!D:D,MATCH($A1155,ShipmentRegister!C:C,0)))</f>
        <v/>
      </c>
      <c r="D1155" s="57" t="str">
        <f>IF(ISBLANK($A1155),"",INDEX(ShipmentRegister!F:F,MATCH($A1155,ShipmentRegister!C:C,0)))</f>
        <v/>
      </c>
      <c r="E1155" s="23"/>
      <c r="F1155" s="63"/>
      <c r="G1155" s="25"/>
      <c r="H1155" s="23"/>
      <c r="I1155" s="23"/>
      <c r="J1155" s="24"/>
      <c r="K1155" s="58" t="str">
        <f>IF(ISBLANK($A1155),"",$F1155-(INDEX(ShipmentRegister!A:A,MATCH($A1155,ShipmentRegister!C:C,0))))</f>
        <v/>
      </c>
      <c r="L1155" s="59" t="str">
        <f>IF(ISBLANK($A1155),"",IF(INDEX(ShipmentRegister!T:T,MATCH($A1155,ShipmentRegister!C:C,0))=0,"",INDEX(ShipmentRegister!T:T,MATCH($A1155,ShipmentRegister!C:C,0))))</f>
        <v/>
      </c>
      <c r="M1155" s="24"/>
    </row>
    <row r="1156" spans="1:13">
      <c r="A1156" s="29"/>
      <c r="B1156" s="56" t="str">
        <f>IF(ISBLANK($A1156),"",INDEX(ShipmentRegister!G:G,MATCH($A1156,ShipmentRegister!C:C,0)))</f>
        <v/>
      </c>
      <c r="C1156" s="57" t="str">
        <f>IF(ISBLANK($A1156),"",INDEX(ShipmentRegister!D:D,MATCH($A1156,ShipmentRegister!C:C,0)))</f>
        <v/>
      </c>
      <c r="D1156" s="57" t="str">
        <f>IF(ISBLANK($A1156),"",INDEX(ShipmentRegister!F:F,MATCH($A1156,ShipmentRegister!C:C,0)))</f>
        <v/>
      </c>
      <c r="E1156" s="23"/>
      <c r="F1156" s="63"/>
      <c r="G1156" s="25"/>
      <c r="H1156" s="23"/>
      <c r="I1156" s="23"/>
      <c r="J1156" s="24"/>
      <c r="K1156" s="58" t="str">
        <f>IF(ISBLANK($A1156),"",$F1156-(INDEX(ShipmentRegister!A:A,MATCH($A1156,ShipmentRegister!C:C,0))))</f>
        <v/>
      </c>
      <c r="L1156" s="59" t="str">
        <f>IF(ISBLANK($A1156),"",IF(INDEX(ShipmentRegister!T:T,MATCH($A1156,ShipmentRegister!C:C,0))=0,"",INDEX(ShipmentRegister!T:T,MATCH($A1156,ShipmentRegister!C:C,0))))</f>
        <v/>
      </c>
      <c r="M1156" s="24"/>
    </row>
    <row r="1157" spans="1:13">
      <c r="A1157" s="29"/>
      <c r="B1157" s="56" t="str">
        <f>IF(ISBLANK($A1157),"",INDEX(ShipmentRegister!G:G,MATCH($A1157,ShipmentRegister!C:C,0)))</f>
        <v/>
      </c>
      <c r="C1157" s="57" t="str">
        <f>IF(ISBLANK($A1157),"",INDEX(ShipmentRegister!D:D,MATCH($A1157,ShipmentRegister!C:C,0)))</f>
        <v/>
      </c>
      <c r="D1157" s="57" t="str">
        <f>IF(ISBLANK($A1157),"",INDEX(ShipmentRegister!F:F,MATCH($A1157,ShipmentRegister!C:C,0)))</f>
        <v/>
      </c>
      <c r="E1157" s="23"/>
      <c r="F1157" s="63"/>
      <c r="G1157" s="25"/>
      <c r="H1157" s="23"/>
      <c r="I1157" s="23"/>
      <c r="J1157" s="24"/>
      <c r="K1157" s="58" t="str">
        <f>IF(ISBLANK($A1157),"",$F1157-(INDEX(ShipmentRegister!A:A,MATCH($A1157,ShipmentRegister!C:C,0))))</f>
        <v/>
      </c>
      <c r="L1157" s="59" t="str">
        <f>IF(ISBLANK($A1157),"",IF(INDEX(ShipmentRegister!T:T,MATCH($A1157,ShipmentRegister!C:C,0))=0,"",INDEX(ShipmentRegister!T:T,MATCH($A1157,ShipmentRegister!C:C,0))))</f>
        <v/>
      </c>
      <c r="M1157" s="24"/>
    </row>
    <row r="1158" spans="1:13">
      <c r="A1158" s="29"/>
      <c r="B1158" s="56" t="str">
        <f>IF(ISBLANK($A1158),"",INDEX(ShipmentRegister!G:G,MATCH($A1158,ShipmentRegister!C:C,0)))</f>
        <v/>
      </c>
      <c r="C1158" s="57" t="str">
        <f>IF(ISBLANK($A1158),"",INDEX(ShipmentRegister!D:D,MATCH($A1158,ShipmentRegister!C:C,0)))</f>
        <v/>
      </c>
      <c r="D1158" s="57" t="str">
        <f>IF(ISBLANK($A1158),"",INDEX(ShipmentRegister!F:F,MATCH($A1158,ShipmentRegister!C:C,0)))</f>
        <v/>
      </c>
      <c r="E1158" s="23"/>
      <c r="F1158" s="63"/>
      <c r="G1158" s="25"/>
      <c r="H1158" s="23"/>
      <c r="I1158" s="23"/>
      <c r="J1158" s="24"/>
      <c r="K1158" s="58" t="str">
        <f>IF(ISBLANK($A1158),"",$F1158-(INDEX(ShipmentRegister!A:A,MATCH($A1158,ShipmentRegister!C:C,0))))</f>
        <v/>
      </c>
      <c r="L1158" s="59" t="str">
        <f>IF(ISBLANK($A1158),"",IF(INDEX(ShipmentRegister!T:T,MATCH($A1158,ShipmentRegister!C:C,0))=0,"",INDEX(ShipmentRegister!T:T,MATCH($A1158,ShipmentRegister!C:C,0))))</f>
        <v/>
      </c>
      <c r="M1158" s="24"/>
    </row>
    <row r="1159" spans="1:13">
      <c r="A1159" s="29"/>
      <c r="B1159" s="56" t="str">
        <f>IF(ISBLANK($A1159),"",INDEX(ShipmentRegister!G:G,MATCH($A1159,ShipmentRegister!C:C,0)))</f>
        <v/>
      </c>
      <c r="C1159" s="57" t="str">
        <f>IF(ISBLANK($A1159),"",INDEX(ShipmentRegister!D:D,MATCH($A1159,ShipmentRegister!C:C,0)))</f>
        <v/>
      </c>
      <c r="D1159" s="57" t="str">
        <f>IF(ISBLANK($A1159),"",INDEX(ShipmentRegister!F:F,MATCH($A1159,ShipmentRegister!C:C,0)))</f>
        <v/>
      </c>
      <c r="E1159" s="23"/>
      <c r="F1159" s="63"/>
      <c r="G1159" s="25"/>
      <c r="H1159" s="23"/>
      <c r="I1159" s="23"/>
      <c r="J1159" s="24"/>
      <c r="K1159" s="58" t="str">
        <f>IF(ISBLANK($A1159),"",$F1159-(INDEX(ShipmentRegister!A:A,MATCH($A1159,ShipmentRegister!C:C,0))))</f>
        <v/>
      </c>
      <c r="L1159" s="59" t="str">
        <f>IF(ISBLANK($A1159),"",IF(INDEX(ShipmentRegister!T:T,MATCH($A1159,ShipmentRegister!C:C,0))=0,"",INDEX(ShipmentRegister!T:T,MATCH($A1159,ShipmentRegister!C:C,0))))</f>
        <v/>
      </c>
      <c r="M1159" s="24"/>
    </row>
    <row r="1160" spans="1:13">
      <c r="A1160" s="29"/>
      <c r="B1160" s="56" t="str">
        <f>IF(ISBLANK($A1160),"",INDEX(ShipmentRegister!G:G,MATCH($A1160,ShipmentRegister!C:C,0)))</f>
        <v/>
      </c>
      <c r="C1160" s="57" t="str">
        <f>IF(ISBLANK($A1160),"",INDEX(ShipmentRegister!D:D,MATCH($A1160,ShipmentRegister!C:C,0)))</f>
        <v/>
      </c>
      <c r="D1160" s="57" t="str">
        <f>IF(ISBLANK($A1160),"",INDEX(ShipmentRegister!F:F,MATCH($A1160,ShipmentRegister!C:C,0)))</f>
        <v/>
      </c>
      <c r="E1160" s="23"/>
      <c r="F1160" s="63"/>
      <c r="G1160" s="25"/>
      <c r="H1160" s="23"/>
      <c r="I1160" s="23"/>
      <c r="J1160" s="24"/>
      <c r="K1160" s="58" t="str">
        <f>IF(ISBLANK($A1160),"",$F1160-(INDEX(ShipmentRegister!A:A,MATCH($A1160,ShipmentRegister!C:C,0))))</f>
        <v/>
      </c>
      <c r="L1160" s="59" t="str">
        <f>IF(ISBLANK($A1160),"",IF(INDEX(ShipmentRegister!T:T,MATCH($A1160,ShipmentRegister!C:C,0))=0,"",INDEX(ShipmentRegister!T:T,MATCH($A1160,ShipmentRegister!C:C,0))))</f>
        <v/>
      </c>
      <c r="M1160" s="24"/>
    </row>
    <row r="1161" spans="1:13">
      <c r="A1161" s="29"/>
      <c r="B1161" s="56" t="str">
        <f>IF(ISBLANK($A1161),"",INDEX(ShipmentRegister!G:G,MATCH($A1161,ShipmentRegister!C:C,0)))</f>
        <v/>
      </c>
      <c r="C1161" s="57" t="str">
        <f>IF(ISBLANK($A1161),"",INDEX(ShipmentRegister!D:D,MATCH($A1161,ShipmentRegister!C:C,0)))</f>
        <v/>
      </c>
      <c r="D1161" s="57" t="str">
        <f>IF(ISBLANK($A1161),"",INDEX(ShipmentRegister!F:F,MATCH($A1161,ShipmentRegister!C:C,0)))</f>
        <v/>
      </c>
      <c r="E1161" s="23"/>
      <c r="F1161" s="63"/>
      <c r="G1161" s="25"/>
      <c r="H1161" s="23"/>
      <c r="I1161" s="23"/>
      <c r="J1161" s="24"/>
      <c r="K1161" s="58" t="str">
        <f>IF(ISBLANK($A1161),"",$F1161-(INDEX(ShipmentRegister!A:A,MATCH($A1161,ShipmentRegister!C:C,0))))</f>
        <v/>
      </c>
      <c r="L1161" s="59" t="str">
        <f>IF(ISBLANK($A1161),"",IF(INDEX(ShipmentRegister!T:T,MATCH($A1161,ShipmentRegister!C:C,0))=0,"",INDEX(ShipmentRegister!T:T,MATCH($A1161,ShipmentRegister!C:C,0))))</f>
        <v/>
      </c>
      <c r="M1161" s="24"/>
    </row>
    <row r="1162" spans="1:13">
      <c r="A1162" s="29"/>
      <c r="B1162" s="56" t="str">
        <f>IF(ISBLANK($A1162),"",INDEX(ShipmentRegister!G:G,MATCH($A1162,ShipmentRegister!C:C,0)))</f>
        <v/>
      </c>
      <c r="C1162" s="57" t="str">
        <f>IF(ISBLANK($A1162),"",INDEX(ShipmentRegister!D:D,MATCH($A1162,ShipmentRegister!C:C,0)))</f>
        <v/>
      </c>
      <c r="D1162" s="57" t="str">
        <f>IF(ISBLANK($A1162),"",INDEX(ShipmentRegister!F:F,MATCH($A1162,ShipmentRegister!C:C,0)))</f>
        <v/>
      </c>
      <c r="E1162" s="23"/>
      <c r="F1162" s="63"/>
      <c r="G1162" s="25"/>
      <c r="H1162" s="23"/>
      <c r="I1162" s="23"/>
      <c r="J1162" s="24"/>
      <c r="K1162" s="58" t="str">
        <f>IF(ISBLANK($A1162),"",$F1162-(INDEX(ShipmentRegister!A:A,MATCH($A1162,ShipmentRegister!C:C,0))))</f>
        <v/>
      </c>
      <c r="L1162" s="59" t="str">
        <f>IF(ISBLANK($A1162),"",IF(INDEX(ShipmentRegister!T:T,MATCH($A1162,ShipmentRegister!C:C,0))=0,"",INDEX(ShipmentRegister!T:T,MATCH($A1162,ShipmentRegister!C:C,0))))</f>
        <v/>
      </c>
      <c r="M1162" s="24"/>
    </row>
    <row r="1163" spans="1:13">
      <c r="A1163" s="29"/>
      <c r="B1163" s="56" t="str">
        <f>IF(ISBLANK($A1163),"",INDEX(ShipmentRegister!G:G,MATCH($A1163,ShipmentRegister!C:C,0)))</f>
        <v/>
      </c>
      <c r="C1163" s="57" t="str">
        <f>IF(ISBLANK($A1163),"",INDEX(ShipmentRegister!D:D,MATCH($A1163,ShipmentRegister!C:C,0)))</f>
        <v/>
      </c>
      <c r="D1163" s="57" t="str">
        <f>IF(ISBLANK($A1163),"",INDEX(ShipmentRegister!F:F,MATCH($A1163,ShipmentRegister!C:C,0)))</f>
        <v/>
      </c>
      <c r="E1163" s="23"/>
      <c r="F1163" s="63"/>
      <c r="G1163" s="25"/>
      <c r="H1163" s="23"/>
      <c r="I1163" s="23"/>
      <c r="J1163" s="24"/>
      <c r="K1163" s="58" t="str">
        <f>IF(ISBLANK($A1163),"",$F1163-(INDEX(ShipmentRegister!A:A,MATCH($A1163,ShipmentRegister!C:C,0))))</f>
        <v/>
      </c>
      <c r="L1163" s="59" t="str">
        <f>IF(ISBLANK($A1163),"",IF(INDEX(ShipmentRegister!T:T,MATCH($A1163,ShipmentRegister!C:C,0))=0,"",INDEX(ShipmentRegister!T:T,MATCH($A1163,ShipmentRegister!C:C,0))))</f>
        <v/>
      </c>
      <c r="M1163" s="24"/>
    </row>
    <row r="1164" spans="1:13">
      <c r="A1164" s="29"/>
      <c r="B1164" s="56" t="str">
        <f>IF(ISBLANK($A1164),"",INDEX(ShipmentRegister!G:G,MATCH($A1164,ShipmentRegister!C:C,0)))</f>
        <v/>
      </c>
      <c r="C1164" s="57" t="str">
        <f>IF(ISBLANK($A1164),"",INDEX(ShipmentRegister!D:D,MATCH($A1164,ShipmentRegister!C:C,0)))</f>
        <v/>
      </c>
      <c r="D1164" s="57" t="str">
        <f>IF(ISBLANK($A1164),"",INDEX(ShipmentRegister!F:F,MATCH($A1164,ShipmentRegister!C:C,0)))</f>
        <v/>
      </c>
      <c r="E1164" s="23"/>
      <c r="F1164" s="63"/>
      <c r="G1164" s="25"/>
      <c r="H1164" s="23"/>
      <c r="I1164" s="23"/>
      <c r="J1164" s="24"/>
      <c r="K1164" s="58" t="str">
        <f>IF(ISBLANK($A1164),"",$F1164-(INDEX(ShipmentRegister!A:A,MATCH($A1164,ShipmentRegister!C:C,0))))</f>
        <v/>
      </c>
      <c r="L1164" s="59" t="str">
        <f>IF(ISBLANK($A1164),"",IF(INDEX(ShipmentRegister!T:T,MATCH($A1164,ShipmentRegister!C:C,0))=0,"",INDEX(ShipmentRegister!T:T,MATCH($A1164,ShipmentRegister!C:C,0))))</f>
        <v/>
      </c>
      <c r="M1164" s="24"/>
    </row>
    <row r="1165" spans="1:13">
      <c r="A1165" s="29"/>
      <c r="B1165" s="56" t="str">
        <f>IF(ISBLANK($A1165),"",INDEX(ShipmentRegister!G:G,MATCH($A1165,ShipmentRegister!C:C,0)))</f>
        <v/>
      </c>
      <c r="C1165" s="57" t="str">
        <f>IF(ISBLANK($A1165),"",INDEX(ShipmentRegister!D:D,MATCH($A1165,ShipmentRegister!C:C,0)))</f>
        <v/>
      </c>
      <c r="D1165" s="57" t="str">
        <f>IF(ISBLANK($A1165),"",INDEX(ShipmentRegister!F:F,MATCH($A1165,ShipmentRegister!C:C,0)))</f>
        <v/>
      </c>
      <c r="E1165" s="23"/>
      <c r="F1165" s="63"/>
      <c r="G1165" s="25"/>
      <c r="H1165" s="23"/>
      <c r="I1165" s="23"/>
      <c r="J1165" s="24"/>
      <c r="K1165" s="58" t="str">
        <f>IF(ISBLANK($A1165),"",$F1165-(INDEX(ShipmentRegister!A:A,MATCH($A1165,ShipmentRegister!C:C,0))))</f>
        <v/>
      </c>
      <c r="L1165" s="59" t="str">
        <f>IF(ISBLANK($A1165),"",IF(INDEX(ShipmentRegister!T:T,MATCH($A1165,ShipmentRegister!C:C,0))=0,"",INDEX(ShipmentRegister!T:T,MATCH($A1165,ShipmentRegister!C:C,0))))</f>
        <v/>
      </c>
      <c r="M1165" s="24"/>
    </row>
    <row r="1166" spans="1:13">
      <c r="A1166" s="29"/>
      <c r="B1166" s="56" t="str">
        <f>IF(ISBLANK($A1166),"",INDEX(ShipmentRegister!G:G,MATCH($A1166,ShipmentRegister!C:C,0)))</f>
        <v/>
      </c>
      <c r="C1166" s="57" t="str">
        <f>IF(ISBLANK($A1166),"",INDEX(ShipmentRegister!D:D,MATCH($A1166,ShipmentRegister!C:C,0)))</f>
        <v/>
      </c>
      <c r="D1166" s="57" t="str">
        <f>IF(ISBLANK($A1166),"",INDEX(ShipmentRegister!F:F,MATCH($A1166,ShipmentRegister!C:C,0)))</f>
        <v/>
      </c>
      <c r="E1166" s="23"/>
      <c r="F1166" s="63"/>
      <c r="G1166" s="25"/>
      <c r="H1166" s="23"/>
      <c r="I1166" s="23"/>
      <c r="J1166" s="24"/>
      <c r="K1166" s="58" t="str">
        <f>IF(ISBLANK($A1166),"",$F1166-(INDEX(ShipmentRegister!A:A,MATCH($A1166,ShipmentRegister!C:C,0))))</f>
        <v/>
      </c>
      <c r="L1166" s="59" t="str">
        <f>IF(ISBLANK($A1166),"",IF(INDEX(ShipmentRegister!T:T,MATCH($A1166,ShipmentRegister!C:C,0))=0,"",INDEX(ShipmentRegister!T:T,MATCH($A1166,ShipmentRegister!C:C,0))))</f>
        <v/>
      </c>
      <c r="M1166" s="24"/>
    </row>
    <row r="1167" spans="1:13">
      <c r="A1167" s="29"/>
      <c r="B1167" s="56" t="str">
        <f>IF(ISBLANK($A1167),"",INDEX(ShipmentRegister!G:G,MATCH($A1167,ShipmentRegister!C:C,0)))</f>
        <v/>
      </c>
      <c r="C1167" s="57" t="str">
        <f>IF(ISBLANK($A1167),"",INDEX(ShipmentRegister!D:D,MATCH($A1167,ShipmentRegister!C:C,0)))</f>
        <v/>
      </c>
      <c r="D1167" s="57" t="str">
        <f>IF(ISBLANK($A1167),"",INDEX(ShipmentRegister!F:F,MATCH($A1167,ShipmentRegister!C:C,0)))</f>
        <v/>
      </c>
      <c r="E1167" s="23"/>
      <c r="F1167" s="63"/>
      <c r="G1167" s="25"/>
      <c r="H1167" s="23"/>
      <c r="I1167" s="23"/>
      <c r="J1167" s="24"/>
      <c r="K1167" s="58" t="str">
        <f>IF(ISBLANK($A1167),"",$F1167-(INDEX(ShipmentRegister!A:A,MATCH($A1167,ShipmentRegister!C:C,0))))</f>
        <v/>
      </c>
      <c r="L1167" s="59" t="str">
        <f>IF(ISBLANK($A1167),"",IF(INDEX(ShipmentRegister!T:T,MATCH($A1167,ShipmentRegister!C:C,0))=0,"",INDEX(ShipmentRegister!T:T,MATCH($A1167,ShipmentRegister!C:C,0))))</f>
        <v/>
      </c>
      <c r="M1167" s="24"/>
    </row>
    <row r="1168" spans="1:13">
      <c r="A1168" s="29"/>
      <c r="B1168" s="56" t="str">
        <f>IF(ISBLANK($A1168),"",INDEX(ShipmentRegister!G:G,MATCH($A1168,ShipmentRegister!C:C,0)))</f>
        <v/>
      </c>
      <c r="C1168" s="57" t="str">
        <f>IF(ISBLANK($A1168),"",INDEX(ShipmentRegister!D:D,MATCH($A1168,ShipmentRegister!C:C,0)))</f>
        <v/>
      </c>
      <c r="D1168" s="57" t="str">
        <f>IF(ISBLANK($A1168),"",INDEX(ShipmentRegister!F:F,MATCH($A1168,ShipmentRegister!C:C,0)))</f>
        <v/>
      </c>
      <c r="E1168" s="23"/>
      <c r="F1168" s="63"/>
      <c r="G1168" s="25"/>
      <c r="H1168" s="23"/>
      <c r="I1168" s="23"/>
      <c r="J1168" s="24"/>
      <c r="K1168" s="58" t="str">
        <f>IF(ISBLANK($A1168),"",$F1168-(INDEX(ShipmentRegister!A:A,MATCH($A1168,ShipmentRegister!C:C,0))))</f>
        <v/>
      </c>
      <c r="L1168" s="59" t="str">
        <f>IF(ISBLANK($A1168),"",IF(INDEX(ShipmentRegister!T:T,MATCH($A1168,ShipmentRegister!C:C,0))=0,"",INDEX(ShipmentRegister!T:T,MATCH($A1168,ShipmentRegister!C:C,0))))</f>
        <v/>
      </c>
      <c r="M1168" s="24"/>
    </row>
    <row r="1169" spans="1:13">
      <c r="A1169" s="29"/>
      <c r="B1169" s="56" t="str">
        <f>IF(ISBLANK($A1169),"",INDEX(ShipmentRegister!G:G,MATCH($A1169,ShipmentRegister!C:C,0)))</f>
        <v/>
      </c>
      <c r="C1169" s="57" t="str">
        <f>IF(ISBLANK($A1169),"",INDEX(ShipmentRegister!D:D,MATCH($A1169,ShipmentRegister!C:C,0)))</f>
        <v/>
      </c>
      <c r="D1169" s="57" t="str">
        <f>IF(ISBLANK($A1169),"",INDEX(ShipmentRegister!F:F,MATCH($A1169,ShipmentRegister!C:C,0)))</f>
        <v/>
      </c>
      <c r="E1169" s="23"/>
      <c r="F1169" s="63"/>
      <c r="G1169" s="25"/>
      <c r="H1169" s="23"/>
      <c r="I1169" s="23"/>
      <c r="J1169" s="24"/>
      <c r="K1169" s="58" t="str">
        <f>IF(ISBLANK($A1169),"",$F1169-(INDEX(ShipmentRegister!A:A,MATCH($A1169,ShipmentRegister!C:C,0))))</f>
        <v/>
      </c>
      <c r="L1169" s="59" t="str">
        <f>IF(ISBLANK($A1169),"",IF(INDEX(ShipmentRegister!T:T,MATCH($A1169,ShipmentRegister!C:C,0))=0,"",INDEX(ShipmentRegister!T:T,MATCH($A1169,ShipmentRegister!C:C,0))))</f>
        <v/>
      </c>
      <c r="M1169" s="24"/>
    </row>
    <row r="1170" spans="1:13">
      <c r="A1170" s="29"/>
      <c r="B1170" s="56" t="str">
        <f>IF(ISBLANK($A1170),"",INDEX(ShipmentRegister!G:G,MATCH($A1170,ShipmentRegister!C:C,0)))</f>
        <v/>
      </c>
      <c r="C1170" s="57" t="str">
        <f>IF(ISBLANK($A1170),"",INDEX(ShipmentRegister!D:D,MATCH($A1170,ShipmentRegister!C:C,0)))</f>
        <v/>
      </c>
      <c r="D1170" s="57" t="str">
        <f>IF(ISBLANK($A1170),"",INDEX(ShipmentRegister!F:F,MATCH($A1170,ShipmentRegister!C:C,0)))</f>
        <v/>
      </c>
      <c r="E1170" s="23"/>
      <c r="F1170" s="63"/>
      <c r="G1170" s="25"/>
      <c r="H1170" s="23"/>
      <c r="I1170" s="23"/>
      <c r="J1170" s="24"/>
      <c r="K1170" s="58" t="str">
        <f>IF(ISBLANK($A1170),"",$F1170-(INDEX(ShipmentRegister!A:A,MATCH($A1170,ShipmentRegister!C:C,0))))</f>
        <v/>
      </c>
      <c r="L1170" s="59" t="str">
        <f>IF(ISBLANK($A1170),"",IF(INDEX(ShipmentRegister!T:T,MATCH($A1170,ShipmentRegister!C:C,0))=0,"",INDEX(ShipmentRegister!T:T,MATCH($A1170,ShipmentRegister!C:C,0))))</f>
        <v/>
      </c>
      <c r="M1170" s="24"/>
    </row>
    <row r="1171" spans="1:13">
      <c r="A1171" s="29"/>
      <c r="B1171" s="56" t="str">
        <f>IF(ISBLANK($A1171),"",INDEX(ShipmentRegister!G:G,MATCH($A1171,ShipmentRegister!C:C,0)))</f>
        <v/>
      </c>
      <c r="C1171" s="57" t="str">
        <f>IF(ISBLANK($A1171),"",INDEX(ShipmentRegister!D:D,MATCH($A1171,ShipmentRegister!C:C,0)))</f>
        <v/>
      </c>
      <c r="D1171" s="57" t="str">
        <f>IF(ISBLANK($A1171),"",INDEX(ShipmentRegister!F:F,MATCH($A1171,ShipmentRegister!C:C,0)))</f>
        <v/>
      </c>
      <c r="E1171" s="23"/>
      <c r="F1171" s="63"/>
      <c r="G1171" s="25"/>
      <c r="H1171" s="23"/>
      <c r="I1171" s="23"/>
      <c r="J1171" s="24"/>
      <c r="K1171" s="58" t="str">
        <f>IF(ISBLANK($A1171),"",$F1171-(INDEX(ShipmentRegister!A:A,MATCH($A1171,ShipmentRegister!C:C,0))))</f>
        <v/>
      </c>
      <c r="L1171" s="59" t="str">
        <f>IF(ISBLANK($A1171),"",IF(INDEX(ShipmentRegister!T:T,MATCH($A1171,ShipmentRegister!C:C,0))=0,"",INDEX(ShipmentRegister!T:T,MATCH($A1171,ShipmentRegister!C:C,0))))</f>
        <v/>
      </c>
      <c r="M1171" s="24"/>
    </row>
    <row r="1172" spans="1:13">
      <c r="A1172" s="29"/>
      <c r="B1172" s="56" t="str">
        <f>IF(ISBLANK($A1172),"",INDEX(ShipmentRegister!G:G,MATCH($A1172,ShipmentRegister!C:C,0)))</f>
        <v/>
      </c>
      <c r="C1172" s="57" t="str">
        <f>IF(ISBLANK($A1172),"",INDEX(ShipmentRegister!D:D,MATCH($A1172,ShipmentRegister!C:C,0)))</f>
        <v/>
      </c>
      <c r="D1172" s="57" t="str">
        <f>IF(ISBLANK($A1172),"",INDEX(ShipmentRegister!F:F,MATCH($A1172,ShipmentRegister!C:C,0)))</f>
        <v/>
      </c>
      <c r="E1172" s="23"/>
      <c r="F1172" s="63"/>
      <c r="G1172" s="25"/>
      <c r="H1172" s="23"/>
      <c r="I1172" s="23"/>
      <c r="J1172" s="24"/>
      <c r="K1172" s="58" t="str">
        <f>IF(ISBLANK($A1172),"",$F1172-(INDEX(ShipmentRegister!A:A,MATCH($A1172,ShipmentRegister!C:C,0))))</f>
        <v/>
      </c>
      <c r="L1172" s="59" t="str">
        <f>IF(ISBLANK($A1172),"",IF(INDEX(ShipmentRegister!T:T,MATCH($A1172,ShipmentRegister!C:C,0))=0,"",INDEX(ShipmentRegister!T:T,MATCH($A1172,ShipmentRegister!C:C,0))))</f>
        <v/>
      </c>
      <c r="M1172" s="24"/>
    </row>
    <row r="1173" spans="1:13">
      <c r="A1173" s="29"/>
      <c r="B1173" s="56" t="str">
        <f>IF(ISBLANK($A1173),"",INDEX(ShipmentRegister!G:G,MATCH($A1173,ShipmentRegister!C:C,0)))</f>
        <v/>
      </c>
      <c r="C1173" s="57" t="str">
        <f>IF(ISBLANK($A1173),"",INDEX(ShipmentRegister!D:D,MATCH($A1173,ShipmentRegister!C:C,0)))</f>
        <v/>
      </c>
      <c r="D1173" s="57" t="str">
        <f>IF(ISBLANK($A1173),"",INDEX(ShipmentRegister!F:F,MATCH($A1173,ShipmentRegister!C:C,0)))</f>
        <v/>
      </c>
      <c r="E1173" s="23"/>
      <c r="F1173" s="63"/>
      <c r="G1173" s="25"/>
      <c r="H1173" s="23"/>
      <c r="I1173" s="23"/>
      <c r="J1173" s="24"/>
      <c r="K1173" s="58" t="str">
        <f>IF(ISBLANK($A1173),"",$F1173-(INDEX(ShipmentRegister!A:A,MATCH($A1173,ShipmentRegister!C:C,0))))</f>
        <v/>
      </c>
      <c r="L1173" s="59" t="str">
        <f>IF(ISBLANK($A1173),"",IF(INDEX(ShipmentRegister!T:T,MATCH($A1173,ShipmentRegister!C:C,0))=0,"",INDEX(ShipmentRegister!T:T,MATCH($A1173,ShipmentRegister!C:C,0))))</f>
        <v/>
      </c>
      <c r="M1173" s="24"/>
    </row>
    <row r="1174" spans="1:13">
      <c r="A1174" s="29"/>
      <c r="B1174" s="56" t="str">
        <f>IF(ISBLANK($A1174),"",INDEX(ShipmentRegister!G:G,MATCH($A1174,ShipmentRegister!C:C,0)))</f>
        <v/>
      </c>
      <c r="C1174" s="57" t="str">
        <f>IF(ISBLANK($A1174),"",INDEX(ShipmentRegister!D:D,MATCH($A1174,ShipmentRegister!C:C,0)))</f>
        <v/>
      </c>
      <c r="D1174" s="57" t="str">
        <f>IF(ISBLANK($A1174),"",INDEX(ShipmentRegister!F:F,MATCH($A1174,ShipmentRegister!C:C,0)))</f>
        <v/>
      </c>
      <c r="E1174" s="23"/>
      <c r="F1174" s="63"/>
      <c r="G1174" s="25"/>
      <c r="H1174" s="23"/>
      <c r="I1174" s="23"/>
      <c r="J1174" s="24"/>
      <c r="K1174" s="58" t="str">
        <f>IF(ISBLANK($A1174),"",$F1174-(INDEX(ShipmentRegister!A:A,MATCH($A1174,ShipmentRegister!C:C,0))))</f>
        <v/>
      </c>
      <c r="L1174" s="59" t="str">
        <f>IF(ISBLANK($A1174),"",IF(INDEX(ShipmentRegister!T:T,MATCH($A1174,ShipmentRegister!C:C,0))=0,"",INDEX(ShipmentRegister!T:T,MATCH($A1174,ShipmentRegister!C:C,0))))</f>
        <v/>
      </c>
      <c r="M1174" s="24"/>
    </row>
    <row r="1175" spans="1:13">
      <c r="A1175" s="29"/>
      <c r="B1175" s="56" t="str">
        <f>IF(ISBLANK($A1175),"",INDEX(ShipmentRegister!G:G,MATCH($A1175,ShipmentRegister!C:C,0)))</f>
        <v/>
      </c>
      <c r="C1175" s="57" t="str">
        <f>IF(ISBLANK($A1175),"",INDEX(ShipmentRegister!D:D,MATCH($A1175,ShipmentRegister!C:C,0)))</f>
        <v/>
      </c>
      <c r="D1175" s="57" t="str">
        <f>IF(ISBLANK($A1175),"",INDEX(ShipmentRegister!F:F,MATCH($A1175,ShipmentRegister!C:C,0)))</f>
        <v/>
      </c>
      <c r="E1175" s="23"/>
      <c r="F1175" s="63"/>
      <c r="G1175" s="25"/>
      <c r="H1175" s="23"/>
      <c r="I1175" s="23"/>
      <c r="J1175" s="24"/>
      <c r="K1175" s="58" t="str">
        <f>IF(ISBLANK($A1175),"",$F1175-(INDEX(ShipmentRegister!A:A,MATCH($A1175,ShipmentRegister!C:C,0))))</f>
        <v/>
      </c>
      <c r="L1175" s="59" t="str">
        <f>IF(ISBLANK($A1175),"",IF(INDEX(ShipmentRegister!T:T,MATCH($A1175,ShipmentRegister!C:C,0))=0,"",INDEX(ShipmentRegister!T:T,MATCH($A1175,ShipmentRegister!C:C,0))))</f>
        <v/>
      </c>
      <c r="M1175" s="24"/>
    </row>
    <row r="1176" spans="1:13">
      <c r="A1176" s="29"/>
      <c r="B1176" s="56" t="str">
        <f>IF(ISBLANK($A1176),"",INDEX(ShipmentRegister!G:G,MATCH($A1176,ShipmentRegister!C:C,0)))</f>
        <v/>
      </c>
      <c r="C1176" s="57" t="str">
        <f>IF(ISBLANK($A1176),"",INDEX(ShipmentRegister!D:D,MATCH($A1176,ShipmentRegister!C:C,0)))</f>
        <v/>
      </c>
      <c r="D1176" s="57" t="str">
        <f>IF(ISBLANK($A1176),"",INDEX(ShipmentRegister!F:F,MATCH($A1176,ShipmentRegister!C:C,0)))</f>
        <v/>
      </c>
      <c r="E1176" s="23"/>
      <c r="F1176" s="63"/>
      <c r="G1176" s="25"/>
      <c r="H1176" s="23"/>
      <c r="I1176" s="23"/>
      <c r="J1176" s="24"/>
      <c r="K1176" s="58" t="str">
        <f>IF(ISBLANK($A1176),"",$F1176-(INDEX(ShipmentRegister!A:A,MATCH($A1176,ShipmentRegister!C:C,0))))</f>
        <v/>
      </c>
      <c r="L1176" s="59" t="str">
        <f>IF(ISBLANK($A1176),"",IF(INDEX(ShipmentRegister!T:T,MATCH($A1176,ShipmentRegister!C:C,0))=0,"",INDEX(ShipmentRegister!T:T,MATCH($A1176,ShipmentRegister!C:C,0))))</f>
        <v/>
      </c>
      <c r="M1176" s="24"/>
    </row>
    <row r="1177" spans="1:13">
      <c r="A1177" s="29"/>
      <c r="B1177" s="56" t="str">
        <f>IF(ISBLANK($A1177),"",INDEX(ShipmentRegister!G:G,MATCH($A1177,ShipmentRegister!C:C,0)))</f>
        <v/>
      </c>
      <c r="C1177" s="57" t="str">
        <f>IF(ISBLANK($A1177),"",INDEX(ShipmentRegister!D:D,MATCH($A1177,ShipmentRegister!C:C,0)))</f>
        <v/>
      </c>
      <c r="D1177" s="57" t="str">
        <f>IF(ISBLANK($A1177),"",INDEX(ShipmentRegister!F:F,MATCH($A1177,ShipmentRegister!C:C,0)))</f>
        <v/>
      </c>
      <c r="E1177" s="23"/>
      <c r="F1177" s="63"/>
      <c r="G1177" s="25"/>
      <c r="H1177" s="23"/>
      <c r="I1177" s="23"/>
      <c r="J1177" s="24"/>
      <c r="K1177" s="58" t="str">
        <f>IF(ISBLANK($A1177),"",$F1177-(INDEX(ShipmentRegister!A:A,MATCH($A1177,ShipmentRegister!C:C,0))))</f>
        <v/>
      </c>
      <c r="L1177" s="59" t="str">
        <f>IF(ISBLANK($A1177),"",IF(INDEX(ShipmentRegister!T:T,MATCH($A1177,ShipmentRegister!C:C,0))=0,"",INDEX(ShipmentRegister!T:T,MATCH($A1177,ShipmentRegister!C:C,0))))</f>
        <v/>
      </c>
      <c r="M1177" s="24"/>
    </row>
    <row r="1178" spans="1:13">
      <c r="A1178" s="29"/>
      <c r="B1178" s="56" t="str">
        <f>IF(ISBLANK($A1178),"",INDEX(ShipmentRegister!G:G,MATCH($A1178,ShipmentRegister!C:C,0)))</f>
        <v/>
      </c>
      <c r="C1178" s="57" t="str">
        <f>IF(ISBLANK($A1178),"",INDEX(ShipmentRegister!D:D,MATCH($A1178,ShipmentRegister!C:C,0)))</f>
        <v/>
      </c>
      <c r="D1178" s="57" t="str">
        <f>IF(ISBLANK($A1178),"",INDEX(ShipmentRegister!F:F,MATCH($A1178,ShipmentRegister!C:C,0)))</f>
        <v/>
      </c>
      <c r="E1178" s="23"/>
      <c r="F1178" s="63"/>
      <c r="G1178" s="25"/>
      <c r="H1178" s="23"/>
      <c r="I1178" s="23"/>
      <c r="J1178" s="24"/>
      <c r="K1178" s="58" t="str">
        <f>IF(ISBLANK($A1178),"",$F1178-(INDEX(ShipmentRegister!A:A,MATCH($A1178,ShipmentRegister!C:C,0))))</f>
        <v/>
      </c>
      <c r="L1178" s="59" t="str">
        <f>IF(ISBLANK($A1178),"",IF(INDEX(ShipmentRegister!T:T,MATCH($A1178,ShipmentRegister!C:C,0))=0,"",INDEX(ShipmentRegister!T:T,MATCH($A1178,ShipmentRegister!C:C,0))))</f>
        <v/>
      </c>
      <c r="M1178" s="24"/>
    </row>
    <row r="1179" spans="1:13">
      <c r="A1179" s="29"/>
      <c r="B1179" s="56" t="str">
        <f>IF(ISBLANK($A1179),"",INDEX(ShipmentRegister!G:G,MATCH($A1179,ShipmentRegister!C:C,0)))</f>
        <v/>
      </c>
      <c r="C1179" s="57" t="str">
        <f>IF(ISBLANK($A1179),"",INDEX(ShipmentRegister!D:D,MATCH($A1179,ShipmentRegister!C:C,0)))</f>
        <v/>
      </c>
      <c r="D1179" s="57" t="str">
        <f>IF(ISBLANK($A1179),"",INDEX(ShipmentRegister!F:F,MATCH($A1179,ShipmentRegister!C:C,0)))</f>
        <v/>
      </c>
      <c r="E1179" s="23"/>
      <c r="F1179" s="63"/>
      <c r="G1179" s="25"/>
      <c r="H1179" s="23"/>
      <c r="I1179" s="23"/>
      <c r="J1179" s="24"/>
      <c r="K1179" s="58" t="str">
        <f>IF(ISBLANK($A1179),"",$F1179-(INDEX(ShipmentRegister!A:A,MATCH($A1179,ShipmentRegister!C:C,0))))</f>
        <v/>
      </c>
      <c r="L1179" s="59" t="str">
        <f>IF(ISBLANK($A1179),"",IF(INDEX(ShipmentRegister!T:T,MATCH($A1179,ShipmentRegister!C:C,0))=0,"",INDEX(ShipmentRegister!T:T,MATCH($A1179,ShipmentRegister!C:C,0))))</f>
        <v/>
      </c>
      <c r="M1179" s="24"/>
    </row>
    <row r="1180" spans="1:13">
      <c r="A1180" s="29"/>
      <c r="B1180" s="56" t="str">
        <f>IF(ISBLANK($A1180),"",INDEX(ShipmentRegister!G:G,MATCH($A1180,ShipmentRegister!C:C,0)))</f>
        <v/>
      </c>
      <c r="C1180" s="57" t="str">
        <f>IF(ISBLANK($A1180),"",INDEX(ShipmentRegister!D:D,MATCH($A1180,ShipmentRegister!C:C,0)))</f>
        <v/>
      </c>
      <c r="D1180" s="57" t="str">
        <f>IF(ISBLANK($A1180),"",INDEX(ShipmentRegister!F:F,MATCH($A1180,ShipmentRegister!C:C,0)))</f>
        <v/>
      </c>
      <c r="E1180" s="23"/>
      <c r="F1180" s="63"/>
      <c r="G1180" s="25"/>
      <c r="H1180" s="23"/>
      <c r="I1180" s="23"/>
      <c r="J1180" s="24"/>
      <c r="K1180" s="58" t="str">
        <f>IF(ISBLANK($A1180),"",$F1180-(INDEX(ShipmentRegister!A:A,MATCH($A1180,ShipmentRegister!C:C,0))))</f>
        <v/>
      </c>
      <c r="L1180" s="59" t="str">
        <f>IF(ISBLANK($A1180),"",IF(INDEX(ShipmentRegister!T:T,MATCH($A1180,ShipmentRegister!C:C,0))=0,"",INDEX(ShipmentRegister!T:T,MATCH($A1180,ShipmentRegister!C:C,0))))</f>
        <v/>
      </c>
      <c r="M1180" s="24"/>
    </row>
    <row r="1181" spans="1:13">
      <c r="A1181" s="29"/>
      <c r="B1181" s="56" t="str">
        <f>IF(ISBLANK($A1181),"",INDEX(ShipmentRegister!G:G,MATCH($A1181,ShipmentRegister!C:C,0)))</f>
        <v/>
      </c>
      <c r="C1181" s="57" t="str">
        <f>IF(ISBLANK($A1181),"",INDEX(ShipmentRegister!D:D,MATCH($A1181,ShipmentRegister!C:C,0)))</f>
        <v/>
      </c>
      <c r="D1181" s="57" t="str">
        <f>IF(ISBLANK($A1181),"",INDEX(ShipmentRegister!F:F,MATCH($A1181,ShipmentRegister!C:C,0)))</f>
        <v/>
      </c>
      <c r="E1181" s="23"/>
      <c r="F1181" s="63"/>
      <c r="G1181" s="25"/>
      <c r="H1181" s="23"/>
      <c r="I1181" s="23"/>
      <c r="J1181" s="24"/>
      <c r="K1181" s="58" t="str">
        <f>IF(ISBLANK($A1181),"",$F1181-(INDEX(ShipmentRegister!A:A,MATCH($A1181,ShipmentRegister!C:C,0))))</f>
        <v/>
      </c>
      <c r="L1181" s="59" t="str">
        <f>IF(ISBLANK($A1181),"",IF(INDEX(ShipmentRegister!T:T,MATCH($A1181,ShipmentRegister!C:C,0))=0,"",INDEX(ShipmentRegister!T:T,MATCH($A1181,ShipmentRegister!C:C,0))))</f>
        <v/>
      </c>
      <c r="M1181" s="24"/>
    </row>
    <row r="1182" spans="1:13">
      <c r="A1182" s="29"/>
      <c r="B1182" s="56" t="str">
        <f>IF(ISBLANK($A1182),"",INDEX(ShipmentRegister!G:G,MATCH($A1182,ShipmentRegister!C:C,0)))</f>
        <v/>
      </c>
      <c r="C1182" s="57" t="str">
        <f>IF(ISBLANK($A1182),"",INDEX(ShipmentRegister!D:D,MATCH($A1182,ShipmentRegister!C:C,0)))</f>
        <v/>
      </c>
      <c r="D1182" s="57" t="str">
        <f>IF(ISBLANK($A1182),"",INDEX(ShipmentRegister!F:F,MATCH($A1182,ShipmentRegister!C:C,0)))</f>
        <v/>
      </c>
      <c r="E1182" s="23"/>
      <c r="F1182" s="63"/>
      <c r="G1182" s="25"/>
      <c r="H1182" s="23"/>
      <c r="I1182" s="23"/>
      <c r="J1182" s="24"/>
      <c r="K1182" s="58" t="str">
        <f>IF(ISBLANK($A1182),"",$F1182-(INDEX(ShipmentRegister!A:A,MATCH($A1182,ShipmentRegister!C:C,0))))</f>
        <v/>
      </c>
      <c r="L1182" s="59" t="str">
        <f>IF(ISBLANK($A1182),"",IF(INDEX(ShipmentRegister!T:T,MATCH($A1182,ShipmentRegister!C:C,0))=0,"",INDEX(ShipmentRegister!T:T,MATCH($A1182,ShipmentRegister!C:C,0))))</f>
        <v/>
      </c>
      <c r="M1182" s="24"/>
    </row>
    <row r="1183" spans="1:13">
      <c r="A1183" s="29"/>
      <c r="B1183" s="56" t="str">
        <f>IF(ISBLANK($A1183),"",INDEX(ShipmentRegister!G:G,MATCH($A1183,ShipmentRegister!C:C,0)))</f>
        <v/>
      </c>
      <c r="C1183" s="57" t="str">
        <f>IF(ISBLANK($A1183),"",INDEX(ShipmentRegister!D:D,MATCH($A1183,ShipmentRegister!C:C,0)))</f>
        <v/>
      </c>
      <c r="D1183" s="57" t="str">
        <f>IF(ISBLANK($A1183),"",INDEX(ShipmentRegister!F:F,MATCH($A1183,ShipmentRegister!C:C,0)))</f>
        <v/>
      </c>
      <c r="E1183" s="23"/>
      <c r="F1183" s="63"/>
      <c r="G1183" s="25"/>
      <c r="H1183" s="23"/>
      <c r="I1183" s="23"/>
      <c r="J1183" s="24"/>
      <c r="K1183" s="58" t="str">
        <f>IF(ISBLANK($A1183),"",$F1183-(INDEX(ShipmentRegister!A:A,MATCH($A1183,ShipmentRegister!C:C,0))))</f>
        <v/>
      </c>
      <c r="L1183" s="59" t="str">
        <f>IF(ISBLANK($A1183),"",IF(INDEX(ShipmentRegister!T:T,MATCH($A1183,ShipmentRegister!C:C,0))=0,"",INDEX(ShipmentRegister!T:T,MATCH($A1183,ShipmentRegister!C:C,0))))</f>
        <v/>
      </c>
      <c r="M1183" s="24"/>
    </row>
    <row r="1184" spans="1:13">
      <c r="A1184" s="29"/>
      <c r="B1184" s="56" t="str">
        <f>IF(ISBLANK($A1184),"",INDEX(ShipmentRegister!G:G,MATCH($A1184,ShipmentRegister!C:C,0)))</f>
        <v/>
      </c>
      <c r="C1184" s="57" t="str">
        <f>IF(ISBLANK($A1184),"",INDEX(ShipmentRegister!D:D,MATCH($A1184,ShipmentRegister!C:C,0)))</f>
        <v/>
      </c>
      <c r="D1184" s="57" t="str">
        <f>IF(ISBLANK($A1184),"",INDEX(ShipmentRegister!F:F,MATCH($A1184,ShipmentRegister!C:C,0)))</f>
        <v/>
      </c>
      <c r="E1184" s="23"/>
      <c r="F1184" s="63"/>
      <c r="G1184" s="25"/>
      <c r="H1184" s="23"/>
      <c r="I1184" s="23"/>
      <c r="J1184" s="24"/>
      <c r="K1184" s="58" t="str">
        <f>IF(ISBLANK($A1184),"",$F1184-(INDEX(ShipmentRegister!A:A,MATCH($A1184,ShipmentRegister!C:C,0))))</f>
        <v/>
      </c>
      <c r="L1184" s="59" t="str">
        <f>IF(ISBLANK($A1184),"",IF(INDEX(ShipmentRegister!T:T,MATCH($A1184,ShipmentRegister!C:C,0))=0,"",INDEX(ShipmentRegister!T:T,MATCH($A1184,ShipmentRegister!C:C,0))))</f>
        <v/>
      </c>
      <c r="M1184" s="24"/>
    </row>
    <row r="1185" spans="1:13">
      <c r="A1185" s="29"/>
      <c r="B1185" s="56" t="str">
        <f>IF(ISBLANK($A1185),"",INDEX(ShipmentRegister!G:G,MATCH($A1185,ShipmentRegister!C:C,0)))</f>
        <v/>
      </c>
      <c r="C1185" s="57" t="str">
        <f>IF(ISBLANK($A1185),"",INDEX(ShipmentRegister!D:D,MATCH($A1185,ShipmentRegister!C:C,0)))</f>
        <v/>
      </c>
      <c r="D1185" s="57" t="str">
        <f>IF(ISBLANK($A1185),"",INDEX(ShipmentRegister!F:F,MATCH($A1185,ShipmentRegister!C:C,0)))</f>
        <v/>
      </c>
      <c r="E1185" s="23"/>
      <c r="F1185" s="63"/>
      <c r="G1185" s="25"/>
      <c r="H1185" s="23"/>
      <c r="I1185" s="23"/>
      <c r="J1185" s="24"/>
      <c r="K1185" s="58" t="str">
        <f>IF(ISBLANK($A1185),"",$F1185-(INDEX(ShipmentRegister!A:A,MATCH($A1185,ShipmentRegister!C:C,0))))</f>
        <v/>
      </c>
      <c r="L1185" s="59" t="str">
        <f>IF(ISBLANK($A1185),"",IF(INDEX(ShipmentRegister!T:T,MATCH($A1185,ShipmentRegister!C:C,0))=0,"",INDEX(ShipmentRegister!T:T,MATCH($A1185,ShipmentRegister!C:C,0))))</f>
        <v/>
      </c>
      <c r="M1185" s="24"/>
    </row>
    <row r="1186" spans="1:13">
      <c r="A1186" s="29"/>
      <c r="B1186" s="56" t="str">
        <f>IF(ISBLANK($A1186),"",INDEX(ShipmentRegister!G:G,MATCH($A1186,ShipmentRegister!C:C,0)))</f>
        <v/>
      </c>
      <c r="C1186" s="57" t="str">
        <f>IF(ISBLANK($A1186),"",INDEX(ShipmentRegister!D:D,MATCH($A1186,ShipmentRegister!C:C,0)))</f>
        <v/>
      </c>
      <c r="D1186" s="57" t="str">
        <f>IF(ISBLANK($A1186),"",INDEX(ShipmentRegister!F:F,MATCH($A1186,ShipmentRegister!C:C,0)))</f>
        <v/>
      </c>
      <c r="E1186" s="23"/>
      <c r="F1186" s="63"/>
      <c r="G1186" s="25"/>
      <c r="H1186" s="23"/>
      <c r="I1186" s="23"/>
      <c r="J1186" s="24"/>
      <c r="K1186" s="58" t="str">
        <f>IF(ISBLANK($A1186),"",$F1186-(INDEX(ShipmentRegister!A:A,MATCH($A1186,ShipmentRegister!C:C,0))))</f>
        <v/>
      </c>
      <c r="L1186" s="59" t="str">
        <f>IF(ISBLANK($A1186),"",IF(INDEX(ShipmentRegister!T:T,MATCH($A1186,ShipmentRegister!C:C,0))=0,"",INDEX(ShipmentRegister!T:T,MATCH($A1186,ShipmentRegister!C:C,0))))</f>
        <v/>
      </c>
      <c r="M1186" s="24"/>
    </row>
    <row r="1187" spans="1:13">
      <c r="A1187" s="29"/>
      <c r="B1187" s="56" t="str">
        <f>IF(ISBLANK($A1187),"",INDEX(ShipmentRegister!G:G,MATCH($A1187,ShipmentRegister!C:C,0)))</f>
        <v/>
      </c>
      <c r="C1187" s="57" t="str">
        <f>IF(ISBLANK($A1187),"",INDEX(ShipmentRegister!D:D,MATCH($A1187,ShipmentRegister!C:C,0)))</f>
        <v/>
      </c>
      <c r="D1187" s="57" t="str">
        <f>IF(ISBLANK($A1187),"",INDEX(ShipmentRegister!F:F,MATCH($A1187,ShipmentRegister!C:C,0)))</f>
        <v/>
      </c>
      <c r="E1187" s="23"/>
      <c r="F1187" s="63"/>
      <c r="G1187" s="25"/>
      <c r="H1187" s="23"/>
      <c r="I1187" s="23"/>
      <c r="J1187" s="24"/>
      <c r="K1187" s="58" t="str">
        <f>IF(ISBLANK($A1187),"",$F1187-(INDEX(ShipmentRegister!A:A,MATCH($A1187,ShipmentRegister!C:C,0))))</f>
        <v/>
      </c>
      <c r="L1187" s="59" t="str">
        <f>IF(ISBLANK($A1187),"",IF(INDEX(ShipmentRegister!T:T,MATCH($A1187,ShipmentRegister!C:C,0))=0,"",INDEX(ShipmentRegister!T:T,MATCH($A1187,ShipmentRegister!C:C,0))))</f>
        <v/>
      </c>
      <c r="M1187" s="24"/>
    </row>
    <row r="1188" spans="1:13">
      <c r="A1188" s="29"/>
      <c r="B1188" s="56" t="str">
        <f>IF(ISBLANK($A1188),"",INDEX(ShipmentRegister!G:G,MATCH($A1188,ShipmentRegister!C:C,0)))</f>
        <v/>
      </c>
      <c r="C1188" s="57" t="str">
        <f>IF(ISBLANK($A1188),"",INDEX(ShipmentRegister!D:D,MATCH($A1188,ShipmentRegister!C:C,0)))</f>
        <v/>
      </c>
      <c r="D1188" s="57" t="str">
        <f>IF(ISBLANK($A1188),"",INDEX(ShipmentRegister!F:F,MATCH($A1188,ShipmentRegister!C:C,0)))</f>
        <v/>
      </c>
      <c r="E1188" s="23"/>
      <c r="F1188" s="63"/>
      <c r="G1188" s="25"/>
      <c r="H1188" s="23"/>
      <c r="I1188" s="23"/>
      <c r="J1188" s="24"/>
      <c r="K1188" s="58" t="str">
        <f>IF(ISBLANK($A1188),"",$F1188-(INDEX(ShipmentRegister!A:A,MATCH($A1188,ShipmentRegister!C:C,0))))</f>
        <v/>
      </c>
      <c r="L1188" s="59" t="str">
        <f>IF(ISBLANK($A1188),"",IF(INDEX(ShipmentRegister!T:T,MATCH($A1188,ShipmentRegister!C:C,0))=0,"",INDEX(ShipmentRegister!T:T,MATCH($A1188,ShipmentRegister!C:C,0))))</f>
        <v/>
      </c>
      <c r="M1188" s="24"/>
    </row>
    <row r="1189" spans="1:13">
      <c r="A1189" s="29"/>
      <c r="B1189" s="56" t="str">
        <f>IF(ISBLANK($A1189),"",INDEX(ShipmentRegister!G:G,MATCH($A1189,ShipmentRegister!C:C,0)))</f>
        <v/>
      </c>
      <c r="C1189" s="57" t="str">
        <f>IF(ISBLANK($A1189),"",INDEX(ShipmentRegister!D:D,MATCH($A1189,ShipmentRegister!C:C,0)))</f>
        <v/>
      </c>
      <c r="D1189" s="57" t="str">
        <f>IF(ISBLANK($A1189),"",INDEX(ShipmentRegister!F:F,MATCH($A1189,ShipmentRegister!C:C,0)))</f>
        <v/>
      </c>
      <c r="E1189" s="23"/>
      <c r="F1189" s="63"/>
      <c r="G1189" s="25"/>
      <c r="H1189" s="23"/>
      <c r="I1189" s="23"/>
      <c r="J1189" s="24"/>
      <c r="K1189" s="58" t="str">
        <f>IF(ISBLANK($A1189),"",$F1189-(INDEX(ShipmentRegister!A:A,MATCH($A1189,ShipmentRegister!C:C,0))))</f>
        <v/>
      </c>
      <c r="L1189" s="59" t="str">
        <f>IF(ISBLANK($A1189),"",IF(INDEX(ShipmentRegister!T:T,MATCH($A1189,ShipmentRegister!C:C,0))=0,"",INDEX(ShipmentRegister!T:T,MATCH($A1189,ShipmentRegister!C:C,0))))</f>
        <v/>
      </c>
      <c r="M1189" s="24"/>
    </row>
    <row r="1190" spans="1:13">
      <c r="A1190" s="29"/>
      <c r="B1190" s="56" t="str">
        <f>IF(ISBLANK($A1190),"",INDEX(ShipmentRegister!G:G,MATCH($A1190,ShipmentRegister!C:C,0)))</f>
        <v/>
      </c>
      <c r="C1190" s="57" t="str">
        <f>IF(ISBLANK($A1190),"",INDEX(ShipmentRegister!D:D,MATCH($A1190,ShipmentRegister!C:C,0)))</f>
        <v/>
      </c>
      <c r="D1190" s="57" t="str">
        <f>IF(ISBLANK($A1190),"",INDEX(ShipmentRegister!F:F,MATCH($A1190,ShipmentRegister!C:C,0)))</f>
        <v/>
      </c>
      <c r="E1190" s="23"/>
      <c r="F1190" s="63"/>
      <c r="G1190" s="25"/>
      <c r="H1190" s="23"/>
      <c r="I1190" s="23"/>
      <c r="J1190" s="24"/>
      <c r="K1190" s="58" t="str">
        <f>IF(ISBLANK($A1190),"",$F1190-(INDEX(ShipmentRegister!A:A,MATCH($A1190,ShipmentRegister!C:C,0))))</f>
        <v/>
      </c>
      <c r="L1190" s="59" t="str">
        <f>IF(ISBLANK($A1190),"",IF(INDEX(ShipmentRegister!T:T,MATCH($A1190,ShipmentRegister!C:C,0))=0,"",INDEX(ShipmentRegister!T:T,MATCH($A1190,ShipmentRegister!C:C,0))))</f>
        <v/>
      </c>
      <c r="M1190" s="24"/>
    </row>
    <row r="1191" spans="1:13">
      <c r="A1191" s="29"/>
      <c r="B1191" s="56" t="str">
        <f>IF(ISBLANK($A1191),"",INDEX(ShipmentRegister!G:G,MATCH($A1191,ShipmentRegister!C:C,0)))</f>
        <v/>
      </c>
      <c r="C1191" s="57" t="str">
        <f>IF(ISBLANK($A1191),"",INDEX(ShipmentRegister!D:D,MATCH($A1191,ShipmentRegister!C:C,0)))</f>
        <v/>
      </c>
      <c r="D1191" s="57" t="str">
        <f>IF(ISBLANK($A1191),"",INDEX(ShipmentRegister!F:F,MATCH($A1191,ShipmentRegister!C:C,0)))</f>
        <v/>
      </c>
      <c r="E1191" s="23"/>
      <c r="F1191" s="63"/>
      <c r="G1191" s="25"/>
      <c r="H1191" s="23"/>
      <c r="I1191" s="23"/>
      <c r="J1191" s="24"/>
      <c r="K1191" s="58" t="str">
        <f>IF(ISBLANK($A1191),"",$F1191-(INDEX(ShipmentRegister!A:A,MATCH($A1191,ShipmentRegister!C:C,0))))</f>
        <v/>
      </c>
      <c r="L1191" s="59" t="str">
        <f>IF(ISBLANK($A1191),"",IF(INDEX(ShipmentRegister!T:T,MATCH($A1191,ShipmentRegister!C:C,0))=0,"",INDEX(ShipmentRegister!T:T,MATCH($A1191,ShipmentRegister!C:C,0))))</f>
        <v/>
      </c>
      <c r="M1191" s="24"/>
    </row>
    <row r="1192" spans="1:13">
      <c r="A1192" s="29"/>
      <c r="B1192" s="56" t="str">
        <f>IF(ISBLANK($A1192),"",INDEX(ShipmentRegister!G:G,MATCH($A1192,ShipmentRegister!C:C,0)))</f>
        <v/>
      </c>
      <c r="C1192" s="57" t="str">
        <f>IF(ISBLANK($A1192),"",INDEX(ShipmentRegister!D:D,MATCH($A1192,ShipmentRegister!C:C,0)))</f>
        <v/>
      </c>
      <c r="D1192" s="57" t="str">
        <f>IF(ISBLANK($A1192),"",INDEX(ShipmentRegister!F:F,MATCH($A1192,ShipmentRegister!C:C,0)))</f>
        <v/>
      </c>
      <c r="E1192" s="23"/>
      <c r="F1192" s="63"/>
      <c r="G1192" s="25"/>
      <c r="H1192" s="23"/>
      <c r="I1192" s="23"/>
      <c r="J1192" s="24"/>
      <c r="K1192" s="58" t="str">
        <f>IF(ISBLANK($A1192),"",$F1192-(INDEX(ShipmentRegister!A:A,MATCH($A1192,ShipmentRegister!C:C,0))))</f>
        <v/>
      </c>
      <c r="L1192" s="59" t="str">
        <f>IF(ISBLANK($A1192),"",IF(INDEX(ShipmentRegister!T:T,MATCH($A1192,ShipmentRegister!C:C,0))=0,"",INDEX(ShipmentRegister!T:T,MATCH($A1192,ShipmentRegister!C:C,0))))</f>
        <v/>
      </c>
      <c r="M1192" s="24"/>
    </row>
    <row r="1193" spans="1:13">
      <c r="A1193" s="29"/>
      <c r="B1193" s="56" t="str">
        <f>IF(ISBLANK($A1193),"",INDEX(ShipmentRegister!G:G,MATCH($A1193,ShipmentRegister!C:C,0)))</f>
        <v/>
      </c>
      <c r="C1193" s="57" t="str">
        <f>IF(ISBLANK($A1193),"",INDEX(ShipmentRegister!D:D,MATCH($A1193,ShipmentRegister!C:C,0)))</f>
        <v/>
      </c>
      <c r="D1193" s="57" t="str">
        <f>IF(ISBLANK($A1193),"",INDEX(ShipmentRegister!F:F,MATCH($A1193,ShipmentRegister!C:C,0)))</f>
        <v/>
      </c>
      <c r="E1193" s="23"/>
      <c r="F1193" s="63"/>
      <c r="G1193" s="25"/>
      <c r="H1193" s="23"/>
      <c r="I1193" s="23"/>
      <c r="J1193" s="24"/>
      <c r="K1193" s="58" t="str">
        <f>IF(ISBLANK($A1193),"",$F1193-(INDEX(ShipmentRegister!A:A,MATCH($A1193,ShipmentRegister!C:C,0))))</f>
        <v/>
      </c>
      <c r="L1193" s="59" t="str">
        <f>IF(ISBLANK($A1193),"",IF(INDEX(ShipmentRegister!T:T,MATCH($A1193,ShipmentRegister!C:C,0))=0,"",INDEX(ShipmentRegister!T:T,MATCH($A1193,ShipmentRegister!C:C,0))))</f>
        <v/>
      </c>
      <c r="M1193" s="24"/>
    </row>
    <row r="1194" spans="1:13">
      <c r="A1194" s="29"/>
      <c r="B1194" s="56" t="str">
        <f>IF(ISBLANK($A1194),"",INDEX(ShipmentRegister!G:G,MATCH($A1194,ShipmentRegister!C:C,0)))</f>
        <v/>
      </c>
      <c r="C1194" s="57" t="str">
        <f>IF(ISBLANK($A1194),"",INDEX(ShipmentRegister!D:D,MATCH($A1194,ShipmentRegister!C:C,0)))</f>
        <v/>
      </c>
      <c r="D1194" s="57" t="str">
        <f>IF(ISBLANK($A1194),"",INDEX(ShipmentRegister!F:F,MATCH($A1194,ShipmentRegister!C:C,0)))</f>
        <v/>
      </c>
      <c r="E1194" s="23"/>
      <c r="F1194" s="63"/>
      <c r="G1194" s="25"/>
      <c r="H1194" s="23"/>
      <c r="I1194" s="23"/>
      <c r="J1194" s="24"/>
      <c r="K1194" s="58" t="str">
        <f>IF(ISBLANK($A1194),"",$F1194-(INDEX(ShipmentRegister!A:A,MATCH($A1194,ShipmentRegister!C:C,0))))</f>
        <v/>
      </c>
      <c r="L1194" s="59" t="str">
        <f>IF(ISBLANK($A1194),"",IF(INDEX(ShipmentRegister!T:T,MATCH($A1194,ShipmentRegister!C:C,0))=0,"",INDEX(ShipmentRegister!T:T,MATCH($A1194,ShipmentRegister!C:C,0))))</f>
        <v/>
      </c>
      <c r="M1194" s="24"/>
    </row>
    <row r="1195" spans="1:13">
      <c r="A1195" s="29"/>
      <c r="B1195" s="56" t="str">
        <f>IF(ISBLANK($A1195),"",INDEX(ShipmentRegister!G:G,MATCH($A1195,ShipmentRegister!C:C,0)))</f>
        <v/>
      </c>
      <c r="C1195" s="57" t="str">
        <f>IF(ISBLANK($A1195),"",INDEX(ShipmentRegister!D:D,MATCH($A1195,ShipmentRegister!C:C,0)))</f>
        <v/>
      </c>
      <c r="D1195" s="57" t="str">
        <f>IF(ISBLANK($A1195),"",INDEX(ShipmentRegister!F:F,MATCH($A1195,ShipmentRegister!C:C,0)))</f>
        <v/>
      </c>
      <c r="E1195" s="23"/>
      <c r="F1195" s="63"/>
      <c r="G1195" s="25"/>
      <c r="H1195" s="23"/>
      <c r="I1195" s="23"/>
      <c r="J1195" s="24"/>
      <c r="K1195" s="58" t="str">
        <f>IF(ISBLANK($A1195),"",$F1195-(INDEX(ShipmentRegister!A:A,MATCH($A1195,ShipmentRegister!C:C,0))))</f>
        <v/>
      </c>
      <c r="L1195" s="59" t="str">
        <f>IF(ISBLANK($A1195),"",IF(INDEX(ShipmentRegister!T:T,MATCH($A1195,ShipmentRegister!C:C,0))=0,"",INDEX(ShipmentRegister!T:T,MATCH($A1195,ShipmentRegister!C:C,0))))</f>
        <v/>
      </c>
      <c r="M1195" s="24"/>
    </row>
    <row r="1196" spans="1:13">
      <c r="A1196" s="29"/>
      <c r="B1196" s="56" t="str">
        <f>IF(ISBLANK($A1196),"",INDEX(ShipmentRegister!G:G,MATCH($A1196,ShipmentRegister!C:C,0)))</f>
        <v/>
      </c>
      <c r="C1196" s="57" t="str">
        <f>IF(ISBLANK($A1196),"",INDEX(ShipmentRegister!D:D,MATCH($A1196,ShipmentRegister!C:C,0)))</f>
        <v/>
      </c>
      <c r="D1196" s="57" t="str">
        <f>IF(ISBLANK($A1196),"",INDEX(ShipmentRegister!F:F,MATCH($A1196,ShipmentRegister!C:C,0)))</f>
        <v/>
      </c>
      <c r="E1196" s="23"/>
      <c r="F1196" s="63"/>
      <c r="G1196" s="25"/>
      <c r="H1196" s="23"/>
      <c r="I1196" s="23"/>
      <c r="J1196" s="24"/>
      <c r="K1196" s="58" t="str">
        <f>IF(ISBLANK($A1196),"",$F1196-(INDEX(ShipmentRegister!A:A,MATCH($A1196,ShipmentRegister!C:C,0))))</f>
        <v/>
      </c>
      <c r="L1196" s="59" t="str">
        <f>IF(ISBLANK($A1196),"",IF(INDEX(ShipmentRegister!T:T,MATCH($A1196,ShipmentRegister!C:C,0))=0,"",INDEX(ShipmentRegister!T:T,MATCH($A1196,ShipmentRegister!C:C,0))))</f>
        <v/>
      </c>
      <c r="M1196" s="24"/>
    </row>
    <row r="1197" spans="1:13">
      <c r="A1197" s="29"/>
      <c r="B1197" s="56" t="str">
        <f>IF(ISBLANK($A1197),"",INDEX(ShipmentRegister!G:G,MATCH($A1197,ShipmentRegister!C:C,0)))</f>
        <v/>
      </c>
      <c r="C1197" s="57" t="str">
        <f>IF(ISBLANK($A1197),"",INDEX(ShipmentRegister!D:D,MATCH($A1197,ShipmentRegister!C:C,0)))</f>
        <v/>
      </c>
      <c r="D1197" s="57" t="str">
        <f>IF(ISBLANK($A1197),"",INDEX(ShipmentRegister!F:F,MATCH($A1197,ShipmentRegister!C:C,0)))</f>
        <v/>
      </c>
      <c r="E1197" s="23"/>
      <c r="F1197" s="63"/>
      <c r="G1197" s="25"/>
      <c r="H1197" s="23"/>
      <c r="I1197" s="23"/>
      <c r="J1197" s="24"/>
      <c r="K1197" s="58" t="str">
        <f>IF(ISBLANK($A1197),"",$F1197-(INDEX(ShipmentRegister!A:A,MATCH($A1197,ShipmentRegister!C:C,0))))</f>
        <v/>
      </c>
      <c r="L1197" s="59" t="str">
        <f>IF(ISBLANK($A1197),"",IF(INDEX(ShipmentRegister!T:T,MATCH($A1197,ShipmentRegister!C:C,0))=0,"",INDEX(ShipmentRegister!T:T,MATCH($A1197,ShipmentRegister!C:C,0))))</f>
        <v/>
      </c>
      <c r="M1197" s="24"/>
    </row>
    <row r="1198" spans="1:13">
      <c r="A1198" s="29"/>
      <c r="B1198" s="56" t="str">
        <f>IF(ISBLANK($A1198),"",INDEX(ShipmentRegister!G:G,MATCH($A1198,ShipmentRegister!C:C,0)))</f>
        <v/>
      </c>
      <c r="C1198" s="57" t="str">
        <f>IF(ISBLANK($A1198),"",INDEX(ShipmentRegister!D:D,MATCH($A1198,ShipmentRegister!C:C,0)))</f>
        <v/>
      </c>
      <c r="D1198" s="57" t="str">
        <f>IF(ISBLANK($A1198),"",INDEX(ShipmentRegister!F:F,MATCH($A1198,ShipmentRegister!C:C,0)))</f>
        <v/>
      </c>
      <c r="E1198" s="23"/>
      <c r="F1198" s="63"/>
      <c r="G1198" s="25"/>
      <c r="H1198" s="23"/>
      <c r="I1198" s="23"/>
      <c r="J1198" s="24"/>
      <c r="K1198" s="58" t="str">
        <f>IF(ISBLANK($A1198),"",$F1198-(INDEX(ShipmentRegister!A:A,MATCH($A1198,ShipmentRegister!C:C,0))))</f>
        <v/>
      </c>
      <c r="L1198" s="59" t="str">
        <f>IF(ISBLANK($A1198),"",IF(INDEX(ShipmentRegister!T:T,MATCH($A1198,ShipmentRegister!C:C,0))=0,"",INDEX(ShipmentRegister!T:T,MATCH($A1198,ShipmentRegister!C:C,0))))</f>
        <v/>
      </c>
      <c r="M1198" s="24"/>
    </row>
    <row r="1199" spans="1:13">
      <c r="A1199" s="29"/>
      <c r="B1199" s="56" t="str">
        <f>IF(ISBLANK($A1199),"",INDEX(ShipmentRegister!G:G,MATCH($A1199,ShipmentRegister!C:C,0)))</f>
        <v/>
      </c>
      <c r="C1199" s="57" t="str">
        <f>IF(ISBLANK($A1199),"",INDEX(ShipmentRegister!D:D,MATCH($A1199,ShipmentRegister!C:C,0)))</f>
        <v/>
      </c>
      <c r="D1199" s="57" t="str">
        <f>IF(ISBLANK($A1199),"",INDEX(ShipmentRegister!F:F,MATCH($A1199,ShipmentRegister!C:C,0)))</f>
        <v/>
      </c>
      <c r="E1199" s="23"/>
      <c r="F1199" s="63"/>
      <c r="G1199" s="25"/>
      <c r="H1199" s="23"/>
      <c r="I1199" s="23"/>
      <c r="J1199" s="24"/>
      <c r="K1199" s="58" t="str">
        <f>IF(ISBLANK($A1199),"",$F1199-(INDEX(ShipmentRegister!A:A,MATCH($A1199,ShipmentRegister!C:C,0))))</f>
        <v/>
      </c>
      <c r="L1199" s="59" t="str">
        <f>IF(ISBLANK($A1199),"",IF(INDEX(ShipmentRegister!T:T,MATCH($A1199,ShipmentRegister!C:C,0))=0,"",INDEX(ShipmentRegister!T:T,MATCH($A1199,ShipmentRegister!C:C,0))))</f>
        <v/>
      </c>
      <c r="M1199" s="24"/>
    </row>
    <row r="1200" spans="1:13">
      <c r="A1200" s="29"/>
      <c r="B1200" s="56" t="str">
        <f>IF(ISBLANK($A1200),"",INDEX(ShipmentRegister!G:G,MATCH($A1200,ShipmentRegister!C:C,0)))</f>
        <v/>
      </c>
      <c r="C1200" s="57" t="str">
        <f>IF(ISBLANK($A1200),"",INDEX(ShipmentRegister!D:D,MATCH($A1200,ShipmentRegister!C:C,0)))</f>
        <v/>
      </c>
      <c r="D1200" s="57" t="str">
        <f>IF(ISBLANK($A1200),"",INDEX(ShipmentRegister!F:F,MATCH($A1200,ShipmentRegister!C:C,0)))</f>
        <v/>
      </c>
      <c r="E1200" s="23"/>
      <c r="F1200" s="63"/>
      <c r="G1200" s="25"/>
      <c r="H1200" s="23"/>
      <c r="I1200" s="23"/>
      <c r="J1200" s="24"/>
      <c r="K1200" s="58" t="str">
        <f>IF(ISBLANK($A1200),"",$F1200-(INDEX(ShipmentRegister!A:A,MATCH($A1200,ShipmentRegister!C:C,0))))</f>
        <v/>
      </c>
      <c r="L1200" s="59" t="str">
        <f>IF(ISBLANK($A1200),"",IF(INDEX(ShipmentRegister!T:T,MATCH($A1200,ShipmentRegister!C:C,0))=0,"",INDEX(ShipmentRegister!T:T,MATCH($A1200,ShipmentRegister!C:C,0))))</f>
        <v/>
      </c>
      <c r="M1200" s="24"/>
    </row>
    <row r="1201" spans="1:13">
      <c r="A1201" s="29"/>
      <c r="B1201" s="56" t="str">
        <f>IF(ISBLANK($A1201),"",INDEX(ShipmentRegister!G:G,MATCH($A1201,ShipmentRegister!C:C,0)))</f>
        <v/>
      </c>
      <c r="C1201" s="57" t="str">
        <f>IF(ISBLANK($A1201),"",INDEX(ShipmentRegister!D:D,MATCH($A1201,ShipmentRegister!C:C,0)))</f>
        <v/>
      </c>
      <c r="D1201" s="57" t="str">
        <f>IF(ISBLANK($A1201),"",INDEX(ShipmentRegister!F:F,MATCH($A1201,ShipmentRegister!C:C,0)))</f>
        <v/>
      </c>
      <c r="E1201" s="23"/>
      <c r="F1201" s="63"/>
      <c r="G1201" s="25"/>
      <c r="H1201" s="23"/>
      <c r="I1201" s="23"/>
      <c r="J1201" s="24"/>
      <c r="K1201" s="58" t="str">
        <f>IF(ISBLANK($A1201),"",$F1201-(INDEX(ShipmentRegister!A:A,MATCH($A1201,ShipmentRegister!C:C,0))))</f>
        <v/>
      </c>
      <c r="L1201" s="59" t="str">
        <f>IF(ISBLANK($A1201),"",IF(INDEX(ShipmentRegister!T:T,MATCH($A1201,ShipmentRegister!C:C,0))=0,"",INDEX(ShipmentRegister!T:T,MATCH($A1201,ShipmentRegister!C:C,0))))</f>
        <v/>
      </c>
      <c r="M1201" s="24"/>
    </row>
    <row r="1202" spans="1:13">
      <c r="A1202" s="29"/>
      <c r="B1202" s="56" t="str">
        <f>IF(ISBLANK($A1202),"",INDEX(ShipmentRegister!G:G,MATCH($A1202,ShipmentRegister!C:C,0)))</f>
        <v/>
      </c>
      <c r="C1202" s="57" t="str">
        <f>IF(ISBLANK($A1202),"",INDEX(ShipmentRegister!D:D,MATCH($A1202,ShipmentRegister!C:C,0)))</f>
        <v/>
      </c>
      <c r="D1202" s="57" t="str">
        <f>IF(ISBLANK($A1202),"",INDEX(ShipmentRegister!F:F,MATCH($A1202,ShipmentRegister!C:C,0)))</f>
        <v/>
      </c>
      <c r="E1202" s="23"/>
      <c r="F1202" s="63"/>
      <c r="G1202" s="25"/>
      <c r="H1202" s="23"/>
      <c r="I1202" s="23"/>
      <c r="J1202" s="24"/>
      <c r="K1202" s="58" t="str">
        <f>IF(ISBLANK($A1202),"",$F1202-(INDEX(ShipmentRegister!A:A,MATCH($A1202,ShipmentRegister!C:C,0))))</f>
        <v/>
      </c>
      <c r="L1202" s="59" t="str">
        <f>IF(ISBLANK($A1202),"",IF(INDEX(ShipmentRegister!T:T,MATCH($A1202,ShipmentRegister!C:C,0))=0,"",INDEX(ShipmentRegister!T:T,MATCH($A1202,ShipmentRegister!C:C,0))))</f>
        <v/>
      </c>
      <c r="M1202" s="24"/>
    </row>
    <row r="1203" spans="1:13">
      <c r="A1203" s="29"/>
      <c r="B1203" s="56" t="str">
        <f>IF(ISBLANK($A1203),"",INDEX(ShipmentRegister!G:G,MATCH($A1203,ShipmentRegister!C:C,0)))</f>
        <v/>
      </c>
      <c r="C1203" s="57" t="str">
        <f>IF(ISBLANK($A1203),"",INDEX(ShipmentRegister!D:D,MATCH($A1203,ShipmentRegister!C:C,0)))</f>
        <v/>
      </c>
      <c r="D1203" s="57" t="str">
        <f>IF(ISBLANK($A1203),"",INDEX(ShipmentRegister!F:F,MATCH($A1203,ShipmentRegister!C:C,0)))</f>
        <v/>
      </c>
      <c r="E1203" s="23"/>
      <c r="F1203" s="63"/>
      <c r="G1203" s="25"/>
      <c r="H1203" s="23"/>
      <c r="I1203" s="23"/>
      <c r="J1203" s="24"/>
      <c r="K1203" s="58" t="str">
        <f>IF(ISBLANK($A1203),"",$F1203-(INDEX(ShipmentRegister!A:A,MATCH($A1203,ShipmentRegister!C:C,0))))</f>
        <v/>
      </c>
      <c r="L1203" s="59" t="str">
        <f>IF(ISBLANK($A1203),"",IF(INDEX(ShipmentRegister!T:T,MATCH($A1203,ShipmentRegister!C:C,0))=0,"",INDEX(ShipmentRegister!T:T,MATCH($A1203,ShipmentRegister!C:C,0))))</f>
        <v/>
      </c>
      <c r="M1203" s="24"/>
    </row>
    <row r="1204" spans="1:13">
      <c r="A1204" s="29"/>
      <c r="B1204" s="56" t="str">
        <f>IF(ISBLANK($A1204),"",INDEX(ShipmentRegister!G:G,MATCH($A1204,ShipmentRegister!C:C,0)))</f>
        <v/>
      </c>
      <c r="C1204" s="57" t="str">
        <f>IF(ISBLANK($A1204),"",INDEX(ShipmentRegister!D:D,MATCH($A1204,ShipmentRegister!C:C,0)))</f>
        <v/>
      </c>
      <c r="D1204" s="57" t="str">
        <f>IF(ISBLANK($A1204),"",INDEX(ShipmentRegister!F:F,MATCH($A1204,ShipmentRegister!C:C,0)))</f>
        <v/>
      </c>
      <c r="E1204" s="23"/>
      <c r="F1204" s="63"/>
      <c r="G1204" s="25"/>
      <c r="H1204" s="23"/>
      <c r="I1204" s="23"/>
      <c r="J1204" s="24"/>
      <c r="K1204" s="58" t="str">
        <f>IF(ISBLANK($A1204),"",$F1204-(INDEX(ShipmentRegister!A:A,MATCH($A1204,ShipmentRegister!C:C,0))))</f>
        <v/>
      </c>
      <c r="L1204" s="59" t="str">
        <f>IF(ISBLANK($A1204),"",IF(INDEX(ShipmentRegister!T:T,MATCH($A1204,ShipmentRegister!C:C,0))=0,"",INDEX(ShipmentRegister!T:T,MATCH($A1204,ShipmentRegister!C:C,0))))</f>
        <v/>
      </c>
      <c r="M1204" s="24"/>
    </row>
    <row r="1205" spans="1:13">
      <c r="A1205" s="29"/>
      <c r="B1205" s="56" t="str">
        <f>IF(ISBLANK($A1205),"",INDEX(ShipmentRegister!G:G,MATCH($A1205,ShipmentRegister!C:C,0)))</f>
        <v/>
      </c>
      <c r="C1205" s="57" t="str">
        <f>IF(ISBLANK($A1205),"",INDEX(ShipmentRegister!D:D,MATCH($A1205,ShipmentRegister!C:C,0)))</f>
        <v/>
      </c>
      <c r="D1205" s="57" t="str">
        <f>IF(ISBLANK($A1205),"",INDEX(ShipmentRegister!F:F,MATCH($A1205,ShipmentRegister!C:C,0)))</f>
        <v/>
      </c>
      <c r="E1205" s="23"/>
      <c r="F1205" s="63"/>
      <c r="G1205" s="25"/>
      <c r="H1205" s="23"/>
      <c r="I1205" s="23"/>
      <c r="J1205" s="24"/>
      <c r="K1205" s="58" t="str">
        <f>IF(ISBLANK($A1205),"",$F1205-(INDEX(ShipmentRegister!A:A,MATCH($A1205,ShipmentRegister!C:C,0))))</f>
        <v/>
      </c>
      <c r="L1205" s="59" t="str">
        <f>IF(ISBLANK($A1205),"",IF(INDEX(ShipmentRegister!T:T,MATCH($A1205,ShipmentRegister!C:C,0))=0,"",INDEX(ShipmentRegister!T:T,MATCH($A1205,ShipmentRegister!C:C,0))))</f>
        <v/>
      </c>
      <c r="M1205" s="24"/>
    </row>
    <row r="1206" spans="1:13">
      <c r="A1206" s="29"/>
      <c r="B1206" s="56" t="str">
        <f>IF(ISBLANK($A1206),"",INDEX(ShipmentRegister!G:G,MATCH($A1206,ShipmentRegister!C:C,0)))</f>
        <v/>
      </c>
      <c r="C1206" s="57" t="str">
        <f>IF(ISBLANK($A1206),"",INDEX(ShipmentRegister!D:D,MATCH($A1206,ShipmentRegister!C:C,0)))</f>
        <v/>
      </c>
      <c r="D1206" s="57" t="str">
        <f>IF(ISBLANK($A1206),"",INDEX(ShipmentRegister!F:F,MATCH($A1206,ShipmentRegister!C:C,0)))</f>
        <v/>
      </c>
      <c r="E1206" s="23"/>
      <c r="F1206" s="63"/>
      <c r="G1206" s="25"/>
      <c r="H1206" s="23"/>
      <c r="I1206" s="23"/>
      <c r="J1206" s="24"/>
      <c r="K1206" s="58" t="str">
        <f>IF(ISBLANK($A1206),"",$F1206-(INDEX(ShipmentRegister!A:A,MATCH($A1206,ShipmentRegister!C:C,0))))</f>
        <v/>
      </c>
      <c r="L1206" s="59" t="str">
        <f>IF(ISBLANK($A1206),"",IF(INDEX(ShipmentRegister!T:T,MATCH($A1206,ShipmentRegister!C:C,0))=0,"",INDEX(ShipmentRegister!T:T,MATCH($A1206,ShipmentRegister!C:C,0))))</f>
        <v/>
      </c>
      <c r="M1206" s="24"/>
    </row>
    <row r="1207" spans="1:13">
      <c r="A1207" s="29"/>
      <c r="B1207" s="56" t="str">
        <f>IF(ISBLANK($A1207),"",INDEX(ShipmentRegister!G:G,MATCH($A1207,ShipmentRegister!C:C,0)))</f>
        <v/>
      </c>
      <c r="C1207" s="57" t="str">
        <f>IF(ISBLANK($A1207),"",INDEX(ShipmentRegister!D:D,MATCH($A1207,ShipmentRegister!C:C,0)))</f>
        <v/>
      </c>
      <c r="D1207" s="57" t="str">
        <f>IF(ISBLANK($A1207),"",INDEX(ShipmentRegister!F:F,MATCH($A1207,ShipmentRegister!C:C,0)))</f>
        <v/>
      </c>
      <c r="E1207" s="23"/>
      <c r="F1207" s="63"/>
      <c r="G1207" s="25"/>
      <c r="H1207" s="23"/>
      <c r="I1207" s="23"/>
      <c r="J1207" s="24"/>
      <c r="K1207" s="58" t="str">
        <f>IF(ISBLANK($A1207),"",$F1207-(INDEX(ShipmentRegister!A:A,MATCH($A1207,ShipmentRegister!C:C,0))))</f>
        <v/>
      </c>
      <c r="L1207" s="59" t="str">
        <f>IF(ISBLANK($A1207),"",IF(INDEX(ShipmentRegister!T:T,MATCH($A1207,ShipmentRegister!C:C,0))=0,"",INDEX(ShipmentRegister!T:T,MATCH($A1207,ShipmentRegister!C:C,0))))</f>
        <v/>
      </c>
      <c r="M1207" s="24"/>
    </row>
    <row r="1208" spans="1:13">
      <c r="A1208" s="29"/>
      <c r="B1208" s="56" t="str">
        <f>IF(ISBLANK($A1208),"",INDEX(ShipmentRegister!G:G,MATCH($A1208,ShipmentRegister!C:C,0)))</f>
        <v/>
      </c>
      <c r="C1208" s="57" t="str">
        <f>IF(ISBLANK($A1208),"",INDEX(ShipmentRegister!D:D,MATCH($A1208,ShipmentRegister!C:C,0)))</f>
        <v/>
      </c>
      <c r="D1208" s="57" t="str">
        <f>IF(ISBLANK($A1208),"",INDEX(ShipmentRegister!F:F,MATCH($A1208,ShipmentRegister!C:C,0)))</f>
        <v/>
      </c>
      <c r="E1208" s="23"/>
      <c r="F1208" s="63"/>
      <c r="G1208" s="25"/>
      <c r="H1208" s="23"/>
      <c r="I1208" s="23"/>
      <c r="J1208" s="24"/>
      <c r="K1208" s="58" t="str">
        <f>IF(ISBLANK($A1208),"",$F1208-(INDEX(ShipmentRegister!A:A,MATCH($A1208,ShipmentRegister!C:C,0))))</f>
        <v/>
      </c>
      <c r="L1208" s="59" t="str">
        <f>IF(ISBLANK($A1208),"",IF(INDEX(ShipmentRegister!T:T,MATCH($A1208,ShipmentRegister!C:C,0))=0,"",INDEX(ShipmentRegister!T:T,MATCH($A1208,ShipmentRegister!C:C,0))))</f>
        <v/>
      </c>
      <c r="M1208" s="24"/>
    </row>
    <row r="1209" spans="1:13">
      <c r="A1209" s="29"/>
      <c r="B1209" s="56" t="str">
        <f>IF(ISBLANK($A1209),"",INDEX(ShipmentRegister!G:G,MATCH($A1209,ShipmentRegister!C:C,0)))</f>
        <v/>
      </c>
      <c r="C1209" s="57" t="str">
        <f>IF(ISBLANK($A1209),"",INDEX(ShipmentRegister!D:D,MATCH($A1209,ShipmentRegister!C:C,0)))</f>
        <v/>
      </c>
      <c r="D1209" s="57" t="str">
        <f>IF(ISBLANK($A1209),"",INDEX(ShipmentRegister!F:F,MATCH($A1209,ShipmentRegister!C:C,0)))</f>
        <v/>
      </c>
      <c r="E1209" s="23"/>
      <c r="F1209" s="63"/>
      <c r="G1209" s="25"/>
      <c r="H1209" s="23"/>
      <c r="I1209" s="23"/>
      <c r="J1209" s="24"/>
      <c r="K1209" s="58" t="str">
        <f>IF(ISBLANK($A1209),"",$F1209-(INDEX(ShipmentRegister!A:A,MATCH($A1209,ShipmentRegister!C:C,0))))</f>
        <v/>
      </c>
      <c r="L1209" s="59" t="str">
        <f>IF(ISBLANK($A1209),"",IF(INDEX(ShipmentRegister!T:T,MATCH($A1209,ShipmentRegister!C:C,0))=0,"",INDEX(ShipmentRegister!T:T,MATCH($A1209,ShipmentRegister!C:C,0))))</f>
        <v/>
      </c>
      <c r="M1209" s="24"/>
    </row>
    <row r="1210" spans="1:13">
      <c r="A1210" s="29"/>
      <c r="B1210" s="56" t="str">
        <f>IF(ISBLANK($A1210),"",INDEX(ShipmentRegister!G:G,MATCH($A1210,ShipmentRegister!C:C,0)))</f>
        <v/>
      </c>
      <c r="C1210" s="57" t="str">
        <f>IF(ISBLANK($A1210),"",INDEX(ShipmentRegister!D:D,MATCH($A1210,ShipmentRegister!C:C,0)))</f>
        <v/>
      </c>
      <c r="D1210" s="57" t="str">
        <f>IF(ISBLANK($A1210),"",INDEX(ShipmentRegister!F:F,MATCH($A1210,ShipmentRegister!C:C,0)))</f>
        <v/>
      </c>
      <c r="E1210" s="23"/>
      <c r="F1210" s="63"/>
      <c r="G1210" s="25"/>
      <c r="H1210" s="23"/>
      <c r="I1210" s="23"/>
      <c r="J1210" s="24"/>
      <c r="K1210" s="58" t="str">
        <f>IF(ISBLANK($A1210),"",$F1210-(INDEX(ShipmentRegister!A:A,MATCH($A1210,ShipmentRegister!C:C,0))))</f>
        <v/>
      </c>
      <c r="L1210" s="59" t="str">
        <f>IF(ISBLANK($A1210),"",IF(INDEX(ShipmentRegister!T:T,MATCH($A1210,ShipmentRegister!C:C,0))=0,"",INDEX(ShipmentRegister!T:T,MATCH($A1210,ShipmentRegister!C:C,0))))</f>
        <v/>
      </c>
      <c r="M1210" s="24"/>
    </row>
    <row r="1211" spans="1:13">
      <c r="A1211" s="29"/>
      <c r="B1211" s="56" t="str">
        <f>IF(ISBLANK($A1211),"",INDEX(ShipmentRegister!G:G,MATCH($A1211,ShipmentRegister!C:C,0)))</f>
        <v/>
      </c>
      <c r="C1211" s="57" t="str">
        <f>IF(ISBLANK($A1211),"",INDEX(ShipmentRegister!D:D,MATCH($A1211,ShipmentRegister!C:C,0)))</f>
        <v/>
      </c>
      <c r="D1211" s="57" t="str">
        <f>IF(ISBLANK($A1211),"",INDEX(ShipmentRegister!F:F,MATCH($A1211,ShipmentRegister!C:C,0)))</f>
        <v/>
      </c>
      <c r="E1211" s="23"/>
      <c r="F1211" s="63"/>
      <c r="G1211" s="25"/>
      <c r="H1211" s="23"/>
      <c r="I1211" s="23"/>
      <c r="J1211" s="24"/>
      <c r="K1211" s="58" t="str">
        <f>IF(ISBLANK($A1211),"",$F1211-(INDEX(ShipmentRegister!A:A,MATCH($A1211,ShipmentRegister!C:C,0))))</f>
        <v/>
      </c>
      <c r="L1211" s="59" t="str">
        <f>IF(ISBLANK($A1211),"",IF(INDEX(ShipmentRegister!T:T,MATCH($A1211,ShipmentRegister!C:C,0))=0,"",INDEX(ShipmentRegister!T:T,MATCH($A1211,ShipmentRegister!C:C,0))))</f>
        <v/>
      </c>
      <c r="M1211" s="24"/>
    </row>
    <row r="1212" spans="1:13">
      <c r="A1212" s="29"/>
      <c r="B1212" s="56" t="str">
        <f>IF(ISBLANK($A1212),"",INDEX(ShipmentRegister!G:G,MATCH($A1212,ShipmentRegister!C:C,0)))</f>
        <v/>
      </c>
      <c r="C1212" s="57" t="str">
        <f>IF(ISBLANK($A1212),"",INDEX(ShipmentRegister!D:D,MATCH($A1212,ShipmentRegister!C:C,0)))</f>
        <v/>
      </c>
      <c r="D1212" s="57" t="str">
        <f>IF(ISBLANK($A1212),"",INDEX(ShipmentRegister!F:F,MATCH($A1212,ShipmentRegister!C:C,0)))</f>
        <v/>
      </c>
      <c r="E1212" s="23"/>
      <c r="F1212" s="63"/>
      <c r="G1212" s="25"/>
      <c r="H1212" s="23"/>
      <c r="I1212" s="23"/>
      <c r="J1212" s="24"/>
      <c r="K1212" s="58" t="str">
        <f>IF(ISBLANK($A1212),"",$F1212-(INDEX(ShipmentRegister!A:A,MATCH($A1212,ShipmentRegister!C:C,0))))</f>
        <v/>
      </c>
      <c r="L1212" s="59" t="str">
        <f>IF(ISBLANK($A1212),"",IF(INDEX(ShipmentRegister!T:T,MATCH($A1212,ShipmentRegister!C:C,0))=0,"",INDEX(ShipmentRegister!T:T,MATCH($A1212,ShipmentRegister!C:C,0))))</f>
        <v/>
      </c>
      <c r="M1212" s="24"/>
    </row>
    <row r="1213" spans="1:13">
      <c r="A1213" s="29"/>
      <c r="B1213" s="56" t="str">
        <f>IF(ISBLANK($A1213),"",INDEX(ShipmentRegister!G:G,MATCH($A1213,ShipmentRegister!C:C,0)))</f>
        <v/>
      </c>
      <c r="C1213" s="57" t="str">
        <f>IF(ISBLANK($A1213),"",INDEX(ShipmentRegister!D:D,MATCH($A1213,ShipmentRegister!C:C,0)))</f>
        <v/>
      </c>
      <c r="D1213" s="57" t="str">
        <f>IF(ISBLANK($A1213),"",INDEX(ShipmentRegister!F:F,MATCH($A1213,ShipmentRegister!C:C,0)))</f>
        <v/>
      </c>
      <c r="E1213" s="23"/>
      <c r="F1213" s="63"/>
      <c r="G1213" s="25"/>
      <c r="H1213" s="23"/>
      <c r="I1213" s="23"/>
      <c r="J1213" s="24"/>
      <c r="K1213" s="58" t="str">
        <f>IF(ISBLANK($A1213),"",$F1213-(INDEX(ShipmentRegister!A:A,MATCH($A1213,ShipmentRegister!C:C,0))))</f>
        <v/>
      </c>
      <c r="L1213" s="59" t="str">
        <f>IF(ISBLANK($A1213),"",IF(INDEX(ShipmentRegister!T:T,MATCH($A1213,ShipmentRegister!C:C,0))=0,"",INDEX(ShipmentRegister!T:T,MATCH($A1213,ShipmentRegister!C:C,0))))</f>
        <v/>
      </c>
      <c r="M1213" s="24"/>
    </row>
    <row r="1214" spans="1:13">
      <c r="A1214" s="29"/>
      <c r="B1214" s="56" t="str">
        <f>IF(ISBLANK($A1214),"",INDEX(ShipmentRegister!G:G,MATCH($A1214,ShipmentRegister!C:C,0)))</f>
        <v/>
      </c>
      <c r="C1214" s="57" t="str">
        <f>IF(ISBLANK($A1214),"",INDEX(ShipmentRegister!D:D,MATCH($A1214,ShipmentRegister!C:C,0)))</f>
        <v/>
      </c>
      <c r="D1214" s="57" t="str">
        <f>IF(ISBLANK($A1214),"",INDEX(ShipmentRegister!F:F,MATCH($A1214,ShipmentRegister!C:C,0)))</f>
        <v/>
      </c>
      <c r="E1214" s="23"/>
      <c r="F1214" s="63"/>
      <c r="G1214" s="25"/>
      <c r="H1214" s="23"/>
      <c r="I1214" s="23"/>
      <c r="J1214" s="24"/>
      <c r="K1214" s="58" t="str">
        <f>IF(ISBLANK($A1214),"",$F1214-(INDEX(ShipmentRegister!A:A,MATCH($A1214,ShipmentRegister!C:C,0))))</f>
        <v/>
      </c>
      <c r="L1214" s="59" t="str">
        <f>IF(ISBLANK($A1214),"",IF(INDEX(ShipmentRegister!T:T,MATCH($A1214,ShipmentRegister!C:C,0))=0,"",INDEX(ShipmentRegister!T:T,MATCH($A1214,ShipmentRegister!C:C,0))))</f>
        <v/>
      </c>
      <c r="M1214" s="24"/>
    </row>
    <row r="1215" spans="1:13">
      <c r="A1215" s="29"/>
      <c r="B1215" s="56" t="str">
        <f>IF(ISBLANK($A1215),"",INDEX(ShipmentRegister!G:G,MATCH($A1215,ShipmentRegister!C:C,0)))</f>
        <v/>
      </c>
      <c r="C1215" s="57" t="str">
        <f>IF(ISBLANK($A1215),"",INDEX(ShipmentRegister!D:D,MATCH($A1215,ShipmentRegister!C:C,0)))</f>
        <v/>
      </c>
      <c r="D1215" s="57" t="str">
        <f>IF(ISBLANK($A1215),"",INDEX(ShipmentRegister!F:F,MATCH($A1215,ShipmentRegister!C:C,0)))</f>
        <v/>
      </c>
      <c r="E1215" s="23"/>
      <c r="F1215" s="63"/>
      <c r="G1215" s="25"/>
      <c r="H1215" s="23"/>
      <c r="I1215" s="23"/>
      <c r="J1215" s="24"/>
      <c r="K1215" s="58" t="str">
        <f>IF(ISBLANK($A1215),"",$F1215-(INDEX(ShipmentRegister!A:A,MATCH($A1215,ShipmentRegister!C:C,0))))</f>
        <v/>
      </c>
      <c r="L1215" s="59" t="str">
        <f>IF(ISBLANK($A1215),"",IF(INDEX(ShipmentRegister!T:T,MATCH($A1215,ShipmentRegister!C:C,0))=0,"",INDEX(ShipmentRegister!T:T,MATCH($A1215,ShipmentRegister!C:C,0))))</f>
        <v/>
      </c>
      <c r="M1215" s="24"/>
    </row>
    <row r="1216" spans="1:13">
      <c r="A1216" s="29"/>
      <c r="B1216" s="56" t="str">
        <f>IF(ISBLANK($A1216),"",INDEX(ShipmentRegister!G:G,MATCH($A1216,ShipmentRegister!C:C,0)))</f>
        <v/>
      </c>
      <c r="C1216" s="57" t="str">
        <f>IF(ISBLANK($A1216),"",INDEX(ShipmentRegister!D:D,MATCH($A1216,ShipmentRegister!C:C,0)))</f>
        <v/>
      </c>
      <c r="D1216" s="57" t="str">
        <f>IF(ISBLANK($A1216),"",INDEX(ShipmentRegister!F:F,MATCH($A1216,ShipmentRegister!C:C,0)))</f>
        <v/>
      </c>
      <c r="E1216" s="23"/>
      <c r="F1216" s="63"/>
      <c r="G1216" s="25"/>
      <c r="H1216" s="23"/>
      <c r="I1216" s="23"/>
      <c r="J1216" s="24"/>
      <c r="K1216" s="58" t="str">
        <f>IF(ISBLANK($A1216),"",$F1216-(INDEX(ShipmentRegister!A:A,MATCH($A1216,ShipmentRegister!C:C,0))))</f>
        <v/>
      </c>
      <c r="L1216" s="59" t="str">
        <f>IF(ISBLANK($A1216),"",IF(INDEX(ShipmentRegister!T:T,MATCH($A1216,ShipmentRegister!C:C,0))=0,"",INDEX(ShipmentRegister!T:T,MATCH($A1216,ShipmentRegister!C:C,0))))</f>
        <v/>
      </c>
      <c r="M1216" s="24"/>
    </row>
    <row r="1217" spans="1:13">
      <c r="A1217" s="29"/>
      <c r="B1217" s="56" t="str">
        <f>IF(ISBLANK($A1217),"",INDEX(ShipmentRegister!G:G,MATCH($A1217,ShipmentRegister!C:C,0)))</f>
        <v/>
      </c>
      <c r="C1217" s="57" t="str">
        <f>IF(ISBLANK($A1217),"",INDEX(ShipmentRegister!D:D,MATCH($A1217,ShipmentRegister!C:C,0)))</f>
        <v/>
      </c>
      <c r="D1217" s="57" t="str">
        <f>IF(ISBLANK($A1217),"",INDEX(ShipmentRegister!F:F,MATCH($A1217,ShipmentRegister!C:C,0)))</f>
        <v/>
      </c>
      <c r="E1217" s="23"/>
      <c r="F1217" s="63"/>
      <c r="G1217" s="25"/>
      <c r="H1217" s="23"/>
      <c r="I1217" s="23"/>
      <c r="J1217" s="24"/>
      <c r="K1217" s="58" t="str">
        <f>IF(ISBLANK($A1217),"",$F1217-(INDEX(ShipmentRegister!A:A,MATCH($A1217,ShipmentRegister!C:C,0))))</f>
        <v/>
      </c>
      <c r="L1217" s="59" t="str">
        <f>IF(ISBLANK($A1217),"",IF(INDEX(ShipmentRegister!T:T,MATCH($A1217,ShipmentRegister!C:C,0))=0,"",INDEX(ShipmentRegister!T:T,MATCH($A1217,ShipmentRegister!C:C,0))))</f>
        <v/>
      </c>
      <c r="M1217" s="24"/>
    </row>
    <row r="1218" spans="1:13">
      <c r="A1218" s="29"/>
      <c r="B1218" s="56" t="str">
        <f>IF(ISBLANK($A1218),"",INDEX(ShipmentRegister!G:G,MATCH($A1218,ShipmentRegister!C:C,0)))</f>
        <v/>
      </c>
      <c r="C1218" s="57" t="str">
        <f>IF(ISBLANK($A1218),"",INDEX(ShipmentRegister!D:D,MATCH($A1218,ShipmentRegister!C:C,0)))</f>
        <v/>
      </c>
      <c r="D1218" s="57" t="str">
        <f>IF(ISBLANK($A1218),"",INDEX(ShipmentRegister!F:F,MATCH($A1218,ShipmentRegister!C:C,0)))</f>
        <v/>
      </c>
      <c r="E1218" s="23"/>
      <c r="F1218" s="63"/>
      <c r="G1218" s="25"/>
      <c r="H1218" s="23"/>
      <c r="I1218" s="23"/>
      <c r="J1218" s="24"/>
      <c r="K1218" s="58" t="str">
        <f>IF(ISBLANK($A1218),"",$F1218-(INDEX(ShipmentRegister!A:A,MATCH($A1218,ShipmentRegister!C:C,0))))</f>
        <v/>
      </c>
      <c r="L1218" s="59" t="str">
        <f>IF(ISBLANK($A1218),"",IF(INDEX(ShipmentRegister!T:T,MATCH($A1218,ShipmentRegister!C:C,0))=0,"",INDEX(ShipmentRegister!T:T,MATCH($A1218,ShipmentRegister!C:C,0))))</f>
        <v/>
      </c>
      <c r="M1218" s="24"/>
    </row>
    <row r="1219" spans="1:13">
      <c r="A1219" s="29"/>
      <c r="B1219" s="56" t="str">
        <f>IF(ISBLANK($A1219),"",INDEX(ShipmentRegister!G:G,MATCH($A1219,ShipmentRegister!C:C,0)))</f>
        <v/>
      </c>
      <c r="C1219" s="57" t="str">
        <f>IF(ISBLANK($A1219),"",INDEX(ShipmentRegister!D:D,MATCH($A1219,ShipmentRegister!C:C,0)))</f>
        <v/>
      </c>
      <c r="D1219" s="57" t="str">
        <f>IF(ISBLANK($A1219),"",INDEX(ShipmentRegister!F:F,MATCH($A1219,ShipmentRegister!C:C,0)))</f>
        <v/>
      </c>
      <c r="E1219" s="23"/>
      <c r="F1219" s="63"/>
      <c r="G1219" s="25"/>
      <c r="H1219" s="23"/>
      <c r="I1219" s="23"/>
      <c r="J1219" s="24"/>
      <c r="K1219" s="58" t="str">
        <f>IF(ISBLANK($A1219),"",$F1219-(INDEX(ShipmentRegister!A:A,MATCH($A1219,ShipmentRegister!C:C,0))))</f>
        <v/>
      </c>
      <c r="L1219" s="59" t="str">
        <f>IF(ISBLANK($A1219),"",IF(INDEX(ShipmentRegister!T:T,MATCH($A1219,ShipmentRegister!C:C,0))=0,"",INDEX(ShipmentRegister!T:T,MATCH($A1219,ShipmentRegister!C:C,0))))</f>
        <v/>
      </c>
      <c r="M1219" s="24"/>
    </row>
    <row r="1220" spans="1:13">
      <c r="A1220" s="29"/>
      <c r="B1220" s="56" t="str">
        <f>IF(ISBLANK($A1220),"",INDEX(ShipmentRegister!G:G,MATCH($A1220,ShipmentRegister!C:C,0)))</f>
        <v/>
      </c>
      <c r="C1220" s="57" t="str">
        <f>IF(ISBLANK($A1220),"",INDEX(ShipmentRegister!D:D,MATCH($A1220,ShipmentRegister!C:C,0)))</f>
        <v/>
      </c>
      <c r="D1220" s="57" t="str">
        <f>IF(ISBLANK($A1220),"",INDEX(ShipmentRegister!F:F,MATCH($A1220,ShipmentRegister!C:C,0)))</f>
        <v/>
      </c>
      <c r="E1220" s="23"/>
      <c r="F1220" s="63"/>
      <c r="G1220" s="25"/>
      <c r="H1220" s="23"/>
      <c r="I1220" s="23"/>
      <c r="J1220" s="24"/>
      <c r="K1220" s="58" t="str">
        <f>IF(ISBLANK($A1220),"",$F1220-(INDEX(ShipmentRegister!A:A,MATCH($A1220,ShipmentRegister!C:C,0))))</f>
        <v/>
      </c>
      <c r="L1220" s="59" t="str">
        <f>IF(ISBLANK($A1220),"",IF(INDEX(ShipmentRegister!T:T,MATCH($A1220,ShipmentRegister!C:C,0))=0,"",INDEX(ShipmentRegister!T:T,MATCH($A1220,ShipmentRegister!C:C,0))))</f>
        <v/>
      </c>
      <c r="M1220" s="24"/>
    </row>
    <row r="1221" spans="1:13">
      <c r="A1221" s="29"/>
      <c r="B1221" s="56" t="str">
        <f>IF(ISBLANK($A1221),"",INDEX(ShipmentRegister!G:G,MATCH($A1221,ShipmentRegister!C:C,0)))</f>
        <v/>
      </c>
      <c r="C1221" s="57" t="str">
        <f>IF(ISBLANK($A1221),"",INDEX(ShipmentRegister!D:D,MATCH($A1221,ShipmentRegister!C:C,0)))</f>
        <v/>
      </c>
      <c r="D1221" s="57" t="str">
        <f>IF(ISBLANK($A1221),"",INDEX(ShipmentRegister!F:F,MATCH($A1221,ShipmentRegister!C:C,0)))</f>
        <v/>
      </c>
      <c r="E1221" s="23"/>
      <c r="F1221" s="63"/>
      <c r="G1221" s="25"/>
      <c r="H1221" s="23"/>
      <c r="I1221" s="23"/>
      <c r="J1221" s="24"/>
      <c r="K1221" s="58" t="str">
        <f>IF(ISBLANK($A1221),"",$F1221-(INDEX(ShipmentRegister!A:A,MATCH($A1221,ShipmentRegister!C:C,0))))</f>
        <v/>
      </c>
      <c r="L1221" s="59" t="str">
        <f>IF(ISBLANK($A1221),"",IF(INDEX(ShipmentRegister!T:T,MATCH($A1221,ShipmentRegister!C:C,0))=0,"",INDEX(ShipmentRegister!T:T,MATCH($A1221,ShipmentRegister!C:C,0))))</f>
        <v/>
      </c>
      <c r="M1221" s="24"/>
    </row>
    <row r="1222" spans="1:13">
      <c r="A1222" s="29"/>
      <c r="B1222" s="56" t="str">
        <f>IF(ISBLANK($A1222),"",INDEX(ShipmentRegister!G:G,MATCH($A1222,ShipmentRegister!C:C,0)))</f>
        <v/>
      </c>
      <c r="C1222" s="57" t="str">
        <f>IF(ISBLANK($A1222),"",INDEX(ShipmentRegister!D:D,MATCH($A1222,ShipmentRegister!C:C,0)))</f>
        <v/>
      </c>
      <c r="D1222" s="57" t="str">
        <f>IF(ISBLANK($A1222),"",INDEX(ShipmentRegister!F:F,MATCH($A1222,ShipmentRegister!C:C,0)))</f>
        <v/>
      </c>
      <c r="E1222" s="23"/>
      <c r="F1222" s="63"/>
      <c r="G1222" s="25"/>
      <c r="H1222" s="23"/>
      <c r="I1222" s="23"/>
      <c r="J1222" s="24"/>
      <c r="K1222" s="58" t="str">
        <f>IF(ISBLANK($A1222),"",$F1222-(INDEX(ShipmentRegister!A:A,MATCH($A1222,ShipmentRegister!C:C,0))))</f>
        <v/>
      </c>
      <c r="L1222" s="59" t="str">
        <f>IF(ISBLANK($A1222),"",IF(INDEX(ShipmentRegister!T:T,MATCH($A1222,ShipmentRegister!C:C,0))=0,"",INDEX(ShipmentRegister!T:T,MATCH($A1222,ShipmentRegister!C:C,0))))</f>
        <v/>
      </c>
      <c r="M1222" s="24"/>
    </row>
    <row r="1223" spans="1:13">
      <c r="A1223" s="29"/>
      <c r="B1223" s="56" t="str">
        <f>IF(ISBLANK($A1223),"",INDEX(ShipmentRegister!G:G,MATCH($A1223,ShipmentRegister!C:C,0)))</f>
        <v/>
      </c>
      <c r="C1223" s="57" t="str">
        <f>IF(ISBLANK($A1223),"",INDEX(ShipmentRegister!D:D,MATCH($A1223,ShipmentRegister!C:C,0)))</f>
        <v/>
      </c>
      <c r="D1223" s="57" t="str">
        <f>IF(ISBLANK($A1223),"",INDEX(ShipmentRegister!F:F,MATCH($A1223,ShipmentRegister!C:C,0)))</f>
        <v/>
      </c>
      <c r="E1223" s="23"/>
      <c r="F1223" s="63"/>
      <c r="G1223" s="25"/>
      <c r="H1223" s="23"/>
      <c r="I1223" s="23"/>
      <c r="J1223" s="24"/>
      <c r="K1223" s="58" t="str">
        <f>IF(ISBLANK($A1223),"",$F1223-(INDEX(ShipmentRegister!A:A,MATCH($A1223,ShipmentRegister!C:C,0))))</f>
        <v/>
      </c>
      <c r="L1223" s="59" t="str">
        <f>IF(ISBLANK($A1223),"",IF(INDEX(ShipmentRegister!T:T,MATCH($A1223,ShipmentRegister!C:C,0))=0,"",INDEX(ShipmentRegister!T:T,MATCH($A1223,ShipmentRegister!C:C,0))))</f>
        <v/>
      </c>
      <c r="M1223" s="24"/>
    </row>
    <row r="1224" spans="1:13">
      <c r="A1224" s="29"/>
      <c r="B1224" s="56" t="str">
        <f>IF(ISBLANK($A1224),"",INDEX(ShipmentRegister!G:G,MATCH($A1224,ShipmentRegister!C:C,0)))</f>
        <v/>
      </c>
      <c r="C1224" s="57" t="str">
        <f>IF(ISBLANK($A1224),"",INDEX(ShipmentRegister!D:D,MATCH($A1224,ShipmentRegister!C:C,0)))</f>
        <v/>
      </c>
      <c r="D1224" s="57" t="str">
        <f>IF(ISBLANK($A1224),"",INDEX(ShipmentRegister!F:F,MATCH($A1224,ShipmentRegister!C:C,0)))</f>
        <v/>
      </c>
      <c r="E1224" s="23"/>
      <c r="F1224" s="63"/>
      <c r="G1224" s="25"/>
      <c r="H1224" s="23"/>
      <c r="I1224" s="23"/>
      <c r="J1224" s="24"/>
      <c r="K1224" s="58" t="str">
        <f>IF(ISBLANK($A1224),"",$F1224-(INDEX(ShipmentRegister!A:A,MATCH($A1224,ShipmentRegister!C:C,0))))</f>
        <v/>
      </c>
      <c r="L1224" s="59" t="str">
        <f>IF(ISBLANK($A1224),"",IF(INDEX(ShipmentRegister!T:T,MATCH($A1224,ShipmentRegister!C:C,0))=0,"",INDEX(ShipmentRegister!T:T,MATCH($A1224,ShipmentRegister!C:C,0))))</f>
        <v/>
      </c>
      <c r="M1224" s="24"/>
    </row>
    <row r="1225" spans="1:13">
      <c r="A1225" s="29"/>
      <c r="B1225" s="56" t="str">
        <f>IF(ISBLANK($A1225),"",INDEX(ShipmentRegister!G:G,MATCH($A1225,ShipmentRegister!C:C,0)))</f>
        <v/>
      </c>
      <c r="C1225" s="57" t="str">
        <f>IF(ISBLANK($A1225),"",INDEX(ShipmentRegister!D:D,MATCH($A1225,ShipmentRegister!C:C,0)))</f>
        <v/>
      </c>
      <c r="D1225" s="57" t="str">
        <f>IF(ISBLANK($A1225),"",INDEX(ShipmentRegister!F:F,MATCH($A1225,ShipmentRegister!C:C,0)))</f>
        <v/>
      </c>
      <c r="E1225" s="23"/>
      <c r="F1225" s="63"/>
      <c r="G1225" s="25"/>
      <c r="H1225" s="23"/>
      <c r="I1225" s="23"/>
      <c r="J1225" s="24"/>
      <c r="K1225" s="58" t="str">
        <f>IF(ISBLANK($A1225),"",$F1225-(INDEX(ShipmentRegister!A:A,MATCH($A1225,ShipmentRegister!C:C,0))))</f>
        <v/>
      </c>
      <c r="L1225" s="59" t="str">
        <f>IF(ISBLANK($A1225),"",IF(INDEX(ShipmentRegister!T:T,MATCH($A1225,ShipmentRegister!C:C,0))=0,"",INDEX(ShipmentRegister!T:T,MATCH($A1225,ShipmentRegister!C:C,0))))</f>
        <v/>
      </c>
      <c r="M1225" s="24"/>
    </row>
    <row r="1226" spans="1:13">
      <c r="A1226" s="29"/>
      <c r="B1226" s="56" t="str">
        <f>IF(ISBLANK($A1226),"",INDEX(ShipmentRegister!G:G,MATCH($A1226,ShipmentRegister!C:C,0)))</f>
        <v/>
      </c>
      <c r="C1226" s="57" t="str">
        <f>IF(ISBLANK($A1226),"",INDEX(ShipmentRegister!D:D,MATCH($A1226,ShipmentRegister!C:C,0)))</f>
        <v/>
      </c>
      <c r="D1226" s="57" t="str">
        <f>IF(ISBLANK($A1226),"",INDEX(ShipmentRegister!F:F,MATCH($A1226,ShipmentRegister!C:C,0)))</f>
        <v/>
      </c>
      <c r="E1226" s="23"/>
      <c r="F1226" s="63"/>
      <c r="G1226" s="25"/>
      <c r="H1226" s="23"/>
      <c r="I1226" s="23"/>
      <c r="J1226" s="24"/>
      <c r="K1226" s="58" t="str">
        <f>IF(ISBLANK($A1226),"",$F1226-(INDEX(ShipmentRegister!A:A,MATCH($A1226,ShipmentRegister!C:C,0))))</f>
        <v/>
      </c>
      <c r="L1226" s="59" t="str">
        <f>IF(ISBLANK($A1226),"",IF(INDEX(ShipmentRegister!T:T,MATCH($A1226,ShipmentRegister!C:C,0))=0,"",INDEX(ShipmentRegister!T:T,MATCH($A1226,ShipmentRegister!C:C,0))))</f>
        <v/>
      </c>
      <c r="M1226" s="24"/>
    </row>
    <row r="1227" spans="1:13">
      <c r="A1227" s="29"/>
      <c r="B1227" s="56" t="str">
        <f>IF(ISBLANK($A1227),"",INDEX(ShipmentRegister!G:G,MATCH($A1227,ShipmentRegister!C:C,0)))</f>
        <v/>
      </c>
      <c r="C1227" s="57" t="str">
        <f>IF(ISBLANK($A1227),"",INDEX(ShipmentRegister!D:D,MATCH($A1227,ShipmentRegister!C:C,0)))</f>
        <v/>
      </c>
      <c r="D1227" s="57" t="str">
        <f>IF(ISBLANK($A1227),"",INDEX(ShipmentRegister!F:F,MATCH($A1227,ShipmentRegister!C:C,0)))</f>
        <v/>
      </c>
      <c r="E1227" s="23"/>
      <c r="F1227" s="63"/>
      <c r="G1227" s="25"/>
      <c r="H1227" s="23"/>
      <c r="I1227" s="23"/>
      <c r="J1227" s="24"/>
      <c r="K1227" s="58" t="str">
        <f>IF(ISBLANK($A1227),"",$F1227-(INDEX(ShipmentRegister!A:A,MATCH($A1227,ShipmentRegister!C:C,0))))</f>
        <v/>
      </c>
      <c r="L1227" s="59" t="str">
        <f>IF(ISBLANK($A1227),"",IF(INDEX(ShipmentRegister!T:T,MATCH($A1227,ShipmentRegister!C:C,0))=0,"",INDEX(ShipmentRegister!T:T,MATCH($A1227,ShipmentRegister!C:C,0))))</f>
        <v/>
      </c>
      <c r="M1227" s="24"/>
    </row>
    <row r="1228" spans="1:13">
      <c r="A1228" s="29"/>
      <c r="B1228" s="56" t="str">
        <f>IF(ISBLANK($A1228),"",INDEX(ShipmentRegister!G:G,MATCH($A1228,ShipmentRegister!C:C,0)))</f>
        <v/>
      </c>
      <c r="C1228" s="57" t="str">
        <f>IF(ISBLANK($A1228),"",INDEX(ShipmentRegister!D:D,MATCH($A1228,ShipmentRegister!C:C,0)))</f>
        <v/>
      </c>
      <c r="D1228" s="57" t="str">
        <f>IF(ISBLANK($A1228),"",INDEX(ShipmentRegister!F:F,MATCH($A1228,ShipmentRegister!C:C,0)))</f>
        <v/>
      </c>
      <c r="E1228" s="23"/>
      <c r="F1228" s="63"/>
      <c r="G1228" s="25"/>
      <c r="H1228" s="23"/>
      <c r="I1228" s="23"/>
      <c r="J1228" s="24"/>
      <c r="K1228" s="58" t="str">
        <f>IF(ISBLANK($A1228),"",$F1228-(INDEX(ShipmentRegister!A:A,MATCH($A1228,ShipmentRegister!C:C,0))))</f>
        <v/>
      </c>
      <c r="L1228" s="59" t="str">
        <f>IF(ISBLANK($A1228),"",IF(INDEX(ShipmentRegister!T:T,MATCH($A1228,ShipmentRegister!C:C,0))=0,"",INDEX(ShipmentRegister!T:T,MATCH($A1228,ShipmentRegister!C:C,0))))</f>
        <v/>
      </c>
      <c r="M1228" s="24"/>
    </row>
    <row r="1229" spans="1:13">
      <c r="A1229" s="29"/>
      <c r="B1229" s="56" t="str">
        <f>IF(ISBLANK($A1229),"",INDEX(ShipmentRegister!G:G,MATCH($A1229,ShipmentRegister!C:C,0)))</f>
        <v/>
      </c>
      <c r="C1229" s="57" t="str">
        <f>IF(ISBLANK($A1229),"",INDEX(ShipmentRegister!D:D,MATCH($A1229,ShipmentRegister!C:C,0)))</f>
        <v/>
      </c>
      <c r="D1229" s="57" t="str">
        <f>IF(ISBLANK($A1229),"",INDEX(ShipmentRegister!F:F,MATCH($A1229,ShipmentRegister!C:C,0)))</f>
        <v/>
      </c>
      <c r="E1229" s="23"/>
      <c r="F1229" s="63"/>
      <c r="G1229" s="25"/>
      <c r="H1229" s="23"/>
      <c r="I1229" s="23"/>
      <c r="J1229" s="24"/>
      <c r="K1229" s="58" t="str">
        <f>IF(ISBLANK($A1229),"",$F1229-(INDEX(ShipmentRegister!A:A,MATCH($A1229,ShipmentRegister!C:C,0))))</f>
        <v/>
      </c>
      <c r="L1229" s="59" t="str">
        <f>IF(ISBLANK($A1229),"",IF(INDEX(ShipmentRegister!T:T,MATCH($A1229,ShipmentRegister!C:C,0))=0,"",INDEX(ShipmentRegister!T:T,MATCH($A1229,ShipmentRegister!C:C,0))))</f>
        <v/>
      </c>
      <c r="M1229" s="24"/>
    </row>
    <row r="1230" spans="1:13">
      <c r="A1230" s="29"/>
      <c r="B1230" s="56" t="str">
        <f>IF(ISBLANK($A1230),"",INDEX(ShipmentRegister!G:G,MATCH($A1230,ShipmentRegister!C:C,0)))</f>
        <v/>
      </c>
      <c r="C1230" s="57" t="str">
        <f>IF(ISBLANK($A1230),"",INDEX(ShipmentRegister!D:D,MATCH($A1230,ShipmentRegister!C:C,0)))</f>
        <v/>
      </c>
      <c r="D1230" s="57" t="str">
        <f>IF(ISBLANK($A1230),"",INDEX(ShipmentRegister!F:F,MATCH($A1230,ShipmentRegister!C:C,0)))</f>
        <v/>
      </c>
      <c r="E1230" s="23"/>
      <c r="F1230" s="63"/>
      <c r="G1230" s="25"/>
      <c r="H1230" s="23"/>
      <c r="I1230" s="23"/>
      <c r="J1230" s="24"/>
      <c r="K1230" s="58" t="str">
        <f>IF(ISBLANK($A1230),"",$F1230-(INDEX(ShipmentRegister!A:A,MATCH($A1230,ShipmentRegister!C:C,0))))</f>
        <v/>
      </c>
      <c r="L1230" s="59" t="str">
        <f>IF(ISBLANK($A1230),"",IF(INDEX(ShipmentRegister!T:T,MATCH($A1230,ShipmentRegister!C:C,0))=0,"",INDEX(ShipmentRegister!T:T,MATCH($A1230,ShipmentRegister!C:C,0))))</f>
        <v/>
      </c>
      <c r="M1230" s="24"/>
    </row>
    <row r="1231" spans="1:13">
      <c r="A1231" s="29"/>
      <c r="B1231" s="56" t="str">
        <f>IF(ISBLANK($A1231),"",INDEX(ShipmentRegister!G:G,MATCH($A1231,ShipmentRegister!C:C,0)))</f>
        <v/>
      </c>
      <c r="C1231" s="57" t="str">
        <f>IF(ISBLANK($A1231),"",INDEX(ShipmentRegister!D:D,MATCH($A1231,ShipmentRegister!C:C,0)))</f>
        <v/>
      </c>
      <c r="D1231" s="57" t="str">
        <f>IF(ISBLANK($A1231),"",INDEX(ShipmentRegister!F:F,MATCH($A1231,ShipmentRegister!C:C,0)))</f>
        <v/>
      </c>
      <c r="E1231" s="23"/>
      <c r="F1231" s="63"/>
      <c r="G1231" s="25"/>
      <c r="H1231" s="23"/>
      <c r="I1231" s="23"/>
      <c r="J1231" s="24"/>
      <c r="K1231" s="58" t="str">
        <f>IF(ISBLANK($A1231),"",$F1231-(INDEX(ShipmentRegister!A:A,MATCH($A1231,ShipmentRegister!C:C,0))))</f>
        <v/>
      </c>
      <c r="L1231" s="59" t="str">
        <f>IF(ISBLANK($A1231),"",IF(INDEX(ShipmentRegister!T:T,MATCH($A1231,ShipmentRegister!C:C,0))=0,"",INDEX(ShipmentRegister!T:T,MATCH($A1231,ShipmentRegister!C:C,0))))</f>
        <v/>
      </c>
      <c r="M1231" s="24"/>
    </row>
    <row r="1232" spans="1:13">
      <c r="A1232" s="29"/>
      <c r="B1232" s="56" t="str">
        <f>IF(ISBLANK($A1232),"",INDEX(ShipmentRegister!G:G,MATCH($A1232,ShipmentRegister!C:C,0)))</f>
        <v/>
      </c>
      <c r="C1232" s="57" t="str">
        <f>IF(ISBLANK($A1232),"",INDEX(ShipmentRegister!D:D,MATCH($A1232,ShipmentRegister!C:C,0)))</f>
        <v/>
      </c>
      <c r="D1232" s="57" t="str">
        <f>IF(ISBLANK($A1232),"",INDEX(ShipmentRegister!F:F,MATCH($A1232,ShipmentRegister!C:C,0)))</f>
        <v/>
      </c>
      <c r="E1232" s="23"/>
      <c r="F1232" s="63"/>
      <c r="G1232" s="25"/>
      <c r="H1232" s="23"/>
      <c r="I1232" s="23"/>
      <c r="J1232" s="24"/>
      <c r="K1232" s="58" t="str">
        <f>IF(ISBLANK($A1232),"",$F1232-(INDEX(ShipmentRegister!A:A,MATCH($A1232,ShipmentRegister!C:C,0))))</f>
        <v/>
      </c>
      <c r="L1232" s="59" t="str">
        <f>IF(ISBLANK($A1232),"",IF(INDEX(ShipmentRegister!T:T,MATCH($A1232,ShipmentRegister!C:C,0))=0,"",INDEX(ShipmentRegister!T:T,MATCH($A1232,ShipmentRegister!C:C,0))))</f>
        <v/>
      </c>
      <c r="M1232" s="24"/>
    </row>
    <row r="1233" spans="1:13">
      <c r="A1233" s="29"/>
      <c r="B1233" s="56" t="str">
        <f>IF(ISBLANK($A1233),"",INDEX(ShipmentRegister!G:G,MATCH($A1233,ShipmentRegister!C:C,0)))</f>
        <v/>
      </c>
      <c r="C1233" s="57" t="str">
        <f>IF(ISBLANK($A1233),"",INDEX(ShipmentRegister!D:D,MATCH($A1233,ShipmentRegister!C:C,0)))</f>
        <v/>
      </c>
      <c r="D1233" s="57" t="str">
        <f>IF(ISBLANK($A1233),"",INDEX(ShipmentRegister!F:F,MATCH($A1233,ShipmentRegister!C:C,0)))</f>
        <v/>
      </c>
      <c r="E1233" s="23"/>
      <c r="F1233" s="63"/>
      <c r="G1233" s="25"/>
      <c r="H1233" s="23"/>
      <c r="I1233" s="23"/>
      <c r="J1233" s="24"/>
      <c r="K1233" s="58" t="str">
        <f>IF(ISBLANK($A1233),"",$F1233-(INDEX(ShipmentRegister!A:A,MATCH($A1233,ShipmentRegister!C:C,0))))</f>
        <v/>
      </c>
      <c r="L1233" s="59" t="str">
        <f>IF(ISBLANK($A1233),"",IF(INDEX(ShipmentRegister!T:T,MATCH($A1233,ShipmentRegister!C:C,0))=0,"",INDEX(ShipmentRegister!T:T,MATCH($A1233,ShipmentRegister!C:C,0))))</f>
        <v/>
      </c>
      <c r="M1233" s="24"/>
    </row>
    <row r="1234" spans="1:13">
      <c r="A1234" s="29"/>
      <c r="B1234" s="56" t="str">
        <f>IF(ISBLANK($A1234),"",INDEX(ShipmentRegister!G:G,MATCH($A1234,ShipmentRegister!C:C,0)))</f>
        <v/>
      </c>
      <c r="C1234" s="57" t="str">
        <f>IF(ISBLANK($A1234),"",INDEX(ShipmentRegister!D:D,MATCH($A1234,ShipmentRegister!C:C,0)))</f>
        <v/>
      </c>
      <c r="D1234" s="57" t="str">
        <f>IF(ISBLANK($A1234),"",INDEX(ShipmentRegister!F:F,MATCH($A1234,ShipmentRegister!C:C,0)))</f>
        <v/>
      </c>
      <c r="E1234" s="23"/>
      <c r="F1234" s="63"/>
      <c r="G1234" s="25"/>
      <c r="H1234" s="23"/>
      <c r="I1234" s="23"/>
      <c r="J1234" s="24"/>
      <c r="K1234" s="58" t="str">
        <f>IF(ISBLANK($A1234),"",$F1234-(INDEX(ShipmentRegister!A:A,MATCH($A1234,ShipmentRegister!C:C,0))))</f>
        <v/>
      </c>
      <c r="L1234" s="59" t="str">
        <f>IF(ISBLANK($A1234),"",IF(INDEX(ShipmentRegister!T:T,MATCH($A1234,ShipmentRegister!C:C,0))=0,"",INDEX(ShipmentRegister!T:T,MATCH($A1234,ShipmentRegister!C:C,0))))</f>
        <v/>
      </c>
      <c r="M1234" s="24"/>
    </row>
    <row r="1235" spans="1:13">
      <c r="A1235" s="29"/>
      <c r="B1235" s="56" t="str">
        <f>IF(ISBLANK($A1235),"",INDEX(ShipmentRegister!G:G,MATCH($A1235,ShipmentRegister!C:C,0)))</f>
        <v/>
      </c>
      <c r="C1235" s="57" t="str">
        <f>IF(ISBLANK($A1235),"",INDEX(ShipmentRegister!D:D,MATCH($A1235,ShipmentRegister!C:C,0)))</f>
        <v/>
      </c>
      <c r="D1235" s="57" t="str">
        <f>IF(ISBLANK($A1235),"",INDEX(ShipmentRegister!F:F,MATCH($A1235,ShipmentRegister!C:C,0)))</f>
        <v/>
      </c>
      <c r="E1235" s="23"/>
      <c r="F1235" s="63"/>
      <c r="G1235" s="25"/>
      <c r="H1235" s="23"/>
      <c r="I1235" s="23"/>
      <c r="J1235" s="24"/>
      <c r="K1235" s="58" t="str">
        <f>IF(ISBLANK($A1235),"",$F1235-(INDEX(ShipmentRegister!A:A,MATCH($A1235,ShipmentRegister!C:C,0))))</f>
        <v/>
      </c>
      <c r="L1235" s="59" t="str">
        <f>IF(ISBLANK($A1235),"",IF(INDEX(ShipmentRegister!T:T,MATCH($A1235,ShipmentRegister!C:C,0))=0,"",INDEX(ShipmentRegister!T:T,MATCH($A1235,ShipmentRegister!C:C,0))))</f>
        <v/>
      </c>
      <c r="M1235" s="24"/>
    </row>
    <row r="1236" spans="1:13">
      <c r="A1236" s="29"/>
      <c r="B1236" s="56" t="str">
        <f>IF(ISBLANK($A1236),"",INDEX(ShipmentRegister!G:G,MATCH($A1236,ShipmentRegister!C:C,0)))</f>
        <v/>
      </c>
      <c r="C1236" s="57" t="str">
        <f>IF(ISBLANK($A1236),"",INDEX(ShipmentRegister!D:D,MATCH($A1236,ShipmentRegister!C:C,0)))</f>
        <v/>
      </c>
      <c r="D1236" s="57" t="str">
        <f>IF(ISBLANK($A1236),"",INDEX(ShipmentRegister!F:F,MATCH($A1236,ShipmentRegister!C:C,0)))</f>
        <v/>
      </c>
      <c r="E1236" s="23"/>
      <c r="F1236" s="63"/>
      <c r="G1236" s="25"/>
      <c r="H1236" s="23"/>
      <c r="I1236" s="23"/>
      <c r="J1236" s="24"/>
      <c r="K1236" s="58" t="str">
        <f>IF(ISBLANK($A1236),"",$F1236-(INDEX(ShipmentRegister!A:A,MATCH($A1236,ShipmentRegister!C:C,0))))</f>
        <v/>
      </c>
      <c r="L1236" s="59" t="str">
        <f>IF(ISBLANK($A1236),"",IF(INDEX(ShipmentRegister!T:T,MATCH($A1236,ShipmentRegister!C:C,0))=0,"",INDEX(ShipmentRegister!T:T,MATCH($A1236,ShipmentRegister!C:C,0))))</f>
        <v/>
      </c>
      <c r="M1236" s="24"/>
    </row>
    <row r="1237" spans="1:13">
      <c r="A1237" s="29"/>
      <c r="B1237" s="56" t="str">
        <f>IF(ISBLANK($A1237),"",INDEX(ShipmentRegister!G:G,MATCH($A1237,ShipmentRegister!C:C,0)))</f>
        <v/>
      </c>
      <c r="C1237" s="57" t="str">
        <f>IF(ISBLANK($A1237),"",INDEX(ShipmentRegister!D:D,MATCH($A1237,ShipmentRegister!C:C,0)))</f>
        <v/>
      </c>
      <c r="D1237" s="57" t="str">
        <f>IF(ISBLANK($A1237),"",INDEX(ShipmentRegister!F:F,MATCH($A1237,ShipmentRegister!C:C,0)))</f>
        <v/>
      </c>
      <c r="E1237" s="23"/>
      <c r="F1237" s="63"/>
      <c r="G1237" s="25"/>
      <c r="H1237" s="23"/>
      <c r="I1237" s="23"/>
      <c r="J1237" s="24"/>
      <c r="K1237" s="58" t="str">
        <f>IF(ISBLANK($A1237),"",$F1237-(INDEX(ShipmentRegister!A:A,MATCH($A1237,ShipmentRegister!C:C,0))))</f>
        <v/>
      </c>
      <c r="L1237" s="59" t="str">
        <f>IF(ISBLANK($A1237),"",IF(INDEX(ShipmentRegister!T:T,MATCH($A1237,ShipmentRegister!C:C,0))=0,"",INDEX(ShipmentRegister!T:T,MATCH($A1237,ShipmentRegister!C:C,0))))</f>
        <v/>
      </c>
      <c r="M1237" s="24"/>
    </row>
    <row r="1238" spans="1:13">
      <c r="A1238" s="29"/>
      <c r="B1238" s="56" t="str">
        <f>IF(ISBLANK($A1238),"",INDEX(ShipmentRegister!G:G,MATCH($A1238,ShipmentRegister!C:C,0)))</f>
        <v/>
      </c>
      <c r="C1238" s="57" t="str">
        <f>IF(ISBLANK($A1238),"",INDEX(ShipmentRegister!D:D,MATCH($A1238,ShipmentRegister!C:C,0)))</f>
        <v/>
      </c>
      <c r="D1238" s="57" t="str">
        <f>IF(ISBLANK($A1238),"",INDEX(ShipmentRegister!F:F,MATCH($A1238,ShipmentRegister!C:C,0)))</f>
        <v/>
      </c>
      <c r="E1238" s="23"/>
      <c r="F1238" s="63"/>
      <c r="G1238" s="25"/>
      <c r="H1238" s="23"/>
      <c r="I1238" s="23"/>
      <c r="J1238" s="24"/>
      <c r="K1238" s="58" t="str">
        <f>IF(ISBLANK($A1238),"",$F1238-(INDEX(ShipmentRegister!A:A,MATCH($A1238,ShipmentRegister!C:C,0))))</f>
        <v/>
      </c>
      <c r="L1238" s="59" t="str">
        <f>IF(ISBLANK($A1238),"",IF(INDEX(ShipmentRegister!T:T,MATCH($A1238,ShipmentRegister!C:C,0))=0,"",INDEX(ShipmentRegister!T:T,MATCH($A1238,ShipmentRegister!C:C,0))))</f>
        <v/>
      </c>
      <c r="M1238" s="24"/>
    </row>
    <row r="1239" spans="1:13">
      <c r="A1239" s="29"/>
      <c r="B1239" s="56" t="str">
        <f>IF(ISBLANK($A1239),"",INDEX(ShipmentRegister!G:G,MATCH($A1239,ShipmentRegister!C:C,0)))</f>
        <v/>
      </c>
      <c r="C1239" s="57" t="str">
        <f>IF(ISBLANK($A1239),"",INDEX(ShipmentRegister!D:D,MATCH($A1239,ShipmentRegister!C:C,0)))</f>
        <v/>
      </c>
      <c r="D1239" s="57" t="str">
        <f>IF(ISBLANK($A1239),"",INDEX(ShipmentRegister!F:F,MATCH($A1239,ShipmentRegister!C:C,0)))</f>
        <v/>
      </c>
      <c r="E1239" s="23"/>
      <c r="F1239" s="63"/>
      <c r="G1239" s="25"/>
      <c r="H1239" s="23"/>
      <c r="I1239" s="23"/>
      <c r="J1239" s="24"/>
      <c r="K1239" s="58" t="str">
        <f>IF(ISBLANK($A1239),"",$F1239-(INDEX(ShipmentRegister!A:A,MATCH($A1239,ShipmentRegister!C:C,0))))</f>
        <v/>
      </c>
      <c r="L1239" s="59" t="str">
        <f>IF(ISBLANK($A1239),"",IF(INDEX(ShipmentRegister!T:T,MATCH($A1239,ShipmentRegister!C:C,0))=0,"",INDEX(ShipmentRegister!T:T,MATCH($A1239,ShipmentRegister!C:C,0))))</f>
        <v/>
      </c>
      <c r="M1239" s="24"/>
    </row>
    <row r="1240" spans="1:13">
      <c r="A1240" s="29"/>
      <c r="B1240" s="56" t="str">
        <f>IF(ISBLANK($A1240),"",INDEX(ShipmentRegister!G:G,MATCH($A1240,ShipmentRegister!C:C,0)))</f>
        <v/>
      </c>
      <c r="C1240" s="57" t="str">
        <f>IF(ISBLANK($A1240),"",INDEX(ShipmentRegister!D:D,MATCH($A1240,ShipmentRegister!C:C,0)))</f>
        <v/>
      </c>
      <c r="D1240" s="57" t="str">
        <f>IF(ISBLANK($A1240),"",INDEX(ShipmentRegister!F:F,MATCH($A1240,ShipmentRegister!C:C,0)))</f>
        <v/>
      </c>
      <c r="E1240" s="23"/>
      <c r="F1240" s="63"/>
      <c r="G1240" s="25"/>
      <c r="H1240" s="23"/>
      <c r="I1240" s="23"/>
      <c r="J1240" s="24"/>
      <c r="K1240" s="58" t="str">
        <f>IF(ISBLANK($A1240),"",$F1240-(INDEX(ShipmentRegister!A:A,MATCH($A1240,ShipmentRegister!C:C,0))))</f>
        <v/>
      </c>
      <c r="L1240" s="59" t="str">
        <f>IF(ISBLANK($A1240),"",IF(INDEX(ShipmentRegister!T:T,MATCH($A1240,ShipmentRegister!C:C,0))=0,"",INDEX(ShipmentRegister!T:T,MATCH($A1240,ShipmentRegister!C:C,0))))</f>
        <v/>
      </c>
      <c r="M1240" s="24"/>
    </row>
    <row r="1241" spans="1:13">
      <c r="A1241" s="29"/>
      <c r="B1241" s="56" t="str">
        <f>IF(ISBLANK($A1241),"",INDEX(ShipmentRegister!G:G,MATCH($A1241,ShipmentRegister!C:C,0)))</f>
        <v/>
      </c>
      <c r="C1241" s="57" t="str">
        <f>IF(ISBLANK($A1241),"",INDEX(ShipmentRegister!D:D,MATCH($A1241,ShipmentRegister!C:C,0)))</f>
        <v/>
      </c>
      <c r="D1241" s="57" t="str">
        <f>IF(ISBLANK($A1241),"",INDEX(ShipmentRegister!F:F,MATCH($A1241,ShipmentRegister!C:C,0)))</f>
        <v/>
      </c>
      <c r="E1241" s="23"/>
      <c r="F1241" s="63"/>
      <c r="G1241" s="25"/>
      <c r="H1241" s="23"/>
      <c r="I1241" s="23"/>
      <c r="J1241" s="24"/>
      <c r="K1241" s="58" t="str">
        <f>IF(ISBLANK($A1241),"",$F1241-(INDEX(ShipmentRegister!A:A,MATCH($A1241,ShipmentRegister!C:C,0))))</f>
        <v/>
      </c>
      <c r="L1241" s="59" t="str">
        <f>IF(ISBLANK($A1241),"",IF(INDEX(ShipmentRegister!T:T,MATCH($A1241,ShipmentRegister!C:C,0))=0,"",INDEX(ShipmentRegister!T:T,MATCH($A1241,ShipmentRegister!C:C,0))))</f>
        <v/>
      </c>
      <c r="M1241" s="24"/>
    </row>
    <row r="1242" spans="1:13">
      <c r="A1242" s="29"/>
      <c r="B1242" s="56" t="str">
        <f>IF(ISBLANK($A1242),"",INDEX(ShipmentRegister!G:G,MATCH($A1242,ShipmentRegister!C:C,0)))</f>
        <v/>
      </c>
      <c r="C1242" s="57" t="str">
        <f>IF(ISBLANK($A1242),"",INDEX(ShipmentRegister!D:D,MATCH($A1242,ShipmentRegister!C:C,0)))</f>
        <v/>
      </c>
      <c r="D1242" s="57" t="str">
        <f>IF(ISBLANK($A1242),"",INDEX(ShipmentRegister!F:F,MATCH($A1242,ShipmentRegister!C:C,0)))</f>
        <v/>
      </c>
      <c r="E1242" s="23"/>
      <c r="F1242" s="63"/>
      <c r="G1242" s="25"/>
      <c r="H1242" s="23"/>
      <c r="I1242" s="23"/>
      <c r="J1242" s="24"/>
      <c r="K1242" s="58" t="str">
        <f>IF(ISBLANK($A1242),"",$F1242-(INDEX(ShipmentRegister!A:A,MATCH($A1242,ShipmentRegister!C:C,0))))</f>
        <v/>
      </c>
      <c r="L1242" s="59" t="str">
        <f>IF(ISBLANK($A1242),"",IF(INDEX(ShipmentRegister!T:T,MATCH($A1242,ShipmentRegister!C:C,0))=0,"",INDEX(ShipmentRegister!T:T,MATCH($A1242,ShipmentRegister!C:C,0))))</f>
        <v/>
      </c>
      <c r="M1242" s="24"/>
    </row>
    <row r="1243" spans="1:13">
      <c r="A1243" s="29"/>
      <c r="B1243" s="56" t="str">
        <f>IF(ISBLANK($A1243),"",INDEX(ShipmentRegister!G:G,MATCH($A1243,ShipmentRegister!C:C,0)))</f>
        <v/>
      </c>
      <c r="C1243" s="57" t="str">
        <f>IF(ISBLANK($A1243),"",INDEX(ShipmentRegister!D:D,MATCH($A1243,ShipmentRegister!C:C,0)))</f>
        <v/>
      </c>
      <c r="D1243" s="57" t="str">
        <f>IF(ISBLANK($A1243),"",INDEX(ShipmentRegister!F:F,MATCH($A1243,ShipmentRegister!C:C,0)))</f>
        <v/>
      </c>
      <c r="E1243" s="23"/>
      <c r="F1243" s="63"/>
      <c r="G1243" s="25"/>
      <c r="H1243" s="23"/>
      <c r="I1243" s="23"/>
      <c r="J1243" s="24"/>
      <c r="K1243" s="58" t="str">
        <f>IF(ISBLANK($A1243),"",$F1243-(INDEX(ShipmentRegister!A:A,MATCH($A1243,ShipmentRegister!C:C,0))))</f>
        <v/>
      </c>
      <c r="L1243" s="59" t="str">
        <f>IF(ISBLANK($A1243),"",IF(INDEX(ShipmentRegister!T:T,MATCH($A1243,ShipmentRegister!C:C,0))=0,"",INDEX(ShipmentRegister!T:T,MATCH($A1243,ShipmentRegister!C:C,0))))</f>
        <v/>
      </c>
      <c r="M1243" s="24"/>
    </row>
    <row r="1244" spans="1:13">
      <c r="A1244" s="29"/>
      <c r="B1244" s="56" t="str">
        <f>IF(ISBLANK($A1244),"",INDEX(ShipmentRegister!G:G,MATCH($A1244,ShipmentRegister!C:C,0)))</f>
        <v/>
      </c>
      <c r="C1244" s="57" t="str">
        <f>IF(ISBLANK($A1244),"",INDEX(ShipmentRegister!D:D,MATCH($A1244,ShipmentRegister!C:C,0)))</f>
        <v/>
      </c>
      <c r="D1244" s="57" t="str">
        <f>IF(ISBLANK($A1244),"",INDEX(ShipmentRegister!F:F,MATCH($A1244,ShipmentRegister!C:C,0)))</f>
        <v/>
      </c>
      <c r="E1244" s="23"/>
      <c r="F1244" s="63"/>
      <c r="G1244" s="25"/>
      <c r="H1244" s="23"/>
      <c r="I1244" s="23"/>
      <c r="J1244" s="24"/>
      <c r="K1244" s="58" t="str">
        <f>IF(ISBLANK($A1244),"",$F1244-(INDEX(ShipmentRegister!A:A,MATCH($A1244,ShipmentRegister!C:C,0))))</f>
        <v/>
      </c>
      <c r="L1244" s="59" t="str">
        <f>IF(ISBLANK($A1244),"",IF(INDEX(ShipmentRegister!T:T,MATCH($A1244,ShipmentRegister!C:C,0))=0,"",INDEX(ShipmentRegister!T:T,MATCH($A1244,ShipmentRegister!C:C,0))))</f>
        <v/>
      </c>
      <c r="M1244" s="24"/>
    </row>
    <row r="1245" spans="1:13">
      <c r="A1245" s="29"/>
      <c r="B1245" s="56" t="str">
        <f>IF(ISBLANK($A1245),"",INDEX(ShipmentRegister!G:G,MATCH($A1245,ShipmentRegister!C:C,0)))</f>
        <v/>
      </c>
      <c r="C1245" s="57" t="str">
        <f>IF(ISBLANK($A1245),"",INDEX(ShipmentRegister!D:D,MATCH($A1245,ShipmentRegister!C:C,0)))</f>
        <v/>
      </c>
      <c r="D1245" s="57" t="str">
        <f>IF(ISBLANK($A1245),"",INDEX(ShipmentRegister!F:F,MATCH($A1245,ShipmentRegister!C:C,0)))</f>
        <v/>
      </c>
      <c r="E1245" s="23"/>
      <c r="F1245" s="63"/>
      <c r="G1245" s="25"/>
      <c r="H1245" s="23"/>
      <c r="I1245" s="23"/>
      <c r="J1245" s="24"/>
      <c r="K1245" s="58" t="str">
        <f>IF(ISBLANK($A1245),"",$F1245-(INDEX(ShipmentRegister!A:A,MATCH($A1245,ShipmentRegister!C:C,0))))</f>
        <v/>
      </c>
      <c r="L1245" s="59" t="str">
        <f>IF(ISBLANK($A1245),"",IF(INDEX(ShipmentRegister!T:T,MATCH($A1245,ShipmentRegister!C:C,0))=0,"",INDEX(ShipmentRegister!T:T,MATCH($A1245,ShipmentRegister!C:C,0))))</f>
        <v/>
      </c>
      <c r="M1245" s="24"/>
    </row>
    <row r="1246" spans="1:13">
      <c r="A1246" s="29"/>
      <c r="B1246" s="56" t="str">
        <f>IF(ISBLANK($A1246),"",INDEX(ShipmentRegister!G:G,MATCH($A1246,ShipmentRegister!C:C,0)))</f>
        <v/>
      </c>
      <c r="C1246" s="57" t="str">
        <f>IF(ISBLANK($A1246),"",INDEX(ShipmentRegister!D:D,MATCH($A1246,ShipmentRegister!C:C,0)))</f>
        <v/>
      </c>
      <c r="D1246" s="57" t="str">
        <f>IF(ISBLANK($A1246),"",INDEX(ShipmentRegister!F:F,MATCH($A1246,ShipmentRegister!C:C,0)))</f>
        <v/>
      </c>
      <c r="E1246" s="23"/>
      <c r="F1246" s="63"/>
      <c r="G1246" s="25"/>
      <c r="H1246" s="23"/>
      <c r="I1246" s="23"/>
      <c r="J1246" s="24"/>
      <c r="K1246" s="58" t="str">
        <f>IF(ISBLANK($A1246),"",$F1246-(INDEX(ShipmentRegister!A:A,MATCH($A1246,ShipmentRegister!C:C,0))))</f>
        <v/>
      </c>
      <c r="L1246" s="59" t="str">
        <f>IF(ISBLANK($A1246),"",IF(INDEX(ShipmentRegister!T:T,MATCH($A1246,ShipmentRegister!C:C,0))=0,"",INDEX(ShipmentRegister!T:T,MATCH($A1246,ShipmentRegister!C:C,0))))</f>
        <v/>
      </c>
      <c r="M1246" s="24"/>
    </row>
    <row r="1247" spans="1:13">
      <c r="A1247" s="29"/>
      <c r="B1247" s="56" t="str">
        <f>IF(ISBLANK($A1247),"",INDEX(ShipmentRegister!G:G,MATCH($A1247,ShipmentRegister!C:C,0)))</f>
        <v/>
      </c>
      <c r="C1247" s="57" t="str">
        <f>IF(ISBLANK($A1247),"",INDEX(ShipmentRegister!D:D,MATCH($A1247,ShipmentRegister!C:C,0)))</f>
        <v/>
      </c>
      <c r="D1247" s="57" t="str">
        <f>IF(ISBLANK($A1247),"",INDEX(ShipmentRegister!F:F,MATCH($A1247,ShipmentRegister!C:C,0)))</f>
        <v/>
      </c>
      <c r="E1247" s="23"/>
      <c r="F1247" s="63"/>
      <c r="G1247" s="25"/>
      <c r="H1247" s="23"/>
      <c r="I1247" s="23"/>
      <c r="J1247" s="24"/>
      <c r="K1247" s="58" t="str">
        <f>IF(ISBLANK($A1247),"",$F1247-(INDEX(ShipmentRegister!A:A,MATCH($A1247,ShipmentRegister!C:C,0))))</f>
        <v/>
      </c>
      <c r="L1247" s="59" t="str">
        <f>IF(ISBLANK($A1247),"",IF(INDEX(ShipmentRegister!T:T,MATCH($A1247,ShipmentRegister!C:C,0))=0,"",INDEX(ShipmentRegister!T:T,MATCH($A1247,ShipmentRegister!C:C,0))))</f>
        <v/>
      </c>
      <c r="M1247" s="24"/>
    </row>
    <row r="1248" spans="1:13">
      <c r="A1248" s="29"/>
      <c r="B1248" s="56" t="str">
        <f>IF(ISBLANK($A1248),"",INDEX(ShipmentRegister!G:G,MATCH($A1248,ShipmentRegister!C:C,0)))</f>
        <v/>
      </c>
      <c r="C1248" s="57" t="str">
        <f>IF(ISBLANK($A1248),"",INDEX(ShipmentRegister!D:D,MATCH($A1248,ShipmentRegister!C:C,0)))</f>
        <v/>
      </c>
      <c r="D1248" s="57" t="str">
        <f>IF(ISBLANK($A1248),"",INDEX(ShipmentRegister!F:F,MATCH($A1248,ShipmentRegister!C:C,0)))</f>
        <v/>
      </c>
      <c r="E1248" s="23"/>
      <c r="F1248" s="63"/>
      <c r="G1248" s="25"/>
      <c r="H1248" s="23"/>
      <c r="I1248" s="23"/>
      <c r="J1248" s="24"/>
      <c r="K1248" s="58" t="str">
        <f>IF(ISBLANK($A1248),"",$F1248-(INDEX(ShipmentRegister!A:A,MATCH($A1248,ShipmentRegister!C:C,0))))</f>
        <v/>
      </c>
      <c r="L1248" s="59" t="str">
        <f>IF(ISBLANK($A1248),"",IF(INDEX(ShipmentRegister!T:T,MATCH($A1248,ShipmentRegister!C:C,0))=0,"",INDEX(ShipmentRegister!T:T,MATCH($A1248,ShipmentRegister!C:C,0))))</f>
        <v/>
      </c>
      <c r="M1248" s="24"/>
    </row>
    <row r="1249" spans="1:13">
      <c r="A1249" s="29"/>
      <c r="B1249" s="56" t="str">
        <f>IF(ISBLANK($A1249),"",INDEX(ShipmentRegister!G:G,MATCH($A1249,ShipmentRegister!C:C,0)))</f>
        <v/>
      </c>
      <c r="C1249" s="57" t="str">
        <f>IF(ISBLANK($A1249),"",INDEX(ShipmentRegister!D:D,MATCH($A1249,ShipmentRegister!C:C,0)))</f>
        <v/>
      </c>
      <c r="D1249" s="57" t="str">
        <f>IF(ISBLANK($A1249),"",INDEX(ShipmentRegister!F:F,MATCH($A1249,ShipmentRegister!C:C,0)))</f>
        <v/>
      </c>
      <c r="E1249" s="23"/>
      <c r="F1249" s="63"/>
      <c r="G1249" s="25"/>
      <c r="H1249" s="23"/>
      <c r="I1249" s="23"/>
      <c r="J1249" s="24"/>
      <c r="K1249" s="58" t="str">
        <f>IF(ISBLANK($A1249),"",$F1249-(INDEX(ShipmentRegister!A:A,MATCH($A1249,ShipmentRegister!C:C,0))))</f>
        <v/>
      </c>
      <c r="L1249" s="59" t="str">
        <f>IF(ISBLANK($A1249),"",IF(INDEX(ShipmentRegister!T:T,MATCH($A1249,ShipmentRegister!C:C,0))=0,"",INDEX(ShipmentRegister!T:T,MATCH($A1249,ShipmentRegister!C:C,0))))</f>
        <v/>
      </c>
      <c r="M1249" s="24"/>
    </row>
    <row r="1250" spans="1:13">
      <c r="A1250" s="29"/>
      <c r="B1250" s="56" t="str">
        <f>IF(ISBLANK($A1250),"",INDEX(ShipmentRegister!G:G,MATCH($A1250,ShipmentRegister!C:C,0)))</f>
        <v/>
      </c>
      <c r="C1250" s="57" t="str">
        <f>IF(ISBLANK($A1250),"",INDEX(ShipmentRegister!D:D,MATCH($A1250,ShipmentRegister!C:C,0)))</f>
        <v/>
      </c>
      <c r="D1250" s="57" t="str">
        <f>IF(ISBLANK($A1250),"",INDEX(ShipmentRegister!F:F,MATCH($A1250,ShipmentRegister!C:C,0)))</f>
        <v/>
      </c>
      <c r="E1250" s="23"/>
      <c r="F1250" s="63"/>
      <c r="G1250" s="25"/>
      <c r="H1250" s="23"/>
      <c r="I1250" s="23"/>
      <c r="J1250" s="24"/>
      <c r="K1250" s="58" t="str">
        <f>IF(ISBLANK($A1250),"",$F1250-(INDEX(ShipmentRegister!A:A,MATCH($A1250,ShipmentRegister!C:C,0))))</f>
        <v/>
      </c>
      <c r="L1250" s="59" t="str">
        <f>IF(ISBLANK($A1250),"",IF(INDEX(ShipmentRegister!T:T,MATCH($A1250,ShipmentRegister!C:C,0))=0,"",INDEX(ShipmentRegister!T:T,MATCH($A1250,ShipmentRegister!C:C,0))))</f>
        <v/>
      </c>
      <c r="M1250" s="24"/>
    </row>
    <row r="1251" spans="1:13">
      <c r="A1251" s="29"/>
      <c r="B1251" s="56" t="str">
        <f>IF(ISBLANK($A1251),"",INDEX(ShipmentRegister!G:G,MATCH($A1251,ShipmentRegister!C:C,0)))</f>
        <v/>
      </c>
      <c r="C1251" s="57" t="str">
        <f>IF(ISBLANK($A1251),"",INDEX(ShipmentRegister!D:D,MATCH($A1251,ShipmentRegister!C:C,0)))</f>
        <v/>
      </c>
      <c r="D1251" s="57" t="str">
        <f>IF(ISBLANK($A1251),"",INDEX(ShipmentRegister!F:F,MATCH($A1251,ShipmentRegister!C:C,0)))</f>
        <v/>
      </c>
      <c r="E1251" s="23"/>
      <c r="F1251" s="63"/>
      <c r="G1251" s="25"/>
      <c r="H1251" s="23"/>
      <c r="I1251" s="23"/>
      <c r="J1251" s="24"/>
      <c r="K1251" s="58" t="str">
        <f>IF(ISBLANK($A1251),"",$F1251-(INDEX(ShipmentRegister!A:A,MATCH($A1251,ShipmentRegister!C:C,0))))</f>
        <v/>
      </c>
      <c r="L1251" s="59" t="str">
        <f>IF(ISBLANK($A1251),"",IF(INDEX(ShipmentRegister!T:T,MATCH($A1251,ShipmentRegister!C:C,0))=0,"",INDEX(ShipmentRegister!T:T,MATCH($A1251,ShipmentRegister!C:C,0))))</f>
        <v/>
      </c>
      <c r="M1251" s="24"/>
    </row>
    <row r="1252" spans="1:13">
      <c r="A1252" s="29"/>
      <c r="B1252" s="56" t="str">
        <f>IF(ISBLANK($A1252),"",INDEX(ShipmentRegister!G:G,MATCH($A1252,ShipmentRegister!C:C,0)))</f>
        <v/>
      </c>
      <c r="C1252" s="57" t="str">
        <f>IF(ISBLANK($A1252),"",INDEX(ShipmentRegister!D:D,MATCH($A1252,ShipmentRegister!C:C,0)))</f>
        <v/>
      </c>
      <c r="D1252" s="57" t="str">
        <f>IF(ISBLANK($A1252),"",INDEX(ShipmentRegister!F:F,MATCH($A1252,ShipmentRegister!C:C,0)))</f>
        <v/>
      </c>
      <c r="E1252" s="23"/>
      <c r="F1252" s="63"/>
      <c r="G1252" s="25"/>
      <c r="H1252" s="23"/>
      <c r="I1252" s="23"/>
      <c r="J1252" s="24"/>
      <c r="K1252" s="58" t="str">
        <f>IF(ISBLANK($A1252),"",$F1252-(INDEX(ShipmentRegister!A:A,MATCH($A1252,ShipmentRegister!C:C,0))))</f>
        <v/>
      </c>
      <c r="L1252" s="59" t="str">
        <f>IF(ISBLANK($A1252),"",IF(INDEX(ShipmentRegister!T:T,MATCH($A1252,ShipmentRegister!C:C,0))=0,"",INDEX(ShipmentRegister!T:T,MATCH($A1252,ShipmentRegister!C:C,0))))</f>
        <v/>
      </c>
      <c r="M1252" s="24"/>
    </row>
    <row r="1253" spans="1:13">
      <c r="A1253" s="29"/>
      <c r="B1253" s="56" t="str">
        <f>IF(ISBLANK($A1253),"",INDEX(ShipmentRegister!G:G,MATCH($A1253,ShipmentRegister!C:C,0)))</f>
        <v/>
      </c>
      <c r="C1253" s="57" t="str">
        <f>IF(ISBLANK($A1253),"",INDEX(ShipmentRegister!D:D,MATCH($A1253,ShipmentRegister!C:C,0)))</f>
        <v/>
      </c>
      <c r="D1253" s="57" t="str">
        <f>IF(ISBLANK($A1253),"",INDEX(ShipmentRegister!F:F,MATCH($A1253,ShipmentRegister!C:C,0)))</f>
        <v/>
      </c>
      <c r="E1253" s="23"/>
      <c r="F1253" s="63"/>
      <c r="G1253" s="25"/>
      <c r="H1253" s="23"/>
      <c r="I1253" s="23"/>
      <c r="J1253" s="24"/>
      <c r="K1253" s="58" t="str">
        <f>IF(ISBLANK($A1253),"",$F1253-(INDEX(ShipmentRegister!A:A,MATCH($A1253,ShipmentRegister!C:C,0))))</f>
        <v/>
      </c>
      <c r="L1253" s="59" t="str">
        <f>IF(ISBLANK($A1253),"",IF(INDEX(ShipmentRegister!T:T,MATCH($A1253,ShipmentRegister!C:C,0))=0,"",INDEX(ShipmentRegister!T:T,MATCH($A1253,ShipmentRegister!C:C,0))))</f>
        <v/>
      </c>
      <c r="M1253" s="24"/>
    </row>
    <row r="1254" spans="1:13">
      <c r="A1254" s="29"/>
      <c r="B1254" s="56" t="str">
        <f>IF(ISBLANK($A1254),"",INDEX(ShipmentRegister!G:G,MATCH($A1254,ShipmentRegister!C:C,0)))</f>
        <v/>
      </c>
      <c r="C1254" s="57" t="str">
        <f>IF(ISBLANK($A1254),"",INDEX(ShipmentRegister!D:D,MATCH($A1254,ShipmentRegister!C:C,0)))</f>
        <v/>
      </c>
      <c r="D1254" s="57" t="str">
        <f>IF(ISBLANK($A1254),"",INDEX(ShipmentRegister!F:F,MATCH($A1254,ShipmentRegister!C:C,0)))</f>
        <v/>
      </c>
      <c r="E1254" s="23"/>
      <c r="F1254" s="63"/>
      <c r="G1254" s="25"/>
      <c r="H1254" s="23"/>
      <c r="I1254" s="23"/>
      <c r="J1254" s="24"/>
      <c r="K1254" s="58" t="str">
        <f>IF(ISBLANK($A1254),"",$F1254-(INDEX(ShipmentRegister!A:A,MATCH($A1254,ShipmentRegister!C:C,0))))</f>
        <v/>
      </c>
      <c r="L1254" s="59" t="str">
        <f>IF(ISBLANK($A1254),"",IF(INDEX(ShipmentRegister!T:T,MATCH($A1254,ShipmentRegister!C:C,0))=0,"",INDEX(ShipmentRegister!T:T,MATCH($A1254,ShipmentRegister!C:C,0))))</f>
        <v/>
      </c>
      <c r="M1254" s="24"/>
    </row>
    <row r="1255" spans="1:13">
      <c r="A1255" s="29"/>
      <c r="B1255" s="56" t="str">
        <f>IF(ISBLANK($A1255),"",INDEX(ShipmentRegister!G:G,MATCH($A1255,ShipmentRegister!C:C,0)))</f>
        <v/>
      </c>
      <c r="C1255" s="57" t="str">
        <f>IF(ISBLANK($A1255),"",INDEX(ShipmentRegister!D:D,MATCH($A1255,ShipmentRegister!C:C,0)))</f>
        <v/>
      </c>
      <c r="D1255" s="57" t="str">
        <f>IF(ISBLANK($A1255),"",INDEX(ShipmentRegister!F:F,MATCH($A1255,ShipmentRegister!C:C,0)))</f>
        <v/>
      </c>
      <c r="E1255" s="23"/>
      <c r="F1255" s="63"/>
      <c r="G1255" s="25"/>
      <c r="H1255" s="23"/>
      <c r="I1255" s="23"/>
      <c r="J1255" s="24"/>
      <c r="K1255" s="58" t="str">
        <f>IF(ISBLANK($A1255),"",$F1255-(INDEX(ShipmentRegister!A:A,MATCH($A1255,ShipmentRegister!C:C,0))))</f>
        <v/>
      </c>
      <c r="L1255" s="59" t="str">
        <f>IF(ISBLANK($A1255),"",IF(INDEX(ShipmentRegister!T:T,MATCH($A1255,ShipmentRegister!C:C,0))=0,"",INDEX(ShipmentRegister!T:T,MATCH($A1255,ShipmentRegister!C:C,0))))</f>
        <v/>
      </c>
      <c r="M1255" s="24"/>
    </row>
    <row r="1256" spans="1:13">
      <c r="A1256" s="29"/>
      <c r="B1256" s="56" t="str">
        <f>IF(ISBLANK($A1256),"",INDEX(ShipmentRegister!G:G,MATCH($A1256,ShipmentRegister!C:C,0)))</f>
        <v/>
      </c>
      <c r="C1256" s="57" t="str">
        <f>IF(ISBLANK($A1256),"",INDEX(ShipmentRegister!D:D,MATCH($A1256,ShipmentRegister!C:C,0)))</f>
        <v/>
      </c>
      <c r="D1256" s="57" t="str">
        <f>IF(ISBLANK($A1256),"",INDEX(ShipmentRegister!F:F,MATCH($A1256,ShipmentRegister!C:C,0)))</f>
        <v/>
      </c>
      <c r="E1256" s="23"/>
      <c r="F1256" s="63"/>
      <c r="G1256" s="25"/>
      <c r="H1256" s="23"/>
      <c r="I1256" s="23"/>
      <c r="J1256" s="24"/>
      <c r="K1256" s="58" t="str">
        <f>IF(ISBLANK($A1256),"",$F1256-(INDEX(ShipmentRegister!A:A,MATCH($A1256,ShipmentRegister!C:C,0))))</f>
        <v/>
      </c>
      <c r="L1256" s="59" t="str">
        <f>IF(ISBLANK($A1256),"",IF(INDEX(ShipmentRegister!T:T,MATCH($A1256,ShipmentRegister!C:C,0))=0,"",INDEX(ShipmentRegister!T:T,MATCH($A1256,ShipmentRegister!C:C,0))))</f>
        <v/>
      </c>
      <c r="M1256" s="24"/>
    </row>
    <row r="1257" spans="1:13">
      <c r="A1257" s="29"/>
      <c r="B1257" s="56" t="str">
        <f>IF(ISBLANK($A1257),"",INDEX(ShipmentRegister!G:G,MATCH($A1257,ShipmentRegister!C:C,0)))</f>
        <v/>
      </c>
      <c r="C1257" s="57" t="str">
        <f>IF(ISBLANK($A1257),"",INDEX(ShipmentRegister!D:D,MATCH($A1257,ShipmentRegister!C:C,0)))</f>
        <v/>
      </c>
      <c r="D1257" s="57" t="str">
        <f>IF(ISBLANK($A1257),"",INDEX(ShipmentRegister!F:F,MATCH($A1257,ShipmentRegister!C:C,0)))</f>
        <v/>
      </c>
      <c r="E1257" s="23"/>
      <c r="F1257" s="63"/>
      <c r="G1257" s="25"/>
      <c r="H1257" s="23"/>
      <c r="I1257" s="23"/>
      <c r="J1257" s="24"/>
      <c r="K1257" s="58" t="str">
        <f>IF(ISBLANK($A1257),"",$F1257-(INDEX(ShipmentRegister!A:A,MATCH($A1257,ShipmentRegister!C:C,0))))</f>
        <v/>
      </c>
      <c r="L1257" s="59" t="str">
        <f>IF(ISBLANK($A1257),"",IF(INDEX(ShipmentRegister!T:T,MATCH($A1257,ShipmentRegister!C:C,0))=0,"",INDEX(ShipmentRegister!T:T,MATCH($A1257,ShipmentRegister!C:C,0))))</f>
        <v/>
      </c>
      <c r="M1257" s="24"/>
    </row>
    <row r="1258" spans="1:13">
      <c r="A1258" s="29"/>
      <c r="B1258" s="56" t="str">
        <f>IF(ISBLANK($A1258),"",INDEX(ShipmentRegister!G:G,MATCH($A1258,ShipmentRegister!C:C,0)))</f>
        <v/>
      </c>
      <c r="C1258" s="57" t="str">
        <f>IF(ISBLANK($A1258),"",INDEX(ShipmentRegister!D:D,MATCH($A1258,ShipmentRegister!C:C,0)))</f>
        <v/>
      </c>
      <c r="D1258" s="57" t="str">
        <f>IF(ISBLANK($A1258),"",INDEX(ShipmentRegister!F:F,MATCH($A1258,ShipmentRegister!C:C,0)))</f>
        <v/>
      </c>
      <c r="E1258" s="23"/>
      <c r="F1258" s="63"/>
      <c r="G1258" s="25"/>
      <c r="H1258" s="23"/>
      <c r="I1258" s="23"/>
      <c r="J1258" s="24"/>
      <c r="K1258" s="58" t="str">
        <f>IF(ISBLANK($A1258),"",$F1258-(INDEX(ShipmentRegister!A:A,MATCH($A1258,ShipmentRegister!C:C,0))))</f>
        <v/>
      </c>
      <c r="L1258" s="59" t="str">
        <f>IF(ISBLANK($A1258),"",IF(INDEX(ShipmentRegister!T:T,MATCH($A1258,ShipmentRegister!C:C,0))=0,"",INDEX(ShipmentRegister!T:T,MATCH($A1258,ShipmentRegister!C:C,0))))</f>
        <v/>
      </c>
      <c r="M1258" s="24"/>
    </row>
    <row r="1259" spans="1:13">
      <c r="A1259" s="29"/>
      <c r="B1259" s="56" t="str">
        <f>IF(ISBLANK($A1259),"",INDEX(ShipmentRegister!G:G,MATCH($A1259,ShipmentRegister!C:C,0)))</f>
        <v/>
      </c>
      <c r="C1259" s="57" t="str">
        <f>IF(ISBLANK($A1259),"",INDEX(ShipmentRegister!D:D,MATCH($A1259,ShipmentRegister!C:C,0)))</f>
        <v/>
      </c>
      <c r="D1259" s="57" t="str">
        <f>IF(ISBLANK($A1259),"",INDEX(ShipmentRegister!F:F,MATCH($A1259,ShipmentRegister!C:C,0)))</f>
        <v/>
      </c>
      <c r="E1259" s="23"/>
      <c r="F1259" s="63"/>
      <c r="G1259" s="25"/>
      <c r="H1259" s="23"/>
      <c r="I1259" s="23"/>
      <c r="J1259" s="24"/>
      <c r="K1259" s="58" t="str">
        <f>IF(ISBLANK($A1259),"",$F1259-(INDEX(ShipmentRegister!A:A,MATCH($A1259,ShipmentRegister!C:C,0))))</f>
        <v/>
      </c>
      <c r="L1259" s="59" t="str">
        <f>IF(ISBLANK($A1259),"",IF(INDEX(ShipmentRegister!T:T,MATCH($A1259,ShipmentRegister!C:C,0))=0,"",INDEX(ShipmentRegister!T:T,MATCH($A1259,ShipmentRegister!C:C,0))))</f>
        <v/>
      </c>
      <c r="M1259" s="24"/>
    </row>
    <row r="1260" spans="1:13">
      <c r="A1260" s="29"/>
      <c r="B1260" s="56" t="str">
        <f>IF(ISBLANK($A1260),"",INDEX(ShipmentRegister!G:G,MATCH($A1260,ShipmentRegister!C:C,0)))</f>
        <v/>
      </c>
      <c r="C1260" s="57" t="str">
        <f>IF(ISBLANK($A1260),"",INDEX(ShipmentRegister!D:D,MATCH($A1260,ShipmentRegister!C:C,0)))</f>
        <v/>
      </c>
      <c r="D1260" s="57" t="str">
        <f>IF(ISBLANK($A1260),"",INDEX(ShipmentRegister!F:F,MATCH($A1260,ShipmentRegister!C:C,0)))</f>
        <v/>
      </c>
      <c r="E1260" s="23"/>
      <c r="F1260" s="63"/>
      <c r="G1260" s="25"/>
      <c r="H1260" s="23"/>
      <c r="I1260" s="23"/>
      <c r="J1260" s="24"/>
      <c r="K1260" s="58" t="str">
        <f>IF(ISBLANK($A1260),"",$F1260-(INDEX(ShipmentRegister!A:A,MATCH($A1260,ShipmentRegister!C:C,0))))</f>
        <v/>
      </c>
      <c r="L1260" s="59" t="str">
        <f>IF(ISBLANK($A1260),"",IF(INDEX(ShipmentRegister!T:T,MATCH($A1260,ShipmentRegister!C:C,0))=0,"",INDEX(ShipmentRegister!T:T,MATCH($A1260,ShipmentRegister!C:C,0))))</f>
        <v/>
      </c>
      <c r="M1260" s="24"/>
    </row>
    <row r="1261" spans="1:13">
      <c r="A1261" s="29"/>
      <c r="B1261" s="56" t="str">
        <f>IF(ISBLANK($A1261),"",INDEX(ShipmentRegister!G:G,MATCH($A1261,ShipmentRegister!C:C,0)))</f>
        <v/>
      </c>
      <c r="C1261" s="57" t="str">
        <f>IF(ISBLANK($A1261),"",INDEX(ShipmentRegister!D:D,MATCH($A1261,ShipmentRegister!C:C,0)))</f>
        <v/>
      </c>
      <c r="D1261" s="57" t="str">
        <f>IF(ISBLANK($A1261),"",INDEX(ShipmentRegister!F:F,MATCH($A1261,ShipmentRegister!C:C,0)))</f>
        <v/>
      </c>
      <c r="E1261" s="23"/>
      <c r="F1261" s="63"/>
      <c r="G1261" s="25"/>
      <c r="H1261" s="23"/>
      <c r="I1261" s="23"/>
      <c r="J1261" s="24"/>
      <c r="K1261" s="58" t="str">
        <f>IF(ISBLANK($A1261),"",$F1261-(INDEX(ShipmentRegister!A:A,MATCH($A1261,ShipmentRegister!C:C,0))))</f>
        <v/>
      </c>
      <c r="L1261" s="59" t="str">
        <f>IF(ISBLANK($A1261),"",IF(INDEX(ShipmentRegister!T:T,MATCH($A1261,ShipmentRegister!C:C,0))=0,"",INDEX(ShipmentRegister!T:T,MATCH($A1261,ShipmentRegister!C:C,0))))</f>
        <v/>
      </c>
      <c r="M1261" s="24"/>
    </row>
    <row r="1262" spans="1:13">
      <c r="A1262" s="29"/>
      <c r="B1262" s="56" t="str">
        <f>IF(ISBLANK($A1262),"",INDEX(ShipmentRegister!G:G,MATCH($A1262,ShipmentRegister!C:C,0)))</f>
        <v/>
      </c>
      <c r="C1262" s="57" t="str">
        <f>IF(ISBLANK($A1262),"",INDEX(ShipmentRegister!D:D,MATCH($A1262,ShipmentRegister!C:C,0)))</f>
        <v/>
      </c>
      <c r="D1262" s="57" t="str">
        <f>IF(ISBLANK($A1262),"",INDEX(ShipmentRegister!F:F,MATCH($A1262,ShipmentRegister!C:C,0)))</f>
        <v/>
      </c>
      <c r="E1262" s="23"/>
      <c r="F1262" s="63"/>
      <c r="G1262" s="25"/>
      <c r="H1262" s="23"/>
      <c r="I1262" s="23"/>
      <c r="J1262" s="24"/>
      <c r="K1262" s="58" t="str">
        <f>IF(ISBLANK($A1262),"",$F1262-(INDEX(ShipmentRegister!A:A,MATCH($A1262,ShipmentRegister!C:C,0))))</f>
        <v/>
      </c>
      <c r="L1262" s="59" t="str">
        <f>IF(ISBLANK($A1262),"",IF(INDEX(ShipmentRegister!T:T,MATCH($A1262,ShipmentRegister!C:C,0))=0,"",INDEX(ShipmentRegister!T:T,MATCH($A1262,ShipmentRegister!C:C,0))))</f>
        <v/>
      </c>
      <c r="M1262" s="24"/>
    </row>
    <row r="1263" spans="1:13">
      <c r="A1263" s="29"/>
      <c r="B1263" s="56" t="str">
        <f>IF(ISBLANK($A1263),"",INDEX(ShipmentRegister!G:G,MATCH($A1263,ShipmentRegister!C:C,0)))</f>
        <v/>
      </c>
      <c r="C1263" s="57" t="str">
        <f>IF(ISBLANK($A1263),"",INDEX(ShipmentRegister!D:D,MATCH($A1263,ShipmentRegister!C:C,0)))</f>
        <v/>
      </c>
      <c r="D1263" s="57" t="str">
        <f>IF(ISBLANK($A1263),"",INDEX(ShipmentRegister!F:F,MATCH($A1263,ShipmentRegister!C:C,0)))</f>
        <v/>
      </c>
      <c r="E1263" s="23"/>
      <c r="F1263" s="63"/>
      <c r="G1263" s="25"/>
      <c r="H1263" s="23"/>
      <c r="I1263" s="23"/>
      <c r="J1263" s="24"/>
      <c r="K1263" s="58" t="str">
        <f>IF(ISBLANK($A1263),"",$F1263-(INDEX(ShipmentRegister!A:A,MATCH($A1263,ShipmentRegister!C:C,0))))</f>
        <v/>
      </c>
      <c r="L1263" s="59" t="str">
        <f>IF(ISBLANK($A1263),"",IF(INDEX(ShipmentRegister!T:T,MATCH($A1263,ShipmentRegister!C:C,0))=0,"",INDEX(ShipmentRegister!T:T,MATCH($A1263,ShipmentRegister!C:C,0))))</f>
        <v/>
      </c>
      <c r="M1263" s="24"/>
    </row>
    <row r="1264" spans="1:13">
      <c r="A1264" s="29"/>
      <c r="B1264" s="56" t="str">
        <f>IF(ISBLANK($A1264),"",INDEX(ShipmentRegister!G:G,MATCH($A1264,ShipmentRegister!C:C,0)))</f>
        <v/>
      </c>
      <c r="C1264" s="57" t="str">
        <f>IF(ISBLANK($A1264),"",INDEX(ShipmentRegister!D:D,MATCH($A1264,ShipmentRegister!C:C,0)))</f>
        <v/>
      </c>
      <c r="D1264" s="57" t="str">
        <f>IF(ISBLANK($A1264),"",INDEX(ShipmentRegister!F:F,MATCH($A1264,ShipmentRegister!C:C,0)))</f>
        <v/>
      </c>
      <c r="E1264" s="23"/>
      <c r="F1264" s="63"/>
      <c r="G1264" s="25"/>
      <c r="H1264" s="23"/>
      <c r="I1264" s="23"/>
      <c r="J1264" s="24"/>
      <c r="K1264" s="58" t="str">
        <f>IF(ISBLANK($A1264),"",$F1264-(INDEX(ShipmentRegister!A:A,MATCH($A1264,ShipmentRegister!C:C,0))))</f>
        <v/>
      </c>
      <c r="L1264" s="59" t="str">
        <f>IF(ISBLANK($A1264),"",IF(INDEX(ShipmentRegister!T:T,MATCH($A1264,ShipmentRegister!C:C,0))=0,"",INDEX(ShipmentRegister!T:T,MATCH($A1264,ShipmentRegister!C:C,0))))</f>
        <v/>
      </c>
      <c r="M1264" s="24"/>
    </row>
    <row r="1265" spans="1:13">
      <c r="A1265" s="29"/>
      <c r="B1265" s="56" t="str">
        <f>IF(ISBLANK($A1265),"",INDEX(ShipmentRegister!G:G,MATCH($A1265,ShipmentRegister!C:C,0)))</f>
        <v/>
      </c>
      <c r="C1265" s="57" t="str">
        <f>IF(ISBLANK($A1265),"",INDEX(ShipmentRegister!D:D,MATCH($A1265,ShipmentRegister!C:C,0)))</f>
        <v/>
      </c>
      <c r="D1265" s="57" t="str">
        <f>IF(ISBLANK($A1265),"",INDEX(ShipmentRegister!F:F,MATCH($A1265,ShipmentRegister!C:C,0)))</f>
        <v/>
      </c>
      <c r="E1265" s="23"/>
      <c r="F1265" s="63"/>
      <c r="G1265" s="25"/>
      <c r="H1265" s="23"/>
      <c r="I1265" s="23"/>
      <c r="J1265" s="24"/>
      <c r="K1265" s="58" t="str">
        <f>IF(ISBLANK($A1265),"",$F1265-(INDEX(ShipmentRegister!A:A,MATCH($A1265,ShipmentRegister!C:C,0))))</f>
        <v/>
      </c>
      <c r="L1265" s="59" t="str">
        <f>IF(ISBLANK($A1265),"",IF(INDEX(ShipmentRegister!T:T,MATCH($A1265,ShipmentRegister!C:C,0))=0,"",INDEX(ShipmentRegister!T:T,MATCH($A1265,ShipmentRegister!C:C,0))))</f>
        <v/>
      </c>
      <c r="M1265" s="24"/>
    </row>
    <row r="1266" spans="1:13">
      <c r="A1266" s="29"/>
      <c r="B1266" s="56" t="str">
        <f>IF(ISBLANK($A1266),"",INDEX(ShipmentRegister!G:G,MATCH($A1266,ShipmentRegister!C:C,0)))</f>
        <v/>
      </c>
      <c r="C1266" s="57" t="str">
        <f>IF(ISBLANK($A1266),"",INDEX(ShipmentRegister!D:D,MATCH($A1266,ShipmentRegister!C:C,0)))</f>
        <v/>
      </c>
      <c r="D1266" s="57" t="str">
        <f>IF(ISBLANK($A1266),"",INDEX(ShipmentRegister!F:F,MATCH($A1266,ShipmentRegister!C:C,0)))</f>
        <v/>
      </c>
      <c r="E1266" s="23"/>
      <c r="F1266" s="63"/>
      <c r="G1266" s="25"/>
      <c r="H1266" s="23"/>
      <c r="I1266" s="23"/>
      <c r="J1266" s="24"/>
      <c r="K1266" s="58" t="str">
        <f>IF(ISBLANK($A1266),"",$F1266-(INDEX(ShipmentRegister!A:A,MATCH($A1266,ShipmentRegister!C:C,0))))</f>
        <v/>
      </c>
      <c r="L1266" s="59" t="str">
        <f>IF(ISBLANK($A1266),"",IF(INDEX(ShipmentRegister!T:T,MATCH($A1266,ShipmentRegister!C:C,0))=0,"",INDEX(ShipmentRegister!T:T,MATCH($A1266,ShipmentRegister!C:C,0))))</f>
        <v/>
      </c>
      <c r="M1266" s="24"/>
    </row>
    <row r="1267" spans="1:13">
      <c r="A1267" s="29"/>
      <c r="B1267" s="56" t="str">
        <f>IF(ISBLANK($A1267),"",INDEX(ShipmentRegister!G:G,MATCH($A1267,ShipmentRegister!C:C,0)))</f>
        <v/>
      </c>
      <c r="C1267" s="57" t="str">
        <f>IF(ISBLANK($A1267),"",INDEX(ShipmentRegister!D:D,MATCH($A1267,ShipmentRegister!C:C,0)))</f>
        <v/>
      </c>
      <c r="D1267" s="57" t="str">
        <f>IF(ISBLANK($A1267),"",INDEX(ShipmentRegister!F:F,MATCH($A1267,ShipmentRegister!C:C,0)))</f>
        <v/>
      </c>
      <c r="E1267" s="23"/>
      <c r="F1267" s="63"/>
      <c r="G1267" s="25"/>
      <c r="H1267" s="23"/>
      <c r="I1267" s="23"/>
      <c r="J1267" s="24"/>
      <c r="K1267" s="58" t="str">
        <f>IF(ISBLANK($A1267),"",$F1267-(INDEX(ShipmentRegister!A:A,MATCH($A1267,ShipmentRegister!C:C,0))))</f>
        <v/>
      </c>
      <c r="L1267" s="59" t="str">
        <f>IF(ISBLANK($A1267),"",IF(INDEX(ShipmentRegister!T:T,MATCH($A1267,ShipmentRegister!C:C,0))=0,"",INDEX(ShipmentRegister!T:T,MATCH($A1267,ShipmentRegister!C:C,0))))</f>
        <v/>
      </c>
      <c r="M1267" s="24"/>
    </row>
    <row r="1268" spans="1:13">
      <c r="A1268" s="29"/>
      <c r="B1268" s="56" t="str">
        <f>IF(ISBLANK($A1268),"",INDEX(ShipmentRegister!G:G,MATCH($A1268,ShipmentRegister!C:C,0)))</f>
        <v/>
      </c>
      <c r="C1268" s="57" t="str">
        <f>IF(ISBLANK($A1268),"",INDEX(ShipmentRegister!D:D,MATCH($A1268,ShipmentRegister!C:C,0)))</f>
        <v/>
      </c>
      <c r="D1268" s="57" t="str">
        <f>IF(ISBLANK($A1268),"",INDEX(ShipmentRegister!F:F,MATCH($A1268,ShipmentRegister!C:C,0)))</f>
        <v/>
      </c>
      <c r="E1268" s="23"/>
      <c r="F1268" s="63"/>
      <c r="G1268" s="25"/>
      <c r="H1268" s="23"/>
      <c r="I1268" s="23"/>
      <c r="J1268" s="24"/>
      <c r="K1268" s="58" t="str">
        <f>IF(ISBLANK($A1268),"",$F1268-(INDEX(ShipmentRegister!A:A,MATCH($A1268,ShipmentRegister!C:C,0))))</f>
        <v/>
      </c>
      <c r="L1268" s="59" t="str">
        <f>IF(ISBLANK($A1268),"",IF(INDEX(ShipmentRegister!T:T,MATCH($A1268,ShipmentRegister!C:C,0))=0,"",INDEX(ShipmentRegister!T:T,MATCH($A1268,ShipmentRegister!C:C,0))))</f>
        <v/>
      </c>
      <c r="M1268" s="24"/>
    </row>
    <row r="1269" spans="1:13">
      <c r="A1269" s="29"/>
      <c r="B1269" s="56" t="str">
        <f>IF(ISBLANK($A1269),"",INDEX(ShipmentRegister!G:G,MATCH($A1269,ShipmentRegister!C:C,0)))</f>
        <v/>
      </c>
      <c r="C1269" s="57" t="str">
        <f>IF(ISBLANK($A1269),"",INDEX(ShipmentRegister!D:D,MATCH($A1269,ShipmentRegister!C:C,0)))</f>
        <v/>
      </c>
      <c r="D1269" s="57" t="str">
        <f>IF(ISBLANK($A1269),"",INDEX(ShipmentRegister!F:F,MATCH($A1269,ShipmentRegister!C:C,0)))</f>
        <v/>
      </c>
      <c r="E1269" s="23"/>
      <c r="F1269" s="63"/>
      <c r="G1269" s="25"/>
      <c r="H1269" s="23"/>
      <c r="I1269" s="23"/>
      <c r="J1269" s="24"/>
      <c r="K1269" s="58" t="str">
        <f>IF(ISBLANK($A1269),"",$F1269-(INDEX(ShipmentRegister!A:A,MATCH($A1269,ShipmentRegister!C:C,0))))</f>
        <v/>
      </c>
      <c r="L1269" s="59" t="str">
        <f>IF(ISBLANK($A1269),"",IF(INDEX(ShipmentRegister!T:T,MATCH($A1269,ShipmentRegister!C:C,0))=0,"",INDEX(ShipmentRegister!T:T,MATCH($A1269,ShipmentRegister!C:C,0))))</f>
        <v/>
      </c>
      <c r="M1269" s="24"/>
    </row>
    <row r="1270" spans="1:13">
      <c r="A1270" s="29"/>
      <c r="B1270" s="56" t="str">
        <f>IF(ISBLANK($A1270),"",INDEX(ShipmentRegister!G:G,MATCH($A1270,ShipmentRegister!C:C,0)))</f>
        <v/>
      </c>
      <c r="C1270" s="57" t="str">
        <f>IF(ISBLANK($A1270),"",INDEX(ShipmentRegister!D:D,MATCH($A1270,ShipmentRegister!C:C,0)))</f>
        <v/>
      </c>
      <c r="D1270" s="57" t="str">
        <f>IF(ISBLANK($A1270),"",INDEX(ShipmentRegister!F:F,MATCH($A1270,ShipmentRegister!C:C,0)))</f>
        <v/>
      </c>
      <c r="E1270" s="23"/>
      <c r="F1270" s="63"/>
      <c r="G1270" s="25"/>
      <c r="H1270" s="23"/>
      <c r="I1270" s="23"/>
      <c r="J1270" s="24"/>
      <c r="K1270" s="58" t="str">
        <f>IF(ISBLANK($A1270),"",$F1270-(INDEX(ShipmentRegister!A:A,MATCH($A1270,ShipmentRegister!C:C,0))))</f>
        <v/>
      </c>
      <c r="L1270" s="59" t="str">
        <f>IF(ISBLANK($A1270),"",IF(INDEX(ShipmentRegister!T:T,MATCH($A1270,ShipmentRegister!C:C,0))=0,"",INDEX(ShipmentRegister!T:T,MATCH($A1270,ShipmentRegister!C:C,0))))</f>
        <v/>
      </c>
      <c r="M1270" s="24"/>
    </row>
    <row r="1271" spans="1:13">
      <c r="A1271" s="29"/>
      <c r="B1271" s="56" t="str">
        <f>IF(ISBLANK($A1271),"",INDEX(ShipmentRegister!G:G,MATCH($A1271,ShipmentRegister!C:C,0)))</f>
        <v/>
      </c>
      <c r="C1271" s="57" t="str">
        <f>IF(ISBLANK($A1271),"",INDEX(ShipmentRegister!D:D,MATCH($A1271,ShipmentRegister!C:C,0)))</f>
        <v/>
      </c>
      <c r="D1271" s="57" t="str">
        <f>IF(ISBLANK($A1271),"",INDEX(ShipmentRegister!F:F,MATCH($A1271,ShipmentRegister!C:C,0)))</f>
        <v/>
      </c>
      <c r="E1271" s="23"/>
      <c r="F1271" s="63"/>
      <c r="G1271" s="25"/>
      <c r="H1271" s="23"/>
      <c r="I1271" s="23"/>
      <c r="J1271" s="24"/>
      <c r="K1271" s="58" t="str">
        <f>IF(ISBLANK($A1271),"",$F1271-(INDEX(ShipmentRegister!A:A,MATCH($A1271,ShipmentRegister!C:C,0))))</f>
        <v/>
      </c>
      <c r="L1271" s="59" t="str">
        <f>IF(ISBLANK($A1271),"",IF(INDEX(ShipmentRegister!T:T,MATCH($A1271,ShipmentRegister!C:C,0))=0,"",INDEX(ShipmentRegister!T:T,MATCH($A1271,ShipmentRegister!C:C,0))))</f>
        <v/>
      </c>
      <c r="M1271" s="24"/>
    </row>
    <row r="1272" spans="1:13">
      <c r="A1272" s="29"/>
      <c r="B1272" s="56" t="str">
        <f>IF(ISBLANK($A1272),"",INDEX(ShipmentRegister!G:G,MATCH($A1272,ShipmentRegister!C:C,0)))</f>
        <v/>
      </c>
      <c r="C1272" s="57" t="str">
        <f>IF(ISBLANK($A1272),"",INDEX(ShipmentRegister!D:D,MATCH($A1272,ShipmentRegister!C:C,0)))</f>
        <v/>
      </c>
      <c r="D1272" s="57" t="str">
        <f>IF(ISBLANK($A1272),"",INDEX(ShipmentRegister!F:F,MATCH($A1272,ShipmentRegister!C:C,0)))</f>
        <v/>
      </c>
      <c r="E1272" s="23"/>
      <c r="F1272" s="63"/>
      <c r="G1272" s="25"/>
      <c r="H1272" s="23"/>
      <c r="I1272" s="23"/>
      <c r="J1272" s="24"/>
      <c r="K1272" s="58" t="str">
        <f>IF(ISBLANK($A1272),"",$F1272-(INDEX(ShipmentRegister!A:A,MATCH($A1272,ShipmentRegister!C:C,0))))</f>
        <v/>
      </c>
      <c r="L1272" s="59" t="str">
        <f>IF(ISBLANK($A1272),"",IF(INDEX(ShipmentRegister!T:T,MATCH($A1272,ShipmentRegister!C:C,0))=0,"",INDEX(ShipmentRegister!T:T,MATCH($A1272,ShipmentRegister!C:C,0))))</f>
        <v/>
      </c>
      <c r="M1272" s="24"/>
    </row>
    <row r="1273" spans="1:13">
      <c r="A1273" s="29"/>
      <c r="B1273" s="56" t="str">
        <f>IF(ISBLANK($A1273),"",INDEX(ShipmentRegister!G:G,MATCH($A1273,ShipmentRegister!C:C,0)))</f>
        <v/>
      </c>
      <c r="C1273" s="57" t="str">
        <f>IF(ISBLANK($A1273),"",INDEX(ShipmentRegister!D:D,MATCH($A1273,ShipmentRegister!C:C,0)))</f>
        <v/>
      </c>
      <c r="D1273" s="57" t="str">
        <f>IF(ISBLANK($A1273),"",INDEX(ShipmentRegister!F:F,MATCH($A1273,ShipmentRegister!C:C,0)))</f>
        <v/>
      </c>
      <c r="E1273" s="23"/>
      <c r="F1273" s="63"/>
      <c r="G1273" s="25"/>
      <c r="H1273" s="23"/>
      <c r="I1273" s="23"/>
      <c r="J1273" s="24"/>
      <c r="K1273" s="58" t="str">
        <f>IF(ISBLANK($A1273),"",$F1273-(INDEX(ShipmentRegister!A:A,MATCH($A1273,ShipmentRegister!C:C,0))))</f>
        <v/>
      </c>
      <c r="L1273" s="59" t="str">
        <f>IF(ISBLANK($A1273),"",IF(INDEX(ShipmentRegister!T:T,MATCH($A1273,ShipmentRegister!C:C,0))=0,"",INDEX(ShipmentRegister!T:T,MATCH($A1273,ShipmentRegister!C:C,0))))</f>
        <v/>
      </c>
      <c r="M1273" s="24"/>
    </row>
    <row r="1274" spans="1:13">
      <c r="A1274" s="29"/>
      <c r="B1274" s="56" t="str">
        <f>IF(ISBLANK($A1274),"",INDEX(ShipmentRegister!G:G,MATCH($A1274,ShipmentRegister!C:C,0)))</f>
        <v/>
      </c>
      <c r="C1274" s="57" t="str">
        <f>IF(ISBLANK($A1274),"",INDEX(ShipmentRegister!D:D,MATCH($A1274,ShipmentRegister!C:C,0)))</f>
        <v/>
      </c>
      <c r="D1274" s="57" t="str">
        <f>IF(ISBLANK($A1274),"",INDEX(ShipmentRegister!F:F,MATCH($A1274,ShipmentRegister!C:C,0)))</f>
        <v/>
      </c>
      <c r="E1274" s="23"/>
      <c r="F1274" s="63"/>
      <c r="G1274" s="25"/>
      <c r="H1274" s="23"/>
      <c r="I1274" s="23"/>
      <c r="J1274" s="24"/>
      <c r="K1274" s="58" t="str">
        <f>IF(ISBLANK($A1274),"",$F1274-(INDEX(ShipmentRegister!A:A,MATCH($A1274,ShipmentRegister!C:C,0))))</f>
        <v/>
      </c>
      <c r="L1274" s="59" t="str">
        <f>IF(ISBLANK($A1274),"",IF(INDEX(ShipmentRegister!T:T,MATCH($A1274,ShipmentRegister!C:C,0))=0,"",INDEX(ShipmentRegister!T:T,MATCH($A1274,ShipmentRegister!C:C,0))))</f>
        <v/>
      </c>
      <c r="M1274" s="24"/>
    </row>
    <row r="1275" spans="1:13">
      <c r="A1275" s="29"/>
      <c r="B1275" s="56" t="str">
        <f>IF(ISBLANK($A1275),"",INDEX(ShipmentRegister!G:G,MATCH($A1275,ShipmentRegister!C:C,0)))</f>
        <v/>
      </c>
      <c r="C1275" s="57" t="str">
        <f>IF(ISBLANK($A1275),"",INDEX(ShipmentRegister!D:D,MATCH($A1275,ShipmentRegister!C:C,0)))</f>
        <v/>
      </c>
      <c r="D1275" s="57" t="str">
        <f>IF(ISBLANK($A1275),"",INDEX(ShipmentRegister!F:F,MATCH($A1275,ShipmentRegister!C:C,0)))</f>
        <v/>
      </c>
      <c r="E1275" s="23"/>
      <c r="F1275" s="63"/>
      <c r="G1275" s="25"/>
      <c r="H1275" s="23"/>
      <c r="I1275" s="23"/>
      <c r="J1275" s="24"/>
      <c r="K1275" s="58" t="str">
        <f>IF(ISBLANK($A1275),"",$F1275-(INDEX(ShipmentRegister!A:A,MATCH($A1275,ShipmentRegister!C:C,0))))</f>
        <v/>
      </c>
      <c r="L1275" s="59" t="str">
        <f>IF(ISBLANK($A1275),"",IF(INDEX(ShipmentRegister!T:T,MATCH($A1275,ShipmentRegister!C:C,0))=0,"",INDEX(ShipmentRegister!T:T,MATCH($A1275,ShipmentRegister!C:C,0))))</f>
        <v/>
      </c>
      <c r="M1275" s="24"/>
    </row>
    <row r="1276" spans="1:13">
      <c r="A1276" s="29"/>
      <c r="B1276" s="56" t="str">
        <f>IF(ISBLANK($A1276),"",INDEX(ShipmentRegister!G:G,MATCH($A1276,ShipmentRegister!C:C,0)))</f>
        <v/>
      </c>
      <c r="C1276" s="57" t="str">
        <f>IF(ISBLANK($A1276),"",INDEX(ShipmentRegister!D:D,MATCH($A1276,ShipmentRegister!C:C,0)))</f>
        <v/>
      </c>
      <c r="D1276" s="57" t="str">
        <f>IF(ISBLANK($A1276),"",INDEX(ShipmentRegister!F:F,MATCH($A1276,ShipmentRegister!C:C,0)))</f>
        <v/>
      </c>
      <c r="E1276" s="23"/>
      <c r="F1276" s="63"/>
      <c r="G1276" s="25"/>
      <c r="H1276" s="23"/>
      <c r="I1276" s="23"/>
      <c r="J1276" s="24"/>
      <c r="K1276" s="58" t="str">
        <f>IF(ISBLANK($A1276),"",$F1276-(INDEX(ShipmentRegister!A:A,MATCH($A1276,ShipmentRegister!C:C,0))))</f>
        <v/>
      </c>
      <c r="L1276" s="59" t="str">
        <f>IF(ISBLANK($A1276),"",IF(INDEX(ShipmentRegister!T:T,MATCH($A1276,ShipmentRegister!C:C,0))=0,"",INDEX(ShipmentRegister!T:T,MATCH($A1276,ShipmentRegister!C:C,0))))</f>
        <v/>
      </c>
      <c r="M1276" s="24"/>
    </row>
    <row r="1277" spans="1:13">
      <c r="A1277" s="29"/>
      <c r="B1277" s="56" t="str">
        <f>IF(ISBLANK($A1277),"",INDEX(ShipmentRegister!G:G,MATCH($A1277,ShipmentRegister!C:C,0)))</f>
        <v/>
      </c>
      <c r="C1277" s="57" t="str">
        <f>IF(ISBLANK($A1277),"",INDEX(ShipmentRegister!D:D,MATCH($A1277,ShipmentRegister!C:C,0)))</f>
        <v/>
      </c>
      <c r="D1277" s="57" t="str">
        <f>IF(ISBLANK($A1277),"",INDEX(ShipmentRegister!F:F,MATCH($A1277,ShipmentRegister!C:C,0)))</f>
        <v/>
      </c>
      <c r="E1277" s="23"/>
      <c r="F1277" s="63"/>
      <c r="G1277" s="25"/>
      <c r="H1277" s="23"/>
      <c r="I1277" s="23"/>
      <c r="J1277" s="24"/>
      <c r="K1277" s="58" t="str">
        <f>IF(ISBLANK($A1277),"",$F1277-(INDEX(ShipmentRegister!A:A,MATCH($A1277,ShipmentRegister!C:C,0))))</f>
        <v/>
      </c>
      <c r="L1277" s="59" t="str">
        <f>IF(ISBLANK($A1277),"",IF(INDEX(ShipmentRegister!T:T,MATCH($A1277,ShipmentRegister!C:C,0))=0,"",INDEX(ShipmentRegister!T:T,MATCH($A1277,ShipmentRegister!C:C,0))))</f>
        <v/>
      </c>
      <c r="M1277" s="24"/>
    </row>
    <row r="1278" spans="1:13">
      <c r="A1278" s="29"/>
      <c r="B1278" s="56" t="str">
        <f>IF(ISBLANK($A1278),"",INDEX(ShipmentRegister!G:G,MATCH($A1278,ShipmentRegister!C:C,0)))</f>
        <v/>
      </c>
      <c r="C1278" s="57" t="str">
        <f>IF(ISBLANK($A1278),"",INDEX(ShipmentRegister!D:D,MATCH($A1278,ShipmentRegister!C:C,0)))</f>
        <v/>
      </c>
      <c r="D1278" s="57" t="str">
        <f>IF(ISBLANK($A1278),"",INDEX(ShipmentRegister!F:F,MATCH($A1278,ShipmentRegister!C:C,0)))</f>
        <v/>
      </c>
      <c r="E1278" s="23"/>
      <c r="F1278" s="63"/>
      <c r="G1278" s="25"/>
      <c r="H1278" s="23"/>
      <c r="I1278" s="23"/>
      <c r="J1278" s="24"/>
      <c r="K1278" s="58" t="str">
        <f>IF(ISBLANK($A1278),"",$F1278-(INDEX(ShipmentRegister!A:A,MATCH($A1278,ShipmentRegister!C:C,0))))</f>
        <v/>
      </c>
      <c r="L1278" s="59" t="str">
        <f>IF(ISBLANK($A1278),"",IF(INDEX(ShipmentRegister!T:T,MATCH($A1278,ShipmentRegister!C:C,0))=0,"",INDEX(ShipmentRegister!T:T,MATCH($A1278,ShipmentRegister!C:C,0))))</f>
        <v/>
      </c>
      <c r="M1278" s="24"/>
    </row>
    <row r="1279" spans="1:13">
      <c r="A1279" s="29"/>
      <c r="B1279" s="56" t="str">
        <f>IF(ISBLANK($A1279),"",INDEX(ShipmentRegister!G:G,MATCH($A1279,ShipmentRegister!C:C,0)))</f>
        <v/>
      </c>
      <c r="C1279" s="57" t="str">
        <f>IF(ISBLANK($A1279),"",INDEX(ShipmentRegister!D:D,MATCH($A1279,ShipmentRegister!C:C,0)))</f>
        <v/>
      </c>
      <c r="D1279" s="57" t="str">
        <f>IF(ISBLANK($A1279),"",INDEX(ShipmentRegister!F:F,MATCH($A1279,ShipmentRegister!C:C,0)))</f>
        <v/>
      </c>
      <c r="E1279" s="23"/>
      <c r="F1279" s="63"/>
      <c r="G1279" s="25"/>
      <c r="H1279" s="23"/>
      <c r="I1279" s="23"/>
      <c r="J1279" s="24"/>
      <c r="K1279" s="58" t="str">
        <f>IF(ISBLANK($A1279),"",$F1279-(INDEX(ShipmentRegister!A:A,MATCH($A1279,ShipmentRegister!C:C,0))))</f>
        <v/>
      </c>
      <c r="L1279" s="59" t="str">
        <f>IF(ISBLANK($A1279),"",IF(INDEX(ShipmentRegister!T:T,MATCH($A1279,ShipmentRegister!C:C,0))=0,"",INDEX(ShipmentRegister!T:T,MATCH($A1279,ShipmentRegister!C:C,0))))</f>
        <v/>
      </c>
      <c r="M1279" s="24"/>
    </row>
    <row r="1280" spans="1:13">
      <c r="A1280" s="29"/>
      <c r="B1280" s="56" t="str">
        <f>IF(ISBLANK($A1280),"",INDEX(ShipmentRegister!G:G,MATCH($A1280,ShipmentRegister!C:C,0)))</f>
        <v/>
      </c>
      <c r="C1280" s="57" t="str">
        <f>IF(ISBLANK($A1280),"",INDEX(ShipmentRegister!D:D,MATCH($A1280,ShipmentRegister!C:C,0)))</f>
        <v/>
      </c>
      <c r="D1280" s="57" t="str">
        <f>IF(ISBLANK($A1280),"",INDEX(ShipmentRegister!F:F,MATCH($A1280,ShipmentRegister!C:C,0)))</f>
        <v/>
      </c>
      <c r="E1280" s="23"/>
      <c r="F1280" s="63"/>
      <c r="G1280" s="25"/>
      <c r="H1280" s="23"/>
      <c r="I1280" s="23"/>
      <c r="J1280" s="24"/>
      <c r="K1280" s="58" t="str">
        <f>IF(ISBLANK($A1280),"",$F1280-(INDEX(ShipmentRegister!A:A,MATCH($A1280,ShipmentRegister!C:C,0))))</f>
        <v/>
      </c>
      <c r="L1280" s="59" t="str">
        <f>IF(ISBLANK($A1280),"",IF(INDEX(ShipmentRegister!T:T,MATCH($A1280,ShipmentRegister!C:C,0))=0,"",INDEX(ShipmentRegister!T:T,MATCH($A1280,ShipmentRegister!C:C,0))))</f>
        <v/>
      </c>
      <c r="M1280" s="24"/>
    </row>
    <row r="1281" spans="1:13">
      <c r="A1281" s="29"/>
      <c r="B1281" s="56" t="str">
        <f>IF(ISBLANK($A1281),"",INDEX(ShipmentRegister!G:G,MATCH($A1281,ShipmentRegister!C:C,0)))</f>
        <v/>
      </c>
      <c r="C1281" s="57" t="str">
        <f>IF(ISBLANK($A1281),"",INDEX(ShipmentRegister!D:D,MATCH($A1281,ShipmentRegister!C:C,0)))</f>
        <v/>
      </c>
      <c r="D1281" s="57" t="str">
        <f>IF(ISBLANK($A1281),"",INDEX(ShipmentRegister!F:F,MATCH($A1281,ShipmentRegister!C:C,0)))</f>
        <v/>
      </c>
      <c r="E1281" s="23"/>
      <c r="F1281" s="63"/>
      <c r="G1281" s="25"/>
      <c r="H1281" s="23"/>
      <c r="I1281" s="23"/>
      <c r="J1281" s="24"/>
      <c r="K1281" s="58" t="str">
        <f>IF(ISBLANK($A1281),"",$F1281-(INDEX(ShipmentRegister!A:A,MATCH($A1281,ShipmentRegister!C:C,0))))</f>
        <v/>
      </c>
      <c r="L1281" s="59" t="str">
        <f>IF(ISBLANK($A1281),"",IF(INDEX(ShipmentRegister!T:T,MATCH($A1281,ShipmentRegister!C:C,0))=0,"",INDEX(ShipmentRegister!T:T,MATCH($A1281,ShipmentRegister!C:C,0))))</f>
        <v/>
      </c>
      <c r="M1281" s="24"/>
    </row>
    <row r="1282" spans="1:13">
      <c r="A1282" s="29"/>
      <c r="B1282" s="56" t="str">
        <f>IF(ISBLANK($A1282),"",INDEX(ShipmentRegister!G:G,MATCH($A1282,ShipmentRegister!C:C,0)))</f>
        <v/>
      </c>
      <c r="C1282" s="57" t="str">
        <f>IF(ISBLANK($A1282),"",INDEX(ShipmentRegister!D:D,MATCH($A1282,ShipmentRegister!C:C,0)))</f>
        <v/>
      </c>
      <c r="D1282" s="57" t="str">
        <f>IF(ISBLANK($A1282),"",INDEX(ShipmentRegister!F:F,MATCH($A1282,ShipmentRegister!C:C,0)))</f>
        <v/>
      </c>
      <c r="E1282" s="23"/>
      <c r="F1282" s="63"/>
      <c r="G1282" s="25"/>
      <c r="H1282" s="23"/>
      <c r="I1282" s="23"/>
      <c r="J1282" s="24"/>
      <c r="K1282" s="58" t="str">
        <f>IF(ISBLANK($A1282),"",$F1282-(INDEX(ShipmentRegister!A:A,MATCH($A1282,ShipmentRegister!C:C,0))))</f>
        <v/>
      </c>
      <c r="L1282" s="59" t="str">
        <f>IF(ISBLANK($A1282),"",IF(INDEX(ShipmentRegister!T:T,MATCH($A1282,ShipmentRegister!C:C,0))=0,"",INDEX(ShipmentRegister!T:T,MATCH($A1282,ShipmentRegister!C:C,0))))</f>
        <v/>
      </c>
      <c r="M1282" s="24"/>
    </row>
    <row r="1283" spans="1:13">
      <c r="A1283" s="29"/>
      <c r="B1283" s="56" t="str">
        <f>IF(ISBLANK($A1283),"",INDEX(ShipmentRegister!G:G,MATCH($A1283,ShipmentRegister!C:C,0)))</f>
        <v/>
      </c>
      <c r="C1283" s="57" t="str">
        <f>IF(ISBLANK($A1283),"",INDEX(ShipmentRegister!D:D,MATCH($A1283,ShipmentRegister!C:C,0)))</f>
        <v/>
      </c>
      <c r="D1283" s="57" t="str">
        <f>IF(ISBLANK($A1283),"",INDEX(ShipmentRegister!F:F,MATCH($A1283,ShipmentRegister!C:C,0)))</f>
        <v/>
      </c>
      <c r="E1283" s="23"/>
      <c r="F1283" s="63"/>
      <c r="G1283" s="25"/>
      <c r="H1283" s="23"/>
      <c r="I1283" s="23"/>
      <c r="J1283" s="24"/>
      <c r="K1283" s="58" t="str">
        <f>IF(ISBLANK($A1283),"",$F1283-(INDEX(ShipmentRegister!A:A,MATCH($A1283,ShipmentRegister!C:C,0))))</f>
        <v/>
      </c>
      <c r="L1283" s="59" t="str">
        <f>IF(ISBLANK($A1283),"",IF(INDEX(ShipmentRegister!T:T,MATCH($A1283,ShipmentRegister!C:C,0))=0,"",INDEX(ShipmentRegister!T:T,MATCH($A1283,ShipmentRegister!C:C,0))))</f>
        <v/>
      </c>
      <c r="M1283" s="24"/>
    </row>
    <row r="1284" spans="1:13">
      <c r="A1284" s="29"/>
      <c r="B1284" s="56" t="str">
        <f>IF(ISBLANK($A1284),"",INDEX(ShipmentRegister!G:G,MATCH($A1284,ShipmentRegister!C:C,0)))</f>
        <v/>
      </c>
      <c r="C1284" s="57" t="str">
        <f>IF(ISBLANK($A1284),"",INDEX(ShipmentRegister!D:D,MATCH($A1284,ShipmentRegister!C:C,0)))</f>
        <v/>
      </c>
      <c r="D1284" s="57" t="str">
        <f>IF(ISBLANK($A1284),"",INDEX(ShipmentRegister!F:F,MATCH($A1284,ShipmentRegister!C:C,0)))</f>
        <v/>
      </c>
      <c r="E1284" s="23"/>
      <c r="F1284" s="63"/>
      <c r="G1284" s="25"/>
      <c r="H1284" s="23"/>
      <c r="I1284" s="23"/>
      <c r="J1284" s="24"/>
      <c r="K1284" s="58" t="str">
        <f>IF(ISBLANK($A1284),"",$F1284-(INDEX(ShipmentRegister!A:A,MATCH($A1284,ShipmentRegister!C:C,0))))</f>
        <v/>
      </c>
      <c r="L1284" s="59" t="str">
        <f>IF(ISBLANK($A1284),"",IF(INDEX(ShipmentRegister!T:T,MATCH($A1284,ShipmentRegister!C:C,0))=0,"",INDEX(ShipmentRegister!T:T,MATCH($A1284,ShipmentRegister!C:C,0))))</f>
        <v/>
      </c>
      <c r="M1284" s="24"/>
    </row>
    <row r="1285" spans="1:13">
      <c r="A1285" s="29"/>
      <c r="B1285" s="56" t="str">
        <f>IF(ISBLANK($A1285),"",INDEX(ShipmentRegister!G:G,MATCH($A1285,ShipmentRegister!C:C,0)))</f>
        <v/>
      </c>
      <c r="C1285" s="57" t="str">
        <f>IF(ISBLANK($A1285),"",INDEX(ShipmentRegister!D:D,MATCH($A1285,ShipmentRegister!C:C,0)))</f>
        <v/>
      </c>
      <c r="D1285" s="57" t="str">
        <f>IF(ISBLANK($A1285),"",INDEX(ShipmentRegister!F:F,MATCH($A1285,ShipmentRegister!C:C,0)))</f>
        <v/>
      </c>
      <c r="E1285" s="23"/>
      <c r="F1285" s="63"/>
      <c r="G1285" s="25"/>
      <c r="H1285" s="23"/>
      <c r="I1285" s="23"/>
      <c r="J1285" s="24"/>
      <c r="K1285" s="58" t="str">
        <f>IF(ISBLANK($A1285),"",$F1285-(INDEX(ShipmentRegister!A:A,MATCH($A1285,ShipmentRegister!C:C,0))))</f>
        <v/>
      </c>
      <c r="L1285" s="59" t="str">
        <f>IF(ISBLANK($A1285),"",IF(INDEX(ShipmentRegister!T:T,MATCH($A1285,ShipmentRegister!C:C,0))=0,"",INDEX(ShipmentRegister!T:T,MATCH($A1285,ShipmentRegister!C:C,0))))</f>
        <v/>
      </c>
      <c r="M1285" s="24"/>
    </row>
    <row r="1286" spans="1:13">
      <c r="A1286" s="29"/>
      <c r="B1286" s="56" t="str">
        <f>IF(ISBLANK($A1286),"",INDEX(ShipmentRegister!G:G,MATCH($A1286,ShipmentRegister!C:C,0)))</f>
        <v/>
      </c>
      <c r="C1286" s="57" t="str">
        <f>IF(ISBLANK($A1286),"",INDEX(ShipmentRegister!D:D,MATCH($A1286,ShipmentRegister!C:C,0)))</f>
        <v/>
      </c>
      <c r="D1286" s="57" t="str">
        <f>IF(ISBLANK($A1286),"",INDEX(ShipmentRegister!F:F,MATCH($A1286,ShipmentRegister!C:C,0)))</f>
        <v/>
      </c>
      <c r="E1286" s="23"/>
      <c r="F1286" s="63"/>
      <c r="G1286" s="25"/>
      <c r="H1286" s="23"/>
      <c r="I1286" s="23"/>
      <c r="J1286" s="24"/>
      <c r="K1286" s="58" t="str">
        <f>IF(ISBLANK($A1286),"",$F1286-(INDEX(ShipmentRegister!A:A,MATCH($A1286,ShipmentRegister!C:C,0))))</f>
        <v/>
      </c>
      <c r="L1286" s="59" t="str">
        <f>IF(ISBLANK($A1286),"",IF(INDEX(ShipmentRegister!T:T,MATCH($A1286,ShipmentRegister!C:C,0))=0,"",INDEX(ShipmentRegister!T:T,MATCH($A1286,ShipmentRegister!C:C,0))))</f>
        <v/>
      </c>
      <c r="M1286" s="24"/>
    </row>
    <row r="1287" spans="1:13">
      <c r="A1287" s="29"/>
      <c r="B1287" s="56" t="str">
        <f>IF(ISBLANK($A1287),"",INDEX(ShipmentRegister!G:G,MATCH($A1287,ShipmentRegister!C:C,0)))</f>
        <v/>
      </c>
      <c r="C1287" s="57" t="str">
        <f>IF(ISBLANK($A1287),"",INDEX(ShipmentRegister!D:D,MATCH($A1287,ShipmentRegister!C:C,0)))</f>
        <v/>
      </c>
      <c r="D1287" s="57" t="str">
        <f>IF(ISBLANK($A1287),"",INDEX(ShipmentRegister!F:F,MATCH($A1287,ShipmentRegister!C:C,0)))</f>
        <v/>
      </c>
      <c r="E1287" s="23"/>
      <c r="F1287" s="63"/>
      <c r="G1287" s="25"/>
      <c r="H1287" s="23"/>
      <c r="I1287" s="23"/>
      <c r="J1287" s="24"/>
      <c r="K1287" s="58" t="str">
        <f>IF(ISBLANK($A1287),"",$F1287-(INDEX(ShipmentRegister!A:A,MATCH($A1287,ShipmentRegister!C:C,0))))</f>
        <v/>
      </c>
      <c r="L1287" s="59" t="str">
        <f>IF(ISBLANK($A1287),"",IF(INDEX(ShipmentRegister!T:T,MATCH($A1287,ShipmentRegister!C:C,0))=0,"",INDEX(ShipmentRegister!T:T,MATCH($A1287,ShipmentRegister!C:C,0))))</f>
        <v/>
      </c>
      <c r="M1287" s="24"/>
    </row>
    <row r="1288" spans="1:13">
      <c r="A1288" s="29"/>
      <c r="B1288" s="56" t="str">
        <f>IF(ISBLANK($A1288),"",INDEX(ShipmentRegister!G:G,MATCH($A1288,ShipmentRegister!C:C,0)))</f>
        <v/>
      </c>
      <c r="C1288" s="57" t="str">
        <f>IF(ISBLANK($A1288),"",INDEX(ShipmentRegister!D:D,MATCH($A1288,ShipmentRegister!C:C,0)))</f>
        <v/>
      </c>
      <c r="D1288" s="57" t="str">
        <f>IF(ISBLANK($A1288),"",INDEX(ShipmentRegister!F:F,MATCH($A1288,ShipmentRegister!C:C,0)))</f>
        <v/>
      </c>
      <c r="E1288" s="23"/>
      <c r="F1288" s="63"/>
      <c r="G1288" s="25"/>
      <c r="H1288" s="23"/>
      <c r="I1288" s="23"/>
      <c r="J1288" s="24"/>
      <c r="K1288" s="58" t="str">
        <f>IF(ISBLANK($A1288),"",$F1288-(INDEX(ShipmentRegister!A:A,MATCH($A1288,ShipmentRegister!C:C,0))))</f>
        <v/>
      </c>
      <c r="L1288" s="59" t="str">
        <f>IF(ISBLANK($A1288),"",IF(INDEX(ShipmentRegister!T:T,MATCH($A1288,ShipmentRegister!C:C,0))=0,"",INDEX(ShipmentRegister!T:T,MATCH($A1288,ShipmentRegister!C:C,0))))</f>
        <v/>
      </c>
      <c r="M1288" s="24"/>
    </row>
    <row r="1289" spans="1:13">
      <c r="A1289" s="29"/>
      <c r="B1289" s="56" t="str">
        <f>IF(ISBLANK($A1289),"",INDEX(ShipmentRegister!G:G,MATCH($A1289,ShipmentRegister!C:C,0)))</f>
        <v/>
      </c>
      <c r="C1289" s="57" t="str">
        <f>IF(ISBLANK($A1289),"",INDEX(ShipmentRegister!D:D,MATCH($A1289,ShipmentRegister!C:C,0)))</f>
        <v/>
      </c>
      <c r="D1289" s="57" t="str">
        <f>IF(ISBLANK($A1289),"",INDEX(ShipmentRegister!F:F,MATCH($A1289,ShipmentRegister!C:C,0)))</f>
        <v/>
      </c>
      <c r="E1289" s="23"/>
      <c r="F1289" s="63"/>
      <c r="G1289" s="25"/>
      <c r="H1289" s="23"/>
      <c r="I1289" s="23"/>
      <c r="J1289" s="24"/>
      <c r="K1289" s="58" t="str">
        <f>IF(ISBLANK($A1289),"",$F1289-(INDEX(ShipmentRegister!A:A,MATCH($A1289,ShipmentRegister!C:C,0))))</f>
        <v/>
      </c>
      <c r="L1289" s="59" t="str">
        <f>IF(ISBLANK($A1289),"",IF(INDEX(ShipmentRegister!T:T,MATCH($A1289,ShipmentRegister!C:C,0))=0,"",INDEX(ShipmentRegister!T:T,MATCH($A1289,ShipmentRegister!C:C,0))))</f>
        <v/>
      </c>
      <c r="M1289" s="24"/>
    </row>
    <row r="1290" spans="1:13">
      <c r="A1290" s="29"/>
      <c r="B1290" s="56" t="str">
        <f>IF(ISBLANK($A1290),"",INDEX(ShipmentRegister!G:G,MATCH($A1290,ShipmentRegister!C:C,0)))</f>
        <v/>
      </c>
      <c r="C1290" s="57" t="str">
        <f>IF(ISBLANK($A1290),"",INDEX(ShipmentRegister!D:D,MATCH($A1290,ShipmentRegister!C:C,0)))</f>
        <v/>
      </c>
      <c r="D1290" s="57" t="str">
        <f>IF(ISBLANK($A1290),"",INDEX(ShipmentRegister!F:F,MATCH($A1290,ShipmentRegister!C:C,0)))</f>
        <v/>
      </c>
      <c r="E1290" s="23"/>
      <c r="F1290" s="63"/>
      <c r="G1290" s="25"/>
      <c r="H1290" s="23"/>
      <c r="I1290" s="23"/>
      <c r="J1290" s="24"/>
      <c r="K1290" s="58" t="str">
        <f>IF(ISBLANK($A1290),"",$F1290-(INDEX(ShipmentRegister!A:A,MATCH($A1290,ShipmentRegister!C:C,0))))</f>
        <v/>
      </c>
      <c r="L1290" s="59" t="str">
        <f>IF(ISBLANK($A1290),"",IF(INDEX(ShipmentRegister!T:T,MATCH($A1290,ShipmentRegister!C:C,0))=0,"",INDEX(ShipmentRegister!T:T,MATCH($A1290,ShipmentRegister!C:C,0))))</f>
        <v/>
      </c>
      <c r="M1290" s="24"/>
    </row>
    <row r="1291" spans="1:13">
      <c r="A1291" s="29"/>
      <c r="B1291" s="56" t="str">
        <f>IF(ISBLANK($A1291),"",INDEX(ShipmentRegister!G:G,MATCH($A1291,ShipmentRegister!C:C,0)))</f>
        <v/>
      </c>
      <c r="C1291" s="57" t="str">
        <f>IF(ISBLANK($A1291),"",INDEX(ShipmentRegister!D:D,MATCH($A1291,ShipmentRegister!C:C,0)))</f>
        <v/>
      </c>
      <c r="D1291" s="57" t="str">
        <f>IF(ISBLANK($A1291),"",INDEX(ShipmentRegister!F:F,MATCH($A1291,ShipmentRegister!C:C,0)))</f>
        <v/>
      </c>
      <c r="E1291" s="23"/>
      <c r="F1291" s="63"/>
      <c r="G1291" s="25"/>
      <c r="H1291" s="23"/>
      <c r="I1291" s="23"/>
      <c r="J1291" s="24"/>
      <c r="K1291" s="58" t="str">
        <f>IF(ISBLANK($A1291),"",$F1291-(INDEX(ShipmentRegister!A:A,MATCH($A1291,ShipmentRegister!C:C,0))))</f>
        <v/>
      </c>
      <c r="L1291" s="59" t="str">
        <f>IF(ISBLANK($A1291),"",IF(INDEX(ShipmentRegister!T:T,MATCH($A1291,ShipmentRegister!C:C,0))=0,"",INDEX(ShipmentRegister!T:T,MATCH($A1291,ShipmentRegister!C:C,0))))</f>
        <v/>
      </c>
      <c r="M1291" s="24"/>
    </row>
    <row r="1292" spans="1:13">
      <c r="A1292" s="29"/>
      <c r="B1292" s="56" t="str">
        <f>IF(ISBLANK($A1292),"",INDEX(ShipmentRegister!G:G,MATCH($A1292,ShipmentRegister!C:C,0)))</f>
        <v/>
      </c>
      <c r="C1292" s="57" t="str">
        <f>IF(ISBLANK($A1292),"",INDEX(ShipmentRegister!D:D,MATCH($A1292,ShipmentRegister!C:C,0)))</f>
        <v/>
      </c>
      <c r="D1292" s="57" t="str">
        <f>IF(ISBLANK($A1292),"",INDEX(ShipmentRegister!F:F,MATCH($A1292,ShipmentRegister!C:C,0)))</f>
        <v/>
      </c>
      <c r="E1292" s="23"/>
      <c r="F1292" s="63"/>
      <c r="G1292" s="25"/>
      <c r="H1292" s="23"/>
      <c r="I1292" s="23"/>
      <c r="J1292" s="24"/>
      <c r="K1292" s="58" t="str">
        <f>IF(ISBLANK($A1292),"",$F1292-(INDEX(ShipmentRegister!A:A,MATCH($A1292,ShipmentRegister!C:C,0))))</f>
        <v/>
      </c>
      <c r="L1292" s="59" t="str">
        <f>IF(ISBLANK($A1292),"",IF(INDEX(ShipmentRegister!T:T,MATCH($A1292,ShipmentRegister!C:C,0))=0,"",INDEX(ShipmentRegister!T:T,MATCH($A1292,ShipmentRegister!C:C,0))))</f>
        <v/>
      </c>
      <c r="M1292" s="24"/>
    </row>
    <row r="1293" spans="1:13">
      <c r="A1293" s="29"/>
      <c r="B1293" s="56" t="str">
        <f>IF(ISBLANK($A1293),"",INDEX(ShipmentRegister!G:G,MATCH($A1293,ShipmentRegister!C:C,0)))</f>
        <v/>
      </c>
      <c r="C1293" s="57" t="str">
        <f>IF(ISBLANK($A1293),"",INDEX(ShipmentRegister!D:D,MATCH($A1293,ShipmentRegister!C:C,0)))</f>
        <v/>
      </c>
      <c r="D1293" s="57" t="str">
        <f>IF(ISBLANK($A1293),"",INDEX(ShipmentRegister!F:F,MATCH($A1293,ShipmentRegister!C:C,0)))</f>
        <v/>
      </c>
      <c r="E1293" s="23"/>
      <c r="F1293" s="63"/>
      <c r="G1293" s="25"/>
      <c r="H1293" s="23"/>
      <c r="I1293" s="23"/>
      <c r="J1293" s="24"/>
      <c r="K1293" s="58" t="str">
        <f>IF(ISBLANK($A1293),"",$F1293-(INDEX(ShipmentRegister!A:A,MATCH($A1293,ShipmentRegister!C:C,0))))</f>
        <v/>
      </c>
      <c r="L1293" s="59" t="str">
        <f>IF(ISBLANK($A1293),"",IF(INDEX(ShipmentRegister!T:T,MATCH($A1293,ShipmentRegister!C:C,0))=0,"",INDEX(ShipmentRegister!T:T,MATCH($A1293,ShipmentRegister!C:C,0))))</f>
        <v/>
      </c>
      <c r="M1293" s="24"/>
    </row>
    <row r="1294" spans="1:13">
      <c r="A1294" s="29"/>
      <c r="B1294" s="56" t="str">
        <f>IF(ISBLANK($A1294),"",INDEX(ShipmentRegister!G:G,MATCH($A1294,ShipmentRegister!C:C,0)))</f>
        <v/>
      </c>
      <c r="C1294" s="57" t="str">
        <f>IF(ISBLANK($A1294),"",INDEX(ShipmentRegister!D:D,MATCH($A1294,ShipmentRegister!C:C,0)))</f>
        <v/>
      </c>
      <c r="D1294" s="57" t="str">
        <f>IF(ISBLANK($A1294),"",INDEX(ShipmentRegister!F:F,MATCH($A1294,ShipmentRegister!C:C,0)))</f>
        <v/>
      </c>
      <c r="E1294" s="23"/>
      <c r="F1294" s="63"/>
      <c r="G1294" s="25"/>
      <c r="H1294" s="23"/>
      <c r="I1294" s="23"/>
      <c r="J1294" s="24"/>
      <c r="K1294" s="58" t="str">
        <f>IF(ISBLANK($A1294),"",$F1294-(INDEX(ShipmentRegister!A:A,MATCH($A1294,ShipmentRegister!C:C,0))))</f>
        <v/>
      </c>
      <c r="L1294" s="59" t="str">
        <f>IF(ISBLANK($A1294),"",IF(INDEX(ShipmentRegister!T:T,MATCH($A1294,ShipmentRegister!C:C,0))=0,"",INDEX(ShipmentRegister!T:T,MATCH($A1294,ShipmentRegister!C:C,0))))</f>
        <v/>
      </c>
      <c r="M1294" s="24"/>
    </row>
    <row r="1295" spans="1:13">
      <c r="A1295" s="29"/>
      <c r="B1295" s="56" t="str">
        <f>IF(ISBLANK($A1295),"",INDEX(ShipmentRegister!G:G,MATCH($A1295,ShipmentRegister!C:C,0)))</f>
        <v/>
      </c>
      <c r="C1295" s="57" t="str">
        <f>IF(ISBLANK($A1295),"",INDEX(ShipmentRegister!D:D,MATCH($A1295,ShipmentRegister!C:C,0)))</f>
        <v/>
      </c>
      <c r="D1295" s="57" t="str">
        <f>IF(ISBLANK($A1295),"",INDEX(ShipmentRegister!F:F,MATCH($A1295,ShipmentRegister!C:C,0)))</f>
        <v/>
      </c>
      <c r="E1295" s="23"/>
      <c r="F1295" s="63"/>
      <c r="G1295" s="25"/>
      <c r="H1295" s="23"/>
      <c r="I1295" s="23"/>
      <c r="J1295" s="24"/>
      <c r="K1295" s="58" t="str">
        <f>IF(ISBLANK($A1295),"",$F1295-(INDEX(ShipmentRegister!A:A,MATCH($A1295,ShipmentRegister!C:C,0))))</f>
        <v/>
      </c>
      <c r="L1295" s="59" t="str">
        <f>IF(ISBLANK($A1295),"",IF(INDEX(ShipmentRegister!T:T,MATCH($A1295,ShipmentRegister!C:C,0))=0,"",INDEX(ShipmentRegister!T:T,MATCH($A1295,ShipmentRegister!C:C,0))))</f>
        <v/>
      </c>
      <c r="M1295" s="24"/>
    </row>
    <row r="1296" spans="1:13">
      <c r="A1296" s="29"/>
      <c r="B1296" s="56" t="str">
        <f>IF(ISBLANK($A1296),"",INDEX(ShipmentRegister!G:G,MATCH($A1296,ShipmentRegister!C:C,0)))</f>
        <v/>
      </c>
      <c r="C1296" s="57" t="str">
        <f>IF(ISBLANK($A1296),"",INDEX(ShipmentRegister!D:D,MATCH($A1296,ShipmentRegister!C:C,0)))</f>
        <v/>
      </c>
      <c r="D1296" s="57" t="str">
        <f>IF(ISBLANK($A1296),"",INDEX(ShipmentRegister!F:F,MATCH($A1296,ShipmentRegister!C:C,0)))</f>
        <v/>
      </c>
      <c r="E1296" s="23"/>
      <c r="F1296" s="63"/>
      <c r="G1296" s="25"/>
      <c r="H1296" s="23"/>
      <c r="I1296" s="23"/>
      <c r="J1296" s="24"/>
      <c r="K1296" s="58" t="str">
        <f>IF(ISBLANK($A1296),"",$F1296-(INDEX(ShipmentRegister!A:A,MATCH($A1296,ShipmentRegister!C:C,0))))</f>
        <v/>
      </c>
      <c r="L1296" s="59" t="str">
        <f>IF(ISBLANK($A1296),"",IF(INDEX(ShipmentRegister!T:T,MATCH($A1296,ShipmentRegister!C:C,0))=0,"",INDEX(ShipmentRegister!T:T,MATCH($A1296,ShipmentRegister!C:C,0))))</f>
        <v/>
      </c>
      <c r="M1296" s="24"/>
    </row>
    <row r="1297" spans="1:13">
      <c r="A1297" s="29"/>
      <c r="B1297" s="56" t="str">
        <f>IF(ISBLANK($A1297),"",INDEX(ShipmentRegister!G:G,MATCH($A1297,ShipmentRegister!C:C,0)))</f>
        <v/>
      </c>
      <c r="C1297" s="57" t="str">
        <f>IF(ISBLANK($A1297),"",INDEX(ShipmentRegister!D:D,MATCH($A1297,ShipmentRegister!C:C,0)))</f>
        <v/>
      </c>
      <c r="D1297" s="57" t="str">
        <f>IF(ISBLANK($A1297),"",INDEX(ShipmentRegister!F:F,MATCH($A1297,ShipmentRegister!C:C,0)))</f>
        <v/>
      </c>
      <c r="E1297" s="23"/>
      <c r="F1297" s="63"/>
      <c r="G1297" s="25"/>
      <c r="H1297" s="23"/>
      <c r="I1297" s="23"/>
      <c r="J1297" s="24"/>
      <c r="K1297" s="58" t="str">
        <f>IF(ISBLANK($A1297),"",$F1297-(INDEX(ShipmentRegister!A:A,MATCH($A1297,ShipmentRegister!C:C,0))))</f>
        <v/>
      </c>
      <c r="L1297" s="59" t="str">
        <f>IF(ISBLANK($A1297),"",IF(INDEX(ShipmentRegister!T:T,MATCH($A1297,ShipmentRegister!C:C,0))=0,"",INDEX(ShipmentRegister!T:T,MATCH($A1297,ShipmentRegister!C:C,0))))</f>
        <v/>
      </c>
      <c r="M1297" s="24"/>
    </row>
    <row r="1298" spans="1:13">
      <c r="A1298" s="29"/>
      <c r="B1298" s="56" t="str">
        <f>IF(ISBLANK($A1298),"",INDEX(ShipmentRegister!G:G,MATCH($A1298,ShipmentRegister!C:C,0)))</f>
        <v/>
      </c>
      <c r="C1298" s="57" t="str">
        <f>IF(ISBLANK($A1298),"",INDEX(ShipmentRegister!D:D,MATCH($A1298,ShipmentRegister!C:C,0)))</f>
        <v/>
      </c>
      <c r="D1298" s="57" t="str">
        <f>IF(ISBLANK($A1298),"",INDEX(ShipmentRegister!F:F,MATCH($A1298,ShipmentRegister!C:C,0)))</f>
        <v/>
      </c>
      <c r="E1298" s="23"/>
      <c r="F1298" s="63"/>
      <c r="G1298" s="25"/>
      <c r="H1298" s="23"/>
      <c r="I1298" s="23"/>
      <c r="J1298" s="24"/>
      <c r="K1298" s="58" t="str">
        <f>IF(ISBLANK($A1298),"",$F1298-(INDEX(ShipmentRegister!A:A,MATCH($A1298,ShipmentRegister!C:C,0))))</f>
        <v/>
      </c>
      <c r="L1298" s="59" t="str">
        <f>IF(ISBLANK($A1298),"",IF(INDEX(ShipmentRegister!T:T,MATCH($A1298,ShipmentRegister!C:C,0))=0,"",INDEX(ShipmentRegister!T:T,MATCH($A1298,ShipmentRegister!C:C,0))))</f>
        <v/>
      </c>
      <c r="M1298" s="24"/>
    </row>
    <row r="1299" spans="1:13">
      <c r="A1299" s="29"/>
      <c r="B1299" s="56" t="str">
        <f>IF(ISBLANK($A1299),"",INDEX(ShipmentRegister!G:G,MATCH($A1299,ShipmentRegister!C:C,0)))</f>
        <v/>
      </c>
      <c r="C1299" s="57" t="str">
        <f>IF(ISBLANK($A1299),"",INDEX(ShipmentRegister!D:D,MATCH($A1299,ShipmentRegister!C:C,0)))</f>
        <v/>
      </c>
      <c r="D1299" s="57" t="str">
        <f>IF(ISBLANK($A1299),"",INDEX(ShipmentRegister!F:F,MATCH($A1299,ShipmentRegister!C:C,0)))</f>
        <v/>
      </c>
      <c r="E1299" s="23"/>
      <c r="F1299" s="63"/>
      <c r="G1299" s="25"/>
      <c r="H1299" s="23"/>
      <c r="I1299" s="23"/>
      <c r="J1299" s="24"/>
      <c r="K1299" s="58" t="str">
        <f>IF(ISBLANK($A1299),"",$F1299-(INDEX(ShipmentRegister!A:A,MATCH($A1299,ShipmentRegister!C:C,0))))</f>
        <v/>
      </c>
      <c r="L1299" s="59" t="str">
        <f>IF(ISBLANK($A1299),"",IF(INDEX(ShipmentRegister!T:T,MATCH($A1299,ShipmentRegister!C:C,0))=0,"",INDEX(ShipmentRegister!T:T,MATCH($A1299,ShipmentRegister!C:C,0))))</f>
        <v/>
      </c>
      <c r="M1299" s="24"/>
    </row>
    <row r="1300" spans="1:13">
      <c r="A1300" s="29"/>
      <c r="B1300" s="56" t="str">
        <f>IF(ISBLANK($A1300),"",INDEX(ShipmentRegister!G:G,MATCH($A1300,ShipmentRegister!C:C,0)))</f>
        <v/>
      </c>
      <c r="C1300" s="57" t="str">
        <f>IF(ISBLANK($A1300),"",INDEX(ShipmentRegister!D:D,MATCH($A1300,ShipmentRegister!C:C,0)))</f>
        <v/>
      </c>
      <c r="D1300" s="57" t="str">
        <f>IF(ISBLANK($A1300),"",INDEX(ShipmentRegister!F:F,MATCH($A1300,ShipmentRegister!C:C,0)))</f>
        <v/>
      </c>
      <c r="E1300" s="23"/>
      <c r="F1300" s="63"/>
      <c r="G1300" s="25"/>
      <c r="H1300" s="23"/>
      <c r="I1300" s="23"/>
      <c r="J1300" s="24"/>
      <c r="K1300" s="58" t="str">
        <f>IF(ISBLANK($A1300),"",$F1300-(INDEX(ShipmentRegister!A:A,MATCH($A1300,ShipmentRegister!C:C,0))))</f>
        <v/>
      </c>
      <c r="L1300" s="59" t="str">
        <f>IF(ISBLANK($A1300),"",IF(INDEX(ShipmentRegister!T:T,MATCH($A1300,ShipmentRegister!C:C,0))=0,"",INDEX(ShipmentRegister!T:T,MATCH($A1300,ShipmentRegister!C:C,0))))</f>
        <v/>
      </c>
      <c r="M1300" s="24"/>
    </row>
    <row r="1301" spans="1:13">
      <c r="A1301" s="29"/>
      <c r="B1301" s="56" t="str">
        <f>IF(ISBLANK($A1301),"",INDEX(ShipmentRegister!G:G,MATCH($A1301,ShipmentRegister!C:C,0)))</f>
        <v/>
      </c>
      <c r="C1301" s="57" t="str">
        <f>IF(ISBLANK($A1301),"",INDEX(ShipmentRegister!D:D,MATCH($A1301,ShipmentRegister!C:C,0)))</f>
        <v/>
      </c>
      <c r="D1301" s="57" t="str">
        <f>IF(ISBLANK($A1301),"",INDEX(ShipmentRegister!F:F,MATCH($A1301,ShipmentRegister!C:C,0)))</f>
        <v/>
      </c>
      <c r="E1301" s="23"/>
      <c r="F1301" s="63"/>
      <c r="G1301" s="25"/>
      <c r="H1301" s="23"/>
      <c r="I1301" s="23"/>
      <c r="J1301" s="24"/>
      <c r="K1301" s="58" t="str">
        <f>IF(ISBLANK($A1301),"",$F1301-(INDEX(ShipmentRegister!A:A,MATCH($A1301,ShipmentRegister!C:C,0))))</f>
        <v/>
      </c>
      <c r="L1301" s="59" t="str">
        <f>IF(ISBLANK($A1301),"",IF(INDEX(ShipmentRegister!T:T,MATCH($A1301,ShipmentRegister!C:C,0))=0,"",INDEX(ShipmentRegister!T:T,MATCH($A1301,ShipmentRegister!C:C,0))))</f>
        <v/>
      </c>
      <c r="M1301" s="24"/>
    </row>
    <row r="1302" spans="1:13">
      <c r="A1302" s="29"/>
      <c r="B1302" s="56" t="str">
        <f>IF(ISBLANK($A1302),"",INDEX(ShipmentRegister!G:G,MATCH($A1302,ShipmentRegister!C:C,0)))</f>
        <v/>
      </c>
      <c r="C1302" s="57" t="str">
        <f>IF(ISBLANK($A1302),"",INDEX(ShipmentRegister!D:D,MATCH($A1302,ShipmentRegister!C:C,0)))</f>
        <v/>
      </c>
      <c r="D1302" s="57" t="str">
        <f>IF(ISBLANK($A1302),"",INDEX(ShipmentRegister!F:F,MATCH($A1302,ShipmentRegister!C:C,0)))</f>
        <v/>
      </c>
      <c r="E1302" s="23"/>
      <c r="F1302" s="63"/>
      <c r="G1302" s="25"/>
      <c r="H1302" s="23"/>
      <c r="I1302" s="23"/>
      <c r="J1302" s="24"/>
      <c r="K1302" s="58" t="str">
        <f>IF(ISBLANK($A1302),"",$F1302-(INDEX(ShipmentRegister!A:A,MATCH($A1302,ShipmentRegister!C:C,0))))</f>
        <v/>
      </c>
      <c r="L1302" s="59" t="str">
        <f>IF(ISBLANK($A1302),"",IF(INDEX(ShipmentRegister!T:T,MATCH($A1302,ShipmentRegister!C:C,0))=0,"",INDEX(ShipmentRegister!T:T,MATCH($A1302,ShipmentRegister!C:C,0))))</f>
        <v/>
      </c>
      <c r="M1302" s="24"/>
    </row>
    <row r="1303" spans="1:13">
      <c r="A1303" s="29"/>
      <c r="B1303" s="56" t="str">
        <f>IF(ISBLANK($A1303),"",INDEX(ShipmentRegister!G:G,MATCH($A1303,ShipmentRegister!C:C,0)))</f>
        <v/>
      </c>
      <c r="C1303" s="57" t="str">
        <f>IF(ISBLANK($A1303),"",INDEX(ShipmentRegister!D:D,MATCH($A1303,ShipmentRegister!C:C,0)))</f>
        <v/>
      </c>
      <c r="D1303" s="57" t="str">
        <f>IF(ISBLANK($A1303),"",INDEX(ShipmentRegister!F:F,MATCH($A1303,ShipmentRegister!C:C,0)))</f>
        <v/>
      </c>
      <c r="E1303" s="23"/>
      <c r="F1303" s="63"/>
      <c r="G1303" s="25"/>
      <c r="H1303" s="23"/>
      <c r="I1303" s="23"/>
      <c r="J1303" s="24"/>
      <c r="K1303" s="58" t="str">
        <f>IF(ISBLANK($A1303),"",$F1303-(INDEX(ShipmentRegister!A:A,MATCH($A1303,ShipmentRegister!C:C,0))))</f>
        <v/>
      </c>
      <c r="L1303" s="59" t="str">
        <f>IF(ISBLANK($A1303),"",IF(INDEX(ShipmentRegister!T:T,MATCH($A1303,ShipmentRegister!C:C,0))=0,"",INDEX(ShipmentRegister!T:T,MATCH($A1303,ShipmentRegister!C:C,0))))</f>
        <v/>
      </c>
      <c r="M1303" s="24"/>
    </row>
    <row r="1304" spans="1:13">
      <c r="A1304" s="29"/>
      <c r="B1304" s="56" t="str">
        <f>IF(ISBLANK($A1304),"",INDEX(ShipmentRegister!G:G,MATCH($A1304,ShipmentRegister!C:C,0)))</f>
        <v/>
      </c>
      <c r="C1304" s="57" t="str">
        <f>IF(ISBLANK($A1304),"",INDEX(ShipmentRegister!D:D,MATCH($A1304,ShipmentRegister!C:C,0)))</f>
        <v/>
      </c>
      <c r="D1304" s="57" t="str">
        <f>IF(ISBLANK($A1304),"",INDEX(ShipmentRegister!F:F,MATCH($A1304,ShipmentRegister!C:C,0)))</f>
        <v/>
      </c>
      <c r="E1304" s="23"/>
      <c r="F1304" s="63"/>
      <c r="G1304" s="25"/>
      <c r="H1304" s="23"/>
      <c r="I1304" s="23"/>
      <c r="J1304" s="24"/>
      <c r="K1304" s="58" t="str">
        <f>IF(ISBLANK($A1304),"",$F1304-(INDEX(ShipmentRegister!A:A,MATCH($A1304,ShipmentRegister!C:C,0))))</f>
        <v/>
      </c>
      <c r="L1304" s="59" t="str">
        <f>IF(ISBLANK($A1304),"",IF(INDEX(ShipmentRegister!T:T,MATCH($A1304,ShipmentRegister!C:C,0))=0,"",INDEX(ShipmentRegister!T:T,MATCH($A1304,ShipmentRegister!C:C,0))))</f>
        <v/>
      </c>
      <c r="M1304" s="24"/>
    </row>
    <row r="1305" spans="1:13">
      <c r="A1305" s="29"/>
      <c r="B1305" s="56" t="str">
        <f>IF(ISBLANK($A1305),"",INDEX(ShipmentRegister!G:G,MATCH($A1305,ShipmentRegister!C:C,0)))</f>
        <v/>
      </c>
      <c r="C1305" s="57" t="str">
        <f>IF(ISBLANK($A1305),"",INDEX(ShipmentRegister!D:D,MATCH($A1305,ShipmentRegister!C:C,0)))</f>
        <v/>
      </c>
      <c r="D1305" s="57" t="str">
        <f>IF(ISBLANK($A1305),"",INDEX(ShipmentRegister!F:F,MATCH($A1305,ShipmentRegister!C:C,0)))</f>
        <v/>
      </c>
      <c r="E1305" s="23"/>
      <c r="F1305" s="63"/>
      <c r="G1305" s="25"/>
      <c r="H1305" s="23"/>
      <c r="I1305" s="23"/>
      <c r="J1305" s="24"/>
      <c r="K1305" s="58" t="str">
        <f>IF(ISBLANK($A1305),"",$F1305-(INDEX(ShipmentRegister!A:A,MATCH($A1305,ShipmentRegister!C:C,0))))</f>
        <v/>
      </c>
      <c r="L1305" s="59" t="str">
        <f>IF(ISBLANK($A1305),"",IF(INDEX(ShipmentRegister!T:T,MATCH($A1305,ShipmentRegister!C:C,0))=0,"",INDEX(ShipmentRegister!T:T,MATCH($A1305,ShipmentRegister!C:C,0))))</f>
        <v/>
      </c>
      <c r="M1305" s="24"/>
    </row>
    <row r="1306" spans="1:13">
      <c r="A1306" s="29"/>
      <c r="B1306" s="56" t="str">
        <f>IF(ISBLANK($A1306),"",INDEX(ShipmentRegister!G:G,MATCH($A1306,ShipmentRegister!C:C,0)))</f>
        <v/>
      </c>
      <c r="C1306" s="57" t="str">
        <f>IF(ISBLANK($A1306),"",INDEX(ShipmentRegister!D:D,MATCH($A1306,ShipmentRegister!C:C,0)))</f>
        <v/>
      </c>
      <c r="D1306" s="57" t="str">
        <f>IF(ISBLANK($A1306),"",INDEX(ShipmentRegister!F:F,MATCH($A1306,ShipmentRegister!C:C,0)))</f>
        <v/>
      </c>
      <c r="E1306" s="23"/>
      <c r="F1306" s="63"/>
      <c r="G1306" s="25"/>
      <c r="H1306" s="23"/>
      <c r="I1306" s="23"/>
      <c r="J1306" s="24"/>
      <c r="K1306" s="58" t="str">
        <f>IF(ISBLANK($A1306),"",$F1306-(INDEX(ShipmentRegister!A:A,MATCH($A1306,ShipmentRegister!C:C,0))))</f>
        <v/>
      </c>
      <c r="L1306" s="59" t="str">
        <f>IF(ISBLANK($A1306),"",IF(INDEX(ShipmentRegister!T:T,MATCH($A1306,ShipmentRegister!C:C,0))=0,"",INDEX(ShipmentRegister!T:T,MATCH($A1306,ShipmentRegister!C:C,0))))</f>
        <v/>
      </c>
      <c r="M1306" s="24"/>
    </row>
    <row r="1307" spans="1:13">
      <c r="A1307" s="29"/>
      <c r="B1307" s="56" t="str">
        <f>IF(ISBLANK($A1307),"",INDEX(ShipmentRegister!G:G,MATCH($A1307,ShipmentRegister!C:C,0)))</f>
        <v/>
      </c>
      <c r="C1307" s="57" t="str">
        <f>IF(ISBLANK($A1307),"",INDEX(ShipmentRegister!D:D,MATCH($A1307,ShipmentRegister!C:C,0)))</f>
        <v/>
      </c>
      <c r="D1307" s="57" t="str">
        <f>IF(ISBLANK($A1307),"",INDEX(ShipmentRegister!F:F,MATCH($A1307,ShipmentRegister!C:C,0)))</f>
        <v/>
      </c>
      <c r="E1307" s="23"/>
      <c r="F1307" s="63"/>
      <c r="G1307" s="25"/>
      <c r="H1307" s="23"/>
      <c r="I1307" s="23"/>
      <c r="J1307" s="24"/>
      <c r="K1307" s="58" t="str">
        <f>IF(ISBLANK($A1307),"",$F1307-(INDEX(ShipmentRegister!A:A,MATCH($A1307,ShipmentRegister!C:C,0))))</f>
        <v/>
      </c>
      <c r="L1307" s="59" t="str">
        <f>IF(ISBLANK($A1307),"",IF(INDEX(ShipmentRegister!T:T,MATCH($A1307,ShipmentRegister!C:C,0))=0,"",INDEX(ShipmentRegister!T:T,MATCH($A1307,ShipmentRegister!C:C,0))))</f>
        <v/>
      </c>
      <c r="M1307" s="24"/>
    </row>
    <row r="1308" spans="1:13">
      <c r="A1308" s="29"/>
      <c r="B1308" s="56" t="str">
        <f>IF(ISBLANK($A1308),"",INDEX(ShipmentRegister!G:G,MATCH($A1308,ShipmentRegister!C:C,0)))</f>
        <v/>
      </c>
      <c r="C1308" s="57" t="str">
        <f>IF(ISBLANK($A1308),"",INDEX(ShipmentRegister!D:D,MATCH($A1308,ShipmentRegister!C:C,0)))</f>
        <v/>
      </c>
      <c r="D1308" s="57" t="str">
        <f>IF(ISBLANK($A1308),"",INDEX(ShipmentRegister!F:F,MATCH($A1308,ShipmentRegister!C:C,0)))</f>
        <v/>
      </c>
      <c r="E1308" s="23"/>
      <c r="F1308" s="63"/>
      <c r="G1308" s="25"/>
      <c r="H1308" s="23"/>
      <c r="I1308" s="23"/>
      <c r="J1308" s="24"/>
      <c r="K1308" s="58" t="str">
        <f>IF(ISBLANK($A1308),"",$F1308-(INDEX(ShipmentRegister!A:A,MATCH($A1308,ShipmentRegister!C:C,0))))</f>
        <v/>
      </c>
      <c r="L1308" s="59" t="str">
        <f>IF(ISBLANK($A1308),"",IF(INDEX(ShipmentRegister!T:T,MATCH($A1308,ShipmentRegister!C:C,0))=0,"",INDEX(ShipmentRegister!T:T,MATCH($A1308,ShipmentRegister!C:C,0))))</f>
        <v/>
      </c>
      <c r="M1308" s="24"/>
    </row>
    <row r="1309" spans="1:13">
      <c r="A1309" s="29"/>
      <c r="B1309" s="56" t="str">
        <f>IF(ISBLANK($A1309),"",INDEX(ShipmentRegister!G:G,MATCH($A1309,ShipmentRegister!C:C,0)))</f>
        <v/>
      </c>
      <c r="C1309" s="57" t="str">
        <f>IF(ISBLANK($A1309),"",INDEX(ShipmentRegister!D:D,MATCH($A1309,ShipmentRegister!C:C,0)))</f>
        <v/>
      </c>
      <c r="D1309" s="57" t="str">
        <f>IF(ISBLANK($A1309),"",INDEX(ShipmentRegister!F:F,MATCH($A1309,ShipmentRegister!C:C,0)))</f>
        <v/>
      </c>
      <c r="E1309" s="23"/>
      <c r="F1309" s="63"/>
      <c r="G1309" s="25"/>
      <c r="H1309" s="23"/>
      <c r="I1309" s="23"/>
      <c r="J1309" s="24"/>
      <c r="K1309" s="58" t="str">
        <f>IF(ISBLANK($A1309),"",$F1309-(INDEX(ShipmentRegister!A:A,MATCH($A1309,ShipmentRegister!C:C,0))))</f>
        <v/>
      </c>
      <c r="L1309" s="59" t="str">
        <f>IF(ISBLANK($A1309),"",IF(INDEX(ShipmentRegister!T:T,MATCH($A1309,ShipmentRegister!C:C,0))=0,"",INDEX(ShipmentRegister!T:T,MATCH($A1309,ShipmentRegister!C:C,0))))</f>
        <v/>
      </c>
      <c r="M1309" s="24"/>
    </row>
    <row r="1310" spans="1:13">
      <c r="A1310" s="29"/>
      <c r="B1310" s="56" t="str">
        <f>IF(ISBLANK($A1310),"",INDEX(ShipmentRegister!G:G,MATCH($A1310,ShipmentRegister!C:C,0)))</f>
        <v/>
      </c>
      <c r="C1310" s="57" t="str">
        <f>IF(ISBLANK($A1310),"",INDEX(ShipmentRegister!D:D,MATCH($A1310,ShipmentRegister!C:C,0)))</f>
        <v/>
      </c>
      <c r="D1310" s="57" t="str">
        <f>IF(ISBLANK($A1310),"",INDEX(ShipmentRegister!F:F,MATCH($A1310,ShipmentRegister!C:C,0)))</f>
        <v/>
      </c>
      <c r="E1310" s="23"/>
      <c r="F1310" s="63"/>
      <c r="G1310" s="25"/>
      <c r="H1310" s="23"/>
      <c r="I1310" s="23"/>
      <c r="J1310" s="24"/>
      <c r="K1310" s="58" t="str">
        <f>IF(ISBLANK($A1310),"",$F1310-(INDEX(ShipmentRegister!A:A,MATCH($A1310,ShipmentRegister!C:C,0))))</f>
        <v/>
      </c>
      <c r="L1310" s="59" t="str">
        <f>IF(ISBLANK($A1310),"",IF(INDEX(ShipmentRegister!T:T,MATCH($A1310,ShipmentRegister!C:C,0))=0,"",INDEX(ShipmentRegister!T:T,MATCH($A1310,ShipmentRegister!C:C,0))))</f>
        <v/>
      </c>
      <c r="M1310" s="24"/>
    </row>
    <row r="1311" spans="1:13">
      <c r="A1311" s="29"/>
      <c r="B1311" s="56" t="str">
        <f>IF(ISBLANK($A1311),"",INDEX(ShipmentRegister!G:G,MATCH($A1311,ShipmentRegister!C:C,0)))</f>
        <v/>
      </c>
      <c r="C1311" s="57" t="str">
        <f>IF(ISBLANK($A1311),"",INDEX(ShipmentRegister!D:D,MATCH($A1311,ShipmentRegister!C:C,0)))</f>
        <v/>
      </c>
      <c r="D1311" s="57" t="str">
        <f>IF(ISBLANK($A1311),"",INDEX(ShipmentRegister!F:F,MATCH($A1311,ShipmentRegister!C:C,0)))</f>
        <v/>
      </c>
      <c r="E1311" s="23"/>
      <c r="F1311" s="63"/>
      <c r="G1311" s="25"/>
      <c r="H1311" s="23"/>
      <c r="I1311" s="23"/>
      <c r="J1311" s="24"/>
      <c r="K1311" s="58" t="str">
        <f>IF(ISBLANK($A1311),"",$F1311-(INDEX(ShipmentRegister!A:A,MATCH($A1311,ShipmentRegister!C:C,0))))</f>
        <v/>
      </c>
      <c r="L1311" s="59" t="str">
        <f>IF(ISBLANK($A1311),"",IF(INDEX(ShipmentRegister!T:T,MATCH($A1311,ShipmentRegister!C:C,0))=0,"",INDEX(ShipmentRegister!T:T,MATCH($A1311,ShipmentRegister!C:C,0))))</f>
        <v/>
      </c>
      <c r="M1311" s="24"/>
    </row>
    <row r="1312" spans="1:13">
      <c r="A1312" s="29"/>
      <c r="B1312" s="56" t="str">
        <f>IF(ISBLANK($A1312),"",INDEX(ShipmentRegister!G:G,MATCH($A1312,ShipmentRegister!C:C,0)))</f>
        <v/>
      </c>
      <c r="C1312" s="57" t="str">
        <f>IF(ISBLANK($A1312),"",INDEX(ShipmentRegister!D:D,MATCH($A1312,ShipmentRegister!C:C,0)))</f>
        <v/>
      </c>
      <c r="D1312" s="57" t="str">
        <f>IF(ISBLANK($A1312),"",INDEX(ShipmentRegister!F:F,MATCH($A1312,ShipmentRegister!C:C,0)))</f>
        <v/>
      </c>
      <c r="E1312" s="23"/>
      <c r="F1312" s="63"/>
      <c r="G1312" s="25"/>
      <c r="H1312" s="23"/>
      <c r="I1312" s="23"/>
      <c r="J1312" s="24"/>
      <c r="K1312" s="58" t="str">
        <f>IF(ISBLANK($A1312),"",$F1312-(INDEX(ShipmentRegister!A:A,MATCH($A1312,ShipmentRegister!C:C,0))))</f>
        <v/>
      </c>
      <c r="L1312" s="59" t="str">
        <f>IF(ISBLANK($A1312),"",IF(INDEX(ShipmentRegister!T:T,MATCH($A1312,ShipmentRegister!C:C,0))=0,"",INDEX(ShipmentRegister!T:T,MATCH($A1312,ShipmentRegister!C:C,0))))</f>
        <v/>
      </c>
      <c r="M1312" s="24"/>
    </row>
    <row r="1313" spans="1:13">
      <c r="A1313" s="29"/>
      <c r="B1313" s="56" t="str">
        <f>IF(ISBLANK($A1313),"",INDEX(ShipmentRegister!G:G,MATCH($A1313,ShipmentRegister!C:C,0)))</f>
        <v/>
      </c>
      <c r="C1313" s="57" t="str">
        <f>IF(ISBLANK($A1313),"",INDEX(ShipmentRegister!D:D,MATCH($A1313,ShipmentRegister!C:C,0)))</f>
        <v/>
      </c>
      <c r="D1313" s="57" t="str">
        <f>IF(ISBLANK($A1313),"",INDEX(ShipmentRegister!F:F,MATCH($A1313,ShipmentRegister!C:C,0)))</f>
        <v/>
      </c>
      <c r="E1313" s="23"/>
      <c r="F1313" s="63"/>
      <c r="G1313" s="25"/>
      <c r="H1313" s="23"/>
      <c r="I1313" s="23"/>
      <c r="J1313" s="24"/>
      <c r="K1313" s="58" t="str">
        <f>IF(ISBLANK($A1313),"",$F1313-(INDEX(ShipmentRegister!A:A,MATCH($A1313,ShipmentRegister!C:C,0))))</f>
        <v/>
      </c>
      <c r="L1313" s="59" t="str">
        <f>IF(ISBLANK($A1313),"",IF(INDEX(ShipmentRegister!T:T,MATCH($A1313,ShipmentRegister!C:C,0))=0,"",INDEX(ShipmentRegister!T:T,MATCH($A1313,ShipmentRegister!C:C,0))))</f>
        <v/>
      </c>
      <c r="M1313" s="24"/>
    </row>
    <row r="1314" spans="1:13">
      <c r="A1314" s="29"/>
      <c r="B1314" s="56" t="str">
        <f>IF(ISBLANK($A1314),"",INDEX(ShipmentRegister!G:G,MATCH($A1314,ShipmentRegister!C:C,0)))</f>
        <v/>
      </c>
      <c r="C1314" s="57" t="str">
        <f>IF(ISBLANK($A1314),"",INDEX(ShipmentRegister!D:D,MATCH($A1314,ShipmentRegister!C:C,0)))</f>
        <v/>
      </c>
      <c r="D1314" s="57" t="str">
        <f>IF(ISBLANK($A1314),"",INDEX(ShipmentRegister!F:F,MATCH($A1314,ShipmentRegister!C:C,0)))</f>
        <v/>
      </c>
      <c r="E1314" s="23"/>
      <c r="F1314" s="63"/>
      <c r="G1314" s="25"/>
      <c r="H1314" s="23"/>
      <c r="I1314" s="23"/>
      <c r="J1314" s="24"/>
      <c r="K1314" s="58" t="str">
        <f>IF(ISBLANK($A1314),"",$F1314-(INDEX(ShipmentRegister!A:A,MATCH($A1314,ShipmentRegister!C:C,0))))</f>
        <v/>
      </c>
      <c r="L1314" s="59" t="str">
        <f>IF(ISBLANK($A1314),"",IF(INDEX(ShipmentRegister!T:T,MATCH($A1314,ShipmentRegister!C:C,0))=0,"",INDEX(ShipmentRegister!T:T,MATCH($A1314,ShipmentRegister!C:C,0))))</f>
        <v/>
      </c>
      <c r="M1314" s="24"/>
    </row>
    <row r="1315" spans="1:13">
      <c r="A1315" s="29"/>
      <c r="B1315" s="56" t="str">
        <f>IF(ISBLANK($A1315),"",INDEX(ShipmentRegister!G:G,MATCH($A1315,ShipmentRegister!C:C,0)))</f>
        <v/>
      </c>
      <c r="C1315" s="57" t="str">
        <f>IF(ISBLANK($A1315),"",INDEX(ShipmentRegister!D:D,MATCH($A1315,ShipmentRegister!C:C,0)))</f>
        <v/>
      </c>
      <c r="D1315" s="57" t="str">
        <f>IF(ISBLANK($A1315),"",INDEX(ShipmentRegister!F:F,MATCH($A1315,ShipmentRegister!C:C,0)))</f>
        <v/>
      </c>
      <c r="E1315" s="23"/>
      <c r="F1315" s="63"/>
      <c r="G1315" s="25"/>
      <c r="H1315" s="23"/>
      <c r="I1315" s="23"/>
      <c r="J1315" s="24"/>
      <c r="K1315" s="58" t="str">
        <f>IF(ISBLANK($A1315),"",$F1315-(INDEX(ShipmentRegister!A:A,MATCH($A1315,ShipmentRegister!C:C,0))))</f>
        <v/>
      </c>
      <c r="L1315" s="59" t="str">
        <f>IF(ISBLANK($A1315),"",IF(INDEX(ShipmentRegister!T:T,MATCH($A1315,ShipmentRegister!C:C,0))=0,"",INDEX(ShipmentRegister!T:T,MATCH($A1315,ShipmentRegister!C:C,0))))</f>
        <v/>
      </c>
      <c r="M1315" s="24"/>
    </row>
    <row r="1316" spans="1:13">
      <c r="A1316" s="29"/>
      <c r="B1316" s="56" t="str">
        <f>IF(ISBLANK($A1316),"",INDEX(ShipmentRegister!G:G,MATCH($A1316,ShipmentRegister!C:C,0)))</f>
        <v/>
      </c>
      <c r="C1316" s="57" t="str">
        <f>IF(ISBLANK($A1316),"",INDEX(ShipmentRegister!D:D,MATCH($A1316,ShipmentRegister!C:C,0)))</f>
        <v/>
      </c>
      <c r="D1316" s="57" t="str">
        <f>IF(ISBLANK($A1316),"",INDEX(ShipmentRegister!F:F,MATCH($A1316,ShipmentRegister!C:C,0)))</f>
        <v/>
      </c>
      <c r="E1316" s="23"/>
      <c r="F1316" s="63"/>
      <c r="G1316" s="25"/>
      <c r="H1316" s="23"/>
      <c r="I1316" s="23"/>
      <c r="J1316" s="24"/>
      <c r="K1316" s="58" t="str">
        <f>IF(ISBLANK($A1316),"",$F1316-(INDEX(ShipmentRegister!A:A,MATCH($A1316,ShipmentRegister!C:C,0))))</f>
        <v/>
      </c>
      <c r="L1316" s="59" t="str">
        <f>IF(ISBLANK($A1316),"",IF(INDEX(ShipmentRegister!T:T,MATCH($A1316,ShipmentRegister!C:C,0))=0,"",INDEX(ShipmentRegister!T:T,MATCH($A1316,ShipmentRegister!C:C,0))))</f>
        <v/>
      </c>
      <c r="M1316" s="24"/>
    </row>
    <row r="1317" spans="1:13">
      <c r="A1317" s="29"/>
      <c r="B1317" s="56" t="str">
        <f>IF(ISBLANK($A1317),"",INDEX(ShipmentRegister!G:G,MATCH($A1317,ShipmentRegister!C:C,0)))</f>
        <v/>
      </c>
      <c r="C1317" s="57" t="str">
        <f>IF(ISBLANK($A1317),"",INDEX(ShipmentRegister!D:D,MATCH($A1317,ShipmentRegister!C:C,0)))</f>
        <v/>
      </c>
      <c r="D1317" s="57" t="str">
        <f>IF(ISBLANK($A1317),"",INDEX(ShipmentRegister!F:F,MATCH($A1317,ShipmentRegister!C:C,0)))</f>
        <v/>
      </c>
      <c r="E1317" s="23"/>
      <c r="F1317" s="63"/>
      <c r="G1317" s="25"/>
      <c r="H1317" s="23"/>
      <c r="I1317" s="23"/>
      <c r="J1317" s="24"/>
      <c r="K1317" s="58" t="str">
        <f>IF(ISBLANK($A1317),"",$F1317-(INDEX(ShipmentRegister!A:A,MATCH($A1317,ShipmentRegister!C:C,0))))</f>
        <v/>
      </c>
      <c r="L1317" s="59" t="str">
        <f>IF(ISBLANK($A1317),"",IF(INDEX(ShipmentRegister!T:T,MATCH($A1317,ShipmentRegister!C:C,0))=0,"",INDEX(ShipmentRegister!T:T,MATCH($A1317,ShipmentRegister!C:C,0))))</f>
        <v/>
      </c>
      <c r="M1317" s="24"/>
    </row>
    <row r="1318" spans="1:13">
      <c r="A1318" s="29"/>
      <c r="B1318" s="56" t="str">
        <f>IF(ISBLANK($A1318),"",INDEX(ShipmentRegister!G:G,MATCH($A1318,ShipmentRegister!C:C,0)))</f>
        <v/>
      </c>
      <c r="C1318" s="57" t="str">
        <f>IF(ISBLANK($A1318),"",INDEX(ShipmentRegister!D:D,MATCH($A1318,ShipmentRegister!C:C,0)))</f>
        <v/>
      </c>
      <c r="D1318" s="57" t="str">
        <f>IF(ISBLANK($A1318),"",INDEX(ShipmentRegister!F:F,MATCH($A1318,ShipmentRegister!C:C,0)))</f>
        <v/>
      </c>
      <c r="E1318" s="23"/>
      <c r="F1318" s="63"/>
      <c r="G1318" s="25"/>
      <c r="H1318" s="23"/>
      <c r="I1318" s="23"/>
      <c r="J1318" s="24"/>
      <c r="K1318" s="58" t="str">
        <f>IF(ISBLANK($A1318),"",$F1318-(INDEX(ShipmentRegister!A:A,MATCH($A1318,ShipmentRegister!C:C,0))))</f>
        <v/>
      </c>
      <c r="L1318" s="59" t="str">
        <f>IF(ISBLANK($A1318),"",IF(INDEX(ShipmentRegister!T:T,MATCH($A1318,ShipmentRegister!C:C,0))=0,"",INDEX(ShipmentRegister!T:T,MATCH($A1318,ShipmentRegister!C:C,0))))</f>
        <v/>
      </c>
      <c r="M1318" s="24"/>
    </row>
    <row r="1319" spans="1:13">
      <c r="A1319" s="29"/>
      <c r="B1319" s="56" t="str">
        <f>IF(ISBLANK($A1319),"",INDEX(ShipmentRegister!G:G,MATCH($A1319,ShipmentRegister!C:C,0)))</f>
        <v/>
      </c>
      <c r="C1319" s="57" t="str">
        <f>IF(ISBLANK($A1319),"",INDEX(ShipmentRegister!D:D,MATCH($A1319,ShipmentRegister!C:C,0)))</f>
        <v/>
      </c>
      <c r="D1319" s="57" t="str">
        <f>IF(ISBLANK($A1319),"",INDEX(ShipmentRegister!F:F,MATCH($A1319,ShipmentRegister!C:C,0)))</f>
        <v/>
      </c>
      <c r="E1319" s="23"/>
      <c r="F1319" s="63"/>
      <c r="G1319" s="25"/>
      <c r="H1319" s="23"/>
      <c r="I1319" s="23"/>
      <c r="J1319" s="24"/>
      <c r="K1319" s="58" t="str">
        <f>IF(ISBLANK($A1319),"",$F1319-(INDEX(ShipmentRegister!A:A,MATCH($A1319,ShipmentRegister!C:C,0))))</f>
        <v/>
      </c>
      <c r="L1319" s="59" t="str">
        <f>IF(ISBLANK($A1319),"",IF(INDEX(ShipmentRegister!T:T,MATCH($A1319,ShipmentRegister!C:C,0))=0,"",INDEX(ShipmentRegister!T:T,MATCH($A1319,ShipmentRegister!C:C,0))))</f>
        <v/>
      </c>
      <c r="M1319" s="24"/>
    </row>
    <row r="1320" spans="1:13">
      <c r="A1320" s="29"/>
      <c r="B1320" s="56" t="str">
        <f>IF(ISBLANK($A1320),"",INDEX(ShipmentRegister!G:G,MATCH($A1320,ShipmentRegister!C:C,0)))</f>
        <v/>
      </c>
      <c r="C1320" s="57" t="str">
        <f>IF(ISBLANK($A1320),"",INDEX(ShipmentRegister!D:D,MATCH($A1320,ShipmentRegister!C:C,0)))</f>
        <v/>
      </c>
      <c r="D1320" s="57" t="str">
        <f>IF(ISBLANK($A1320),"",INDEX(ShipmentRegister!F:F,MATCH($A1320,ShipmentRegister!C:C,0)))</f>
        <v/>
      </c>
      <c r="E1320" s="23"/>
      <c r="F1320" s="63"/>
      <c r="G1320" s="25"/>
      <c r="H1320" s="23"/>
      <c r="I1320" s="23"/>
      <c r="J1320" s="24"/>
      <c r="K1320" s="58" t="str">
        <f>IF(ISBLANK($A1320),"",$F1320-(INDEX(ShipmentRegister!A:A,MATCH($A1320,ShipmentRegister!C:C,0))))</f>
        <v/>
      </c>
      <c r="L1320" s="59" t="str">
        <f>IF(ISBLANK($A1320),"",IF(INDEX(ShipmentRegister!T:T,MATCH($A1320,ShipmentRegister!C:C,0))=0,"",INDEX(ShipmentRegister!T:T,MATCH($A1320,ShipmentRegister!C:C,0))))</f>
        <v/>
      </c>
      <c r="M1320" s="24"/>
    </row>
    <row r="1321" spans="1:13">
      <c r="A1321" s="29"/>
      <c r="B1321" s="56" t="str">
        <f>IF(ISBLANK($A1321),"",INDEX(ShipmentRegister!G:G,MATCH($A1321,ShipmentRegister!C:C,0)))</f>
        <v/>
      </c>
      <c r="C1321" s="57" t="str">
        <f>IF(ISBLANK($A1321),"",INDEX(ShipmentRegister!D:D,MATCH($A1321,ShipmentRegister!C:C,0)))</f>
        <v/>
      </c>
      <c r="D1321" s="57" t="str">
        <f>IF(ISBLANK($A1321),"",INDEX(ShipmentRegister!F:F,MATCH($A1321,ShipmentRegister!C:C,0)))</f>
        <v/>
      </c>
      <c r="E1321" s="23"/>
      <c r="F1321" s="63"/>
      <c r="G1321" s="25"/>
      <c r="H1321" s="23"/>
      <c r="I1321" s="23"/>
      <c r="J1321" s="24"/>
      <c r="K1321" s="58" t="str">
        <f>IF(ISBLANK($A1321),"",$F1321-(INDEX(ShipmentRegister!A:A,MATCH($A1321,ShipmentRegister!C:C,0))))</f>
        <v/>
      </c>
      <c r="L1321" s="59" t="str">
        <f>IF(ISBLANK($A1321),"",IF(INDEX(ShipmentRegister!T:T,MATCH($A1321,ShipmentRegister!C:C,0))=0,"",INDEX(ShipmentRegister!T:T,MATCH($A1321,ShipmentRegister!C:C,0))))</f>
        <v/>
      </c>
      <c r="M1321" s="24"/>
    </row>
    <row r="1322" spans="1:13">
      <c r="A1322" s="29"/>
      <c r="B1322" s="56" t="str">
        <f>IF(ISBLANK($A1322),"",INDEX(ShipmentRegister!G:G,MATCH($A1322,ShipmentRegister!C:C,0)))</f>
        <v/>
      </c>
      <c r="C1322" s="57" t="str">
        <f>IF(ISBLANK($A1322),"",INDEX(ShipmentRegister!D:D,MATCH($A1322,ShipmentRegister!C:C,0)))</f>
        <v/>
      </c>
      <c r="D1322" s="57" t="str">
        <f>IF(ISBLANK($A1322),"",INDEX(ShipmentRegister!F:F,MATCH($A1322,ShipmentRegister!C:C,0)))</f>
        <v/>
      </c>
      <c r="E1322" s="23"/>
      <c r="F1322" s="63"/>
      <c r="G1322" s="25"/>
      <c r="H1322" s="23"/>
      <c r="I1322" s="23"/>
      <c r="J1322" s="24"/>
      <c r="K1322" s="58" t="str">
        <f>IF(ISBLANK($A1322),"",$F1322-(INDEX(ShipmentRegister!A:A,MATCH($A1322,ShipmentRegister!C:C,0))))</f>
        <v/>
      </c>
      <c r="L1322" s="59" t="str">
        <f>IF(ISBLANK($A1322),"",IF(INDEX(ShipmentRegister!T:T,MATCH($A1322,ShipmentRegister!C:C,0))=0,"",INDEX(ShipmentRegister!T:T,MATCH($A1322,ShipmentRegister!C:C,0))))</f>
        <v/>
      </c>
      <c r="M1322" s="24"/>
    </row>
    <row r="1323" spans="1:13">
      <c r="A1323" s="29"/>
      <c r="B1323" s="56" t="str">
        <f>IF(ISBLANK($A1323),"",INDEX(ShipmentRegister!G:G,MATCH($A1323,ShipmentRegister!C:C,0)))</f>
        <v/>
      </c>
      <c r="C1323" s="57" t="str">
        <f>IF(ISBLANK($A1323),"",INDEX(ShipmentRegister!D:D,MATCH($A1323,ShipmentRegister!C:C,0)))</f>
        <v/>
      </c>
      <c r="D1323" s="57" t="str">
        <f>IF(ISBLANK($A1323),"",INDEX(ShipmentRegister!F:F,MATCH($A1323,ShipmentRegister!C:C,0)))</f>
        <v/>
      </c>
      <c r="E1323" s="23"/>
      <c r="F1323" s="63"/>
      <c r="G1323" s="25"/>
      <c r="H1323" s="23"/>
      <c r="I1323" s="23"/>
      <c r="J1323" s="24"/>
      <c r="K1323" s="58" t="str">
        <f>IF(ISBLANK($A1323),"",$F1323-(INDEX(ShipmentRegister!A:A,MATCH($A1323,ShipmentRegister!C:C,0))))</f>
        <v/>
      </c>
      <c r="L1323" s="59" t="str">
        <f>IF(ISBLANK($A1323),"",IF(INDEX(ShipmentRegister!T:T,MATCH($A1323,ShipmentRegister!C:C,0))=0,"",INDEX(ShipmentRegister!T:T,MATCH($A1323,ShipmentRegister!C:C,0))))</f>
        <v/>
      </c>
      <c r="M1323" s="24"/>
    </row>
    <row r="1324" spans="1:13">
      <c r="A1324" s="29"/>
      <c r="B1324" s="56" t="str">
        <f>IF(ISBLANK($A1324),"",INDEX(ShipmentRegister!G:G,MATCH($A1324,ShipmentRegister!C:C,0)))</f>
        <v/>
      </c>
      <c r="C1324" s="57" t="str">
        <f>IF(ISBLANK($A1324),"",INDEX(ShipmentRegister!D:D,MATCH($A1324,ShipmentRegister!C:C,0)))</f>
        <v/>
      </c>
      <c r="D1324" s="57" t="str">
        <f>IF(ISBLANK($A1324),"",INDEX(ShipmentRegister!F:F,MATCH($A1324,ShipmentRegister!C:C,0)))</f>
        <v/>
      </c>
      <c r="E1324" s="23"/>
      <c r="F1324" s="63"/>
      <c r="G1324" s="25"/>
      <c r="H1324" s="23"/>
      <c r="I1324" s="23"/>
      <c r="J1324" s="24"/>
      <c r="K1324" s="58" t="str">
        <f>IF(ISBLANK($A1324),"",$F1324-(INDEX(ShipmentRegister!A:A,MATCH($A1324,ShipmentRegister!C:C,0))))</f>
        <v/>
      </c>
      <c r="L1324" s="59" t="str">
        <f>IF(ISBLANK($A1324),"",IF(INDEX(ShipmentRegister!T:T,MATCH($A1324,ShipmentRegister!C:C,0))=0,"",INDEX(ShipmentRegister!T:T,MATCH($A1324,ShipmentRegister!C:C,0))))</f>
        <v/>
      </c>
      <c r="M1324" s="24"/>
    </row>
    <row r="1325" spans="1:13">
      <c r="A1325" s="29"/>
      <c r="B1325" s="56" t="str">
        <f>IF(ISBLANK($A1325),"",INDEX(ShipmentRegister!G:G,MATCH($A1325,ShipmentRegister!C:C,0)))</f>
        <v/>
      </c>
      <c r="C1325" s="57" t="str">
        <f>IF(ISBLANK($A1325),"",INDEX(ShipmentRegister!D:D,MATCH($A1325,ShipmentRegister!C:C,0)))</f>
        <v/>
      </c>
      <c r="D1325" s="57" t="str">
        <f>IF(ISBLANK($A1325),"",INDEX(ShipmentRegister!F:F,MATCH($A1325,ShipmentRegister!C:C,0)))</f>
        <v/>
      </c>
      <c r="E1325" s="23"/>
      <c r="F1325" s="63"/>
      <c r="G1325" s="25"/>
      <c r="H1325" s="23"/>
      <c r="I1325" s="23"/>
      <c r="J1325" s="24"/>
      <c r="K1325" s="58" t="str">
        <f>IF(ISBLANK($A1325),"",$F1325-(INDEX(ShipmentRegister!A:A,MATCH($A1325,ShipmentRegister!C:C,0))))</f>
        <v/>
      </c>
      <c r="L1325" s="59" t="str">
        <f>IF(ISBLANK($A1325),"",IF(INDEX(ShipmentRegister!T:T,MATCH($A1325,ShipmentRegister!C:C,0))=0,"",INDEX(ShipmentRegister!T:T,MATCH($A1325,ShipmentRegister!C:C,0))))</f>
        <v/>
      </c>
      <c r="M1325" s="24"/>
    </row>
    <row r="1326" spans="1:13">
      <c r="A1326" s="29"/>
      <c r="B1326" s="56" t="str">
        <f>IF(ISBLANK($A1326),"",INDEX(ShipmentRegister!G:G,MATCH($A1326,ShipmentRegister!C:C,0)))</f>
        <v/>
      </c>
      <c r="C1326" s="57" t="str">
        <f>IF(ISBLANK($A1326),"",INDEX(ShipmentRegister!D:D,MATCH($A1326,ShipmentRegister!C:C,0)))</f>
        <v/>
      </c>
      <c r="D1326" s="57" t="str">
        <f>IF(ISBLANK($A1326),"",INDEX(ShipmentRegister!F:F,MATCH($A1326,ShipmentRegister!C:C,0)))</f>
        <v/>
      </c>
      <c r="E1326" s="23"/>
      <c r="F1326" s="63"/>
      <c r="G1326" s="25"/>
      <c r="H1326" s="23"/>
      <c r="I1326" s="23"/>
      <c r="J1326" s="24"/>
      <c r="K1326" s="58" t="str">
        <f>IF(ISBLANK($A1326),"",$F1326-(INDEX(ShipmentRegister!A:A,MATCH($A1326,ShipmentRegister!C:C,0))))</f>
        <v/>
      </c>
      <c r="L1326" s="59" t="str">
        <f>IF(ISBLANK($A1326),"",IF(INDEX(ShipmentRegister!T:T,MATCH($A1326,ShipmentRegister!C:C,0))=0,"",INDEX(ShipmentRegister!T:T,MATCH($A1326,ShipmentRegister!C:C,0))))</f>
        <v/>
      </c>
      <c r="M1326" s="24"/>
    </row>
    <row r="1327" spans="1:13">
      <c r="A1327" s="29"/>
      <c r="B1327" s="56" t="str">
        <f>IF(ISBLANK($A1327),"",INDEX(ShipmentRegister!G:G,MATCH($A1327,ShipmentRegister!C:C,0)))</f>
        <v/>
      </c>
      <c r="C1327" s="57" t="str">
        <f>IF(ISBLANK($A1327),"",INDEX(ShipmentRegister!D:D,MATCH($A1327,ShipmentRegister!C:C,0)))</f>
        <v/>
      </c>
      <c r="D1327" s="57" t="str">
        <f>IF(ISBLANK($A1327),"",INDEX(ShipmentRegister!F:F,MATCH($A1327,ShipmentRegister!C:C,0)))</f>
        <v/>
      </c>
      <c r="E1327" s="23"/>
      <c r="F1327" s="63"/>
      <c r="G1327" s="25"/>
      <c r="H1327" s="23"/>
      <c r="I1327" s="23"/>
      <c r="J1327" s="24"/>
      <c r="K1327" s="58" t="str">
        <f>IF(ISBLANK($A1327),"",$F1327-(INDEX(ShipmentRegister!A:A,MATCH($A1327,ShipmentRegister!C:C,0))))</f>
        <v/>
      </c>
      <c r="L1327" s="59" t="str">
        <f>IF(ISBLANK($A1327),"",IF(INDEX(ShipmentRegister!T:T,MATCH($A1327,ShipmentRegister!C:C,0))=0,"",INDEX(ShipmentRegister!T:T,MATCH($A1327,ShipmentRegister!C:C,0))))</f>
        <v/>
      </c>
      <c r="M1327" s="24"/>
    </row>
    <row r="1328" spans="1:13">
      <c r="A1328" s="29"/>
      <c r="B1328" s="56" t="str">
        <f>IF(ISBLANK($A1328),"",INDEX(ShipmentRegister!G:G,MATCH($A1328,ShipmentRegister!C:C,0)))</f>
        <v/>
      </c>
      <c r="C1328" s="57" t="str">
        <f>IF(ISBLANK($A1328),"",INDEX(ShipmentRegister!D:D,MATCH($A1328,ShipmentRegister!C:C,0)))</f>
        <v/>
      </c>
      <c r="D1328" s="57" t="str">
        <f>IF(ISBLANK($A1328),"",INDEX(ShipmentRegister!F:F,MATCH($A1328,ShipmentRegister!C:C,0)))</f>
        <v/>
      </c>
      <c r="E1328" s="23"/>
      <c r="F1328" s="63"/>
      <c r="G1328" s="25"/>
      <c r="H1328" s="23"/>
      <c r="I1328" s="23"/>
      <c r="J1328" s="24"/>
      <c r="K1328" s="58" t="str">
        <f>IF(ISBLANK($A1328),"",$F1328-(INDEX(ShipmentRegister!A:A,MATCH($A1328,ShipmentRegister!C:C,0))))</f>
        <v/>
      </c>
      <c r="L1328" s="59" t="str">
        <f>IF(ISBLANK($A1328),"",IF(INDEX(ShipmentRegister!T:T,MATCH($A1328,ShipmentRegister!C:C,0))=0,"",INDEX(ShipmentRegister!T:T,MATCH($A1328,ShipmentRegister!C:C,0))))</f>
        <v/>
      </c>
      <c r="M1328" s="24"/>
    </row>
    <row r="1329" spans="1:13">
      <c r="A1329" s="29"/>
      <c r="B1329" s="56" t="str">
        <f>IF(ISBLANK($A1329),"",INDEX(ShipmentRegister!G:G,MATCH($A1329,ShipmentRegister!C:C,0)))</f>
        <v/>
      </c>
      <c r="C1329" s="57" t="str">
        <f>IF(ISBLANK($A1329),"",INDEX(ShipmentRegister!D:D,MATCH($A1329,ShipmentRegister!C:C,0)))</f>
        <v/>
      </c>
      <c r="D1329" s="57" t="str">
        <f>IF(ISBLANK($A1329),"",INDEX(ShipmentRegister!F:F,MATCH($A1329,ShipmentRegister!C:C,0)))</f>
        <v/>
      </c>
      <c r="E1329" s="23"/>
      <c r="F1329" s="63"/>
      <c r="G1329" s="25"/>
      <c r="H1329" s="23"/>
      <c r="I1329" s="23"/>
      <c r="J1329" s="24"/>
      <c r="K1329" s="58" t="str">
        <f>IF(ISBLANK($A1329),"",$F1329-(INDEX(ShipmentRegister!A:A,MATCH($A1329,ShipmentRegister!C:C,0))))</f>
        <v/>
      </c>
      <c r="L1329" s="59" t="str">
        <f>IF(ISBLANK($A1329),"",IF(INDEX(ShipmentRegister!T:T,MATCH($A1329,ShipmentRegister!C:C,0))=0,"",INDEX(ShipmentRegister!T:T,MATCH($A1329,ShipmentRegister!C:C,0))))</f>
        <v/>
      </c>
      <c r="M1329" s="24"/>
    </row>
    <row r="1330" spans="1:13">
      <c r="A1330" s="29"/>
      <c r="B1330" s="56" t="str">
        <f>IF(ISBLANK($A1330),"",INDEX(ShipmentRegister!G:G,MATCH($A1330,ShipmentRegister!C:C,0)))</f>
        <v/>
      </c>
      <c r="C1330" s="57" t="str">
        <f>IF(ISBLANK($A1330),"",INDEX(ShipmentRegister!D:D,MATCH($A1330,ShipmentRegister!C:C,0)))</f>
        <v/>
      </c>
      <c r="D1330" s="57" t="str">
        <f>IF(ISBLANK($A1330),"",INDEX(ShipmentRegister!F:F,MATCH($A1330,ShipmentRegister!C:C,0)))</f>
        <v/>
      </c>
      <c r="E1330" s="23"/>
      <c r="F1330" s="63"/>
      <c r="G1330" s="25"/>
      <c r="H1330" s="23"/>
      <c r="I1330" s="23"/>
      <c r="J1330" s="24"/>
      <c r="K1330" s="58" t="str">
        <f>IF(ISBLANK($A1330),"",$F1330-(INDEX(ShipmentRegister!A:A,MATCH($A1330,ShipmentRegister!C:C,0))))</f>
        <v/>
      </c>
      <c r="L1330" s="59" t="str">
        <f>IF(ISBLANK($A1330),"",IF(INDEX(ShipmentRegister!T:T,MATCH($A1330,ShipmentRegister!C:C,0))=0,"",INDEX(ShipmentRegister!T:T,MATCH($A1330,ShipmentRegister!C:C,0))))</f>
        <v/>
      </c>
      <c r="M1330" s="24"/>
    </row>
    <row r="1331" spans="1:13">
      <c r="A1331" s="29"/>
      <c r="B1331" s="56" t="str">
        <f>IF(ISBLANK($A1331),"",INDEX(ShipmentRegister!G:G,MATCH($A1331,ShipmentRegister!C:C,0)))</f>
        <v/>
      </c>
      <c r="C1331" s="57" t="str">
        <f>IF(ISBLANK($A1331),"",INDEX(ShipmentRegister!D:D,MATCH($A1331,ShipmentRegister!C:C,0)))</f>
        <v/>
      </c>
      <c r="D1331" s="57" t="str">
        <f>IF(ISBLANK($A1331),"",INDEX(ShipmentRegister!F:F,MATCH($A1331,ShipmentRegister!C:C,0)))</f>
        <v/>
      </c>
      <c r="E1331" s="23"/>
      <c r="F1331" s="63"/>
      <c r="G1331" s="25"/>
      <c r="H1331" s="23"/>
      <c r="I1331" s="23"/>
      <c r="J1331" s="24"/>
      <c r="K1331" s="58" t="str">
        <f>IF(ISBLANK($A1331),"",$F1331-(INDEX(ShipmentRegister!A:A,MATCH($A1331,ShipmentRegister!C:C,0))))</f>
        <v/>
      </c>
      <c r="L1331" s="59" t="str">
        <f>IF(ISBLANK($A1331),"",IF(INDEX(ShipmentRegister!T:T,MATCH($A1331,ShipmentRegister!C:C,0))=0,"",INDEX(ShipmentRegister!T:T,MATCH($A1331,ShipmentRegister!C:C,0))))</f>
        <v/>
      </c>
      <c r="M1331" s="24"/>
    </row>
    <row r="1332" spans="1:13">
      <c r="A1332" s="29"/>
      <c r="B1332" s="56" t="str">
        <f>IF(ISBLANK($A1332),"",INDEX(ShipmentRegister!G:G,MATCH($A1332,ShipmentRegister!C:C,0)))</f>
        <v/>
      </c>
      <c r="C1332" s="57" t="str">
        <f>IF(ISBLANK($A1332),"",INDEX(ShipmentRegister!D:D,MATCH($A1332,ShipmentRegister!C:C,0)))</f>
        <v/>
      </c>
      <c r="D1332" s="57" t="str">
        <f>IF(ISBLANK($A1332),"",INDEX(ShipmentRegister!F:F,MATCH($A1332,ShipmentRegister!C:C,0)))</f>
        <v/>
      </c>
      <c r="E1332" s="23"/>
      <c r="F1332" s="63"/>
      <c r="G1332" s="25"/>
      <c r="H1332" s="23"/>
      <c r="I1332" s="23"/>
      <c r="J1332" s="24"/>
      <c r="K1332" s="58" t="str">
        <f>IF(ISBLANK($A1332),"",$F1332-(INDEX(ShipmentRegister!A:A,MATCH($A1332,ShipmentRegister!C:C,0))))</f>
        <v/>
      </c>
      <c r="L1332" s="59" t="str">
        <f>IF(ISBLANK($A1332),"",IF(INDEX(ShipmentRegister!T:T,MATCH($A1332,ShipmentRegister!C:C,0))=0,"",INDEX(ShipmentRegister!T:T,MATCH($A1332,ShipmentRegister!C:C,0))))</f>
        <v/>
      </c>
      <c r="M1332" s="24"/>
    </row>
    <row r="1333" spans="1:13">
      <c r="A1333" s="29"/>
      <c r="B1333" s="56" t="str">
        <f>IF(ISBLANK($A1333),"",INDEX(ShipmentRegister!G:G,MATCH($A1333,ShipmentRegister!C:C,0)))</f>
        <v/>
      </c>
      <c r="C1333" s="57" t="str">
        <f>IF(ISBLANK($A1333),"",INDEX(ShipmentRegister!D:D,MATCH($A1333,ShipmentRegister!C:C,0)))</f>
        <v/>
      </c>
      <c r="D1333" s="57" t="str">
        <f>IF(ISBLANK($A1333),"",INDEX(ShipmentRegister!F:F,MATCH($A1333,ShipmentRegister!C:C,0)))</f>
        <v/>
      </c>
      <c r="E1333" s="23"/>
      <c r="F1333" s="63"/>
      <c r="G1333" s="25"/>
      <c r="H1333" s="23"/>
      <c r="I1333" s="23"/>
      <c r="J1333" s="24"/>
      <c r="K1333" s="58" t="str">
        <f>IF(ISBLANK($A1333),"",$F1333-(INDEX(ShipmentRegister!A:A,MATCH($A1333,ShipmentRegister!C:C,0))))</f>
        <v/>
      </c>
      <c r="L1333" s="59" t="str">
        <f>IF(ISBLANK($A1333),"",IF(INDEX(ShipmentRegister!T:T,MATCH($A1333,ShipmentRegister!C:C,0))=0,"",INDEX(ShipmentRegister!T:T,MATCH($A1333,ShipmentRegister!C:C,0))))</f>
        <v/>
      </c>
      <c r="M1333" s="24"/>
    </row>
    <row r="1334" spans="1:13">
      <c r="A1334" s="29"/>
      <c r="B1334" s="56" t="str">
        <f>IF(ISBLANK($A1334),"",INDEX(ShipmentRegister!G:G,MATCH($A1334,ShipmentRegister!C:C,0)))</f>
        <v/>
      </c>
      <c r="C1334" s="57" t="str">
        <f>IF(ISBLANK($A1334),"",INDEX(ShipmentRegister!D:D,MATCH($A1334,ShipmentRegister!C:C,0)))</f>
        <v/>
      </c>
      <c r="D1334" s="57" t="str">
        <f>IF(ISBLANK($A1334),"",INDEX(ShipmentRegister!F:F,MATCH($A1334,ShipmentRegister!C:C,0)))</f>
        <v/>
      </c>
      <c r="E1334" s="23"/>
      <c r="F1334" s="63"/>
      <c r="G1334" s="25"/>
      <c r="H1334" s="23"/>
      <c r="I1334" s="23"/>
      <c r="J1334" s="24"/>
      <c r="K1334" s="58" t="str">
        <f>IF(ISBLANK($A1334),"",$F1334-(INDEX(ShipmentRegister!A:A,MATCH($A1334,ShipmentRegister!C:C,0))))</f>
        <v/>
      </c>
      <c r="L1334" s="59" t="str">
        <f>IF(ISBLANK($A1334),"",IF(INDEX(ShipmentRegister!T:T,MATCH($A1334,ShipmentRegister!C:C,0))=0,"",INDEX(ShipmentRegister!T:T,MATCH($A1334,ShipmentRegister!C:C,0))))</f>
        <v/>
      </c>
      <c r="M1334" s="24"/>
    </row>
    <row r="1335" spans="1:13">
      <c r="A1335" s="29"/>
      <c r="B1335" s="56" t="str">
        <f>IF(ISBLANK($A1335),"",INDEX(ShipmentRegister!G:G,MATCH($A1335,ShipmentRegister!C:C,0)))</f>
        <v/>
      </c>
      <c r="C1335" s="57" t="str">
        <f>IF(ISBLANK($A1335),"",INDEX(ShipmentRegister!D:D,MATCH($A1335,ShipmentRegister!C:C,0)))</f>
        <v/>
      </c>
      <c r="D1335" s="57" t="str">
        <f>IF(ISBLANK($A1335),"",INDEX(ShipmentRegister!F:F,MATCH($A1335,ShipmentRegister!C:C,0)))</f>
        <v/>
      </c>
      <c r="E1335" s="23"/>
      <c r="F1335" s="63"/>
      <c r="G1335" s="25"/>
      <c r="H1335" s="23"/>
      <c r="I1335" s="23"/>
      <c r="J1335" s="24"/>
      <c r="K1335" s="58" t="str">
        <f>IF(ISBLANK($A1335),"",$F1335-(INDEX(ShipmentRegister!A:A,MATCH($A1335,ShipmentRegister!C:C,0))))</f>
        <v/>
      </c>
      <c r="L1335" s="59" t="str">
        <f>IF(ISBLANK($A1335),"",IF(INDEX(ShipmentRegister!T:T,MATCH($A1335,ShipmentRegister!C:C,0))=0,"",INDEX(ShipmentRegister!T:T,MATCH($A1335,ShipmentRegister!C:C,0))))</f>
        <v/>
      </c>
      <c r="M1335" s="24"/>
    </row>
    <row r="1336" spans="1:13">
      <c r="A1336" s="29"/>
      <c r="B1336" s="56" t="str">
        <f>IF(ISBLANK($A1336),"",INDEX(ShipmentRegister!G:G,MATCH($A1336,ShipmentRegister!C:C,0)))</f>
        <v/>
      </c>
      <c r="C1336" s="57" t="str">
        <f>IF(ISBLANK($A1336),"",INDEX(ShipmentRegister!D:D,MATCH($A1336,ShipmentRegister!C:C,0)))</f>
        <v/>
      </c>
      <c r="D1336" s="57" t="str">
        <f>IF(ISBLANK($A1336),"",INDEX(ShipmentRegister!F:F,MATCH($A1336,ShipmentRegister!C:C,0)))</f>
        <v/>
      </c>
      <c r="E1336" s="23"/>
      <c r="F1336" s="63"/>
      <c r="G1336" s="25"/>
      <c r="H1336" s="23"/>
      <c r="I1336" s="23"/>
      <c r="J1336" s="24"/>
      <c r="K1336" s="58" t="str">
        <f>IF(ISBLANK($A1336),"",$F1336-(INDEX(ShipmentRegister!A:A,MATCH($A1336,ShipmentRegister!C:C,0))))</f>
        <v/>
      </c>
      <c r="L1336" s="59" t="str">
        <f>IF(ISBLANK($A1336),"",IF(INDEX(ShipmentRegister!T:T,MATCH($A1336,ShipmentRegister!C:C,0))=0,"",INDEX(ShipmentRegister!T:T,MATCH($A1336,ShipmentRegister!C:C,0))))</f>
        <v/>
      </c>
      <c r="M1336" s="24"/>
    </row>
    <row r="1337" spans="1:13">
      <c r="A1337" s="29"/>
      <c r="B1337" s="56" t="str">
        <f>IF(ISBLANK($A1337),"",INDEX(ShipmentRegister!G:G,MATCH($A1337,ShipmentRegister!C:C,0)))</f>
        <v/>
      </c>
      <c r="C1337" s="57" t="str">
        <f>IF(ISBLANK($A1337),"",INDEX(ShipmentRegister!D:D,MATCH($A1337,ShipmentRegister!C:C,0)))</f>
        <v/>
      </c>
      <c r="D1337" s="57" t="str">
        <f>IF(ISBLANK($A1337),"",INDEX(ShipmentRegister!F:F,MATCH($A1337,ShipmentRegister!C:C,0)))</f>
        <v/>
      </c>
      <c r="E1337" s="23"/>
      <c r="F1337" s="63"/>
      <c r="G1337" s="25"/>
      <c r="H1337" s="23"/>
      <c r="I1337" s="23"/>
      <c r="J1337" s="24"/>
      <c r="K1337" s="58" t="str">
        <f>IF(ISBLANK($A1337),"",$F1337-(INDEX(ShipmentRegister!A:A,MATCH($A1337,ShipmentRegister!C:C,0))))</f>
        <v/>
      </c>
      <c r="L1337" s="59" t="str">
        <f>IF(ISBLANK($A1337),"",IF(INDEX(ShipmentRegister!T:T,MATCH($A1337,ShipmentRegister!C:C,0))=0,"",INDEX(ShipmentRegister!T:T,MATCH($A1337,ShipmentRegister!C:C,0))))</f>
        <v/>
      </c>
      <c r="M1337" s="24"/>
    </row>
    <row r="1338" spans="1:13">
      <c r="A1338" s="29"/>
      <c r="B1338" s="56" t="str">
        <f>IF(ISBLANK($A1338),"",INDEX(ShipmentRegister!G:G,MATCH($A1338,ShipmentRegister!C:C,0)))</f>
        <v/>
      </c>
      <c r="C1338" s="57" t="str">
        <f>IF(ISBLANK($A1338),"",INDEX(ShipmentRegister!D:D,MATCH($A1338,ShipmentRegister!C:C,0)))</f>
        <v/>
      </c>
      <c r="D1338" s="57" t="str">
        <f>IF(ISBLANK($A1338),"",INDEX(ShipmentRegister!F:F,MATCH($A1338,ShipmentRegister!C:C,0)))</f>
        <v/>
      </c>
      <c r="E1338" s="23"/>
      <c r="F1338" s="63"/>
      <c r="G1338" s="25"/>
      <c r="H1338" s="23"/>
      <c r="I1338" s="23"/>
      <c r="J1338" s="24"/>
      <c r="K1338" s="58" t="str">
        <f>IF(ISBLANK($A1338),"",$F1338-(INDEX(ShipmentRegister!A:A,MATCH($A1338,ShipmentRegister!C:C,0))))</f>
        <v/>
      </c>
      <c r="L1338" s="59" t="str">
        <f>IF(ISBLANK($A1338),"",IF(INDEX(ShipmentRegister!T:T,MATCH($A1338,ShipmentRegister!C:C,0))=0,"",INDEX(ShipmentRegister!T:T,MATCH($A1338,ShipmentRegister!C:C,0))))</f>
        <v/>
      </c>
      <c r="M1338" s="24"/>
    </row>
    <row r="1339" spans="1:13">
      <c r="A1339" s="29"/>
      <c r="B1339" s="56" t="str">
        <f>IF(ISBLANK($A1339),"",INDEX(ShipmentRegister!G:G,MATCH($A1339,ShipmentRegister!C:C,0)))</f>
        <v/>
      </c>
      <c r="C1339" s="57" t="str">
        <f>IF(ISBLANK($A1339),"",INDEX(ShipmentRegister!D:D,MATCH($A1339,ShipmentRegister!C:C,0)))</f>
        <v/>
      </c>
      <c r="D1339" s="57" t="str">
        <f>IF(ISBLANK($A1339),"",INDEX(ShipmentRegister!F:F,MATCH($A1339,ShipmentRegister!C:C,0)))</f>
        <v/>
      </c>
      <c r="E1339" s="23"/>
      <c r="F1339" s="63"/>
      <c r="G1339" s="25"/>
      <c r="H1339" s="23"/>
      <c r="I1339" s="23"/>
      <c r="J1339" s="24"/>
      <c r="K1339" s="58" t="str">
        <f>IF(ISBLANK($A1339),"",$F1339-(INDEX(ShipmentRegister!A:A,MATCH($A1339,ShipmentRegister!C:C,0))))</f>
        <v/>
      </c>
      <c r="L1339" s="59" t="str">
        <f>IF(ISBLANK($A1339),"",IF(INDEX(ShipmentRegister!T:T,MATCH($A1339,ShipmentRegister!C:C,0))=0,"",INDEX(ShipmentRegister!T:T,MATCH($A1339,ShipmentRegister!C:C,0))))</f>
        <v/>
      </c>
      <c r="M1339" s="24"/>
    </row>
    <row r="1340" spans="1:13">
      <c r="A1340" s="29"/>
      <c r="B1340" s="56" t="str">
        <f>IF(ISBLANK($A1340),"",INDEX(ShipmentRegister!G:G,MATCH($A1340,ShipmentRegister!C:C,0)))</f>
        <v/>
      </c>
      <c r="C1340" s="57" t="str">
        <f>IF(ISBLANK($A1340),"",INDEX(ShipmentRegister!D:D,MATCH($A1340,ShipmentRegister!C:C,0)))</f>
        <v/>
      </c>
      <c r="D1340" s="57" t="str">
        <f>IF(ISBLANK($A1340),"",INDEX(ShipmentRegister!F:F,MATCH($A1340,ShipmentRegister!C:C,0)))</f>
        <v/>
      </c>
      <c r="E1340" s="23"/>
      <c r="F1340" s="63"/>
      <c r="G1340" s="25"/>
      <c r="H1340" s="23"/>
      <c r="I1340" s="23"/>
      <c r="J1340" s="24"/>
      <c r="K1340" s="58" t="str">
        <f>IF(ISBLANK($A1340),"",$F1340-(INDEX(ShipmentRegister!A:A,MATCH($A1340,ShipmentRegister!C:C,0))))</f>
        <v/>
      </c>
      <c r="L1340" s="59" t="str">
        <f>IF(ISBLANK($A1340),"",IF(INDEX(ShipmentRegister!T:T,MATCH($A1340,ShipmentRegister!C:C,0))=0,"",INDEX(ShipmentRegister!T:T,MATCH($A1340,ShipmentRegister!C:C,0))))</f>
        <v/>
      </c>
      <c r="M1340" s="24"/>
    </row>
    <row r="1341" spans="1:13">
      <c r="A1341" s="29"/>
      <c r="B1341" s="56" t="str">
        <f>IF(ISBLANK($A1341),"",INDEX(ShipmentRegister!G:G,MATCH($A1341,ShipmentRegister!C:C,0)))</f>
        <v/>
      </c>
      <c r="C1341" s="57" t="str">
        <f>IF(ISBLANK($A1341),"",INDEX(ShipmentRegister!D:D,MATCH($A1341,ShipmentRegister!C:C,0)))</f>
        <v/>
      </c>
      <c r="D1341" s="57" t="str">
        <f>IF(ISBLANK($A1341),"",INDEX(ShipmentRegister!F:F,MATCH($A1341,ShipmentRegister!C:C,0)))</f>
        <v/>
      </c>
      <c r="E1341" s="23"/>
      <c r="F1341" s="63"/>
      <c r="G1341" s="25"/>
      <c r="H1341" s="23"/>
      <c r="I1341" s="23"/>
      <c r="J1341" s="24"/>
      <c r="K1341" s="58" t="str">
        <f>IF(ISBLANK($A1341),"",$F1341-(INDEX(ShipmentRegister!A:A,MATCH($A1341,ShipmentRegister!C:C,0))))</f>
        <v/>
      </c>
      <c r="L1341" s="59" t="str">
        <f>IF(ISBLANK($A1341),"",IF(INDEX(ShipmentRegister!T:T,MATCH($A1341,ShipmentRegister!C:C,0))=0,"",INDEX(ShipmentRegister!T:T,MATCH($A1341,ShipmentRegister!C:C,0))))</f>
        <v/>
      </c>
      <c r="M1341" s="24"/>
    </row>
    <row r="1342" spans="1:13">
      <c r="A1342" s="29"/>
      <c r="B1342" s="56" t="str">
        <f>IF(ISBLANK($A1342),"",INDEX(ShipmentRegister!G:G,MATCH($A1342,ShipmentRegister!C:C,0)))</f>
        <v/>
      </c>
      <c r="C1342" s="57" t="str">
        <f>IF(ISBLANK($A1342),"",INDEX(ShipmentRegister!D:D,MATCH($A1342,ShipmentRegister!C:C,0)))</f>
        <v/>
      </c>
      <c r="D1342" s="57" t="str">
        <f>IF(ISBLANK($A1342),"",INDEX(ShipmentRegister!F:F,MATCH($A1342,ShipmentRegister!C:C,0)))</f>
        <v/>
      </c>
      <c r="E1342" s="23"/>
      <c r="F1342" s="63"/>
      <c r="G1342" s="25"/>
      <c r="H1342" s="23"/>
      <c r="I1342" s="23"/>
      <c r="J1342" s="24"/>
      <c r="K1342" s="58" t="str">
        <f>IF(ISBLANK($A1342),"",$F1342-(INDEX(ShipmentRegister!A:A,MATCH($A1342,ShipmentRegister!C:C,0))))</f>
        <v/>
      </c>
      <c r="L1342" s="59" t="str">
        <f>IF(ISBLANK($A1342),"",IF(INDEX(ShipmentRegister!T:T,MATCH($A1342,ShipmentRegister!C:C,0))=0,"",INDEX(ShipmentRegister!T:T,MATCH($A1342,ShipmentRegister!C:C,0))))</f>
        <v/>
      </c>
      <c r="M1342" s="24"/>
    </row>
    <row r="1343" spans="1:13">
      <c r="A1343" s="29"/>
      <c r="B1343" s="56" t="str">
        <f>IF(ISBLANK($A1343),"",INDEX(ShipmentRegister!G:G,MATCH($A1343,ShipmentRegister!C:C,0)))</f>
        <v/>
      </c>
      <c r="C1343" s="57" t="str">
        <f>IF(ISBLANK($A1343),"",INDEX(ShipmentRegister!D:D,MATCH($A1343,ShipmentRegister!C:C,0)))</f>
        <v/>
      </c>
      <c r="D1343" s="57" t="str">
        <f>IF(ISBLANK($A1343),"",INDEX(ShipmentRegister!F:F,MATCH($A1343,ShipmentRegister!C:C,0)))</f>
        <v/>
      </c>
      <c r="E1343" s="23"/>
      <c r="F1343" s="63"/>
      <c r="G1343" s="25"/>
      <c r="H1343" s="23"/>
      <c r="I1343" s="23"/>
      <c r="J1343" s="24"/>
      <c r="K1343" s="58" t="str">
        <f>IF(ISBLANK($A1343),"",$F1343-(INDEX(ShipmentRegister!A:A,MATCH($A1343,ShipmentRegister!C:C,0))))</f>
        <v/>
      </c>
      <c r="L1343" s="59" t="str">
        <f>IF(ISBLANK($A1343),"",IF(INDEX(ShipmentRegister!T:T,MATCH($A1343,ShipmentRegister!C:C,0))=0,"",INDEX(ShipmentRegister!T:T,MATCH($A1343,ShipmentRegister!C:C,0))))</f>
        <v/>
      </c>
      <c r="M1343" s="24"/>
    </row>
    <row r="1344" spans="1:13">
      <c r="A1344" s="29"/>
      <c r="B1344" s="56" t="str">
        <f>IF(ISBLANK($A1344),"",INDEX(ShipmentRegister!G:G,MATCH($A1344,ShipmentRegister!C:C,0)))</f>
        <v/>
      </c>
      <c r="C1344" s="57" t="str">
        <f>IF(ISBLANK($A1344),"",INDEX(ShipmentRegister!D:D,MATCH($A1344,ShipmentRegister!C:C,0)))</f>
        <v/>
      </c>
      <c r="D1344" s="57" t="str">
        <f>IF(ISBLANK($A1344),"",INDEX(ShipmentRegister!F:F,MATCH($A1344,ShipmentRegister!C:C,0)))</f>
        <v/>
      </c>
      <c r="E1344" s="23"/>
      <c r="F1344" s="63"/>
      <c r="G1344" s="25"/>
      <c r="H1344" s="23"/>
      <c r="I1344" s="23"/>
      <c r="J1344" s="24"/>
      <c r="K1344" s="58" t="str">
        <f>IF(ISBLANK($A1344),"",$F1344-(INDEX(ShipmentRegister!A:A,MATCH($A1344,ShipmentRegister!C:C,0))))</f>
        <v/>
      </c>
      <c r="L1344" s="59" t="str">
        <f>IF(ISBLANK($A1344),"",IF(INDEX(ShipmentRegister!T:T,MATCH($A1344,ShipmentRegister!C:C,0))=0,"",INDEX(ShipmentRegister!T:T,MATCH($A1344,ShipmentRegister!C:C,0))))</f>
        <v/>
      </c>
      <c r="M1344" s="24"/>
    </row>
    <row r="1345" spans="1:13">
      <c r="A1345" s="29"/>
      <c r="B1345" s="56" t="str">
        <f>IF(ISBLANK($A1345),"",INDEX(ShipmentRegister!G:G,MATCH($A1345,ShipmentRegister!C:C,0)))</f>
        <v/>
      </c>
      <c r="C1345" s="57" t="str">
        <f>IF(ISBLANK($A1345),"",INDEX(ShipmentRegister!D:D,MATCH($A1345,ShipmentRegister!C:C,0)))</f>
        <v/>
      </c>
      <c r="D1345" s="57" t="str">
        <f>IF(ISBLANK($A1345),"",INDEX(ShipmentRegister!F:F,MATCH($A1345,ShipmentRegister!C:C,0)))</f>
        <v/>
      </c>
      <c r="E1345" s="23"/>
      <c r="F1345" s="63"/>
      <c r="G1345" s="25"/>
      <c r="H1345" s="23"/>
      <c r="I1345" s="23"/>
      <c r="J1345" s="24"/>
      <c r="K1345" s="58" t="str">
        <f>IF(ISBLANK($A1345),"",$F1345-(INDEX(ShipmentRegister!A:A,MATCH($A1345,ShipmentRegister!C:C,0))))</f>
        <v/>
      </c>
      <c r="L1345" s="59" t="str">
        <f>IF(ISBLANK($A1345),"",IF(INDEX(ShipmentRegister!T:T,MATCH($A1345,ShipmentRegister!C:C,0))=0,"",INDEX(ShipmentRegister!T:T,MATCH($A1345,ShipmentRegister!C:C,0))))</f>
        <v/>
      </c>
      <c r="M1345" s="24"/>
    </row>
    <row r="1346" spans="1:13">
      <c r="A1346" s="29"/>
      <c r="B1346" s="56" t="str">
        <f>IF(ISBLANK($A1346),"",INDEX(ShipmentRegister!G:G,MATCH($A1346,ShipmentRegister!C:C,0)))</f>
        <v/>
      </c>
      <c r="C1346" s="57" t="str">
        <f>IF(ISBLANK($A1346),"",INDEX(ShipmentRegister!D:D,MATCH($A1346,ShipmentRegister!C:C,0)))</f>
        <v/>
      </c>
      <c r="D1346" s="57" t="str">
        <f>IF(ISBLANK($A1346),"",INDEX(ShipmentRegister!F:F,MATCH($A1346,ShipmentRegister!C:C,0)))</f>
        <v/>
      </c>
      <c r="E1346" s="23"/>
      <c r="F1346" s="63"/>
      <c r="G1346" s="25"/>
      <c r="H1346" s="23"/>
      <c r="I1346" s="23"/>
      <c r="J1346" s="24"/>
      <c r="K1346" s="58" t="str">
        <f>IF(ISBLANK($A1346),"",$F1346-(INDEX(ShipmentRegister!A:A,MATCH($A1346,ShipmentRegister!C:C,0))))</f>
        <v/>
      </c>
      <c r="L1346" s="59" t="str">
        <f>IF(ISBLANK($A1346),"",IF(INDEX(ShipmentRegister!T:T,MATCH($A1346,ShipmentRegister!C:C,0))=0,"",INDEX(ShipmentRegister!T:T,MATCH($A1346,ShipmentRegister!C:C,0))))</f>
        <v/>
      </c>
      <c r="M1346" s="24"/>
    </row>
    <row r="1347" spans="1:13">
      <c r="A1347" s="29"/>
      <c r="B1347" s="56" t="str">
        <f>IF(ISBLANK($A1347),"",INDEX(ShipmentRegister!G:G,MATCH($A1347,ShipmentRegister!C:C,0)))</f>
        <v/>
      </c>
      <c r="C1347" s="57" t="str">
        <f>IF(ISBLANK($A1347),"",INDEX(ShipmentRegister!D:D,MATCH($A1347,ShipmentRegister!C:C,0)))</f>
        <v/>
      </c>
      <c r="D1347" s="57" t="str">
        <f>IF(ISBLANK($A1347),"",INDEX(ShipmentRegister!F:F,MATCH($A1347,ShipmentRegister!C:C,0)))</f>
        <v/>
      </c>
      <c r="E1347" s="23"/>
      <c r="F1347" s="63"/>
      <c r="G1347" s="25"/>
      <c r="H1347" s="23"/>
      <c r="I1347" s="23"/>
      <c r="J1347" s="24"/>
      <c r="K1347" s="58" t="str">
        <f>IF(ISBLANK($A1347),"",$F1347-(INDEX(ShipmentRegister!A:A,MATCH($A1347,ShipmentRegister!C:C,0))))</f>
        <v/>
      </c>
      <c r="L1347" s="59" t="str">
        <f>IF(ISBLANK($A1347),"",IF(INDEX(ShipmentRegister!T:T,MATCH($A1347,ShipmentRegister!C:C,0))=0,"",INDEX(ShipmentRegister!T:T,MATCH($A1347,ShipmentRegister!C:C,0))))</f>
        <v/>
      </c>
      <c r="M1347" s="24"/>
    </row>
    <row r="1348" spans="1:13">
      <c r="A1348" s="29"/>
      <c r="B1348" s="56" t="str">
        <f>IF(ISBLANK($A1348),"",INDEX(ShipmentRegister!G:G,MATCH($A1348,ShipmentRegister!C:C,0)))</f>
        <v/>
      </c>
      <c r="C1348" s="57" t="str">
        <f>IF(ISBLANK($A1348),"",INDEX(ShipmentRegister!D:D,MATCH($A1348,ShipmentRegister!C:C,0)))</f>
        <v/>
      </c>
      <c r="D1348" s="57" t="str">
        <f>IF(ISBLANK($A1348),"",INDEX(ShipmentRegister!F:F,MATCH($A1348,ShipmentRegister!C:C,0)))</f>
        <v/>
      </c>
      <c r="E1348" s="23"/>
      <c r="F1348" s="63"/>
      <c r="G1348" s="25"/>
      <c r="H1348" s="23"/>
      <c r="I1348" s="23"/>
      <c r="J1348" s="24"/>
      <c r="K1348" s="58" t="str">
        <f>IF(ISBLANK($A1348),"",$F1348-(INDEX(ShipmentRegister!A:A,MATCH($A1348,ShipmentRegister!C:C,0))))</f>
        <v/>
      </c>
      <c r="L1348" s="59" t="str">
        <f>IF(ISBLANK($A1348),"",IF(INDEX(ShipmentRegister!T:T,MATCH($A1348,ShipmentRegister!C:C,0))=0,"",INDEX(ShipmentRegister!T:T,MATCH($A1348,ShipmentRegister!C:C,0))))</f>
        <v/>
      </c>
      <c r="M1348" s="24"/>
    </row>
    <row r="1349" spans="1:13">
      <c r="A1349" s="29"/>
      <c r="B1349" s="56" t="str">
        <f>IF(ISBLANK($A1349),"",INDEX(ShipmentRegister!G:G,MATCH($A1349,ShipmentRegister!C:C,0)))</f>
        <v/>
      </c>
      <c r="C1349" s="57" t="str">
        <f>IF(ISBLANK($A1349),"",INDEX(ShipmentRegister!D:D,MATCH($A1349,ShipmentRegister!C:C,0)))</f>
        <v/>
      </c>
      <c r="D1349" s="57" t="str">
        <f>IF(ISBLANK($A1349),"",INDEX(ShipmentRegister!F:F,MATCH($A1349,ShipmentRegister!C:C,0)))</f>
        <v/>
      </c>
      <c r="E1349" s="23"/>
      <c r="F1349" s="63"/>
      <c r="G1349" s="25"/>
      <c r="H1349" s="23"/>
      <c r="I1349" s="23"/>
      <c r="J1349" s="24"/>
      <c r="K1349" s="58" t="str">
        <f>IF(ISBLANK($A1349),"",$F1349-(INDEX(ShipmentRegister!A:A,MATCH($A1349,ShipmentRegister!C:C,0))))</f>
        <v/>
      </c>
      <c r="L1349" s="59" t="str">
        <f>IF(ISBLANK($A1349),"",IF(INDEX(ShipmentRegister!T:T,MATCH($A1349,ShipmentRegister!C:C,0))=0,"",INDEX(ShipmentRegister!T:T,MATCH($A1349,ShipmentRegister!C:C,0))))</f>
        <v/>
      </c>
      <c r="M1349" s="24"/>
    </row>
    <row r="1350" spans="1:13">
      <c r="A1350" s="29"/>
      <c r="B1350" s="56" t="str">
        <f>IF(ISBLANK($A1350),"",INDEX(ShipmentRegister!G:G,MATCH($A1350,ShipmentRegister!C:C,0)))</f>
        <v/>
      </c>
      <c r="C1350" s="57" t="str">
        <f>IF(ISBLANK($A1350),"",INDEX(ShipmentRegister!D:D,MATCH($A1350,ShipmentRegister!C:C,0)))</f>
        <v/>
      </c>
      <c r="D1350" s="57" t="str">
        <f>IF(ISBLANK($A1350),"",INDEX(ShipmentRegister!F:F,MATCH($A1350,ShipmentRegister!C:C,0)))</f>
        <v/>
      </c>
      <c r="E1350" s="23"/>
      <c r="F1350" s="63"/>
      <c r="G1350" s="25"/>
      <c r="H1350" s="23"/>
      <c r="I1350" s="23"/>
      <c r="J1350" s="24"/>
      <c r="K1350" s="58" t="str">
        <f>IF(ISBLANK($A1350),"",$F1350-(INDEX(ShipmentRegister!A:A,MATCH($A1350,ShipmentRegister!C:C,0))))</f>
        <v/>
      </c>
      <c r="L1350" s="59" t="str">
        <f>IF(ISBLANK($A1350),"",IF(INDEX(ShipmentRegister!T:T,MATCH($A1350,ShipmentRegister!C:C,0))=0,"",INDEX(ShipmentRegister!T:T,MATCH($A1350,ShipmentRegister!C:C,0))))</f>
        <v/>
      </c>
      <c r="M1350" s="24"/>
    </row>
    <row r="1351" spans="1:13">
      <c r="A1351" s="29"/>
      <c r="B1351" s="56" t="str">
        <f>IF(ISBLANK($A1351),"",INDEX(ShipmentRegister!G:G,MATCH($A1351,ShipmentRegister!C:C,0)))</f>
        <v/>
      </c>
      <c r="C1351" s="57" t="str">
        <f>IF(ISBLANK($A1351),"",INDEX(ShipmentRegister!D:D,MATCH($A1351,ShipmentRegister!C:C,0)))</f>
        <v/>
      </c>
      <c r="D1351" s="57" t="str">
        <f>IF(ISBLANK($A1351),"",INDEX(ShipmentRegister!F:F,MATCH($A1351,ShipmentRegister!C:C,0)))</f>
        <v/>
      </c>
      <c r="E1351" s="23"/>
      <c r="F1351" s="63"/>
      <c r="G1351" s="25"/>
      <c r="H1351" s="23"/>
      <c r="I1351" s="23"/>
      <c r="J1351" s="24"/>
      <c r="K1351" s="58" t="str">
        <f>IF(ISBLANK($A1351),"",$F1351-(INDEX(ShipmentRegister!A:A,MATCH($A1351,ShipmentRegister!C:C,0))))</f>
        <v/>
      </c>
      <c r="L1351" s="59" t="str">
        <f>IF(ISBLANK($A1351),"",IF(INDEX(ShipmentRegister!T:T,MATCH($A1351,ShipmentRegister!C:C,0))=0,"",INDEX(ShipmentRegister!T:T,MATCH($A1351,ShipmentRegister!C:C,0))))</f>
        <v/>
      </c>
      <c r="M1351" s="24"/>
    </row>
    <row r="1352" spans="1:13">
      <c r="A1352" s="29"/>
      <c r="B1352" s="56" t="str">
        <f>IF(ISBLANK($A1352),"",INDEX(ShipmentRegister!G:G,MATCH($A1352,ShipmentRegister!C:C,0)))</f>
        <v/>
      </c>
      <c r="C1352" s="57" t="str">
        <f>IF(ISBLANK($A1352),"",INDEX(ShipmentRegister!D:D,MATCH($A1352,ShipmentRegister!C:C,0)))</f>
        <v/>
      </c>
      <c r="D1352" s="57" t="str">
        <f>IF(ISBLANK($A1352),"",INDEX(ShipmentRegister!F:F,MATCH($A1352,ShipmentRegister!C:C,0)))</f>
        <v/>
      </c>
      <c r="E1352" s="23"/>
      <c r="F1352" s="63"/>
      <c r="G1352" s="25"/>
      <c r="H1352" s="23"/>
      <c r="I1352" s="23"/>
      <c r="J1352" s="24"/>
      <c r="K1352" s="58" t="str">
        <f>IF(ISBLANK($A1352),"",$F1352-(INDEX(ShipmentRegister!A:A,MATCH($A1352,ShipmentRegister!C:C,0))))</f>
        <v/>
      </c>
      <c r="L1352" s="59" t="str">
        <f>IF(ISBLANK($A1352),"",IF(INDEX(ShipmentRegister!T:T,MATCH($A1352,ShipmentRegister!C:C,0))=0,"",INDEX(ShipmentRegister!T:T,MATCH($A1352,ShipmentRegister!C:C,0))))</f>
        <v/>
      </c>
      <c r="M1352" s="24"/>
    </row>
    <row r="1353" spans="1:13">
      <c r="A1353" s="29"/>
      <c r="B1353" s="56" t="str">
        <f>IF(ISBLANK($A1353),"",INDEX(ShipmentRegister!G:G,MATCH($A1353,ShipmentRegister!C:C,0)))</f>
        <v/>
      </c>
      <c r="C1353" s="57" t="str">
        <f>IF(ISBLANK($A1353),"",INDEX(ShipmentRegister!D:D,MATCH($A1353,ShipmentRegister!C:C,0)))</f>
        <v/>
      </c>
      <c r="D1353" s="57" t="str">
        <f>IF(ISBLANK($A1353),"",INDEX(ShipmentRegister!F:F,MATCH($A1353,ShipmentRegister!C:C,0)))</f>
        <v/>
      </c>
      <c r="E1353" s="23"/>
      <c r="F1353" s="63"/>
      <c r="G1353" s="25"/>
      <c r="H1353" s="23"/>
      <c r="I1353" s="23"/>
      <c r="J1353" s="24"/>
      <c r="K1353" s="58" t="str">
        <f>IF(ISBLANK($A1353),"",$F1353-(INDEX(ShipmentRegister!A:A,MATCH($A1353,ShipmentRegister!C:C,0))))</f>
        <v/>
      </c>
      <c r="L1353" s="59" t="str">
        <f>IF(ISBLANK($A1353),"",IF(INDEX(ShipmentRegister!T:T,MATCH($A1353,ShipmentRegister!C:C,0))=0,"",INDEX(ShipmentRegister!T:T,MATCH($A1353,ShipmentRegister!C:C,0))))</f>
        <v/>
      </c>
      <c r="M1353" s="24"/>
    </row>
    <row r="1354" spans="1:13">
      <c r="A1354" s="29"/>
      <c r="B1354" s="56" t="str">
        <f>IF(ISBLANK($A1354),"",INDEX(ShipmentRegister!G:G,MATCH($A1354,ShipmentRegister!C:C,0)))</f>
        <v/>
      </c>
      <c r="C1354" s="57" t="str">
        <f>IF(ISBLANK($A1354),"",INDEX(ShipmentRegister!D:D,MATCH($A1354,ShipmentRegister!C:C,0)))</f>
        <v/>
      </c>
      <c r="D1354" s="57" t="str">
        <f>IF(ISBLANK($A1354),"",INDEX(ShipmentRegister!F:F,MATCH($A1354,ShipmentRegister!C:C,0)))</f>
        <v/>
      </c>
      <c r="E1354" s="23"/>
      <c r="F1354" s="63"/>
      <c r="G1354" s="25"/>
      <c r="H1354" s="23"/>
      <c r="I1354" s="23"/>
      <c r="J1354" s="24"/>
      <c r="K1354" s="58" t="str">
        <f>IF(ISBLANK($A1354),"",$F1354-(INDEX(ShipmentRegister!A:A,MATCH($A1354,ShipmentRegister!C:C,0))))</f>
        <v/>
      </c>
      <c r="L1354" s="59" t="str">
        <f>IF(ISBLANK($A1354),"",IF(INDEX(ShipmentRegister!T:T,MATCH($A1354,ShipmentRegister!C:C,0))=0,"",INDEX(ShipmentRegister!T:T,MATCH($A1354,ShipmentRegister!C:C,0))))</f>
        <v/>
      </c>
      <c r="M1354" s="24"/>
    </row>
    <row r="1355" spans="1:13">
      <c r="A1355" s="29"/>
      <c r="B1355" s="56" t="str">
        <f>IF(ISBLANK($A1355),"",INDEX(ShipmentRegister!G:G,MATCH($A1355,ShipmentRegister!C:C,0)))</f>
        <v/>
      </c>
      <c r="C1355" s="57" t="str">
        <f>IF(ISBLANK($A1355),"",INDEX(ShipmentRegister!D:D,MATCH($A1355,ShipmentRegister!C:C,0)))</f>
        <v/>
      </c>
      <c r="D1355" s="57" t="str">
        <f>IF(ISBLANK($A1355),"",INDEX(ShipmentRegister!F:F,MATCH($A1355,ShipmentRegister!C:C,0)))</f>
        <v/>
      </c>
      <c r="E1355" s="23"/>
      <c r="F1355" s="63"/>
      <c r="G1355" s="25"/>
      <c r="H1355" s="23"/>
      <c r="I1355" s="23"/>
      <c r="J1355" s="24"/>
      <c r="K1355" s="58" t="str">
        <f>IF(ISBLANK($A1355),"",$F1355-(INDEX(ShipmentRegister!A:A,MATCH($A1355,ShipmentRegister!C:C,0))))</f>
        <v/>
      </c>
      <c r="L1355" s="59" t="str">
        <f>IF(ISBLANK($A1355),"",IF(INDEX(ShipmentRegister!T:T,MATCH($A1355,ShipmentRegister!C:C,0))=0,"",INDEX(ShipmentRegister!T:T,MATCH($A1355,ShipmentRegister!C:C,0))))</f>
        <v/>
      </c>
      <c r="M1355" s="24"/>
    </row>
    <row r="1356" spans="1:13">
      <c r="A1356" s="29"/>
      <c r="B1356" s="56" t="str">
        <f>IF(ISBLANK($A1356),"",INDEX(ShipmentRegister!G:G,MATCH($A1356,ShipmentRegister!C:C,0)))</f>
        <v/>
      </c>
      <c r="C1356" s="57" t="str">
        <f>IF(ISBLANK($A1356),"",INDEX(ShipmentRegister!D:D,MATCH($A1356,ShipmentRegister!C:C,0)))</f>
        <v/>
      </c>
      <c r="D1356" s="57" t="str">
        <f>IF(ISBLANK($A1356),"",INDEX(ShipmentRegister!F:F,MATCH($A1356,ShipmentRegister!C:C,0)))</f>
        <v/>
      </c>
      <c r="E1356" s="23"/>
      <c r="F1356" s="63"/>
      <c r="G1356" s="25"/>
      <c r="H1356" s="23"/>
      <c r="I1356" s="23"/>
      <c r="J1356" s="24"/>
      <c r="K1356" s="58" t="str">
        <f>IF(ISBLANK($A1356),"",$F1356-(INDEX(ShipmentRegister!A:A,MATCH($A1356,ShipmentRegister!C:C,0))))</f>
        <v/>
      </c>
      <c r="L1356" s="59" t="str">
        <f>IF(ISBLANK($A1356),"",IF(INDEX(ShipmentRegister!T:T,MATCH($A1356,ShipmentRegister!C:C,0))=0,"",INDEX(ShipmentRegister!T:T,MATCH($A1356,ShipmentRegister!C:C,0))))</f>
        <v/>
      </c>
      <c r="M1356" s="24"/>
    </row>
    <row r="1357" spans="1:13">
      <c r="A1357" s="29"/>
      <c r="B1357" s="56" t="str">
        <f>IF(ISBLANK($A1357),"",INDEX(ShipmentRegister!G:G,MATCH($A1357,ShipmentRegister!C:C,0)))</f>
        <v/>
      </c>
      <c r="C1357" s="57" t="str">
        <f>IF(ISBLANK($A1357),"",INDEX(ShipmentRegister!D:D,MATCH($A1357,ShipmentRegister!C:C,0)))</f>
        <v/>
      </c>
      <c r="D1357" s="57" t="str">
        <f>IF(ISBLANK($A1357),"",INDEX(ShipmentRegister!F:F,MATCH($A1357,ShipmentRegister!C:C,0)))</f>
        <v/>
      </c>
      <c r="E1357" s="23"/>
      <c r="F1357" s="63"/>
      <c r="G1357" s="25"/>
      <c r="H1357" s="23"/>
      <c r="I1357" s="23"/>
      <c r="J1357" s="24"/>
      <c r="K1357" s="58" t="str">
        <f>IF(ISBLANK($A1357),"",$F1357-(INDEX(ShipmentRegister!A:A,MATCH($A1357,ShipmentRegister!C:C,0))))</f>
        <v/>
      </c>
      <c r="L1357" s="59" t="str">
        <f>IF(ISBLANK($A1357),"",IF(INDEX(ShipmentRegister!T:T,MATCH($A1357,ShipmentRegister!C:C,0))=0,"",INDEX(ShipmentRegister!T:T,MATCH($A1357,ShipmentRegister!C:C,0))))</f>
        <v/>
      </c>
      <c r="M1357" s="24"/>
    </row>
    <row r="1358" spans="1:13">
      <c r="A1358" s="29"/>
      <c r="B1358" s="56" t="str">
        <f>IF(ISBLANK($A1358),"",INDEX(ShipmentRegister!G:G,MATCH($A1358,ShipmentRegister!C:C,0)))</f>
        <v/>
      </c>
      <c r="C1358" s="57" t="str">
        <f>IF(ISBLANK($A1358),"",INDEX(ShipmentRegister!D:D,MATCH($A1358,ShipmentRegister!C:C,0)))</f>
        <v/>
      </c>
      <c r="D1358" s="57" t="str">
        <f>IF(ISBLANK($A1358),"",INDEX(ShipmentRegister!F:F,MATCH($A1358,ShipmentRegister!C:C,0)))</f>
        <v/>
      </c>
      <c r="E1358" s="23"/>
      <c r="F1358" s="63"/>
      <c r="G1358" s="25"/>
      <c r="H1358" s="23"/>
      <c r="I1358" s="23"/>
      <c r="J1358" s="24"/>
      <c r="K1358" s="58" t="str">
        <f>IF(ISBLANK($A1358),"",$F1358-(INDEX(ShipmentRegister!A:A,MATCH($A1358,ShipmentRegister!C:C,0))))</f>
        <v/>
      </c>
      <c r="L1358" s="59" t="str">
        <f>IF(ISBLANK($A1358),"",IF(INDEX(ShipmentRegister!T:T,MATCH($A1358,ShipmentRegister!C:C,0))=0,"",INDEX(ShipmentRegister!T:T,MATCH($A1358,ShipmentRegister!C:C,0))))</f>
        <v/>
      </c>
      <c r="M1358" s="24"/>
    </row>
    <row r="1359" spans="1:13">
      <c r="A1359" s="29"/>
      <c r="B1359" s="56" t="str">
        <f>IF(ISBLANK($A1359),"",INDEX(ShipmentRegister!G:G,MATCH($A1359,ShipmentRegister!C:C,0)))</f>
        <v/>
      </c>
      <c r="C1359" s="57" t="str">
        <f>IF(ISBLANK($A1359),"",INDEX(ShipmentRegister!D:D,MATCH($A1359,ShipmentRegister!C:C,0)))</f>
        <v/>
      </c>
      <c r="D1359" s="57" t="str">
        <f>IF(ISBLANK($A1359),"",INDEX(ShipmentRegister!F:F,MATCH($A1359,ShipmentRegister!C:C,0)))</f>
        <v/>
      </c>
      <c r="E1359" s="23"/>
      <c r="F1359" s="63"/>
      <c r="G1359" s="25"/>
      <c r="H1359" s="23"/>
      <c r="I1359" s="23"/>
      <c r="J1359" s="24"/>
      <c r="K1359" s="58" t="str">
        <f>IF(ISBLANK($A1359),"",$F1359-(INDEX(ShipmentRegister!A:A,MATCH($A1359,ShipmentRegister!C:C,0))))</f>
        <v/>
      </c>
      <c r="L1359" s="59" t="str">
        <f>IF(ISBLANK($A1359),"",IF(INDEX(ShipmentRegister!T:T,MATCH($A1359,ShipmentRegister!C:C,0))=0,"",INDEX(ShipmentRegister!T:T,MATCH($A1359,ShipmentRegister!C:C,0))))</f>
        <v/>
      </c>
      <c r="M1359" s="24"/>
    </row>
    <row r="1360" spans="1:13">
      <c r="A1360" s="29"/>
      <c r="B1360" s="56" t="str">
        <f>IF(ISBLANK($A1360),"",INDEX(ShipmentRegister!G:G,MATCH($A1360,ShipmentRegister!C:C,0)))</f>
        <v/>
      </c>
      <c r="C1360" s="57" t="str">
        <f>IF(ISBLANK($A1360),"",INDEX(ShipmentRegister!D:D,MATCH($A1360,ShipmentRegister!C:C,0)))</f>
        <v/>
      </c>
      <c r="D1360" s="57" t="str">
        <f>IF(ISBLANK($A1360),"",INDEX(ShipmentRegister!F:F,MATCH($A1360,ShipmentRegister!C:C,0)))</f>
        <v/>
      </c>
      <c r="E1360" s="23"/>
      <c r="F1360" s="63"/>
      <c r="G1360" s="25"/>
      <c r="H1360" s="23"/>
      <c r="I1360" s="23"/>
      <c r="J1360" s="24"/>
      <c r="K1360" s="58" t="str">
        <f>IF(ISBLANK($A1360),"",$F1360-(INDEX(ShipmentRegister!A:A,MATCH($A1360,ShipmentRegister!C:C,0))))</f>
        <v/>
      </c>
      <c r="L1360" s="59" t="str">
        <f>IF(ISBLANK($A1360),"",IF(INDEX(ShipmentRegister!T:T,MATCH($A1360,ShipmentRegister!C:C,0))=0,"",INDEX(ShipmentRegister!T:T,MATCH($A1360,ShipmentRegister!C:C,0))))</f>
        <v/>
      </c>
      <c r="M1360" s="24"/>
    </row>
    <row r="1361" spans="1:13">
      <c r="A1361" s="29"/>
      <c r="B1361" s="56" t="str">
        <f>IF(ISBLANK($A1361),"",INDEX(ShipmentRegister!G:G,MATCH($A1361,ShipmentRegister!C:C,0)))</f>
        <v/>
      </c>
      <c r="C1361" s="57" t="str">
        <f>IF(ISBLANK($A1361),"",INDEX(ShipmentRegister!D:D,MATCH($A1361,ShipmentRegister!C:C,0)))</f>
        <v/>
      </c>
      <c r="D1361" s="57" t="str">
        <f>IF(ISBLANK($A1361),"",INDEX(ShipmentRegister!F:F,MATCH($A1361,ShipmentRegister!C:C,0)))</f>
        <v/>
      </c>
      <c r="E1361" s="23"/>
      <c r="F1361" s="63"/>
      <c r="G1361" s="25"/>
      <c r="H1361" s="23"/>
      <c r="I1361" s="23"/>
      <c r="J1361" s="24"/>
      <c r="K1361" s="58" t="str">
        <f>IF(ISBLANK($A1361),"",$F1361-(INDEX(ShipmentRegister!A:A,MATCH($A1361,ShipmentRegister!C:C,0))))</f>
        <v/>
      </c>
      <c r="L1361" s="59" t="str">
        <f>IF(ISBLANK($A1361),"",IF(INDEX(ShipmentRegister!T:T,MATCH($A1361,ShipmentRegister!C:C,0))=0,"",INDEX(ShipmentRegister!T:T,MATCH($A1361,ShipmentRegister!C:C,0))))</f>
        <v/>
      </c>
      <c r="M1361" s="24"/>
    </row>
    <row r="1362" spans="1:13">
      <c r="A1362" s="29"/>
      <c r="B1362" s="56" t="str">
        <f>IF(ISBLANK($A1362),"",INDEX(ShipmentRegister!G:G,MATCH($A1362,ShipmentRegister!C:C,0)))</f>
        <v/>
      </c>
      <c r="C1362" s="57" t="str">
        <f>IF(ISBLANK($A1362),"",INDEX(ShipmentRegister!D:D,MATCH($A1362,ShipmentRegister!C:C,0)))</f>
        <v/>
      </c>
      <c r="D1362" s="57" t="str">
        <f>IF(ISBLANK($A1362),"",INDEX(ShipmentRegister!F:F,MATCH($A1362,ShipmentRegister!C:C,0)))</f>
        <v/>
      </c>
      <c r="E1362" s="23"/>
      <c r="F1362" s="63"/>
      <c r="G1362" s="25"/>
      <c r="H1362" s="23"/>
      <c r="I1362" s="23"/>
      <c r="J1362" s="24"/>
      <c r="K1362" s="58" t="str">
        <f>IF(ISBLANK($A1362),"",$F1362-(INDEX(ShipmentRegister!A:A,MATCH($A1362,ShipmentRegister!C:C,0))))</f>
        <v/>
      </c>
      <c r="L1362" s="59" t="str">
        <f>IF(ISBLANK($A1362),"",IF(INDEX(ShipmentRegister!T:T,MATCH($A1362,ShipmentRegister!C:C,0))=0,"",INDEX(ShipmentRegister!T:T,MATCH($A1362,ShipmentRegister!C:C,0))))</f>
        <v/>
      </c>
      <c r="M1362" s="24"/>
    </row>
    <row r="1363" spans="1:13">
      <c r="A1363" s="29"/>
      <c r="B1363" s="56" t="str">
        <f>IF(ISBLANK($A1363),"",INDEX(ShipmentRegister!G:G,MATCH($A1363,ShipmentRegister!C:C,0)))</f>
        <v/>
      </c>
      <c r="C1363" s="57" t="str">
        <f>IF(ISBLANK($A1363),"",INDEX(ShipmentRegister!D:D,MATCH($A1363,ShipmentRegister!C:C,0)))</f>
        <v/>
      </c>
      <c r="D1363" s="57" t="str">
        <f>IF(ISBLANK($A1363),"",INDEX(ShipmentRegister!F:F,MATCH($A1363,ShipmentRegister!C:C,0)))</f>
        <v/>
      </c>
      <c r="E1363" s="23"/>
      <c r="F1363" s="63"/>
      <c r="G1363" s="25"/>
      <c r="H1363" s="23"/>
      <c r="I1363" s="23"/>
      <c r="J1363" s="24"/>
      <c r="K1363" s="58" t="str">
        <f>IF(ISBLANK($A1363),"",$F1363-(INDEX(ShipmentRegister!A:A,MATCH($A1363,ShipmentRegister!C:C,0))))</f>
        <v/>
      </c>
      <c r="L1363" s="59" t="str">
        <f>IF(ISBLANK($A1363),"",IF(INDEX(ShipmentRegister!T:T,MATCH($A1363,ShipmentRegister!C:C,0))=0,"",INDEX(ShipmentRegister!T:T,MATCH($A1363,ShipmentRegister!C:C,0))))</f>
        <v/>
      </c>
      <c r="M1363" s="24"/>
    </row>
    <row r="1364" spans="1:13">
      <c r="A1364" s="29"/>
      <c r="B1364" s="56" t="str">
        <f>IF(ISBLANK($A1364),"",INDEX(ShipmentRegister!G:G,MATCH($A1364,ShipmentRegister!C:C,0)))</f>
        <v/>
      </c>
      <c r="C1364" s="57" t="str">
        <f>IF(ISBLANK($A1364),"",INDEX(ShipmentRegister!D:D,MATCH($A1364,ShipmentRegister!C:C,0)))</f>
        <v/>
      </c>
      <c r="D1364" s="57" t="str">
        <f>IF(ISBLANK($A1364),"",INDEX(ShipmentRegister!F:F,MATCH($A1364,ShipmentRegister!C:C,0)))</f>
        <v/>
      </c>
      <c r="E1364" s="23"/>
      <c r="F1364" s="63"/>
      <c r="G1364" s="25"/>
      <c r="H1364" s="23"/>
      <c r="I1364" s="23"/>
      <c r="J1364" s="24"/>
      <c r="K1364" s="58" t="str">
        <f>IF(ISBLANK($A1364),"",$F1364-(INDEX(ShipmentRegister!A:A,MATCH($A1364,ShipmentRegister!C:C,0))))</f>
        <v/>
      </c>
      <c r="L1364" s="59" t="str">
        <f>IF(ISBLANK($A1364),"",IF(INDEX(ShipmentRegister!T:T,MATCH($A1364,ShipmentRegister!C:C,0))=0,"",INDEX(ShipmentRegister!T:T,MATCH($A1364,ShipmentRegister!C:C,0))))</f>
        <v/>
      </c>
      <c r="M1364" s="24"/>
    </row>
    <row r="1365" spans="1:13">
      <c r="A1365" s="29"/>
      <c r="B1365" s="56" t="str">
        <f>IF(ISBLANK($A1365),"",INDEX(ShipmentRegister!G:G,MATCH($A1365,ShipmentRegister!C:C,0)))</f>
        <v/>
      </c>
      <c r="C1365" s="57" t="str">
        <f>IF(ISBLANK($A1365),"",INDEX(ShipmentRegister!D:D,MATCH($A1365,ShipmentRegister!C:C,0)))</f>
        <v/>
      </c>
      <c r="D1365" s="57" t="str">
        <f>IF(ISBLANK($A1365),"",INDEX(ShipmentRegister!F:F,MATCH($A1365,ShipmentRegister!C:C,0)))</f>
        <v/>
      </c>
      <c r="E1365" s="23"/>
      <c r="F1365" s="63"/>
      <c r="G1365" s="25"/>
      <c r="H1365" s="23"/>
      <c r="I1365" s="23"/>
      <c r="J1365" s="24"/>
      <c r="K1365" s="58" t="str">
        <f>IF(ISBLANK($A1365),"",$F1365-(INDEX(ShipmentRegister!A:A,MATCH($A1365,ShipmentRegister!C:C,0))))</f>
        <v/>
      </c>
      <c r="L1365" s="59" t="str">
        <f>IF(ISBLANK($A1365),"",IF(INDEX(ShipmentRegister!T:T,MATCH($A1365,ShipmentRegister!C:C,0))=0,"",INDEX(ShipmentRegister!T:T,MATCH($A1365,ShipmentRegister!C:C,0))))</f>
        <v/>
      </c>
      <c r="M1365" s="24"/>
    </row>
    <row r="1366" spans="1:13">
      <c r="A1366" s="29"/>
      <c r="B1366" s="56" t="str">
        <f>IF(ISBLANK($A1366),"",INDEX(ShipmentRegister!G:G,MATCH($A1366,ShipmentRegister!C:C,0)))</f>
        <v/>
      </c>
      <c r="C1366" s="57" t="str">
        <f>IF(ISBLANK($A1366),"",INDEX(ShipmentRegister!D:D,MATCH($A1366,ShipmentRegister!C:C,0)))</f>
        <v/>
      </c>
      <c r="D1366" s="57" t="str">
        <f>IF(ISBLANK($A1366),"",INDEX(ShipmentRegister!F:F,MATCH($A1366,ShipmentRegister!C:C,0)))</f>
        <v/>
      </c>
      <c r="E1366" s="23"/>
      <c r="F1366" s="63"/>
      <c r="G1366" s="25"/>
      <c r="H1366" s="23"/>
      <c r="I1366" s="23"/>
      <c r="J1366" s="24"/>
      <c r="K1366" s="58" t="str">
        <f>IF(ISBLANK($A1366),"",$F1366-(INDEX(ShipmentRegister!A:A,MATCH($A1366,ShipmentRegister!C:C,0))))</f>
        <v/>
      </c>
      <c r="L1366" s="59" t="str">
        <f>IF(ISBLANK($A1366),"",IF(INDEX(ShipmentRegister!T:T,MATCH($A1366,ShipmentRegister!C:C,0))=0,"",INDEX(ShipmentRegister!T:T,MATCH($A1366,ShipmentRegister!C:C,0))))</f>
        <v/>
      </c>
      <c r="M1366" s="24"/>
    </row>
    <row r="1367" spans="1:13">
      <c r="A1367" s="29"/>
      <c r="B1367" s="56" t="str">
        <f>IF(ISBLANK($A1367),"",INDEX(ShipmentRegister!G:G,MATCH($A1367,ShipmentRegister!C:C,0)))</f>
        <v/>
      </c>
      <c r="C1367" s="57" t="str">
        <f>IF(ISBLANK($A1367),"",INDEX(ShipmentRegister!D:D,MATCH($A1367,ShipmentRegister!C:C,0)))</f>
        <v/>
      </c>
      <c r="D1367" s="57" t="str">
        <f>IF(ISBLANK($A1367),"",INDEX(ShipmentRegister!F:F,MATCH($A1367,ShipmentRegister!C:C,0)))</f>
        <v/>
      </c>
      <c r="E1367" s="23"/>
      <c r="F1367" s="63"/>
      <c r="G1367" s="25"/>
      <c r="H1367" s="23"/>
      <c r="I1367" s="23"/>
      <c r="J1367" s="24"/>
      <c r="K1367" s="58" t="str">
        <f>IF(ISBLANK($A1367),"",$F1367-(INDEX(ShipmentRegister!A:A,MATCH($A1367,ShipmentRegister!C:C,0))))</f>
        <v/>
      </c>
      <c r="L1367" s="59" t="str">
        <f>IF(ISBLANK($A1367),"",IF(INDEX(ShipmentRegister!T:T,MATCH($A1367,ShipmentRegister!C:C,0))=0,"",INDEX(ShipmentRegister!T:T,MATCH($A1367,ShipmentRegister!C:C,0))))</f>
        <v/>
      </c>
      <c r="M1367" s="24"/>
    </row>
    <row r="1368" spans="1:13">
      <c r="A1368" s="29"/>
      <c r="B1368" s="56" t="str">
        <f>IF(ISBLANK($A1368),"",INDEX(ShipmentRegister!G:G,MATCH($A1368,ShipmentRegister!C:C,0)))</f>
        <v/>
      </c>
      <c r="C1368" s="57" t="str">
        <f>IF(ISBLANK($A1368),"",INDEX(ShipmentRegister!D:D,MATCH($A1368,ShipmentRegister!C:C,0)))</f>
        <v/>
      </c>
      <c r="D1368" s="57" t="str">
        <f>IF(ISBLANK($A1368),"",INDEX(ShipmentRegister!F:F,MATCH($A1368,ShipmentRegister!C:C,0)))</f>
        <v/>
      </c>
      <c r="E1368" s="23"/>
      <c r="F1368" s="63"/>
      <c r="G1368" s="25"/>
      <c r="H1368" s="23"/>
      <c r="I1368" s="23"/>
      <c r="J1368" s="24"/>
      <c r="K1368" s="58" t="str">
        <f>IF(ISBLANK($A1368),"",$F1368-(INDEX(ShipmentRegister!A:A,MATCH($A1368,ShipmentRegister!C:C,0))))</f>
        <v/>
      </c>
      <c r="L1368" s="59" t="str">
        <f>IF(ISBLANK($A1368),"",IF(INDEX(ShipmentRegister!T:T,MATCH($A1368,ShipmentRegister!C:C,0))=0,"",INDEX(ShipmentRegister!T:T,MATCH($A1368,ShipmentRegister!C:C,0))))</f>
        <v/>
      </c>
      <c r="M1368" s="24"/>
    </row>
    <row r="1369" spans="1:13">
      <c r="A1369" s="29"/>
      <c r="B1369" s="56" t="str">
        <f>IF(ISBLANK($A1369),"",INDEX(ShipmentRegister!G:G,MATCH($A1369,ShipmentRegister!C:C,0)))</f>
        <v/>
      </c>
      <c r="C1369" s="57" t="str">
        <f>IF(ISBLANK($A1369),"",INDEX(ShipmentRegister!D:D,MATCH($A1369,ShipmentRegister!C:C,0)))</f>
        <v/>
      </c>
      <c r="D1369" s="57" t="str">
        <f>IF(ISBLANK($A1369),"",INDEX(ShipmentRegister!F:F,MATCH($A1369,ShipmentRegister!C:C,0)))</f>
        <v/>
      </c>
      <c r="E1369" s="23"/>
      <c r="F1369" s="63"/>
      <c r="G1369" s="25"/>
      <c r="H1369" s="23"/>
      <c r="I1369" s="23"/>
      <c r="J1369" s="24"/>
      <c r="K1369" s="58" t="str">
        <f>IF(ISBLANK($A1369),"",$F1369-(INDEX(ShipmentRegister!A:A,MATCH($A1369,ShipmentRegister!C:C,0))))</f>
        <v/>
      </c>
      <c r="L1369" s="59" t="str">
        <f>IF(ISBLANK($A1369),"",IF(INDEX(ShipmentRegister!T:T,MATCH($A1369,ShipmentRegister!C:C,0))=0,"",INDEX(ShipmentRegister!T:T,MATCH($A1369,ShipmentRegister!C:C,0))))</f>
        <v/>
      </c>
      <c r="M1369" s="24"/>
    </row>
    <row r="1370" spans="1:13">
      <c r="A1370" s="29"/>
      <c r="B1370" s="56" t="str">
        <f>IF(ISBLANK($A1370),"",INDEX(ShipmentRegister!G:G,MATCH($A1370,ShipmentRegister!C:C,0)))</f>
        <v/>
      </c>
      <c r="C1370" s="57" t="str">
        <f>IF(ISBLANK($A1370),"",INDEX(ShipmentRegister!D:D,MATCH($A1370,ShipmentRegister!C:C,0)))</f>
        <v/>
      </c>
      <c r="D1370" s="57" t="str">
        <f>IF(ISBLANK($A1370),"",INDEX(ShipmentRegister!F:F,MATCH($A1370,ShipmentRegister!C:C,0)))</f>
        <v/>
      </c>
      <c r="E1370" s="23"/>
      <c r="F1370" s="63"/>
      <c r="G1370" s="25"/>
      <c r="H1370" s="23"/>
      <c r="I1370" s="23"/>
      <c r="J1370" s="24"/>
      <c r="K1370" s="58" t="str">
        <f>IF(ISBLANK($A1370),"",$F1370-(INDEX(ShipmentRegister!A:A,MATCH($A1370,ShipmentRegister!C:C,0))))</f>
        <v/>
      </c>
      <c r="L1370" s="59" t="str">
        <f>IF(ISBLANK($A1370),"",IF(INDEX(ShipmentRegister!T:T,MATCH($A1370,ShipmentRegister!C:C,0))=0,"",INDEX(ShipmentRegister!T:T,MATCH($A1370,ShipmentRegister!C:C,0))))</f>
        <v/>
      </c>
      <c r="M1370" s="24"/>
    </row>
    <row r="1371" spans="1:13">
      <c r="A1371" s="29"/>
      <c r="B1371" s="56" t="str">
        <f>IF(ISBLANK($A1371),"",INDEX(ShipmentRegister!G:G,MATCH($A1371,ShipmentRegister!C:C,0)))</f>
        <v/>
      </c>
      <c r="C1371" s="57" t="str">
        <f>IF(ISBLANK($A1371),"",INDEX(ShipmentRegister!D:D,MATCH($A1371,ShipmentRegister!C:C,0)))</f>
        <v/>
      </c>
      <c r="D1371" s="57" t="str">
        <f>IF(ISBLANK($A1371),"",INDEX(ShipmentRegister!F:F,MATCH($A1371,ShipmentRegister!C:C,0)))</f>
        <v/>
      </c>
      <c r="E1371" s="23"/>
      <c r="F1371" s="63"/>
      <c r="G1371" s="25"/>
      <c r="H1371" s="23"/>
      <c r="I1371" s="23"/>
      <c r="J1371" s="24"/>
      <c r="K1371" s="58" t="str">
        <f>IF(ISBLANK($A1371),"",$F1371-(INDEX(ShipmentRegister!A:A,MATCH($A1371,ShipmentRegister!C:C,0))))</f>
        <v/>
      </c>
      <c r="L1371" s="59" t="str">
        <f>IF(ISBLANK($A1371),"",IF(INDEX(ShipmentRegister!T:T,MATCH($A1371,ShipmentRegister!C:C,0))=0,"",INDEX(ShipmentRegister!T:T,MATCH($A1371,ShipmentRegister!C:C,0))))</f>
        <v/>
      </c>
      <c r="M1371" s="24"/>
    </row>
    <row r="1372" spans="1:13">
      <c r="A1372" s="29"/>
      <c r="B1372" s="56" t="str">
        <f>IF(ISBLANK($A1372),"",INDEX(ShipmentRegister!G:G,MATCH($A1372,ShipmentRegister!C:C,0)))</f>
        <v/>
      </c>
      <c r="C1372" s="57" t="str">
        <f>IF(ISBLANK($A1372),"",INDEX(ShipmentRegister!D:D,MATCH($A1372,ShipmentRegister!C:C,0)))</f>
        <v/>
      </c>
      <c r="D1372" s="57" t="str">
        <f>IF(ISBLANK($A1372),"",INDEX(ShipmentRegister!F:F,MATCH($A1372,ShipmentRegister!C:C,0)))</f>
        <v/>
      </c>
      <c r="E1372" s="23"/>
      <c r="F1372" s="63"/>
      <c r="G1372" s="25"/>
      <c r="H1372" s="23"/>
      <c r="I1372" s="23"/>
      <c r="J1372" s="24"/>
      <c r="K1372" s="58" t="str">
        <f>IF(ISBLANK($A1372),"",$F1372-(INDEX(ShipmentRegister!A:A,MATCH($A1372,ShipmentRegister!C:C,0))))</f>
        <v/>
      </c>
      <c r="L1372" s="59" t="str">
        <f>IF(ISBLANK($A1372),"",IF(INDEX(ShipmentRegister!T:T,MATCH($A1372,ShipmentRegister!C:C,0))=0,"",INDEX(ShipmentRegister!T:T,MATCH($A1372,ShipmentRegister!C:C,0))))</f>
        <v/>
      </c>
      <c r="M1372" s="24"/>
    </row>
    <row r="1373" spans="1:13">
      <c r="A1373" s="29"/>
      <c r="B1373" s="56" t="str">
        <f>IF(ISBLANK($A1373),"",INDEX(ShipmentRegister!G:G,MATCH($A1373,ShipmentRegister!C:C,0)))</f>
        <v/>
      </c>
      <c r="C1373" s="57" t="str">
        <f>IF(ISBLANK($A1373),"",INDEX(ShipmentRegister!D:D,MATCH($A1373,ShipmentRegister!C:C,0)))</f>
        <v/>
      </c>
      <c r="D1373" s="57" t="str">
        <f>IF(ISBLANK($A1373),"",INDEX(ShipmentRegister!F:F,MATCH($A1373,ShipmentRegister!C:C,0)))</f>
        <v/>
      </c>
      <c r="E1373" s="23"/>
      <c r="F1373" s="63"/>
      <c r="G1373" s="25"/>
      <c r="H1373" s="23"/>
      <c r="I1373" s="23"/>
      <c r="J1373" s="24"/>
      <c r="K1373" s="58" t="str">
        <f>IF(ISBLANK($A1373),"",$F1373-(INDEX(ShipmentRegister!A:A,MATCH($A1373,ShipmentRegister!C:C,0))))</f>
        <v/>
      </c>
      <c r="L1373" s="59" t="str">
        <f>IF(ISBLANK($A1373),"",IF(INDEX(ShipmentRegister!T:T,MATCH($A1373,ShipmentRegister!C:C,0))=0,"",INDEX(ShipmentRegister!T:T,MATCH($A1373,ShipmentRegister!C:C,0))))</f>
        <v/>
      </c>
      <c r="M1373" s="24"/>
    </row>
    <row r="1374" spans="1:13">
      <c r="A1374" s="29"/>
      <c r="B1374" s="56" t="str">
        <f>IF(ISBLANK($A1374),"",INDEX(ShipmentRegister!G:G,MATCH($A1374,ShipmentRegister!C:C,0)))</f>
        <v/>
      </c>
      <c r="C1374" s="57" t="str">
        <f>IF(ISBLANK($A1374),"",INDEX(ShipmentRegister!D:D,MATCH($A1374,ShipmentRegister!C:C,0)))</f>
        <v/>
      </c>
      <c r="D1374" s="57" t="str">
        <f>IF(ISBLANK($A1374),"",INDEX(ShipmentRegister!F:F,MATCH($A1374,ShipmentRegister!C:C,0)))</f>
        <v/>
      </c>
      <c r="E1374" s="23"/>
      <c r="F1374" s="63"/>
      <c r="G1374" s="25"/>
      <c r="H1374" s="23"/>
      <c r="I1374" s="23"/>
      <c r="J1374" s="24"/>
      <c r="K1374" s="58" t="str">
        <f>IF(ISBLANK($A1374),"",$F1374-(INDEX(ShipmentRegister!A:A,MATCH($A1374,ShipmentRegister!C:C,0))))</f>
        <v/>
      </c>
      <c r="L1374" s="59" t="str">
        <f>IF(ISBLANK($A1374),"",IF(INDEX(ShipmentRegister!T:T,MATCH($A1374,ShipmentRegister!C:C,0))=0,"",INDEX(ShipmentRegister!T:T,MATCH($A1374,ShipmentRegister!C:C,0))))</f>
        <v/>
      </c>
      <c r="M1374" s="24"/>
    </row>
    <row r="1375" spans="1:13">
      <c r="A1375" s="29"/>
      <c r="B1375" s="56" t="str">
        <f>IF(ISBLANK($A1375),"",INDEX(ShipmentRegister!G:G,MATCH($A1375,ShipmentRegister!C:C,0)))</f>
        <v/>
      </c>
      <c r="C1375" s="57" t="str">
        <f>IF(ISBLANK($A1375),"",INDEX(ShipmentRegister!D:D,MATCH($A1375,ShipmentRegister!C:C,0)))</f>
        <v/>
      </c>
      <c r="D1375" s="57" t="str">
        <f>IF(ISBLANK($A1375),"",INDEX(ShipmentRegister!F:F,MATCH($A1375,ShipmentRegister!C:C,0)))</f>
        <v/>
      </c>
      <c r="E1375" s="23"/>
      <c r="F1375" s="63"/>
      <c r="G1375" s="25"/>
      <c r="H1375" s="23"/>
      <c r="I1375" s="23"/>
      <c r="J1375" s="24"/>
      <c r="K1375" s="58" t="str">
        <f>IF(ISBLANK($A1375),"",$F1375-(INDEX(ShipmentRegister!A:A,MATCH($A1375,ShipmentRegister!C:C,0))))</f>
        <v/>
      </c>
      <c r="L1375" s="59" t="str">
        <f>IF(ISBLANK($A1375),"",IF(INDEX(ShipmentRegister!T:T,MATCH($A1375,ShipmentRegister!C:C,0))=0,"",INDEX(ShipmentRegister!T:T,MATCH($A1375,ShipmentRegister!C:C,0))))</f>
        <v/>
      </c>
      <c r="M1375" s="24"/>
    </row>
    <row r="1376" spans="1:13">
      <c r="A1376" s="29"/>
      <c r="B1376" s="56" t="str">
        <f>IF(ISBLANK($A1376),"",INDEX(ShipmentRegister!G:G,MATCH($A1376,ShipmentRegister!C:C,0)))</f>
        <v/>
      </c>
      <c r="C1376" s="57" t="str">
        <f>IF(ISBLANK($A1376),"",INDEX(ShipmentRegister!D:D,MATCH($A1376,ShipmentRegister!C:C,0)))</f>
        <v/>
      </c>
      <c r="D1376" s="57" t="str">
        <f>IF(ISBLANK($A1376),"",INDEX(ShipmentRegister!F:F,MATCH($A1376,ShipmentRegister!C:C,0)))</f>
        <v/>
      </c>
      <c r="E1376" s="23"/>
      <c r="F1376" s="63"/>
      <c r="G1376" s="25"/>
      <c r="H1376" s="23"/>
      <c r="I1376" s="23"/>
      <c r="J1376" s="24"/>
      <c r="K1376" s="58" t="str">
        <f>IF(ISBLANK($A1376),"",$F1376-(INDEX(ShipmentRegister!A:A,MATCH($A1376,ShipmentRegister!C:C,0))))</f>
        <v/>
      </c>
      <c r="L1376" s="59" t="str">
        <f>IF(ISBLANK($A1376),"",IF(INDEX(ShipmentRegister!T:T,MATCH($A1376,ShipmentRegister!C:C,0))=0,"",INDEX(ShipmentRegister!T:T,MATCH($A1376,ShipmentRegister!C:C,0))))</f>
        <v/>
      </c>
      <c r="M1376" s="24"/>
    </row>
    <row r="1377" spans="1:13">
      <c r="A1377" s="29"/>
      <c r="B1377" s="56" t="str">
        <f>IF(ISBLANK($A1377),"",INDEX(ShipmentRegister!G:G,MATCH($A1377,ShipmentRegister!C:C,0)))</f>
        <v/>
      </c>
      <c r="C1377" s="57" t="str">
        <f>IF(ISBLANK($A1377),"",INDEX(ShipmentRegister!D:D,MATCH($A1377,ShipmentRegister!C:C,0)))</f>
        <v/>
      </c>
      <c r="D1377" s="57" t="str">
        <f>IF(ISBLANK($A1377),"",INDEX(ShipmentRegister!F:F,MATCH($A1377,ShipmentRegister!C:C,0)))</f>
        <v/>
      </c>
      <c r="E1377" s="23"/>
      <c r="F1377" s="63"/>
      <c r="G1377" s="25"/>
      <c r="H1377" s="23"/>
      <c r="I1377" s="23"/>
      <c r="J1377" s="24"/>
      <c r="K1377" s="58" t="str">
        <f>IF(ISBLANK($A1377),"",$F1377-(INDEX(ShipmentRegister!A:A,MATCH($A1377,ShipmentRegister!C:C,0))))</f>
        <v/>
      </c>
      <c r="L1377" s="59" t="str">
        <f>IF(ISBLANK($A1377),"",IF(INDEX(ShipmentRegister!T:T,MATCH($A1377,ShipmentRegister!C:C,0))=0,"",INDEX(ShipmentRegister!T:T,MATCH($A1377,ShipmentRegister!C:C,0))))</f>
        <v/>
      </c>
      <c r="M1377" s="24"/>
    </row>
    <row r="1378" spans="1:13">
      <c r="A1378" s="29"/>
      <c r="B1378" s="56" t="str">
        <f>IF(ISBLANK($A1378),"",INDEX(ShipmentRegister!G:G,MATCH($A1378,ShipmentRegister!C:C,0)))</f>
        <v/>
      </c>
      <c r="C1378" s="57" t="str">
        <f>IF(ISBLANK($A1378),"",INDEX(ShipmentRegister!D:D,MATCH($A1378,ShipmentRegister!C:C,0)))</f>
        <v/>
      </c>
      <c r="D1378" s="57" t="str">
        <f>IF(ISBLANK($A1378),"",INDEX(ShipmentRegister!F:F,MATCH($A1378,ShipmentRegister!C:C,0)))</f>
        <v/>
      </c>
      <c r="E1378" s="23"/>
      <c r="F1378" s="63"/>
      <c r="G1378" s="25"/>
      <c r="H1378" s="23"/>
      <c r="I1378" s="23"/>
      <c r="J1378" s="24"/>
      <c r="K1378" s="58" t="str">
        <f>IF(ISBLANK($A1378),"",$F1378-(INDEX(ShipmentRegister!A:A,MATCH($A1378,ShipmentRegister!C:C,0))))</f>
        <v/>
      </c>
      <c r="L1378" s="59" t="str">
        <f>IF(ISBLANK($A1378),"",IF(INDEX(ShipmentRegister!T:T,MATCH($A1378,ShipmentRegister!C:C,0))=0,"",INDEX(ShipmentRegister!T:T,MATCH($A1378,ShipmentRegister!C:C,0))))</f>
        <v/>
      </c>
      <c r="M1378" s="24"/>
    </row>
    <row r="1379" spans="1:13">
      <c r="A1379" s="29"/>
      <c r="B1379" s="56" t="str">
        <f>IF(ISBLANK($A1379),"",INDEX(ShipmentRegister!G:G,MATCH($A1379,ShipmentRegister!C:C,0)))</f>
        <v/>
      </c>
      <c r="C1379" s="57" t="str">
        <f>IF(ISBLANK($A1379),"",INDEX(ShipmentRegister!D:D,MATCH($A1379,ShipmentRegister!C:C,0)))</f>
        <v/>
      </c>
      <c r="D1379" s="57" t="str">
        <f>IF(ISBLANK($A1379),"",INDEX(ShipmentRegister!F:F,MATCH($A1379,ShipmentRegister!C:C,0)))</f>
        <v/>
      </c>
      <c r="E1379" s="23"/>
      <c r="F1379" s="63"/>
      <c r="G1379" s="25"/>
      <c r="H1379" s="23"/>
      <c r="I1379" s="23"/>
      <c r="J1379" s="24"/>
      <c r="K1379" s="58" t="str">
        <f>IF(ISBLANK($A1379),"",$F1379-(INDEX(ShipmentRegister!A:A,MATCH($A1379,ShipmentRegister!C:C,0))))</f>
        <v/>
      </c>
      <c r="L1379" s="59" t="str">
        <f>IF(ISBLANK($A1379),"",IF(INDEX(ShipmentRegister!T:T,MATCH($A1379,ShipmentRegister!C:C,0))=0,"",INDEX(ShipmentRegister!T:T,MATCH($A1379,ShipmentRegister!C:C,0))))</f>
        <v/>
      </c>
      <c r="M1379" s="24"/>
    </row>
    <row r="1380" spans="1:13">
      <c r="A1380" s="29"/>
      <c r="B1380" s="56" t="str">
        <f>IF(ISBLANK($A1380),"",INDEX(ShipmentRegister!G:G,MATCH($A1380,ShipmentRegister!C:C,0)))</f>
        <v/>
      </c>
      <c r="C1380" s="57" t="str">
        <f>IF(ISBLANK($A1380),"",INDEX(ShipmentRegister!D:D,MATCH($A1380,ShipmentRegister!C:C,0)))</f>
        <v/>
      </c>
      <c r="D1380" s="57" t="str">
        <f>IF(ISBLANK($A1380),"",INDEX(ShipmentRegister!F:F,MATCH($A1380,ShipmentRegister!C:C,0)))</f>
        <v/>
      </c>
      <c r="E1380" s="23"/>
      <c r="F1380" s="63"/>
      <c r="G1380" s="25"/>
      <c r="H1380" s="23"/>
      <c r="I1380" s="23"/>
      <c r="J1380" s="24"/>
      <c r="K1380" s="58" t="str">
        <f>IF(ISBLANK($A1380),"",$F1380-(INDEX(ShipmentRegister!A:A,MATCH($A1380,ShipmentRegister!C:C,0))))</f>
        <v/>
      </c>
      <c r="L1380" s="59" t="str">
        <f>IF(ISBLANK($A1380),"",IF(INDEX(ShipmentRegister!T:T,MATCH($A1380,ShipmentRegister!C:C,0))=0,"",INDEX(ShipmentRegister!T:T,MATCH($A1380,ShipmentRegister!C:C,0))))</f>
        <v/>
      </c>
      <c r="M1380" s="24"/>
    </row>
    <row r="1381" spans="1:13">
      <c r="A1381" s="29"/>
      <c r="B1381" s="56" t="str">
        <f>IF(ISBLANK($A1381),"",INDEX(ShipmentRegister!G:G,MATCH($A1381,ShipmentRegister!C:C,0)))</f>
        <v/>
      </c>
      <c r="C1381" s="57" t="str">
        <f>IF(ISBLANK($A1381),"",INDEX(ShipmentRegister!D:D,MATCH($A1381,ShipmentRegister!C:C,0)))</f>
        <v/>
      </c>
      <c r="D1381" s="57" t="str">
        <f>IF(ISBLANK($A1381),"",INDEX(ShipmentRegister!F:F,MATCH($A1381,ShipmentRegister!C:C,0)))</f>
        <v/>
      </c>
      <c r="E1381" s="23"/>
      <c r="F1381" s="63"/>
      <c r="G1381" s="25"/>
      <c r="H1381" s="23"/>
      <c r="I1381" s="23"/>
      <c r="J1381" s="24"/>
      <c r="K1381" s="58" t="str">
        <f>IF(ISBLANK($A1381),"",$F1381-(INDEX(ShipmentRegister!A:A,MATCH($A1381,ShipmentRegister!C:C,0))))</f>
        <v/>
      </c>
      <c r="L1381" s="59" t="str">
        <f>IF(ISBLANK($A1381),"",IF(INDEX(ShipmentRegister!T:T,MATCH($A1381,ShipmentRegister!C:C,0))=0,"",INDEX(ShipmentRegister!T:T,MATCH($A1381,ShipmentRegister!C:C,0))))</f>
        <v/>
      </c>
      <c r="M1381" s="24"/>
    </row>
    <row r="1382" spans="1:13">
      <c r="A1382" s="29"/>
      <c r="B1382" s="56" t="str">
        <f>IF(ISBLANK($A1382),"",INDEX(ShipmentRegister!G:G,MATCH($A1382,ShipmentRegister!C:C,0)))</f>
        <v/>
      </c>
      <c r="C1382" s="57" t="str">
        <f>IF(ISBLANK($A1382),"",INDEX(ShipmentRegister!D:D,MATCH($A1382,ShipmentRegister!C:C,0)))</f>
        <v/>
      </c>
      <c r="D1382" s="57" t="str">
        <f>IF(ISBLANK($A1382),"",INDEX(ShipmentRegister!F:F,MATCH($A1382,ShipmentRegister!C:C,0)))</f>
        <v/>
      </c>
      <c r="E1382" s="23"/>
      <c r="F1382" s="63"/>
      <c r="G1382" s="25"/>
      <c r="H1382" s="23"/>
      <c r="I1382" s="23"/>
      <c r="J1382" s="24"/>
      <c r="K1382" s="58" t="str">
        <f>IF(ISBLANK($A1382),"",$F1382-(INDEX(ShipmentRegister!A:A,MATCH($A1382,ShipmentRegister!C:C,0))))</f>
        <v/>
      </c>
      <c r="L1382" s="59" t="str">
        <f>IF(ISBLANK($A1382),"",IF(INDEX(ShipmentRegister!T:T,MATCH($A1382,ShipmentRegister!C:C,0))=0,"",INDEX(ShipmentRegister!T:T,MATCH($A1382,ShipmentRegister!C:C,0))))</f>
        <v/>
      </c>
      <c r="M1382" s="24"/>
    </row>
    <row r="1383" spans="1:13">
      <c r="A1383" s="29"/>
      <c r="B1383" s="56" t="str">
        <f>IF(ISBLANK($A1383),"",INDEX(ShipmentRegister!G:G,MATCH($A1383,ShipmentRegister!C:C,0)))</f>
        <v/>
      </c>
      <c r="C1383" s="57" t="str">
        <f>IF(ISBLANK($A1383),"",INDEX(ShipmentRegister!D:D,MATCH($A1383,ShipmentRegister!C:C,0)))</f>
        <v/>
      </c>
      <c r="D1383" s="57" t="str">
        <f>IF(ISBLANK($A1383),"",INDEX(ShipmentRegister!F:F,MATCH($A1383,ShipmentRegister!C:C,0)))</f>
        <v/>
      </c>
      <c r="E1383" s="23"/>
      <c r="F1383" s="63"/>
      <c r="G1383" s="25"/>
      <c r="H1383" s="23"/>
      <c r="I1383" s="23"/>
      <c r="J1383" s="24"/>
      <c r="K1383" s="58" t="str">
        <f>IF(ISBLANK($A1383),"",$F1383-(INDEX(ShipmentRegister!A:A,MATCH($A1383,ShipmentRegister!C:C,0))))</f>
        <v/>
      </c>
      <c r="L1383" s="59" t="str">
        <f>IF(ISBLANK($A1383),"",IF(INDEX(ShipmentRegister!T:T,MATCH($A1383,ShipmentRegister!C:C,0))=0,"",INDEX(ShipmentRegister!T:T,MATCH($A1383,ShipmentRegister!C:C,0))))</f>
        <v/>
      </c>
      <c r="M1383" s="24"/>
    </row>
    <row r="1384" spans="1:13">
      <c r="A1384" s="29"/>
      <c r="B1384" s="56" t="str">
        <f>IF(ISBLANK($A1384),"",INDEX(ShipmentRegister!G:G,MATCH($A1384,ShipmentRegister!C:C,0)))</f>
        <v/>
      </c>
      <c r="C1384" s="57" t="str">
        <f>IF(ISBLANK($A1384),"",INDEX(ShipmentRegister!D:D,MATCH($A1384,ShipmentRegister!C:C,0)))</f>
        <v/>
      </c>
      <c r="D1384" s="57" t="str">
        <f>IF(ISBLANK($A1384),"",INDEX(ShipmentRegister!F:F,MATCH($A1384,ShipmentRegister!C:C,0)))</f>
        <v/>
      </c>
      <c r="E1384" s="23"/>
      <c r="F1384" s="63"/>
      <c r="G1384" s="25"/>
      <c r="H1384" s="23"/>
      <c r="I1384" s="23"/>
      <c r="J1384" s="24"/>
      <c r="K1384" s="58" t="str">
        <f>IF(ISBLANK($A1384),"",$F1384-(INDEX(ShipmentRegister!A:A,MATCH($A1384,ShipmentRegister!C:C,0))))</f>
        <v/>
      </c>
      <c r="L1384" s="59" t="str">
        <f>IF(ISBLANK($A1384),"",IF(INDEX(ShipmentRegister!T:T,MATCH($A1384,ShipmentRegister!C:C,0))=0,"",INDEX(ShipmentRegister!T:T,MATCH($A1384,ShipmentRegister!C:C,0))))</f>
        <v/>
      </c>
      <c r="M1384" s="24"/>
    </row>
    <row r="1385" spans="1:13">
      <c r="A1385" s="29"/>
      <c r="B1385" s="56" t="str">
        <f>IF(ISBLANK($A1385),"",INDEX(ShipmentRegister!G:G,MATCH($A1385,ShipmentRegister!C:C,0)))</f>
        <v/>
      </c>
      <c r="C1385" s="57" t="str">
        <f>IF(ISBLANK($A1385),"",INDEX(ShipmentRegister!D:D,MATCH($A1385,ShipmentRegister!C:C,0)))</f>
        <v/>
      </c>
      <c r="D1385" s="57" t="str">
        <f>IF(ISBLANK($A1385),"",INDEX(ShipmentRegister!F:F,MATCH($A1385,ShipmentRegister!C:C,0)))</f>
        <v/>
      </c>
      <c r="E1385" s="23"/>
      <c r="F1385" s="63"/>
      <c r="G1385" s="25"/>
      <c r="H1385" s="23"/>
      <c r="I1385" s="23"/>
      <c r="J1385" s="24"/>
      <c r="K1385" s="58" t="str">
        <f>IF(ISBLANK($A1385),"",$F1385-(INDEX(ShipmentRegister!A:A,MATCH($A1385,ShipmentRegister!C:C,0))))</f>
        <v/>
      </c>
      <c r="L1385" s="59" t="str">
        <f>IF(ISBLANK($A1385),"",IF(INDEX(ShipmentRegister!T:T,MATCH($A1385,ShipmentRegister!C:C,0))=0,"",INDEX(ShipmentRegister!T:T,MATCH($A1385,ShipmentRegister!C:C,0))))</f>
        <v/>
      </c>
      <c r="M1385" s="24"/>
    </row>
    <row r="1386" spans="1:13">
      <c r="A1386" s="29"/>
      <c r="B1386" s="56" t="str">
        <f>IF(ISBLANK($A1386),"",INDEX(ShipmentRegister!G:G,MATCH($A1386,ShipmentRegister!C:C,0)))</f>
        <v/>
      </c>
      <c r="C1386" s="57" t="str">
        <f>IF(ISBLANK($A1386),"",INDEX(ShipmentRegister!D:D,MATCH($A1386,ShipmentRegister!C:C,0)))</f>
        <v/>
      </c>
      <c r="D1386" s="57" t="str">
        <f>IF(ISBLANK($A1386),"",INDEX(ShipmentRegister!F:F,MATCH($A1386,ShipmentRegister!C:C,0)))</f>
        <v/>
      </c>
      <c r="E1386" s="23"/>
      <c r="F1386" s="63"/>
      <c r="G1386" s="25"/>
      <c r="H1386" s="23"/>
      <c r="I1386" s="23"/>
      <c r="J1386" s="24"/>
      <c r="K1386" s="58" t="str">
        <f>IF(ISBLANK($A1386),"",$F1386-(INDEX(ShipmentRegister!A:A,MATCH($A1386,ShipmentRegister!C:C,0))))</f>
        <v/>
      </c>
      <c r="L1386" s="59" t="str">
        <f>IF(ISBLANK($A1386),"",IF(INDEX(ShipmentRegister!T:T,MATCH($A1386,ShipmentRegister!C:C,0))=0,"",INDEX(ShipmentRegister!T:T,MATCH($A1386,ShipmentRegister!C:C,0))))</f>
        <v/>
      </c>
      <c r="M1386" s="24"/>
    </row>
    <row r="1387" spans="1:13">
      <c r="A1387" s="29"/>
      <c r="B1387" s="56" t="str">
        <f>IF(ISBLANK($A1387),"",INDEX(ShipmentRegister!G:G,MATCH($A1387,ShipmentRegister!C:C,0)))</f>
        <v/>
      </c>
      <c r="C1387" s="57" t="str">
        <f>IF(ISBLANK($A1387),"",INDEX(ShipmentRegister!D:D,MATCH($A1387,ShipmentRegister!C:C,0)))</f>
        <v/>
      </c>
      <c r="D1387" s="57" t="str">
        <f>IF(ISBLANK($A1387),"",INDEX(ShipmentRegister!F:F,MATCH($A1387,ShipmentRegister!C:C,0)))</f>
        <v/>
      </c>
      <c r="E1387" s="23"/>
      <c r="F1387" s="63"/>
      <c r="G1387" s="25"/>
      <c r="H1387" s="23"/>
      <c r="I1387" s="23"/>
      <c r="J1387" s="24"/>
      <c r="K1387" s="58" t="str">
        <f>IF(ISBLANK($A1387),"",$F1387-(INDEX(ShipmentRegister!A:A,MATCH($A1387,ShipmentRegister!C:C,0))))</f>
        <v/>
      </c>
      <c r="L1387" s="59" t="str">
        <f>IF(ISBLANK($A1387),"",IF(INDEX(ShipmentRegister!T:T,MATCH($A1387,ShipmentRegister!C:C,0))=0,"",INDEX(ShipmentRegister!T:T,MATCH($A1387,ShipmentRegister!C:C,0))))</f>
        <v/>
      </c>
      <c r="M1387" s="24"/>
    </row>
    <row r="1388" spans="1:13">
      <c r="A1388" s="29"/>
      <c r="B1388" s="56" t="str">
        <f>IF(ISBLANK($A1388),"",INDEX(ShipmentRegister!G:G,MATCH($A1388,ShipmentRegister!C:C,0)))</f>
        <v/>
      </c>
      <c r="C1388" s="57" t="str">
        <f>IF(ISBLANK($A1388),"",INDEX(ShipmentRegister!D:D,MATCH($A1388,ShipmentRegister!C:C,0)))</f>
        <v/>
      </c>
      <c r="D1388" s="57" t="str">
        <f>IF(ISBLANK($A1388),"",INDEX(ShipmentRegister!F:F,MATCH($A1388,ShipmentRegister!C:C,0)))</f>
        <v/>
      </c>
      <c r="E1388" s="23"/>
      <c r="F1388" s="63"/>
      <c r="G1388" s="25"/>
      <c r="H1388" s="23"/>
      <c r="I1388" s="23"/>
      <c r="J1388" s="24"/>
      <c r="K1388" s="58" t="str">
        <f>IF(ISBLANK($A1388),"",$F1388-(INDEX(ShipmentRegister!A:A,MATCH($A1388,ShipmentRegister!C:C,0))))</f>
        <v/>
      </c>
      <c r="L1388" s="59" t="str">
        <f>IF(ISBLANK($A1388),"",IF(INDEX(ShipmentRegister!T:T,MATCH($A1388,ShipmentRegister!C:C,0))=0,"",INDEX(ShipmentRegister!T:T,MATCH($A1388,ShipmentRegister!C:C,0))))</f>
        <v/>
      </c>
      <c r="M1388" s="24"/>
    </row>
    <row r="1389" spans="1:13">
      <c r="A1389" s="29"/>
      <c r="B1389" s="56" t="str">
        <f>IF(ISBLANK($A1389),"",INDEX(ShipmentRegister!G:G,MATCH($A1389,ShipmentRegister!C:C,0)))</f>
        <v/>
      </c>
      <c r="C1389" s="57" t="str">
        <f>IF(ISBLANK($A1389),"",INDEX(ShipmentRegister!D:D,MATCH($A1389,ShipmentRegister!C:C,0)))</f>
        <v/>
      </c>
      <c r="D1389" s="57" t="str">
        <f>IF(ISBLANK($A1389),"",INDEX(ShipmentRegister!F:F,MATCH($A1389,ShipmentRegister!C:C,0)))</f>
        <v/>
      </c>
      <c r="E1389" s="23"/>
      <c r="F1389" s="63"/>
      <c r="G1389" s="25"/>
      <c r="H1389" s="23"/>
      <c r="I1389" s="23"/>
      <c r="J1389" s="24"/>
      <c r="K1389" s="58" t="str">
        <f>IF(ISBLANK($A1389),"",$F1389-(INDEX(ShipmentRegister!A:A,MATCH($A1389,ShipmentRegister!C:C,0))))</f>
        <v/>
      </c>
      <c r="L1389" s="59" t="str">
        <f>IF(ISBLANK($A1389),"",IF(INDEX(ShipmentRegister!T:T,MATCH($A1389,ShipmentRegister!C:C,0))=0,"",INDEX(ShipmentRegister!T:T,MATCH($A1389,ShipmentRegister!C:C,0))))</f>
        <v/>
      </c>
      <c r="M1389" s="24"/>
    </row>
    <row r="1390" spans="1:13">
      <c r="A1390" s="29"/>
      <c r="B1390" s="56" t="str">
        <f>IF(ISBLANK($A1390),"",INDEX(ShipmentRegister!G:G,MATCH($A1390,ShipmentRegister!C:C,0)))</f>
        <v/>
      </c>
      <c r="C1390" s="57" t="str">
        <f>IF(ISBLANK($A1390),"",INDEX(ShipmentRegister!D:D,MATCH($A1390,ShipmentRegister!C:C,0)))</f>
        <v/>
      </c>
      <c r="D1390" s="57" t="str">
        <f>IF(ISBLANK($A1390),"",INDEX(ShipmentRegister!F:F,MATCH($A1390,ShipmentRegister!C:C,0)))</f>
        <v/>
      </c>
      <c r="E1390" s="23"/>
      <c r="F1390" s="63"/>
      <c r="G1390" s="25"/>
      <c r="H1390" s="23"/>
      <c r="I1390" s="23"/>
      <c r="J1390" s="24"/>
      <c r="K1390" s="58" t="str">
        <f>IF(ISBLANK($A1390),"",$F1390-(INDEX(ShipmentRegister!A:A,MATCH($A1390,ShipmentRegister!C:C,0))))</f>
        <v/>
      </c>
      <c r="L1390" s="59" t="str">
        <f>IF(ISBLANK($A1390),"",IF(INDEX(ShipmentRegister!T:T,MATCH($A1390,ShipmentRegister!C:C,0))=0,"",INDEX(ShipmentRegister!T:T,MATCH($A1390,ShipmentRegister!C:C,0))))</f>
        <v/>
      </c>
      <c r="M1390" s="24"/>
    </row>
    <row r="1391" spans="1:13">
      <c r="A1391" s="29"/>
      <c r="B1391" s="56" t="str">
        <f>IF(ISBLANK($A1391),"",INDEX(ShipmentRegister!G:G,MATCH($A1391,ShipmentRegister!C:C,0)))</f>
        <v/>
      </c>
      <c r="C1391" s="57" t="str">
        <f>IF(ISBLANK($A1391),"",INDEX(ShipmentRegister!D:D,MATCH($A1391,ShipmentRegister!C:C,0)))</f>
        <v/>
      </c>
      <c r="D1391" s="57" t="str">
        <f>IF(ISBLANK($A1391),"",INDEX(ShipmentRegister!F:F,MATCH($A1391,ShipmentRegister!C:C,0)))</f>
        <v/>
      </c>
      <c r="E1391" s="23"/>
      <c r="F1391" s="63"/>
      <c r="G1391" s="25"/>
      <c r="H1391" s="23"/>
      <c r="I1391" s="23"/>
      <c r="J1391" s="24"/>
      <c r="K1391" s="58" t="str">
        <f>IF(ISBLANK($A1391),"",$F1391-(INDEX(ShipmentRegister!A:A,MATCH($A1391,ShipmentRegister!C:C,0))))</f>
        <v/>
      </c>
      <c r="L1391" s="59" t="str">
        <f>IF(ISBLANK($A1391),"",IF(INDEX(ShipmentRegister!T:T,MATCH($A1391,ShipmentRegister!C:C,0))=0,"",INDEX(ShipmentRegister!T:T,MATCH($A1391,ShipmentRegister!C:C,0))))</f>
        <v/>
      </c>
      <c r="M1391" s="24"/>
    </row>
    <row r="1392" spans="1:13">
      <c r="A1392" s="29"/>
      <c r="B1392" s="56" t="str">
        <f>IF(ISBLANK($A1392),"",INDEX(ShipmentRegister!G:G,MATCH($A1392,ShipmentRegister!C:C,0)))</f>
        <v/>
      </c>
      <c r="C1392" s="57" t="str">
        <f>IF(ISBLANK($A1392),"",INDEX(ShipmentRegister!D:D,MATCH($A1392,ShipmentRegister!C:C,0)))</f>
        <v/>
      </c>
      <c r="D1392" s="57" t="str">
        <f>IF(ISBLANK($A1392),"",INDEX(ShipmentRegister!F:F,MATCH($A1392,ShipmentRegister!C:C,0)))</f>
        <v/>
      </c>
      <c r="E1392" s="23"/>
      <c r="F1392" s="63"/>
      <c r="G1392" s="25"/>
      <c r="H1392" s="23"/>
      <c r="I1392" s="23"/>
      <c r="J1392" s="24"/>
      <c r="K1392" s="58" t="str">
        <f>IF(ISBLANK($A1392),"",$F1392-(INDEX(ShipmentRegister!A:A,MATCH($A1392,ShipmentRegister!C:C,0))))</f>
        <v/>
      </c>
      <c r="L1392" s="59" t="str">
        <f>IF(ISBLANK($A1392),"",IF(INDEX(ShipmentRegister!T:T,MATCH($A1392,ShipmentRegister!C:C,0))=0,"",INDEX(ShipmentRegister!T:T,MATCH($A1392,ShipmentRegister!C:C,0))))</f>
        <v/>
      </c>
      <c r="M1392" s="24"/>
    </row>
    <row r="1393" spans="1:13">
      <c r="A1393" s="29"/>
      <c r="B1393" s="56" t="str">
        <f>IF(ISBLANK($A1393),"",INDEX(ShipmentRegister!G:G,MATCH($A1393,ShipmentRegister!C:C,0)))</f>
        <v/>
      </c>
      <c r="C1393" s="57" t="str">
        <f>IF(ISBLANK($A1393),"",INDEX(ShipmentRegister!D:D,MATCH($A1393,ShipmentRegister!C:C,0)))</f>
        <v/>
      </c>
      <c r="D1393" s="57" t="str">
        <f>IF(ISBLANK($A1393),"",INDEX(ShipmentRegister!F:F,MATCH($A1393,ShipmentRegister!C:C,0)))</f>
        <v/>
      </c>
      <c r="E1393" s="23"/>
      <c r="F1393" s="63"/>
      <c r="G1393" s="25"/>
      <c r="H1393" s="23"/>
      <c r="I1393" s="23"/>
      <c r="J1393" s="24"/>
      <c r="K1393" s="58" t="str">
        <f>IF(ISBLANK($A1393),"",$F1393-(INDEX(ShipmentRegister!A:A,MATCH($A1393,ShipmentRegister!C:C,0))))</f>
        <v/>
      </c>
      <c r="L1393" s="59" t="str">
        <f>IF(ISBLANK($A1393),"",IF(INDEX(ShipmentRegister!T:T,MATCH($A1393,ShipmentRegister!C:C,0))=0,"",INDEX(ShipmentRegister!T:T,MATCH($A1393,ShipmentRegister!C:C,0))))</f>
        <v/>
      </c>
      <c r="M1393" s="24"/>
    </row>
    <row r="1394" spans="1:13">
      <c r="A1394" s="29"/>
      <c r="B1394" s="56" t="str">
        <f>IF(ISBLANK($A1394),"",INDEX(ShipmentRegister!G:G,MATCH($A1394,ShipmentRegister!C:C,0)))</f>
        <v/>
      </c>
      <c r="C1394" s="57" t="str">
        <f>IF(ISBLANK($A1394),"",INDEX(ShipmentRegister!D:D,MATCH($A1394,ShipmentRegister!C:C,0)))</f>
        <v/>
      </c>
      <c r="D1394" s="57" t="str">
        <f>IF(ISBLANK($A1394),"",INDEX(ShipmentRegister!F:F,MATCH($A1394,ShipmentRegister!C:C,0)))</f>
        <v/>
      </c>
      <c r="E1394" s="23"/>
      <c r="F1394" s="63"/>
      <c r="G1394" s="25"/>
      <c r="H1394" s="23"/>
      <c r="I1394" s="23"/>
      <c r="J1394" s="24"/>
      <c r="K1394" s="58" t="str">
        <f>IF(ISBLANK($A1394),"",$F1394-(INDEX(ShipmentRegister!A:A,MATCH($A1394,ShipmentRegister!C:C,0))))</f>
        <v/>
      </c>
      <c r="L1394" s="59" t="str">
        <f>IF(ISBLANK($A1394),"",IF(INDEX(ShipmentRegister!T:T,MATCH($A1394,ShipmentRegister!C:C,0))=0,"",INDEX(ShipmentRegister!T:T,MATCH($A1394,ShipmentRegister!C:C,0))))</f>
        <v/>
      </c>
      <c r="M1394" s="24"/>
    </row>
    <row r="1395" spans="1:13">
      <c r="A1395" s="29"/>
      <c r="B1395" s="56" t="str">
        <f>IF(ISBLANK($A1395),"",INDEX(ShipmentRegister!G:G,MATCH($A1395,ShipmentRegister!C:C,0)))</f>
        <v/>
      </c>
      <c r="C1395" s="57" t="str">
        <f>IF(ISBLANK($A1395),"",INDEX(ShipmentRegister!D:D,MATCH($A1395,ShipmentRegister!C:C,0)))</f>
        <v/>
      </c>
      <c r="D1395" s="57" t="str">
        <f>IF(ISBLANK($A1395),"",INDEX(ShipmentRegister!F:F,MATCH($A1395,ShipmentRegister!C:C,0)))</f>
        <v/>
      </c>
      <c r="E1395" s="23"/>
      <c r="F1395" s="63"/>
      <c r="G1395" s="25"/>
      <c r="H1395" s="23"/>
      <c r="I1395" s="23"/>
      <c r="J1395" s="24"/>
      <c r="K1395" s="58" t="str">
        <f>IF(ISBLANK($A1395),"",$F1395-(INDEX(ShipmentRegister!A:A,MATCH($A1395,ShipmentRegister!C:C,0))))</f>
        <v/>
      </c>
      <c r="L1395" s="59" t="str">
        <f>IF(ISBLANK($A1395),"",IF(INDEX(ShipmentRegister!T:T,MATCH($A1395,ShipmentRegister!C:C,0))=0,"",INDEX(ShipmentRegister!T:T,MATCH($A1395,ShipmentRegister!C:C,0))))</f>
        <v/>
      </c>
      <c r="M1395" s="24"/>
    </row>
    <row r="1396" spans="1:13">
      <c r="A1396" s="29"/>
      <c r="B1396" s="56" t="str">
        <f>IF(ISBLANK($A1396),"",INDEX(ShipmentRegister!G:G,MATCH($A1396,ShipmentRegister!C:C,0)))</f>
        <v/>
      </c>
      <c r="C1396" s="57" t="str">
        <f>IF(ISBLANK($A1396),"",INDEX(ShipmentRegister!D:D,MATCH($A1396,ShipmentRegister!C:C,0)))</f>
        <v/>
      </c>
      <c r="D1396" s="57" t="str">
        <f>IF(ISBLANK($A1396),"",INDEX(ShipmentRegister!F:F,MATCH($A1396,ShipmentRegister!C:C,0)))</f>
        <v/>
      </c>
      <c r="E1396" s="23"/>
      <c r="F1396" s="63"/>
      <c r="G1396" s="25"/>
      <c r="H1396" s="23"/>
      <c r="I1396" s="23"/>
      <c r="J1396" s="24"/>
      <c r="K1396" s="58" t="str">
        <f>IF(ISBLANK($A1396),"",$F1396-(INDEX(ShipmentRegister!A:A,MATCH($A1396,ShipmentRegister!C:C,0))))</f>
        <v/>
      </c>
      <c r="L1396" s="59" t="str">
        <f>IF(ISBLANK($A1396),"",IF(INDEX(ShipmentRegister!T:T,MATCH($A1396,ShipmentRegister!C:C,0))=0,"",INDEX(ShipmentRegister!T:T,MATCH($A1396,ShipmentRegister!C:C,0))))</f>
        <v/>
      </c>
      <c r="M1396" s="24"/>
    </row>
    <row r="1397" spans="1:13">
      <c r="A1397" s="29"/>
      <c r="B1397" s="56" t="str">
        <f>IF(ISBLANK($A1397),"",INDEX(ShipmentRegister!G:G,MATCH($A1397,ShipmentRegister!C:C,0)))</f>
        <v/>
      </c>
      <c r="C1397" s="57" t="str">
        <f>IF(ISBLANK($A1397),"",INDEX(ShipmentRegister!D:D,MATCH($A1397,ShipmentRegister!C:C,0)))</f>
        <v/>
      </c>
      <c r="D1397" s="57" t="str">
        <f>IF(ISBLANK($A1397),"",INDEX(ShipmentRegister!F:F,MATCH($A1397,ShipmentRegister!C:C,0)))</f>
        <v/>
      </c>
      <c r="E1397" s="23"/>
      <c r="F1397" s="63"/>
      <c r="G1397" s="25"/>
      <c r="H1397" s="23"/>
      <c r="I1397" s="23"/>
      <c r="J1397" s="24"/>
      <c r="K1397" s="58" t="str">
        <f>IF(ISBLANK($A1397),"",$F1397-(INDEX(ShipmentRegister!A:A,MATCH($A1397,ShipmentRegister!C:C,0))))</f>
        <v/>
      </c>
      <c r="L1397" s="59" t="str">
        <f>IF(ISBLANK($A1397),"",IF(INDEX(ShipmentRegister!T:T,MATCH($A1397,ShipmentRegister!C:C,0))=0,"",INDEX(ShipmentRegister!T:T,MATCH($A1397,ShipmentRegister!C:C,0))))</f>
        <v/>
      </c>
      <c r="M1397" s="24"/>
    </row>
    <row r="1398" spans="1:13">
      <c r="A1398" s="29"/>
      <c r="B1398" s="56" t="str">
        <f>IF(ISBLANK($A1398),"",INDEX(ShipmentRegister!G:G,MATCH($A1398,ShipmentRegister!C:C,0)))</f>
        <v/>
      </c>
      <c r="C1398" s="57" t="str">
        <f>IF(ISBLANK($A1398),"",INDEX(ShipmentRegister!D:D,MATCH($A1398,ShipmentRegister!C:C,0)))</f>
        <v/>
      </c>
      <c r="D1398" s="57" t="str">
        <f>IF(ISBLANK($A1398),"",INDEX(ShipmentRegister!F:F,MATCH($A1398,ShipmentRegister!C:C,0)))</f>
        <v/>
      </c>
      <c r="E1398" s="23"/>
      <c r="F1398" s="63"/>
      <c r="G1398" s="25"/>
      <c r="H1398" s="23"/>
      <c r="I1398" s="23"/>
      <c r="J1398" s="24"/>
      <c r="K1398" s="58" t="str">
        <f>IF(ISBLANK($A1398),"",$F1398-(INDEX(ShipmentRegister!A:A,MATCH($A1398,ShipmentRegister!C:C,0))))</f>
        <v/>
      </c>
      <c r="L1398" s="59" t="str">
        <f>IF(ISBLANK($A1398),"",IF(INDEX(ShipmentRegister!T:T,MATCH($A1398,ShipmentRegister!C:C,0))=0,"",INDEX(ShipmentRegister!T:T,MATCH($A1398,ShipmentRegister!C:C,0))))</f>
        <v/>
      </c>
      <c r="M1398" s="24"/>
    </row>
    <row r="1399" spans="1:13">
      <c r="A1399" s="29"/>
      <c r="B1399" s="56" t="str">
        <f>IF(ISBLANK($A1399),"",INDEX(ShipmentRegister!G:G,MATCH($A1399,ShipmentRegister!C:C,0)))</f>
        <v/>
      </c>
      <c r="C1399" s="57" t="str">
        <f>IF(ISBLANK($A1399),"",INDEX(ShipmentRegister!D:D,MATCH($A1399,ShipmentRegister!C:C,0)))</f>
        <v/>
      </c>
      <c r="D1399" s="57" t="str">
        <f>IF(ISBLANK($A1399),"",INDEX(ShipmentRegister!F:F,MATCH($A1399,ShipmentRegister!C:C,0)))</f>
        <v/>
      </c>
      <c r="E1399" s="23"/>
      <c r="F1399" s="63"/>
      <c r="G1399" s="25"/>
      <c r="H1399" s="23"/>
      <c r="I1399" s="23"/>
      <c r="J1399" s="24"/>
      <c r="K1399" s="58" t="str">
        <f>IF(ISBLANK($A1399),"",$F1399-(INDEX(ShipmentRegister!A:A,MATCH($A1399,ShipmentRegister!C:C,0))))</f>
        <v/>
      </c>
      <c r="L1399" s="59" t="str">
        <f>IF(ISBLANK($A1399),"",IF(INDEX(ShipmentRegister!T:T,MATCH($A1399,ShipmentRegister!C:C,0))=0,"",INDEX(ShipmentRegister!T:T,MATCH($A1399,ShipmentRegister!C:C,0))))</f>
        <v/>
      </c>
      <c r="M1399" s="24"/>
    </row>
    <row r="1400" spans="1:13">
      <c r="A1400" s="29"/>
      <c r="B1400" s="56" t="str">
        <f>IF(ISBLANK($A1400),"",INDEX(ShipmentRegister!G:G,MATCH($A1400,ShipmentRegister!C:C,0)))</f>
        <v/>
      </c>
      <c r="C1400" s="57" t="str">
        <f>IF(ISBLANK($A1400),"",INDEX(ShipmentRegister!D:D,MATCH($A1400,ShipmentRegister!C:C,0)))</f>
        <v/>
      </c>
      <c r="D1400" s="57" t="str">
        <f>IF(ISBLANK($A1400),"",INDEX(ShipmentRegister!F:F,MATCH($A1400,ShipmentRegister!C:C,0)))</f>
        <v/>
      </c>
      <c r="E1400" s="23"/>
      <c r="F1400" s="63"/>
      <c r="G1400" s="25"/>
      <c r="H1400" s="23"/>
      <c r="I1400" s="23"/>
      <c r="J1400" s="24"/>
      <c r="K1400" s="58" t="str">
        <f>IF(ISBLANK($A1400),"",$F1400-(INDEX(ShipmentRegister!A:A,MATCH($A1400,ShipmentRegister!C:C,0))))</f>
        <v/>
      </c>
      <c r="L1400" s="59" t="str">
        <f>IF(ISBLANK($A1400),"",IF(INDEX(ShipmentRegister!T:T,MATCH($A1400,ShipmentRegister!C:C,0))=0,"",INDEX(ShipmentRegister!T:T,MATCH($A1400,ShipmentRegister!C:C,0))))</f>
        <v/>
      </c>
      <c r="M1400" s="24"/>
    </row>
    <row r="1401" spans="1:13">
      <c r="A1401" s="29"/>
      <c r="B1401" s="56" t="str">
        <f>IF(ISBLANK($A1401),"",INDEX(ShipmentRegister!G:G,MATCH($A1401,ShipmentRegister!C:C,0)))</f>
        <v/>
      </c>
      <c r="C1401" s="57" t="str">
        <f>IF(ISBLANK($A1401),"",INDEX(ShipmentRegister!D:D,MATCH($A1401,ShipmentRegister!C:C,0)))</f>
        <v/>
      </c>
      <c r="D1401" s="57" t="str">
        <f>IF(ISBLANK($A1401),"",INDEX(ShipmentRegister!F:F,MATCH($A1401,ShipmentRegister!C:C,0)))</f>
        <v/>
      </c>
      <c r="E1401" s="23"/>
      <c r="F1401" s="63"/>
      <c r="G1401" s="25"/>
      <c r="H1401" s="23"/>
      <c r="I1401" s="23"/>
      <c r="J1401" s="24"/>
      <c r="K1401" s="58" t="str">
        <f>IF(ISBLANK($A1401),"",$F1401-(INDEX(ShipmentRegister!A:A,MATCH($A1401,ShipmentRegister!C:C,0))))</f>
        <v/>
      </c>
      <c r="L1401" s="59" t="str">
        <f>IF(ISBLANK($A1401),"",IF(INDEX(ShipmentRegister!T:T,MATCH($A1401,ShipmentRegister!C:C,0))=0,"",INDEX(ShipmentRegister!T:T,MATCH($A1401,ShipmentRegister!C:C,0))))</f>
        <v/>
      </c>
      <c r="M1401" s="24"/>
    </row>
    <row r="1402" spans="1:13">
      <c r="A1402" s="29"/>
      <c r="B1402" s="56" t="str">
        <f>IF(ISBLANK($A1402),"",INDEX(ShipmentRegister!G:G,MATCH($A1402,ShipmentRegister!C:C,0)))</f>
        <v/>
      </c>
      <c r="C1402" s="57" t="str">
        <f>IF(ISBLANK($A1402),"",INDEX(ShipmentRegister!D:D,MATCH($A1402,ShipmentRegister!C:C,0)))</f>
        <v/>
      </c>
      <c r="D1402" s="57" t="str">
        <f>IF(ISBLANK($A1402),"",INDEX(ShipmentRegister!F:F,MATCH($A1402,ShipmentRegister!C:C,0)))</f>
        <v/>
      </c>
      <c r="E1402" s="23"/>
      <c r="F1402" s="63"/>
      <c r="G1402" s="25"/>
      <c r="H1402" s="23"/>
      <c r="I1402" s="23"/>
      <c r="J1402" s="24"/>
      <c r="K1402" s="58" t="str">
        <f>IF(ISBLANK($A1402),"",$F1402-(INDEX(ShipmentRegister!A:A,MATCH($A1402,ShipmentRegister!C:C,0))))</f>
        <v/>
      </c>
      <c r="L1402" s="59" t="str">
        <f>IF(ISBLANK($A1402),"",IF(INDEX(ShipmentRegister!T:T,MATCH($A1402,ShipmentRegister!C:C,0))=0,"",INDEX(ShipmentRegister!T:T,MATCH($A1402,ShipmentRegister!C:C,0))))</f>
        <v/>
      </c>
      <c r="M1402" s="24"/>
    </row>
    <row r="1403" spans="1:13">
      <c r="A1403" s="29"/>
      <c r="B1403" s="56" t="str">
        <f>IF(ISBLANK($A1403),"",INDEX(ShipmentRegister!G:G,MATCH($A1403,ShipmentRegister!C:C,0)))</f>
        <v/>
      </c>
      <c r="C1403" s="57" t="str">
        <f>IF(ISBLANK($A1403),"",INDEX(ShipmentRegister!D:D,MATCH($A1403,ShipmentRegister!C:C,0)))</f>
        <v/>
      </c>
      <c r="D1403" s="57" t="str">
        <f>IF(ISBLANK($A1403),"",INDEX(ShipmentRegister!F:F,MATCH($A1403,ShipmentRegister!C:C,0)))</f>
        <v/>
      </c>
      <c r="E1403" s="23"/>
      <c r="F1403" s="63"/>
      <c r="G1403" s="25"/>
      <c r="H1403" s="23"/>
      <c r="I1403" s="23"/>
      <c r="J1403" s="24"/>
      <c r="K1403" s="58" t="str">
        <f>IF(ISBLANK($A1403),"",$F1403-(INDEX(ShipmentRegister!A:A,MATCH($A1403,ShipmentRegister!C:C,0))))</f>
        <v/>
      </c>
      <c r="L1403" s="59" t="str">
        <f>IF(ISBLANK($A1403),"",IF(INDEX(ShipmentRegister!T:T,MATCH($A1403,ShipmentRegister!C:C,0))=0,"",INDEX(ShipmentRegister!T:T,MATCH($A1403,ShipmentRegister!C:C,0))))</f>
        <v/>
      </c>
      <c r="M1403" s="24"/>
    </row>
    <row r="1404" spans="1:13">
      <c r="A1404" s="29"/>
      <c r="B1404" s="56" t="str">
        <f>IF(ISBLANK($A1404),"",INDEX(ShipmentRegister!G:G,MATCH($A1404,ShipmentRegister!C:C,0)))</f>
        <v/>
      </c>
      <c r="C1404" s="57" t="str">
        <f>IF(ISBLANK($A1404),"",INDEX(ShipmentRegister!D:D,MATCH($A1404,ShipmentRegister!C:C,0)))</f>
        <v/>
      </c>
      <c r="D1404" s="57" t="str">
        <f>IF(ISBLANK($A1404),"",INDEX(ShipmentRegister!F:F,MATCH($A1404,ShipmentRegister!C:C,0)))</f>
        <v/>
      </c>
      <c r="E1404" s="23"/>
      <c r="F1404" s="63"/>
      <c r="G1404" s="25"/>
      <c r="H1404" s="23"/>
      <c r="I1404" s="23"/>
      <c r="J1404" s="24"/>
      <c r="K1404" s="58" t="str">
        <f>IF(ISBLANK($A1404),"",$F1404-(INDEX(ShipmentRegister!A:A,MATCH($A1404,ShipmentRegister!C:C,0))))</f>
        <v/>
      </c>
      <c r="L1404" s="59" t="str">
        <f>IF(ISBLANK($A1404),"",IF(INDEX(ShipmentRegister!T:T,MATCH($A1404,ShipmentRegister!C:C,0))=0,"",INDEX(ShipmentRegister!T:T,MATCH($A1404,ShipmentRegister!C:C,0))))</f>
        <v/>
      </c>
      <c r="M1404" s="24"/>
    </row>
    <row r="1405" spans="1:13">
      <c r="A1405" s="29"/>
      <c r="B1405" s="56" t="str">
        <f>IF(ISBLANK($A1405),"",INDEX(ShipmentRegister!G:G,MATCH($A1405,ShipmentRegister!C:C,0)))</f>
        <v/>
      </c>
      <c r="C1405" s="57" t="str">
        <f>IF(ISBLANK($A1405),"",INDEX(ShipmentRegister!D:D,MATCH($A1405,ShipmentRegister!C:C,0)))</f>
        <v/>
      </c>
      <c r="D1405" s="57" t="str">
        <f>IF(ISBLANK($A1405),"",INDEX(ShipmentRegister!F:F,MATCH($A1405,ShipmentRegister!C:C,0)))</f>
        <v/>
      </c>
      <c r="E1405" s="23"/>
      <c r="F1405" s="63"/>
      <c r="G1405" s="25"/>
      <c r="H1405" s="23"/>
      <c r="I1405" s="23"/>
      <c r="J1405" s="24"/>
      <c r="K1405" s="58" t="str">
        <f>IF(ISBLANK($A1405),"",$F1405-(INDEX(ShipmentRegister!A:A,MATCH($A1405,ShipmentRegister!C:C,0))))</f>
        <v/>
      </c>
      <c r="L1405" s="59" t="str">
        <f>IF(ISBLANK($A1405),"",IF(INDEX(ShipmentRegister!T:T,MATCH($A1405,ShipmentRegister!C:C,0))=0,"",INDEX(ShipmentRegister!T:T,MATCH($A1405,ShipmentRegister!C:C,0))))</f>
        <v/>
      </c>
      <c r="M1405" s="24"/>
    </row>
    <row r="1406" spans="1:13">
      <c r="A1406" s="29"/>
      <c r="B1406" s="56" t="str">
        <f>IF(ISBLANK($A1406),"",INDEX(ShipmentRegister!G:G,MATCH($A1406,ShipmentRegister!C:C,0)))</f>
        <v/>
      </c>
      <c r="C1406" s="57" t="str">
        <f>IF(ISBLANK($A1406),"",INDEX(ShipmentRegister!D:D,MATCH($A1406,ShipmentRegister!C:C,0)))</f>
        <v/>
      </c>
      <c r="D1406" s="57" t="str">
        <f>IF(ISBLANK($A1406),"",INDEX(ShipmentRegister!F:F,MATCH($A1406,ShipmentRegister!C:C,0)))</f>
        <v/>
      </c>
      <c r="E1406" s="23"/>
      <c r="F1406" s="63"/>
      <c r="G1406" s="25"/>
      <c r="H1406" s="23"/>
      <c r="I1406" s="23"/>
      <c r="J1406" s="24"/>
      <c r="K1406" s="58" t="str">
        <f>IF(ISBLANK($A1406),"",$F1406-(INDEX(ShipmentRegister!A:A,MATCH($A1406,ShipmentRegister!C:C,0))))</f>
        <v/>
      </c>
      <c r="L1406" s="59" t="str">
        <f>IF(ISBLANK($A1406),"",IF(INDEX(ShipmentRegister!T:T,MATCH($A1406,ShipmentRegister!C:C,0))=0,"",INDEX(ShipmentRegister!T:T,MATCH($A1406,ShipmentRegister!C:C,0))))</f>
        <v/>
      </c>
      <c r="M1406" s="24"/>
    </row>
    <row r="1407" spans="1:13">
      <c r="A1407" s="29"/>
      <c r="B1407" s="56" t="str">
        <f>IF(ISBLANK($A1407),"",INDEX(ShipmentRegister!G:G,MATCH($A1407,ShipmentRegister!C:C,0)))</f>
        <v/>
      </c>
      <c r="C1407" s="57" t="str">
        <f>IF(ISBLANK($A1407),"",INDEX(ShipmentRegister!D:D,MATCH($A1407,ShipmentRegister!C:C,0)))</f>
        <v/>
      </c>
      <c r="D1407" s="57" t="str">
        <f>IF(ISBLANK($A1407),"",INDEX(ShipmentRegister!F:F,MATCH($A1407,ShipmentRegister!C:C,0)))</f>
        <v/>
      </c>
      <c r="E1407" s="23"/>
      <c r="F1407" s="63"/>
      <c r="G1407" s="25"/>
      <c r="H1407" s="23"/>
      <c r="I1407" s="23"/>
      <c r="J1407" s="24"/>
      <c r="K1407" s="58" t="str">
        <f>IF(ISBLANK($A1407),"",$F1407-(INDEX(ShipmentRegister!A:A,MATCH($A1407,ShipmentRegister!C:C,0))))</f>
        <v/>
      </c>
      <c r="L1407" s="59" t="str">
        <f>IF(ISBLANK($A1407),"",IF(INDEX(ShipmentRegister!T:T,MATCH($A1407,ShipmentRegister!C:C,0))=0,"",INDEX(ShipmentRegister!T:T,MATCH($A1407,ShipmentRegister!C:C,0))))</f>
        <v/>
      </c>
      <c r="M1407" s="24"/>
    </row>
    <row r="1408" spans="1:13">
      <c r="A1408" s="29"/>
      <c r="B1408" s="56" t="str">
        <f>IF(ISBLANK($A1408),"",INDEX(ShipmentRegister!G:G,MATCH($A1408,ShipmentRegister!C:C,0)))</f>
        <v/>
      </c>
      <c r="C1408" s="57" t="str">
        <f>IF(ISBLANK($A1408),"",INDEX(ShipmentRegister!D:D,MATCH($A1408,ShipmentRegister!C:C,0)))</f>
        <v/>
      </c>
      <c r="D1408" s="57" t="str">
        <f>IF(ISBLANK($A1408),"",INDEX(ShipmentRegister!F:F,MATCH($A1408,ShipmentRegister!C:C,0)))</f>
        <v/>
      </c>
      <c r="E1408" s="23"/>
      <c r="F1408" s="63"/>
      <c r="G1408" s="25"/>
      <c r="H1408" s="23"/>
      <c r="I1408" s="23"/>
      <c r="J1408" s="24"/>
      <c r="K1408" s="58" t="str">
        <f>IF(ISBLANK($A1408),"",$F1408-(INDEX(ShipmentRegister!A:A,MATCH($A1408,ShipmentRegister!C:C,0))))</f>
        <v/>
      </c>
      <c r="L1408" s="59" t="str">
        <f>IF(ISBLANK($A1408),"",IF(INDEX(ShipmentRegister!T:T,MATCH($A1408,ShipmentRegister!C:C,0))=0,"",INDEX(ShipmentRegister!T:T,MATCH($A1408,ShipmentRegister!C:C,0))))</f>
        <v/>
      </c>
      <c r="M1408" s="24"/>
    </row>
    <row r="1409" spans="1:13">
      <c r="A1409" s="29"/>
      <c r="B1409" s="56" t="str">
        <f>IF(ISBLANK($A1409),"",INDEX(ShipmentRegister!G:G,MATCH($A1409,ShipmentRegister!C:C,0)))</f>
        <v/>
      </c>
      <c r="C1409" s="57" t="str">
        <f>IF(ISBLANK($A1409),"",INDEX(ShipmentRegister!D:D,MATCH($A1409,ShipmentRegister!C:C,0)))</f>
        <v/>
      </c>
      <c r="D1409" s="57" t="str">
        <f>IF(ISBLANK($A1409),"",INDEX(ShipmentRegister!F:F,MATCH($A1409,ShipmentRegister!C:C,0)))</f>
        <v/>
      </c>
      <c r="E1409" s="23"/>
      <c r="F1409" s="63"/>
      <c r="G1409" s="25"/>
      <c r="H1409" s="23"/>
      <c r="I1409" s="23"/>
      <c r="J1409" s="24"/>
      <c r="K1409" s="58" t="str">
        <f>IF(ISBLANK($A1409),"",$F1409-(INDEX(ShipmentRegister!A:A,MATCH($A1409,ShipmentRegister!C:C,0))))</f>
        <v/>
      </c>
      <c r="L1409" s="59" t="str">
        <f>IF(ISBLANK($A1409),"",IF(INDEX(ShipmentRegister!T:T,MATCH($A1409,ShipmentRegister!C:C,0))=0,"",INDEX(ShipmentRegister!T:T,MATCH($A1409,ShipmentRegister!C:C,0))))</f>
        <v/>
      </c>
      <c r="M1409" s="24"/>
    </row>
    <row r="1410" spans="1:13">
      <c r="A1410" s="29"/>
      <c r="B1410" s="56" t="str">
        <f>IF(ISBLANK($A1410),"",INDEX(ShipmentRegister!G:G,MATCH($A1410,ShipmentRegister!C:C,0)))</f>
        <v/>
      </c>
      <c r="C1410" s="57" t="str">
        <f>IF(ISBLANK($A1410),"",INDEX(ShipmentRegister!D:D,MATCH($A1410,ShipmentRegister!C:C,0)))</f>
        <v/>
      </c>
      <c r="D1410" s="57" t="str">
        <f>IF(ISBLANK($A1410),"",INDEX(ShipmentRegister!F:F,MATCH($A1410,ShipmentRegister!C:C,0)))</f>
        <v/>
      </c>
      <c r="E1410" s="23"/>
      <c r="F1410" s="63"/>
      <c r="G1410" s="25"/>
      <c r="H1410" s="23"/>
      <c r="I1410" s="23"/>
      <c r="J1410" s="24"/>
      <c r="K1410" s="58" t="str">
        <f>IF(ISBLANK($A1410),"",$F1410-(INDEX(ShipmentRegister!A:A,MATCH($A1410,ShipmentRegister!C:C,0))))</f>
        <v/>
      </c>
      <c r="L1410" s="59" t="str">
        <f>IF(ISBLANK($A1410),"",IF(INDEX(ShipmentRegister!T:T,MATCH($A1410,ShipmentRegister!C:C,0))=0,"",INDEX(ShipmentRegister!T:T,MATCH($A1410,ShipmentRegister!C:C,0))))</f>
        <v/>
      </c>
      <c r="M1410" s="24"/>
    </row>
    <row r="1411" spans="1:13">
      <c r="A1411" s="29"/>
      <c r="B1411" s="56" t="str">
        <f>IF(ISBLANK($A1411),"",INDEX(ShipmentRegister!G:G,MATCH($A1411,ShipmentRegister!C:C,0)))</f>
        <v/>
      </c>
      <c r="C1411" s="57" t="str">
        <f>IF(ISBLANK($A1411),"",INDEX(ShipmentRegister!D:D,MATCH($A1411,ShipmentRegister!C:C,0)))</f>
        <v/>
      </c>
      <c r="D1411" s="57" t="str">
        <f>IF(ISBLANK($A1411),"",INDEX(ShipmentRegister!F:F,MATCH($A1411,ShipmentRegister!C:C,0)))</f>
        <v/>
      </c>
      <c r="E1411" s="23"/>
      <c r="F1411" s="63"/>
      <c r="G1411" s="25"/>
      <c r="H1411" s="23"/>
      <c r="I1411" s="23"/>
      <c r="J1411" s="24"/>
      <c r="K1411" s="58" t="str">
        <f>IF(ISBLANK($A1411),"",$F1411-(INDEX(ShipmentRegister!A:A,MATCH($A1411,ShipmentRegister!C:C,0))))</f>
        <v/>
      </c>
      <c r="L1411" s="59" t="str">
        <f>IF(ISBLANK($A1411),"",IF(INDEX(ShipmentRegister!T:T,MATCH($A1411,ShipmentRegister!C:C,0))=0,"",INDEX(ShipmentRegister!T:T,MATCH($A1411,ShipmentRegister!C:C,0))))</f>
        <v/>
      </c>
      <c r="M1411" s="24"/>
    </row>
    <row r="1412" spans="1:13">
      <c r="A1412" s="29"/>
      <c r="B1412" s="56" t="str">
        <f>IF(ISBLANK($A1412),"",INDEX(ShipmentRegister!G:G,MATCH($A1412,ShipmentRegister!C:C,0)))</f>
        <v/>
      </c>
      <c r="C1412" s="57" t="str">
        <f>IF(ISBLANK($A1412),"",INDEX(ShipmentRegister!D:D,MATCH($A1412,ShipmentRegister!C:C,0)))</f>
        <v/>
      </c>
      <c r="D1412" s="57" t="str">
        <f>IF(ISBLANK($A1412),"",INDEX(ShipmentRegister!F:F,MATCH($A1412,ShipmentRegister!C:C,0)))</f>
        <v/>
      </c>
      <c r="E1412" s="23"/>
      <c r="F1412" s="63"/>
      <c r="G1412" s="25"/>
      <c r="H1412" s="23"/>
      <c r="I1412" s="23"/>
      <c r="J1412" s="24"/>
      <c r="K1412" s="58" t="str">
        <f>IF(ISBLANK($A1412),"",$F1412-(INDEX(ShipmentRegister!A:A,MATCH($A1412,ShipmentRegister!C:C,0))))</f>
        <v/>
      </c>
      <c r="L1412" s="59" t="str">
        <f>IF(ISBLANK($A1412),"",IF(INDEX(ShipmentRegister!T:T,MATCH($A1412,ShipmentRegister!C:C,0))=0,"",INDEX(ShipmentRegister!T:T,MATCH($A1412,ShipmentRegister!C:C,0))))</f>
        <v/>
      </c>
      <c r="M1412" s="24"/>
    </row>
    <row r="1413" spans="1:13">
      <c r="A1413" s="29"/>
      <c r="B1413" s="56" t="str">
        <f>IF(ISBLANK($A1413),"",INDEX(ShipmentRegister!G:G,MATCH($A1413,ShipmentRegister!C:C,0)))</f>
        <v/>
      </c>
      <c r="C1413" s="57" t="str">
        <f>IF(ISBLANK($A1413),"",INDEX(ShipmentRegister!D:D,MATCH($A1413,ShipmentRegister!C:C,0)))</f>
        <v/>
      </c>
      <c r="D1413" s="57" t="str">
        <f>IF(ISBLANK($A1413),"",INDEX(ShipmentRegister!F:F,MATCH($A1413,ShipmentRegister!C:C,0)))</f>
        <v/>
      </c>
      <c r="E1413" s="23"/>
      <c r="F1413" s="63"/>
      <c r="G1413" s="25"/>
      <c r="H1413" s="23"/>
      <c r="I1413" s="23"/>
      <c r="J1413" s="24"/>
      <c r="K1413" s="58" t="str">
        <f>IF(ISBLANK($A1413),"",$F1413-(INDEX(ShipmentRegister!A:A,MATCH($A1413,ShipmentRegister!C:C,0))))</f>
        <v/>
      </c>
      <c r="L1413" s="59" t="str">
        <f>IF(ISBLANK($A1413),"",IF(INDEX(ShipmentRegister!T:T,MATCH($A1413,ShipmentRegister!C:C,0))=0,"",INDEX(ShipmentRegister!T:T,MATCH($A1413,ShipmentRegister!C:C,0))))</f>
        <v/>
      </c>
      <c r="M1413" s="24"/>
    </row>
    <row r="1414" spans="1:13">
      <c r="A1414" s="29"/>
      <c r="B1414" s="56" t="str">
        <f>IF(ISBLANK($A1414),"",INDEX(ShipmentRegister!G:G,MATCH($A1414,ShipmentRegister!C:C,0)))</f>
        <v/>
      </c>
      <c r="C1414" s="57" t="str">
        <f>IF(ISBLANK($A1414),"",INDEX(ShipmentRegister!D:D,MATCH($A1414,ShipmentRegister!C:C,0)))</f>
        <v/>
      </c>
      <c r="D1414" s="57" t="str">
        <f>IF(ISBLANK($A1414),"",INDEX(ShipmentRegister!F:F,MATCH($A1414,ShipmentRegister!C:C,0)))</f>
        <v/>
      </c>
      <c r="E1414" s="23"/>
      <c r="F1414" s="63"/>
      <c r="G1414" s="25"/>
      <c r="H1414" s="23"/>
      <c r="I1414" s="23"/>
      <c r="J1414" s="24"/>
      <c r="K1414" s="58" t="str">
        <f>IF(ISBLANK($A1414),"",$F1414-(INDEX(ShipmentRegister!A:A,MATCH($A1414,ShipmentRegister!C:C,0))))</f>
        <v/>
      </c>
      <c r="L1414" s="59" t="str">
        <f>IF(ISBLANK($A1414),"",IF(INDEX(ShipmentRegister!T:T,MATCH($A1414,ShipmentRegister!C:C,0))=0,"",INDEX(ShipmentRegister!T:T,MATCH($A1414,ShipmentRegister!C:C,0))))</f>
        <v/>
      </c>
      <c r="M1414" s="24"/>
    </row>
    <row r="1415" spans="1:13">
      <c r="A1415" s="29"/>
      <c r="B1415" s="56" t="str">
        <f>IF(ISBLANK($A1415),"",INDEX(ShipmentRegister!G:G,MATCH($A1415,ShipmentRegister!C:C,0)))</f>
        <v/>
      </c>
      <c r="C1415" s="57" t="str">
        <f>IF(ISBLANK($A1415),"",INDEX(ShipmentRegister!D:D,MATCH($A1415,ShipmentRegister!C:C,0)))</f>
        <v/>
      </c>
      <c r="D1415" s="57" t="str">
        <f>IF(ISBLANK($A1415),"",INDEX(ShipmentRegister!F:F,MATCH($A1415,ShipmentRegister!C:C,0)))</f>
        <v/>
      </c>
      <c r="E1415" s="23"/>
      <c r="F1415" s="63"/>
      <c r="G1415" s="25"/>
      <c r="H1415" s="23"/>
      <c r="I1415" s="23"/>
      <c r="J1415" s="24"/>
      <c r="K1415" s="58" t="str">
        <f>IF(ISBLANK($A1415),"",$F1415-(INDEX(ShipmentRegister!A:A,MATCH($A1415,ShipmentRegister!C:C,0))))</f>
        <v/>
      </c>
      <c r="L1415" s="59" t="str">
        <f>IF(ISBLANK($A1415),"",IF(INDEX(ShipmentRegister!T:T,MATCH($A1415,ShipmentRegister!C:C,0))=0,"",INDEX(ShipmentRegister!T:T,MATCH($A1415,ShipmentRegister!C:C,0))))</f>
        <v/>
      </c>
      <c r="M1415" s="24"/>
    </row>
    <row r="1416" spans="1:13">
      <c r="A1416" s="29"/>
      <c r="B1416" s="56" t="str">
        <f>IF(ISBLANK($A1416),"",INDEX(ShipmentRegister!G:G,MATCH($A1416,ShipmentRegister!C:C,0)))</f>
        <v/>
      </c>
      <c r="C1416" s="57" t="str">
        <f>IF(ISBLANK($A1416),"",INDEX(ShipmentRegister!D:D,MATCH($A1416,ShipmentRegister!C:C,0)))</f>
        <v/>
      </c>
      <c r="D1416" s="57" t="str">
        <f>IF(ISBLANK($A1416),"",INDEX(ShipmentRegister!F:F,MATCH($A1416,ShipmentRegister!C:C,0)))</f>
        <v/>
      </c>
      <c r="E1416" s="23"/>
      <c r="F1416" s="63"/>
      <c r="G1416" s="25"/>
      <c r="H1416" s="23"/>
      <c r="I1416" s="23"/>
      <c r="J1416" s="24"/>
      <c r="K1416" s="58" t="str">
        <f>IF(ISBLANK($A1416),"",$F1416-(INDEX(ShipmentRegister!A:A,MATCH($A1416,ShipmentRegister!C:C,0))))</f>
        <v/>
      </c>
      <c r="L1416" s="59" t="str">
        <f>IF(ISBLANK($A1416),"",IF(INDEX(ShipmentRegister!T:T,MATCH($A1416,ShipmentRegister!C:C,0))=0,"",INDEX(ShipmentRegister!T:T,MATCH($A1416,ShipmentRegister!C:C,0))))</f>
        <v/>
      </c>
      <c r="M1416" s="24"/>
    </row>
    <row r="1417" spans="1:13">
      <c r="A1417" s="29"/>
      <c r="B1417" s="56" t="str">
        <f>IF(ISBLANK($A1417),"",INDEX(ShipmentRegister!G:G,MATCH($A1417,ShipmentRegister!C:C,0)))</f>
        <v/>
      </c>
      <c r="C1417" s="57" t="str">
        <f>IF(ISBLANK($A1417),"",INDEX(ShipmentRegister!D:D,MATCH($A1417,ShipmentRegister!C:C,0)))</f>
        <v/>
      </c>
      <c r="D1417" s="57" t="str">
        <f>IF(ISBLANK($A1417),"",INDEX(ShipmentRegister!F:F,MATCH($A1417,ShipmentRegister!C:C,0)))</f>
        <v/>
      </c>
      <c r="E1417" s="23"/>
      <c r="F1417" s="63"/>
      <c r="G1417" s="25"/>
      <c r="H1417" s="23"/>
      <c r="I1417" s="23"/>
      <c r="J1417" s="24"/>
      <c r="K1417" s="58" t="str">
        <f>IF(ISBLANK($A1417),"",$F1417-(INDEX(ShipmentRegister!A:A,MATCH($A1417,ShipmentRegister!C:C,0))))</f>
        <v/>
      </c>
      <c r="L1417" s="59" t="str">
        <f>IF(ISBLANK($A1417),"",IF(INDEX(ShipmentRegister!T:T,MATCH($A1417,ShipmentRegister!C:C,0))=0,"",INDEX(ShipmentRegister!T:T,MATCH($A1417,ShipmentRegister!C:C,0))))</f>
        <v/>
      </c>
      <c r="M1417" s="24"/>
    </row>
    <row r="1418" spans="1:13">
      <c r="A1418" s="29"/>
      <c r="B1418" s="56" t="str">
        <f>IF(ISBLANK($A1418),"",INDEX(ShipmentRegister!G:G,MATCH($A1418,ShipmentRegister!C:C,0)))</f>
        <v/>
      </c>
      <c r="C1418" s="57" t="str">
        <f>IF(ISBLANK($A1418),"",INDEX(ShipmentRegister!D:D,MATCH($A1418,ShipmentRegister!C:C,0)))</f>
        <v/>
      </c>
      <c r="D1418" s="57" t="str">
        <f>IF(ISBLANK($A1418),"",INDEX(ShipmentRegister!F:F,MATCH($A1418,ShipmentRegister!C:C,0)))</f>
        <v/>
      </c>
      <c r="E1418" s="23"/>
      <c r="F1418" s="63"/>
      <c r="G1418" s="25"/>
      <c r="H1418" s="23"/>
      <c r="I1418" s="23"/>
      <c r="J1418" s="24"/>
      <c r="K1418" s="58" t="str">
        <f>IF(ISBLANK($A1418),"",$F1418-(INDEX(ShipmentRegister!A:A,MATCH($A1418,ShipmentRegister!C:C,0))))</f>
        <v/>
      </c>
      <c r="L1418" s="59" t="str">
        <f>IF(ISBLANK($A1418),"",IF(INDEX(ShipmentRegister!T:T,MATCH($A1418,ShipmentRegister!C:C,0))=0,"",INDEX(ShipmentRegister!T:T,MATCH($A1418,ShipmentRegister!C:C,0))))</f>
        <v/>
      </c>
      <c r="M1418" s="24"/>
    </row>
    <row r="1419" spans="1:13">
      <c r="A1419" s="29"/>
      <c r="B1419" s="56" t="str">
        <f>IF(ISBLANK($A1419),"",INDEX(ShipmentRegister!G:G,MATCH($A1419,ShipmentRegister!C:C,0)))</f>
        <v/>
      </c>
      <c r="C1419" s="57" t="str">
        <f>IF(ISBLANK($A1419),"",INDEX(ShipmentRegister!D:D,MATCH($A1419,ShipmentRegister!C:C,0)))</f>
        <v/>
      </c>
      <c r="D1419" s="57" t="str">
        <f>IF(ISBLANK($A1419),"",INDEX(ShipmentRegister!F:F,MATCH($A1419,ShipmentRegister!C:C,0)))</f>
        <v/>
      </c>
      <c r="E1419" s="23"/>
      <c r="F1419" s="63"/>
      <c r="G1419" s="25"/>
      <c r="H1419" s="23"/>
      <c r="I1419" s="23"/>
      <c r="J1419" s="24"/>
      <c r="K1419" s="58" t="str">
        <f>IF(ISBLANK($A1419),"",$F1419-(INDEX(ShipmentRegister!A:A,MATCH($A1419,ShipmentRegister!C:C,0))))</f>
        <v/>
      </c>
      <c r="L1419" s="59" t="str">
        <f>IF(ISBLANK($A1419),"",IF(INDEX(ShipmentRegister!T:T,MATCH($A1419,ShipmentRegister!C:C,0))=0,"",INDEX(ShipmentRegister!T:T,MATCH($A1419,ShipmentRegister!C:C,0))))</f>
        <v/>
      </c>
      <c r="M1419" s="24"/>
    </row>
    <row r="1420" spans="1:13">
      <c r="A1420" s="29"/>
      <c r="B1420" s="56" t="str">
        <f>IF(ISBLANK($A1420),"",INDEX(ShipmentRegister!G:G,MATCH($A1420,ShipmentRegister!C:C,0)))</f>
        <v/>
      </c>
      <c r="C1420" s="57" t="str">
        <f>IF(ISBLANK($A1420),"",INDEX(ShipmentRegister!D:D,MATCH($A1420,ShipmentRegister!C:C,0)))</f>
        <v/>
      </c>
      <c r="D1420" s="57" t="str">
        <f>IF(ISBLANK($A1420),"",INDEX(ShipmentRegister!F:F,MATCH($A1420,ShipmentRegister!C:C,0)))</f>
        <v/>
      </c>
      <c r="E1420" s="23"/>
      <c r="F1420" s="63"/>
      <c r="G1420" s="25"/>
      <c r="H1420" s="23"/>
      <c r="I1420" s="23"/>
      <c r="J1420" s="24"/>
      <c r="K1420" s="58" t="str">
        <f>IF(ISBLANK($A1420),"",$F1420-(INDEX(ShipmentRegister!A:A,MATCH($A1420,ShipmentRegister!C:C,0))))</f>
        <v/>
      </c>
      <c r="L1420" s="59" t="str">
        <f>IF(ISBLANK($A1420),"",IF(INDEX(ShipmentRegister!T:T,MATCH($A1420,ShipmentRegister!C:C,0))=0,"",INDEX(ShipmentRegister!T:T,MATCH($A1420,ShipmentRegister!C:C,0))))</f>
        <v/>
      </c>
      <c r="M1420" s="24"/>
    </row>
    <row r="1421" spans="1:13">
      <c r="A1421" s="29"/>
      <c r="B1421" s="56" t="str">
        <f>IF(ISBLANK($A1421),"",INDEX(ShipmentRegister!G:G,MATCH($A1421,ShipmentRegister!C:C,0)))</f>
        <v/>
      </c>
      <c r="C1421" s="57" t="str">
        <f>IF(ISBLANK($A1421),"",INDEX(ShipmentRegister!D:D,MATCH($A1421,ShipmentRegister!C:C,0)))</f>
        <v/>
      </c>
      <c r="D1421" s="57" t="str">
        <f>IF(ISBLANK($A1421),"",INDEX(ShipmentRegister!F:F,MATCH($A1421,ShipmentRegister!C:C,0)))</f>
        <v/>
      </c>
      <c r="E1421" s="23"/>
      <c r="F1421" s="63"/>
      <c r="G1421" s="25"/>
      <c r="H1421" s="23"/>
      <c r="I1421" s="23"/>
      <c r="J1421" s="24"/>
      <c r="K1421" s="58" t="str">
        <f>IF(ISBLANK($A1421),"",$F1421-(INDEX(ShipmentRegister!A:A,MATCH($A1421,ShipmentRegister!C:C,0))))</f>
        <v/>
      </c>
      <c r="L1421" s="59" t="str">
        <f>IF(ISBLANK($A1421),"",IF(INDEX(ShipmentRegister!T:T,MATCH($A1421,ShipmentRegister!C:C,0))=0,"",INDEX(ShipmentRegister!T:T,MATCH($A1421,ShipmentRegister!C:C,0))))</f>
        <v/>
      </c>
      <c r="M1421" s="24"/>
    </row>
    <row r="1422" spans="1:13">
      <c r="A1422" s="29"/>
      <c r="B1422" s="56" t="str">
        <f>IF(ISBLANK($A1422),"",INDEX(ShipmentRegister!G:G,MATCH($A1422,ShipmentRegister!C:C,0)))</f>
        <v/>
      </c>
      <c r="C1422" s="57" t="str">
        <f>IF(ISBLANK($A1422),"",INDEX(ShipmentRegister!D:D,MATCH($A1422,ShipmentRegister!C:C,0)))</f>
        <v/>
      </c>
      <c r="D1422" s="57" t="str">
        <f>IF(ISBLANK($A1422),"",INDEX(ShipmentRegister!F:F,MATCH($A1422,ShipmentRegister!C:C,0)))</f>
        <v/>
      </c>
      <c r="E1422" s="23"/>
      <c r="F1422" s="63"/>
      <c r="G1422" s="25"/>
      <c r="H1422" s="23"/>
      <c r="I1422" s="23"/>
      <c r="J1422" s="24"/>
      <c r="K1422" s="58" t="str">
        <f>IF(ISBLANK($A1422),"",$F1422-(INDEX(ShipmentRegister!A:A,MATCH($A1422,ShipmentRegister!C:C,0))))</f>
        <v/>
      </c>
      <c r="L1422" s="59" t="str">
        <f>IF(ISBLANK($A1422),"",IF(INDEX(ShipmentRegister!T:T,MATCH($A1422,ShipmentRegister!C:C,0))=0,"",INDEX(ShipmentRegister!T:T,MATCH($A1422,ShipmentRegister!C:C,0))))</f>
        <v/>
      </c>
      <c r="M1422" s="24"/>
    </row>
    <row r="1423" spans="1:13">
      <c r="A1423" s="29"/>
      <c r="B1423" s="56" t="str">
        <f>IF(ISBLANK($A1423),"",INDEX(ShipmentRegister!G:G,MATCH($A1423,ShipmentRegister!C:C,0)))</f>
        <v/>
      </c>
      <c r="C1423" s="57" t="str">
        <f>IF(ISBLANK($A1423),"",INDEX(ShipmentRegister!D:D,MATCH($A1423,ShipmentRegister!C:C,0)))</f>
        <v/>
      </c>
      <c r="D1423" s="57" t="str">
        <f>IF(ISBLANK($A1423),"",INDEX(ShipmentRegister!F:F,MATCH($A1423,ShipmentRegister!C:C,0)))</f>
        <v/>
      </c>
      <c r="E1423" s="23"/>
      <c r="F1423" s="63"/>
      <c r="G1423" s="25"/>
      <c r="H1423" s="23"/>
      <c r="I1423" s="23"/>
      <c r="J1423" s="24"/>
      <c r="K1423" s="58" t="str">
        <f>IF(ISBLANK($A1423),"",$F1423-(INDEX(ShipmentRegister!A:A,MATCH($A1423,ShipmentRegister!C:C,0))))</f>
        <v/>
      </c>
      <c r="L1423" s="59" t="str">
        <f>IF(ISBLANK($A1423),"",IF(INDEX(ShipmentRegister!T:T,MATCH($A1423,ShipmentRegister!C:C,0))=0,"",INDEX(ShipmentRegister!T:T,MATCH($A1423,ShipmentRegister!C:C,0))))</f>
        <v/>
      </c>
      <c r="M1423" s="24"/>
    </row>
    <row r="1424" spans="1:13">
      <c r="A1424" s="29"/>
      <c r="B1424" s="56" t="str">
        <f>IF(ISBLANK($A1424),"",INDEX(ShipmentRegister!G:G,MATCH($A1424,ShipmentRegister!C:C,0)))</f>
        <v/>
      </c>
      <c r="C1424" s="57" t="str">
        <f>IF(ISBLANK($A1424),"",INDEX(ShipmentRegister!D:D,MATCH($A1424,ShipmentRegister!C:C,0)))</f>
        <v/>
      </c>
      <c r="D1424" s="57" t="str">
        <f>IF(ISBLANK($A1424),"",INDEX(ShipmentRegister!F:F,MATCH($A1424,ShipmentRegister!C:C,0)))</f>
        <v/>
      </c>
      <c r="E1424" s="23"/>
      <c r="F1424" s="63"/>
      <c r="G1424" s="25"/>
      <c r="H1424" s="23"/>
      <c r="I1424" s="23"/>
      <c r="J1424" s="24"/>
      <c r="K1424" s="58" t="str">
        <f>IF(ISBLANK($A1424),"",$F1424-(INDEX(ShipmentRegister!A:A,MATCH($A1424,ShipmentRegister!C:C,0))))</f>
        <v/>
      </c>
      <c r="L1424" s="59" t="str">
        <f>IF(ISBLANK($A1424),"",IF(INDEX(ShipmentRegister!T:T,MATCH($A1424,ShipmentRegister!C:C,0))=0,"",INDEX(ShipmentRegister!T:T,MATCH($A1424,ShipmentRegister!C:C,0))))</f>
        <v/>
      </c>
      <c r="M1424" s="24"/>
    </row>
    <row r="1425" spans="1:13">
      <c r="A1425" s="29"/>
      <c r="B1425" s="56" t="str">
        <f>IF(ISBLANK($A1425),"",INDEX(ShipmentRegister!G:G,MATCH($A1425,ShipmentRegister!C:C,0)))</f>
        <v/>
      </c>
      <c r="C1425" s="57" t="str">
        <f>IF(ISBLANK($A1425),"",INDEX(ShipmentRegister!D:D,MATCH($A1425,ShipmentRegister!C:C,0)))</f>
        <v/>
      </c>
      <c r="D1425" s="57" t="str">
        <f>IF(ISBLANK($A1425),"",INDEX(ShipmentRegister!F:F,MATCH($A1425,ShipmentRegister!C:C,0)))</f>
        <v/>
      </c>
      <c r="E1425" s="23"/>
      <c r="F1425" s="63"/>
      <c r="G1425" s="25"/>
      <c r="H1425" s="23"/>
      <c r="I1425" s="23"/>
      <c r="J1425" s="24"/>
      <c r="K1425" s="58" t="str">
        <f>IF(ISBLANK($A1425),"",$F1425-(INDEX(ShipmentRegister!A:A,MATCH($A1425,ShipmentRegister!C:C,0))))</f>
        <v/>
      </c>
      <c r="L1425" s="59" t="str">
        <f>IF(ISBLANK($A1425),"",IF(INDEX(ShipmentRegister!T:T,MATCH($A1425,ShipmentRegister!C:C,0))=0,"",INDEX(ShipmentRegister!T:T,MATCH($A1425,ShipmentRegister!C:C,0))))</f>
        <v/>
      </c>
      <c r="M1425" s="24"/>
    </row>
    <row r="1426" spans="1:13">
      <c r="A1426" s="29"/>
      <c r="B1426" s="56" t="str">
        <f>IF(ISBLANK($A1426),"",INDEX(ShipmentRegister!G:G,MATCH($A1426,ShipmentRegister!C:C,0)))</f>
        <v/>
      </c>
      <c r="C1426" s="57" t="str">
        <f>IF(ISBLANK($A1426),"",INDEX(ShipmentRegister!D:D,MATCH($A1426,ShipmentRegister!C:C,0)))</f>
        <v/>
      </c>
      <c r="D1426" s="57" t="str">
        <f>IF(ISBLANK($A1426),"",INDEX(ShipmentRegister!F:F,MATCH($A1426,ShipmentRegister!C:C,0)))</f>
        <v/>
      </c>
      <c r="E1426" s="23"/>
      <c r="F1426" s="63"/>
      <c r="G1426" s="25"/>
      <c r="H1426" s="23"/>
      <c r="I1426" s="23"/>
      <c r="J1426" s="24"/>
      <c r="K1426" s="58" t="str">
        <f>IF(ISBLANK($A1426),"",$F1426-(INDEX(ShipmentRegister!A:A,MATCH($A1426,ShipmentRegister!C:C,0))))</f>
        <v/>
      </c>
      <c r="L1426" s="59" t="str">
        <f>IF(ISBLANK($A1426),"",IF(INDEX(ShipmentRegister!T:T,MATCH($A1426,ShipmentRegister!C:C,0))=0,"",INDEX(ShipmentRegister!T:T,MATCH($A1426,ShipmentRegister!C:C,0))))</f>
        <v/>
      </c>
      <c r="M1426" s="24"/>
    </row>
    <row r="1427" spans="1:13">
      <c r="A1427" s="29"/>
      <c r="B1427" s="56" t="str">
        <f>IF(ISBLANK($A1427),"",INDEX(ShipmentRegister!G:G,MATCH($A1427,ShipmentRegister!C:C,0)))</f>
        <v/>
      </c>
      <c r="C1427" s="57" t="str">
        <f>IF(ISBLANK($A1427),"",INDEX(ShipmentRegister!D:D,MATCH($A1427,ShipmentRegister!C:C,0)))</f>
        <v/>
      </c>
      <c r="D1427" s="57" t="str">
        <f>IF(ISBLANK($A1427),"",INDEX(ShipmentRegister!F:F,MATCH($A1427,ShipmentRegister!C:C,0)))</f>
        <v/>
      </c>
      <c r="E1427" s="23"/>
      <c r="F1427" s="63"/>
      <c r="G1427" s="25"/>
      <c r="H1427" s="23"/>
      <c r="I1427" s="23"/>
      <c r="J1427" s="24"/>
      <c r="K1427" s="58" t="str">
        <f>IF(ISBLANK($A1427),"",$F1427-(INDEX(ShipmentRegister!A:A,MATCH($A1427,ShipmentRegister!C:C,0))))</f>
        <v/>
      </c>
      <c r="L1427" s="59" t="str">
        <f>IF(ISBLANK($A1427),"",IF(INDEX(ShipmentRegister!T:T,MATCH($A1427,ShipmentRegister!C:C,0))=0,"",INDEX(ShipmentRegister!T:T,MATCH($A1427,ShipmentRegister!C:C,0))))</f>
        <v/>
      </c>
      <c r="M1427" s="24"/>
    </row>
    <row r="1428" spans="1:13">
      <c r="A1428" s="29"/>
      <c r="B1428" s="56" t="str">
        <f>IF(ISBLANK($A1428),"",INDEX(ShipmentRegister!G:G,MATCH($A1428,ShipmentRegister!C:C,0)))</f>
        <v/>
      </c>
      <c r="C1428" s="57" t="str">
        <f>IF(ISBLANK($A1428),"",INDEX(ShipmentRegister!D:D,MATCH($A1428,ShipmentRegister!C:C,0)))</f>
        <v/>
      </c>
      <c r="D1428" s="57" t="str">
        <f>IF(ISBLANK($A1428),"",INDEX(ShipmentRegister!F:F,MATCH($A1428,ShipmentRegister!C:C,0)))</f>
        <v/>
      </c>
      <c r="E1428" s="23"/>
      <c r="F1428" s="63"/>
      <c r="G1428" s="25"/>
      <c r="H1428" s="23"/>
      <c r="I1428" s="23"/>
      <c r="J1428" s="24"/>
      <c r="K1428" s="58" t="str">
        <f>IF(ISBLANK($A1428),"",$F1428-(INDEX(ShipmentRegister!A:A,MATCH($A1428,ShipmentRegister!C:C,0))))</f>
        <v/>
      </c>
      <c r="L1428" s="59" t="str">
        <f>IF(ISBLANK($A1428),"",IF(INDEX(ShipmentRegister!T:T,MATCH($A1428,ShipmentRegister!C:C,0))=0,"",INDEX(ShipmentRegister!T:T,MATCH($A1428,ShipmentRegister!C:C,0))))</f>
        <v/>
      </c>
      <c r="M1428" s="24"/>
    </row>
    <row r="1429" spans="1:13">
      <c r="A1429" s="29"/>
      <c r="B1429" s="56" t="str">
        <f>IF(ISBLANK($A1429),"",INDEX(ShipmentRegister!G:G,MATCH($A1429,ShipmentRegister!C:C,0)))</f>
        <v/>
      </c>
      <c r="C1429" s="57" t="str">
        <f>IF(ISBLANK($A1429),"",INDEX(ShipmentRegister!D:D,MATCH($A1429,ShipmentRegister!C:C,0)))</f>
        <v/>
      </c>
      <c r="D1429" s="57" t="str">
        <f>IF(ISBLANK($A1429),"",INDEX(ShipmentRegister!F:F,MATCH($A1429,ShipmentRegister!C:C,0)))</f>
        <v/>
      </c>
      <c r="E1429" s="23"/>
      <c r="F1429" s="63"/>
      <c r="G1429" s="25"/>
      <c r="H1429" s="23"/>
      <c r="I1429" s="23"/>
      <c r="J1429" s="24"/>
      <c r="K1429" s="58" t="str">
        <f>IF(ISBLANK($A1429),"",$F1429-(INDEX(ShipmentRegister!A:A,MATCH($A1429,ShipmentRegister!C:C,0))))</f>
        <v/>
      </c>
      <c r="L1429" s="59" t="str">
        <f>IF(ISBLANK($A1429),"",IF(INDEX(ShipmentRegister!T:T,MATCH($A1429,ShipmentRegister!C:C,0))=0,"",INDEX(ShipmentRegister!T:T,MATCH($A1429,ShipmentRegister!C:C,0))))</f>
        <v/>
      </c>
      <c r="M1429" s="24"/>
    </row>
    <row r="1430" spans="1:13">
      <c r="A1430" s="29"/>
      <c r="B1430" s="56" t="str">
        <f>IF(ISBLANK($A1430),"",INDEX(ShipmentRegister!G:G,MATCH($A1430,ShipmentRegister!C:C,0)))</f>
        <v/>
      </c>
      <c r="C1430" s="57" t="str">
        <f>IF(ISBLANK($A1430),"",INDEX(ShipmentRegister!D:D,MATCH($A1430,ShipmentRegister!C:C,0)))</f>
        <v/>
      </c>
      <c r="D1430" s="57" t="str">
        <f>IF(ISBLANK($A1430),"",INDEX(ShipmentRegister!F:F,MATCH($A1430,ShipmentRegister!C:C,0)))</f>
        <v/>
      </c>
      <c r="E1430" s="23"/>
      <c r="F1430" s="63"/>
      <c r="G1430" s="25"/>
      <c r="H1430" s="23"/>
      <c r="I1430" s="23"/>
      <c r="J1430" s="24"/>
      <c r="K1430" s="58" t="str">
        <f>IF(ISBLANK($A1430),"",$F1430-(INDEX(ShipmentRegister!A:A,MATCH($A1430,ShipmentRegister!C:C,0))))</f>
        <v/>
      </c>
      <c r="L1430" s="59" t="str">
        <f>IF(ISBLANK($A1430),"",IF(INDEX(ShipmentRegister!T:T,MATCH($A1430,ShipmentRegister!C:C,0))=0,"",INDEX(ShipmentRegister!T:T,MATCH($A1430,ShipmentRegister!C:C,0))))</f>
        <v/>
      </c>
      <c r="M1430" s="24"/>
    </row>
    <row r="1431" spans="1:13">
      <c r="A1431" s="29"/>
      <c r="B1431" s="56" t="str">
        <f>IF(ISBLANK($A1431),"",INDEX(ShipmentRegister!G:G,MATCH($A1431,ShipmentRegister!C:C,0)))</f>
        <v/>
      </c>
      <c r="C1431" s="57" t="str">
        <f>IF(ISBLANK($A1431),"",INDEX(ShipmentRegister!D:D,MATCH($A1431,ShipmentRegister!C:C,0)))</f>
        <v/>
      </c>
      <c r="D1431" s="57" t="str">
        <f>IF(ISBLANK($A1431),"",INDEX(ShipmentRegister!F:F,MATCH($A1431,ShipmentRegister!C:C,0)))</f>
        <v/>
      </c>
      <c r="E1431" s="23"/>
      <c r="F1431" s="63"/>
      <c r="G1431" s="25"/>
      <c r="H1431" s="23"/>
      <c r="I1431" s="23"/>
      <c r="J1431" s="24"/>
      <c r="K1431" s="58" t="str">
        <f>IF(ISBLANK($A1431),"",$F1431-(INDEX(ShipmentRegister!A:A,MATCH($A1431,ShipmentRegister!C:C,0))))</f>
        <v/>
      </c>
      <c r="L1431" s="59" t="str">
        <f>IF(ISBLANK($A1431),"",IF(INDEX(ShipmentRegister!T:T,MATCH($A1431,ShipmentRegister!C:C,0))=0,"",INDEX(ShipmentRegister!T:T,MATCH($A1431,ShipmentRegister!C:C,0))))</f>
        <v/>
      </c>
      <c r="M1431" s="24"/>
    </row>
    <row r="1432" spans="1:13">
      <c r="A1432" s="29"/>
      <c r="B1432" s="56" t="str">
        <f>IF(ISBLANK($A1432),"",INDEX(ShipmentRegister!G:G,MATCH($A1432,ShipmentRegister!C:C,0)))</f>
        <v/>
      </c>
      <c r="C1432" s="57" t="str">
        <f>IF(ISBLANK($A1432),"",INDEX(ShipmentRegister!D:D,MATCH($A1432,ShipmentRegister!C:C,0)))</f>
        <v/>
      </c>
      <c r="D1432" s="57" t="str">
        <f>IF(ISBLANK($A1432),"",INDEX(ShipmentRegister!F:F,MATCH($A1432,ShipmentRegister!C:C,0)))</f>
        <v/>
      </c>
      <c r="E1432" s="23"/>
      <c r="F1432" s="63"/>
      <c r="G1432" s="25"/>
      <c r="H1432" s="23"/>
      <c r="I1432" s="23"/>
      <c r="J1432" s="24"/>
      <c r="K1432" s="58" t="str">
        <f>IF(ISBLANK($A1432),"",$F1432-(INDEX(ShipmentRegister!A:A,MATCH($A1432,ShipmentRegister!C:C,0))))</f>
        <v/>
      </c>
      <c r="L1432" s="59" t="str">
        <f>IF(ISBLANK($A1432),"",IF(INDEX(ShipmentRegister!T:T,MATCH($A1432,ShipmentRegister!C:C,0))=0,"",INDEX(ShipmentRegister!T:T,MATCH($A1432,ShipmentRegister!C:C,0))))</f>
        <v/>
      </c>
      <c r="M1432" s="24"/>
    </row>
    <row r="1433" spans="1:13">
      <c r="A1433" s="29"/>
      <c r="B1433" s="56" t="str">
        <f>IF(ISBLANK($A1433),"",INDEX(ShipmentRegister!G:G,MATCH($A1433,ShipmentRegister!C:C,0)))</f>
        <v/>
      </c>
      <c r="C1433" s="57" t="str">
        <f>IF(ISBLANK($A1433),"",INDEX(ShipmentRegister!D:D,MATCH($A1433,ShipmentRegister!C:C,0)))</f>
        <v/>
      </c>
      <c r="D1433" s="57" t="str">
        <f>IF(ISBLANK($A1433),"",INDEX(ShipmentRegister!F:F,MATCH($A1433,ShipmentRegister!C:C,0)))</f>
        <v/>
      </c>
      <c r="E1433" s="23"/>
      <c r="F1433" s="63"/>
      <c r="G1433" s="25"/>
      <c r="H1433" s="23"/>
      <c r="I1433" s="23"/>
      <c r="J1433" s="24"/>
      <c r="K1433" s="58" t="str">
        <f>IF(ISBLANK($A1433),"",$F1433-(INDEX(ShipmentRegister!A:A,MATCH($A1433,ShipmentRegister!C:C,0))))</f>
        <v/>
      </c>
      <c r="L1433" s="59" t="str">
        <f>IF(ISBLANK($A1433),"",IF(INDEX(ShipmentRegister!T:T,MATCH($A1433,ShipmentRegister!C:C,0))=0,"",INDEX(ShipmentRegister!T:T,MATCH($A1433,ShipmentRegister!C:C,0))))</f>
        <v/>
      </c>
      <c r="M1433" s="24"/>
    </row>
    <row r="1434" spans="1:13">
      <c r="A1434" s="29"/>
      <c r="B1434" s="56" t="str">
        <f>IF(ISBLANK($A1434),"",INDEX(ShipmentRegister!G:G,MATCH($A1434,ShipmentRegister!C:C,0)))</f>
        <v/>
      </c>
      <c r="C1434" s="57" t="str">
        <f>IF(ISBLANK($A1434),"",INDEX(ShipmentRegister!D:D,MATCH($A1434,ShipmentRegister!C:C,0)))</f>
        <v/>
      </c>
      <c r="D1434" s="57" t="str">
        <f>IF(ISBLANK($A1434),"",INDEX(ShipmentRegister!F:F,MATCH($A1434,ShipmentRegister!C:C,0)))</f>
        <v/>
      </c>
      <c r="E1434" s="23"/>
      <c r="F1434" s="63"/>
      <c r="G1434" s="25"/>
      <c r="H1434" s="23"/>
      <c r="I1434" s="23"/>
      <c r="J1434" s="24"/>
      <c r="K1434" s="58" t="str">
        <f>IF(ISBLANK($A1434),"",$F1434-(INDEX(ShipmentRegister!A:A,MATCH($A1434,ShipmentRegister!C:C,0))))</f>
        <v/>
      </c>
      <c r="L1434" s="59" t="str">
        <f>IF(ISBLANK($A1434),"",IF(INDEX(ShipmentRegister!T:T,MATCH($A1434,ShipmentRegister!C:C,0))=0,"",INDEX(ShipmentRegister!T:T,MATCH($A1434,ShipmentRegister!C:C,0))))</f>
        <v/>
      </c>
      <c r="M1434" s="24"/>
    </row>
    <row r="1435" spans="1:13">
      <c r="A1435" s="29"/>
      <c r="B1435" s="56" t="str">
        <f>IF(ISBLANK($A1435),"",INDEX(ShipmentRegister!G:G,MATCH($A1435,ShipmentRegister!C:C,0)))</f>
        <v/>
      </c>
      <c r="C1435" s="57" t="str">
        <f>IF(ISBLANK($A1435),"",INDEX(ShipmentRegister!D:D,MATCH($A1435,ShipmentRegister!C:C,0)))</f>
        <v/>
      </c>
      <c r="D1435" s="57" t="str">
        <f>IF(ISBLANK($A1435),"",INDEX(ShipmentRegister!F:F,MATCH($A1435,ShipmentRegister!C:C,0)))</f>
        <v/>
      </c>
      <c r="E1435" s="23"/>
      <c r="F1435" s="63"/>
      <c r="G1435" s="25"/>
      <c r="H1435" s="23"/>
      <c r="I1435" s="23"/>
      <c r="J1435" s="24"/>
      <c r="K1435" s="58" t="str">
        <f>IF(ISBLANK($A1435),"",$F1435-(INDEX(ShipmentRegister!A:A,MATCH($A1435,ShipmentRegister!C:C,0))))</f>
        <v/>
      </c>
      <c r="L1435" s="59" t="str">
        <f>IF(ISBLANK($A1435),"",IF(INDEX(ShipmentRegister!T:T,MATCH($A1435,ShipmentRegister!C:C,0))=0,"",INDEX(ShipmentRegister!T:T,MATCH($A1435,ShipmentRegister!C:C,0))))</f>
        <v/>
      </c>
      <c r="M1435" s="24"/>
    </row>
    <row r="1436" spans="1:13">
      <c r="A1436" s="29"/>
      <c r="B1436" s="56" t="str">
        <f>IF(ISBLANK($A1436),"",INDEX(ShipmentRegister!G:G,MATCH($A1436,ShipmentRegister!C:C,0)))</f>
        <v/>
      </c>
      <c r="C1436" s="57" t="str">
        <f>IF(ISBLANK($A1436),"",INDEX(ShipmentRegister!D:D,MATCH($A1436,ShipmentRegister!C:C,0)))</f>
        <v/>
      </c>
      <c r="D1436" s="57" t="str">
        <f>IF(ISBLANK($A1436),"",INDEX(ShipmentRegister!F:F,MATCH($A1436,ShipmentRegister!C:C,0)))</f>
        <v/>
      </c>
      <c r="E1436" s="23"/>
      <c r="F1436" s="63"/>
      <c r="G1436" s="25"/>
      <c r="H1436" s="23"/>
      <c r="I1436" s="23"/>
      <c r="J1436" s="24"/>
      <c r="K1436" s="58" t="str">
        <f>IF(ISBLANK($A1436),"",$F1436-(INDEX(ShipmentRegister!A:A,MATCH($A1436,ShipmentRegister!C:C,0))))</f>
        <v/>
      </c>
      <c r="L1436" s="59" t="str">
        <f>IF(ISBLANK($A1436),"",IF(INDEX(ShipmentRegister!T:T,MATCH($A1436,ShipmentRegister!C:C,0))=0,"",INDEX(ShipmentRegister!T:T,MATCH($A1436,ShipmentRegister!C:C,0))))</f>
        <v/>
      </c>
      <c r="M1436" s="24"/>
    </row>
    <row r="1437" spans="1:13">
      <c r="A1437" s="29"/>
      <c r="B1437" s="56" t="str">
        <f>IF(ISBLANK($A1437),"",INDEX(ShipmentRegister!G:G,MATCH($A1437,ShipmentRegister!C:C,0)))</f>
        <v/>
      </c>
      <c r="C1437" s="57" t="str">
        <f>IF(ISBLANK($A1437),"",INDEX(ShipmentRegister!D:D,MATCH($A1437,ShipmentRegister!C:C,0)))</f>
        <v/>
      </c>
      <c r="D1437" s="57" t="str">
        <f>IF(ISBLANK($A1437),"",INDEX(ShipmentRegister!F:F,MATCH($A1437,ShipmentRegister!C:C,0)))</f>
        <v/>
      </c>
      <c r="E1437" s="23"/>
      <c r="F1437" s="63"/>
      <c r="G1437" s="25"/>
      <c r="H1437" s="23"/>
      <c r="I1437" s="23"/>
      <c r="J1437" s="24"/>
      <c r="K1437" s="58" t="str">
        <f>IF(ISBLANK($A1437),"",$F1437-(INDEX(ShipmentRegister!A:A,MATCH($A1437,ShipmentRegister!C:C,0))))</f>
        <v/>
      </c>
      <c r="L1437" s="59" t="str">
        <f>IF(ISBLANK($A1437),"",IF(INDEX(ShipmentRegister!T:T,MATCH($A1437,ShipmentRegister!C:C,0))=0,"",INDEX(ShipmentRegister!T:T,MATCH($A1437,ShipmentRegister!C:C,0))))</f>
        <v/>
      </c>
      <c r="M1437" s="24"/>
    </row>
    <row r="1438" spans="1:13">
      <c r="A1438" s="29"/>
      <c r="B1438" s="56" t="str">
        <f>IF(ISBLANK($A1438),"",INDEX(ShipmentRegister!G:G,MATCH($A1438,ShipmentRegister!C:C,0)))</f>
        <v/>
      </c>
      <c r="C1438" s="57" t="str">
        <f>IF(ISBLANK($A1438),"",INDEX(ShipmentRegister!D:D,MATCH($A1438,ShipmentRegister!C:C,0)))</f>
        <v/>
      </c>
      <c r="D1438" s="57" t="str">
        <f>IF(ISBLANK($A1438),"",INDEX(ShipmentRegister!F:F,MATCH($A1438,ShipmentRegister!C:C,0)))</f>
        <v/>
      </c>
      <c r="E1438" s="23"/>
      <c r="F1438" s="63"/>
      <c r="G1438" s="25"/>
      <c r="H1438" s="23"/>
      <c r="I1438" s="23"/>
      <c r="J1438" s="24"/>
      <c r="K1438" s="58" t="str">
        <f>IF(ISBLANK($A1438),"",$F1438-(INDEX(ShipmentRegister!A:A,MATCH($A1438,ShipmentRegister!C:C,0))))</f>
        <v/>
      </c>
      <c r="L1438" s="59" t="str">
        <f>IF(ISBLANK($A1438),"",IF(INDEX(ShipmentRegister!T:T,MATCH($A1438,ShipmentRegister!C:C,0))=0,"",INDEX(ShipmentRegister!T:T,MATCH($A1438,ShipmentRegister!C:C,0))))</f>
        <v/>
      </c>
      <c r="M1438" s="24"/>
    </row>
    <row r="1439" spans="1:13">
      <c r="A1439" s="29"/>
      <c r="B1439" s="56" t="str">
        <f>IF(ISBLANK($A1439),"",INDEX(ShipmentRegister!G:G,MATCH($A1439,ShipmentRegister!C:C,0)))</f>
        <v/>
      </c>
      <c r="C1439" s="57" t="str">
        <f>IF(ISBLANK($A1439),"",INDEX(ShipmentRegister!D:D,MATCH($A1439,ShipmentRegister!C:C,0)))</f>
        <v/>
      </c>
      <c r="D1439" s="57" t="str">
        <f>IF(ISBLANK($A1439),"",INDEX(ShipmentRegister!F:F,MATCH($A1439,ShipmentRegister!C:C,0)))</f>
        <v/>
      </c>
      <c r="E1439" s="23"/>
      <c r="F1439" s="63"/>
      <c r="G1439" s="25"/>
      <c r="H1439" s="23"/>
      <c r="I1439" s="23"/>
      <c r="J1439" s="24"/>
      <c r="K1439" s="58" t="str">
        <f>IF(ISBLANK($A1439),"",$F1439-(INDEX(ShipmentRegister!A:A,MATCH($A1439,ShipmentRegister!C:C,0))))</f>
        <v/>
      </c>
      <c r="L1439" s="59" t="str">
        <f>IF(ISBLANK($A1439),"",IF(INDEX(ShipmentRegister!T:T,MATCH($A1439,ShipmentRegister!C:C,0))=0,"",INDEX(ShipmentRegister!T:T,MATCH($A1439,ShipmentRegister!C:C,0))))</f>
        <v/>
      </c>
      <c r="M1439" s="24"/>
    </row>
    <row r="1440" spans="1:13">
      <c r="A1440" s="29"/>
      <c r="B1440" s="56" t="str">
        <f>IF(ISBLANK($A1440),"",INDEX(ShipmentRegister!G:G,MATCH($A1440,ShipmentRegister!C:C,0)))</f>
        <v/>
      </c>
      <c r="C1440" s="57" t="str">
        <f>IF(ISBLANK($A1440),"",INDEX(ShipmentRegister!D:D,MATCH($A1440,ShipmentRegister!C:C,0)))</f>
        <v/>
      </c>
      <c r="D1440" s="57" t="str">
        <f>IF(ISBLANK($A1440),"",INDEX(ShipmentRegister!F:F,MATCH($A1440,ShipmentRegister!C:C,0)))</f>
        <v/>
      </c>
      <c r="E1440" s="23"/>
      <c r="F1440" s="63"/>
      <c r="G1440" s="25"/>
      <c r="H1440" s="23"/>
      <c r="I1440" s="23"/>
      <c r="J1440" s="24"/>
      <c r="K1440" s="58" t="str">
        <f>IF(ISBLANK($A1440),"",$F1440-(INDEX(ShipmentRegister!A:A,MATCH($A1440,ShipmentRegister!C:C,0))))</f>
        <v/>
      </c>
      <c r="L1440" s="59" t="str">
        <f>IF(ISBLANK($A1440),"",IF(INDEX(ShipmentRegister!T:T,MATCH($A1440,ShipmentRegister!C:C,0))=0,"",INDEX(ShipmentRegister!T:T,MATCH($A1440,ShipmentRegister!C:C,0))))</f>
        <v/>
      </c>
      <c r="M1440" s="24"/>
    </row>
    <row r="1441" spans="1:13">
      <c r="A1441" s="29"/>
      <c r="B1441" s="56" t="str">
        <f>IF(ISBLANK($A1441),"",INDEX(ShipmentRegister!G:G,MATCH($A1441,ShipmentRegister!C:C,0)))</f>
        <v/>
      </c>
      <c r="C1441" s="57" t="str">
        <f>IF(ISBLANK($A1441),"",INDEX(ShipmentRegister!D:D,MATCH($A1441,ShipmentRegister!C:C,0)))</f>
        <v/>
      </c>
      <c r="D1441" s="57" t="str">
        <f>IF(ISBLANK($A1441),"",INDEX(ShipmentRegister!F:F,MATCH($A1441,ShipmentRegister!C:C,0)))</f>
        <v/>
      </c>
      <c r="E1441" s="23"/>
      <c r="F1441" s="63"/>
      <c r="G1441" s="25"/>
      <c r="H1441" s="23"/>
      <c r="I1441" s="23"/>
      <c r="J1441" s="24"/>
      <c r="K1441" s="58" t="str">
        <f>IF(ISBLANK($A1441),"",$F1441-(INDEX(ShipmentRegister!A:A,MATCH($A1441,ShipmentRegister!C:C,0))))</f>
        <v/>
      </c>
      <c r="L1441" s="59" t="str">
        <f>IF(ISBLANK($A1441),"",IF(INDEX(ShipmentRegister!T:T,MATCH($A1441,ShipmentRegister!C:C,0))=0,"",INDEX(ShipmentRegister!T:T,MATCH($A1441,ShipmentRegister!C:C,0))))</f>
        <v/>
      </c>
      <c r="M1441" s="24"/>
    </row>
    <row r="1442" spans="1:13">
      <c r="A1442" s="29"/>
      <c r="B1442" s="56" t="str">
        <f>IF(ISBLANK($A1442),"",INDEX(ShipmentRegister!G:G,MATCH($A1442,ShipmentRegister!C:C,0)))</f>
        <v/>
      </c>
      <c r="C1442" s="57" t="str">
        <f>IF(ISBLANK($A1442),"",INDEX(ShipmentRegister!D:D,MATCH($A1442,ShipmentRegister!C:C,0)))</f>
        <v/>
      </c>
      <c r="D1442" s="57" t="str">
        <f>IF(ISBLANK($A1442),"",INDEX(ShipmentRegister!F:F,MATCH($A1442,ShipmentRegister!C:C,0)))</f>
        <v/>
      </c>
      <c r="E1442" s="23"/>
      <c r="F1442" s="63"/>
      <c r="G1442" s="25"/>
      <c r="H1442" s="23"/>
      <c r="I1442" s="23"/>
      <c r="J1442" s="24"/>
      <c r="K1442" s="58" t="str">
        <f>IF(ISBLANK($A1442),"",$F1442-(INDEX(ShipmentRegister!A:A,MATCH($A1442,ShipmentRegister!C:C,0))))</f>
        <v/>
      </c>
      <c r="L1442" s="59" t="str">
        <f>IF(ISBLANK($A1442),"",IF(INDEX(ShipmentRegister!T:T,MATCH($A1442,ShipmentRegister!C:C,0))=0,"",INDEX(ShipmentRegister!T:T,MATCH($A1442,ShipmentRegister!C:C,0))))</f>
        <v/>
      </c>
      <c r="M1442" s="24"/>
    </row>
    <row r="1443" spans="1:13">
      <c r="A1443" s="29"/>
      <c r="B1443" s="56" t="str">
        <f>IF(ISBLANK($A1443),"",INDEX(ShipmentRegister!G:G,MATCH($A1443,ShipmentRegister!C:C,0)))</f>
        <v/>
      </c>
      <c r="C1443" s="57" t="str">
        <f>IF(ISBLANK($A1443),"",INDEX(ShipmentRegister!D:D,MATCH($A1443,ShipmentRegister!C:C,0)))</f>
        <v/>
      </c>
      <c r="D1443" s="57" t="str">
        <f>IF(ISBLANK($A1443),"",INDEX(ShipmentRegister!F:F,MATCH($A1443,ShipmentRegister!C:C,0)))</f>
        <v/>
      </c>
      <c r="E1443" s="23"/>
      <c r="F1443" s="63"/>
      <c r="G1443" s="25"/>
      <c r="H1443" s="23"/>
      <c r="I1443" s="23"/>
      <c r="J1443" s="24"/>
      <c r="K1443" s="58" t="str">
        <f>IF(ISBLANK($A1443),"",$F1443-(INDEX(ShipmentRegister!A:A,MATCH($A1443,ShipmentRegister!C:C,0))))</f>
        <v/>
      </c>
      <c r="L1443" s="59" t="str">
        <f>IF(ISBLANK($A1443),"",IF(INDEX(ShipmentRegister!T:T,MATCH($A1443,ShipmentRegister!C:C,0))=0,"",INDEX(ShipmentRegister!T:T,MATCH($A1443,ShipmentRegister!C:C,0))))</f>
        <v/>
      </c>
      <c r="M1443" s="24"/>
    </row>
    <row r="1444" spans="1:13">
      <c r="A1444" s="29"/>
      <c r="B1444" s="56" t="str">
        <f>IF(ISBLANK($A1444),"",INDEX(ShipmentRegister!G:G,MATCH($A1444,ShipmentRegister!C:C,0)))</f>
        <v/>
      </c>
      <c r="C1444" s="57" t="str">
        <f>IF(ISBLANK($A1444),"",INDEX(ShipmentRegister!D:D,MATCH($A1444,ShipmentRegister!C:C,0)))</f>
        <v/>
      </c>
      <c r="D1444" s="57" t="str">
        <f>IF(ISBLANK($A1444),"",INDEX(ShipmentRegister!F:F,MATCH($A1444,ShipmentRegister!C:C,0)))</f>
        <v/>
      </c>
      <c r="E1444" s="23"/>
      <c r="F1444" s="63"/>
      <c r="G1444" s="25"/>
      <c r="H1444" s="23"/>
      <c r="I1444" s="23"/>
      <c r="J1444" s="24"/>
      <c r="K1444" s="58" t="str">
        <f>IF(ISBLANK($A1444),"",$F1444-(INDEX(ShipmentRegister!A:A,MATCH($A1444,ShipmentRegister!C:C,0))))</f>
        <v/>
      </c>
      <c r="L1444" s="59" t="str">
        <f>IF(ISBLANK($A1444),"",IF(INDEX(ShipmentRegister!T:T,MATCH($A1444,ShipmentRegister!C:C,0))=0,"",INDEX(ShipmentRegister!T:T,MATCH($A1444,ShipmentRegister!C:C,0))))</f>
        <v/>
      </c>
      <c r="M1444" s="24"/>
    </row>
    <row r="1445" spans="1:13">
      <c r="A1445" s="29"/>
      <c r="B1445" s="56" t="str">
        <f>IF(ISBLANK($A1445),"",INDEX(ShipmentRegister!G:G,MATCH($A1445,ShipmentRegister!C:C,0)))</f>
        <v/>
      </c>
      <c r="C1445" s="57" t="str">
        <f>IF(ISBLANK($A1445),"",INDEX(ShipmentRegister!D:D,MATCH($A1445,ShipmentRegister!C:C,0)))</f>
        <v/>
      </c>
      <c r="D1445" s="57" t="str">
        <f>IF(ISBLANK($A1445),"",INDEX(ShipmentRegister!F:F,MATCH($A1445,ShipmentRegister!C:C,0)))</f>
        <v/>
      </c>
      <c r="E1445" s="23"/>
      <c r="F1445" s="63"/>
      <c r="G1445" s="25"/>
      <c r="H1445" s="23"/>
      <c r="I1445" s="23"/>
      <c r="J1445" s="24"/>
      <c r="K1445" s="58" t="str">
        <f>IF(ISBLANK($A1445),"",$F1445-(INDEX(ShipmentRegister!A:A,MATCH($A1445,ShipmentRegister!C:C,0))))</f>
        <v/>
      </c>
      <c r="L1445" s="59" t="str">
        <f>IF(ISBLANK($A1445),"",IF(INDEX(ShipmentRegister!T:T,MATCH($A1445,ShipmentRegister!C:C,0))=0,"",INDEX(ShipmentRegister!T:T,MATCH($A1445,ShipmentRegister!C:C,0))))</f>
        <v/>
      </c>
      <c r="M1445" s="24"/>
    </row>
    <row r="1446" spans="1:13">
      <c r="A1446" s="29"/>
      <c r="B1446" s="56" t="str">
        <f>IF(ISBLANK($A1446),"",INDEX(ShipmentRegister!G:G,MATCH($A1446,ShipmentRegister!C:C,0)))</f>
        <v/>
      </c>
      <c r="C1446" s="57" t="str">
        <f>IF(ISBLANK($A1446),"",INDEX(ShipmentRegister!D:D,MATCH($A1446,ShipmentRegister!C:C,0)))</f>
        <v/>
      </c>
      <c r="D1446" s="57" t="str">
        <f>IF(ISBLANK($A1446),"",INDEX(ShipmentRegister!F:F,MATCH($A1446,ShipmentRegister!C:C,0)))</f>
        <v/>
      </c>
      <c r="E1446" s="23"/>
      <c r="F1446" s="63"/>
      <c r="G1446" s="25"/>
      <c r="H1446" s="23"/>
      <c r="I1446" s="23"/>
      <c r="J1446" s="24"/>
      <c r="K1446" s="58" t="str">
        <f>IF(ISBLANK($A1446),"",$F1446-(INDEX(ShipmentRegister!A:A,MATCH($A1446,ShipmentRegister!C:C,0))))</f>
        <v/>
      </c>
      <c r="L1446" s="59" t="str">
        <f>IF(ISBLANK($A1446),"",IF(INDEX(ShipmentRegister!T:T,MATCH($A1446,ShipmentRegister!C:C,0))=0,"",INDEX(ShipmentRegister!T:T,MATCH($A1446,ShipmentRegister!C:C,0))))</f>
        <v/>
      </c>
      <c r="M1446" s="24"/>
    </row>
    <row r="1447" spans="1:13">
      <c r="A1447" s="29"/>
      <c r="B1447" s="56" t="str">
        <f>IF(ISBLANK($A1447),"",INDEX(ShipmentRegister!G:G,MATCH($A1447,ShipmentRegister!C:C,0)))</f>
        <v/>
      </c>
      <c r="C1447" s="57" t="str">
        <f>IF(ISBLANK($A1447),"",INDEX(ShipmentRegister!D:D,MATCH($A1447,ShipmentRegister!C:C,0)))</f>
        <v/>
      </c>
      <c r="D1447" s="57" t="str">
        <f>IF(ISBLANK($A1447),"",INDEX(ShipmentRegister!F:F,MATCH($A1447,ShipmentRegister!C:C,0)))</f>
        <v/>
      </c>
      <c r="E1447" s="23"/>
      <c r="F1447" s="63"/>
      <c r="G1447" s="25"/>
      <c r="H1447" s="23"/>
      <c r="I1447" s="23"/>
      <c r="J1447" s="24"/>
      <c r="K1447" s="58" t="str">
        <f>IF(ISBLANK($A1447),"",$F1447-(INDEX(ShipmentRegister!A:A,MATCH($A1447,ShipmentRegister!C:C,0))))</f>
        <v/>
      </c>
      <c r="L1447" s="59" t="str">
        <f>IF(ISBLANK($A1447),"",IF(INDEX(ShipmentRegister!T:T,MATCH($A1447,ShipmentRegister!C:C,0))=0,"",INDEX(ShipmentRegister!T:T,MATCH($A1447,ShipmentRegister!C:C,0))))</f>
        <v/>
      </c>
      <c r="M1447" s="24"/>
    </row>
    <row r="1448" spans="1:13">
      <c r="A1448" s="29"/>
      <c r="B1448" s="56" t="str">
        <f>IF(ISBLANK($A1448),"",INDEX(ShipmentRegister!G:G,MATCH($A1448,ShipmentRegister!C:C,0)))</f>
        <v/>
      </c>
      <c r="C1448" s="57" t="str">
        <f>IF(ISBLANK($A1448),"",INDEX(ShipmentRegister!D:D,MATCH($A1448,ShipmentRegister!C:C,0)))</f>
        <v/>
      </c>
      <c r="D1448" s="57" t="str">
        <f>IF(ISBLANK($A1448),"",INDEX(ShipmentRegister!F:F,MATCH($A1448,ShipmentRegister!C:C,0)))</f>
        <v/>
      </c>
      <c r="E1448" s="23"/>
      <c r="F1448" s="63"/>
      <c r="G1448" s="25"/>
      <c r="H1448" s="23"/>
      <c r="I1448" s="23"/>
      <c r="J1448" s="24"/>
      <c r="K1448" s="58" t="str">
        <f>IF(ISBLANK($A1448),"",$F1448-(INDEX(ShipmentRegister!A:A,MATCH($A1448,ShipmentRegister!C:C,0))))</f>
        <v/>
      </c>
      <c r="L1448" s="59" t="str">
        <f>IF(ISBLANK($A1448),"",IF(INDEX(ShipmentRegister!T:T,MATCH($A1448,ShipmentRegister!C:C,0))=0,"",INDEX(ShipmentRegister!T:T,MATCH($A1448,ShipmentRegister!C:C,0))))</f>
        <v/>
      </c>
      <c r="M1448" s="24"/>
    </row>
    <row r="1449" spans="1:13">
      <c r="A1449" s="29"/>
      <c r="B1449" s="56" t="str">
        <f>IF(ISBLANK($A1449),"",INDEX(ShipmentRegister!G:G,MATCH($A1449,ShipmentRegister!C:C,0)))</f>
        <v/>
      </c>
      <c r="C1449" s="57" t="str">
        <f>IF(ISBLANK($A1449),"",INDEX(ShipmentRegister!D:D,MATCH($A1449,ShipmentRegister!C:C,0)))</f>
        <v/>
      </c>
      <c r="D1449" s="57" t="str">
        <f>IF(ISBLANK($A1449),"",INDEX(ShipmentRegister!F:F,MATCH($A1449,ShipmentRegister!C:C,0)))</f>
        <v/>
      </c>
      <c r="E1449" s="23"/>
      <c r="F1449" s="63"/>
      <c r="G1449" s="25"/>
      <c r="H1449" s="23"/>
      <c r="I1449" s="23"/>
      <c r="J1449" s="24"/>
      <c r="K1449" s="58" t="str">
        <f>IF(ISBLANK($A1449),"",$F1449-(INDEX(ShipmentRegister!A:A,MATCH($A1449,ShipmentRegister!C:C,0))))</f>
        <v/>
      </c>
      <c r="L1449" s="59" t="str">
        <f>IF(ISBLANK($A1449),"",IF(INDEX(ShipmentRegister!T:T,MATCH($A1449,ShipmentRegister!C:C,0))=0,"",INDEX(ShipmentRegister!T:T,MATCH($A1449,ShipmentRegister!C:C,0))))</f>
        <v/>
      </c>
      <c r="M1449" s="24"/>
    </row>
    <row r="1450" spans="1:13">
      <c r="A1450" s="29"/>
      <c r="B1450" s="56" t="str">
        <f>IF(ISBLANK($A1450),"",INDEX(ShipmentRegister!G:G,MATCH($A1450,ShipmentRegister!C:C,0)))</f>
        <v/>
      </c>
      <c r="C1450" s="57" t="str">
        <f>IF(ISBLANK($A1450),"",INDEX(ShipmentRegister!D:D,MATCH($A1450,ShipmentRegister!C:C,0)))</f>
        <v/>
      </c>
      <c r="D1450" s="57" t="str">
        <f>IF(ISBLANK($A1450),"",INDEX(ShipmentRegister!F:F,MATCH($A1450,ShipmentRegister!C:C,0)))</f>
        <v/>
      </c>
      <c r="E1450" s="23"/>
      <c r="F1450" s="63"/>
      <c r="G1450" s="25"/>
      <c r="H1450" s="23"/>
      <c r="I1450" s="23"/>
      <c r="J1450" s="24"/>
      <c r="K1450" s="58" t="str">
        <f>IF(ISBLANK($A1450),"",$F1450-(INDEX(ShipmentRegister!A:A,MATCH($A1450,ShipmentRegister!C:C,0))))</f>
        <v/>
      </c>
      <c r="L1450" s="59" t="str">
        <f>IF(ISBLANK($A1450),"",IF(INDEX(ShipmentRegister!T:T,MATCH($A1450,ShipmentRegister!C:C,0))=0,"",INDEX(ShipmentRegister!T:T,MATCH($A1450,ShipmentRegister!C:C,0))))</f>
        <v/>
      </c>
      <c r="M1450" s="24"/>
    </row>
    <row r="1451" spans="1:13">
      <c r="A1451" s="29"/>
      <c r="B1451" s="56" t="str">
        <f>IF(ISBLANK($A1451),"",INDEX(ShipmentRegister!G:G,MATCH($A1451,ShipmentRegister!C:C,0)))</f>
        <v/>
      </c>
      <c r="C1451" s="57" t="str">
        <f>IF(ISBLANK($A1451),"",INDEX(ShipmentRegister!D:D,MATCH($A1451,ShipmentRegister!C:C,0)))</f>
        <v/>
      </c>
      <c r="D1451" s="57" t="str">
        <f>IF(ISBLANK($A1451),"",INDEX(ShipmentRegister!F:F,MATCH($A1451,ShipmentRegister!C:C,0)))</f>
        <v/>
      </c>
      <c r="E1451" s="23"/>
      <c r="F1451" s="63"/>
      <c r="G1451" s="25"/>
      <c r="H1451" s="23"/>
      <c r="I1451" s="23"/>
      <c r="J1451" s="24"/>
      <c r="K1451" s="58" t="str">
        <f>IF(ISBLANK($A1451),"",$F1451-(INDEX(ShipmentRegister!A:A,MATCH($A1451,ShipmentRegister!C:C,0))))</f>
        <v/>
      </c>
      <c r="L1451" s="59" t="str">
        <f>IF(ISBLANK($A1451),"",IF(INDEX(ShipmentRegister!T:T,MATCH($A1451,ShipmentRegister!C:C,0))=0,"",INDEX(ShipmentRegister!T:T,MATCH($A1451,ShipmentRegister!C:C,0))))</f>
        <v/>
      </c>
      <c r="M1451" s="24"/>
    </row>
    <row r="1452" spans="1:13">
      <c r="A1452" s="29"/>
      <c r="B1452" s="56" t="str">
        <f>IF(ISBLANK($A1452),"",INDEX(ShipmentRegister!G:G,MATCH($A1452,ShipmentRegister!C:C,0)))</f>
        <v/>
      </c>
      <c r="C1452" s="57" t="str">
        <f>IF(ISBLANK($A1452),"",INDEX(ShipmentRegister!D:D,MATCH($A1452,ShipmentRegister!C:C,0)))</f>
        <v/>
      </c>
      <c r="D1452" s="57" t="str">
        <f>IF(ISBLANK($A1452),"",INDEX(ShipmentRegister!F:F,MATCH($A1452,ShipmentRegister!C:C,0)))</f>
        <v/>
      </c>
      <c r="E1452" s="23"/>
      <c r="F1452" s="63"/>
      <c r="G1452" s="25"/>
      <c r="H1452" s="23"/>
      <c r="I1452" s="23"/>
      <c r="J1452" s="24"/>
      <c r="K1452" s="58" t="str">
        <f>IF(ISBLANK($A1452),"",$F1452-(INDEX(ShipmentRegister!A:A,MATCH($A1452,ShipmentRegister!C:C,0))))</f>
        <v/>
      </c>
      <c r="L1452" s="59" t="str">
        <f>IF(ISBLANK($A1452),"",IF(INDEX(ShipmentRegister!T:T,MATCH($A1452,ShipmentRegister!C:C,0))=0,"",INDEX(ShipmentRegister!T:T,MATCH($A1452,ShipmentRegister!C:C,0))))</f>
        <v/>
      </c>
      <c r="M1452" s="24"/>
    </row>
    <row r="1453" spans="1:13">
      <c r="A1453" s="29"/>
      <c r="B1453" s="56" t="str">
        <f>IF(ISBLANK($A1453),"",INDEX(ShipmentRegister!G:G,MATCH($A1453,ShipmentRegister!C:C,0)))</f>
        <v/>
      </c>
      <c r="C1453" s="57" t="str">
        <f>IF(ISBLANK($A1453),"",INDEX(ShipmentRegister!D:D,MATCH($A1453,ShipmentRegister!C:C,0)))</f>
        <v/>
      </c>
      <c r="D1453" s="57" t="str">
        <f>IF(ISBLANK($A1453),"",INDEX(ShipmentRegister!F:F,MATCH($A1453,ShipmentRegister!C:C,0)))</f>
        <v/>
      </c>
      <c r="E1453" s="23"/>
      <c r="F1453" s="63"/>
      <c r="G1453" s="25"/>
      <c r="H1453" s="23"/>
      <c r="I1453" s="23"/>
      <c r="J1453" s="24"/>
      <c r="K1453" s="58" t="str">
        <f>IF(ISBLANK($A1453),"",$F1453-(INDEX(ShipmentRegister!A:A,MATCH($A1453,ShipmentRegister!C:C,0))))</f>
        <v/>
      </c>
      <c r="L1453" s="59" t="str">
        <f>IF(ISBLANK($A1453),"",IF(INDEX(ShipmentRegister!T:T,MATCH($A1453,ShipmentRegister!C:C,0))=0,"",INDEX(ShipmentRegister!T:T,MATCH($A1453,ShipmentRegister!C:C,0))))</f>
        <v/>
      </c>
      <c r="M1453" s="24"/>
    </row>
    <row r="1454" spans="1:13">
      <c r="A1454" s="29"/>
      <c r="B1454" s="56" t="str">
        <f>IF(ISBLANK($A1454),"",INDEX(ShipmentRegister!G:G,MATCH($A1454,ShipmentRegister!C:C,0)))</f>
        <v/>
      </c>
      <c r="C1454" s="57" t="str">
        <f>IF(ISBLANK($A1454),"",INDEX(ShipmentRegister!D:D,MATCH($A1454,ShipmentRegister!C:C,0)))</f>
        <v/>
      </c>
      <c r="D1454" s="57" t="str">
        <f>IF(ISBLANK($A1454),"",INDEX(ShipmentRegister!F:F,MATCH($A1454,ShipmentRegister!C:C,0)))</f>
        <v/>
      </c>
      <c r="E1454" s="23"/>
      <c r="F1454" s="63"/>
      <c r="G1454" s="25"/>
      <c r="H1454" s="23"/>
      <c r="I1454" s="23"/>
      <c r="J1454" s="24"/>
      <c r="K1454" s="58" t="str">
        <f>IF(ISBLANK($A1454),"",$F1454-(INDEX(ShipmentRegister!A:A,MATCH($A1454,ShipmentRegister!C:C,0))))</f>
        <v/>
      </c>
      <c r="L1454" s="59" t="str">
        <f>IF(ISBLANK($A1454),"",IF(INDEX(ShipmentRegister!T:T,MATCH($A1454,ShipmentRegister!C:C,0))=0,"",INDEX(ShipmentRegister!T:T,MATCH($A1454,ShipmentRegister!C:C,0))))</f>
        <v/>
      </c>
      <c r="M1454" s="24"/>
    </row>
    <row r="1455" spans="1:13">
      <c r="A1455" s="29"/>
      <c r="B1455" s="56" t="str">
        <f>IF(ISBLANK($A1455),"",INDEX(ShipmentRegister!G:G,MATCH($A1455,ShipmentRegister!C:C,0)))</f>
        <v/>
      </c>
      <c r="C1455" s="57" t="str">
        <f>IF(ISBLANK($A1455),"",INDEX(ShipmentRegister!D:D,MATCH($A1455,ShipmentRegister!C:C,0)))</f>
        <v/>
      </c>
      <c r="D1455" s="57" t="str">
        <f>IF(ISBLANK($A1455),"",INDEX(ShipmentRegister!F:F,MATCH($A1455,ShipmentRegister!C:C,0)))</f>
        <v/>
      </c>
      <c r="E1455" s="23"/>
      <c r="F1455" s="63"/>
      <c r="G1455" s="25"/>
      <c r="H1455" s="23"/>
      <c r="I1455" s="23"/>
      <c r="J1455" s="24"/>
      <c r="K1455" s="58" t="str">
        <f>IF(ISBLANK($A1455),"",$F1455-(INDEX(ShipmentRegister!A:A,MATCH($A1455,ShipmentRegister!C:C,0))))</f>
        <v/>
      </c>
      <c r="L1455" s="59" t="str">
        <f>IF(ISBLANK($A1455),"",IF(INDEX(ShipmentRegister!T:T,MATCH($A1455,ShipmentRegister!C:C,0))=0,"",INDEX(ShipmentRegister!T:T,MATCH($A1455,ShipmentRegister!C:C,0))))</f>
        <v/>
      </c>
      <c r="M1455" s="24"/>
    </row>
    <row r="1456" spans="1:13">
      <c r="A1456" s="29"/>
      <c r="B1456" s="56" t="str">
        <f>IF(ISBLANK($A1456),"",INDEX(ShipmentRegister!G:G,MATCH($A1456,ShipmentRegister!C:C,0)))</f>
        <v/>
      </c>
      <c r="C1456" s="57" t="str">
        <f>IF(ISBLANK($A1456),"",INDEX(ShipmentRegister!D:D,MATCH($A1456,ShipmentRegister!C:C,0)))</f>
        <v/>
      </c>
      <c r="D1456" s="57" t="str">
        <f>IF(ISBLANK($A1456),"",INDEX(ShipmentRegister!F:F,MATCH($A1456,ShipmentRegister!C:C,0)))</f>
        <v/>
      </c>
      <c r="E1456" s="23"/>
      <c r="F1456" s="63"/>
      <c r="G1456" s="25"/>
      <c r="H1456" s="23"/>
      <c r="I1456" s="23"/>
      <c r="J1456" s="24"/>
      <c r="K1456" s="58" t="str">
        <f>IF(ISBLANK($A1456),"",$F1456-(INDEX(ShipmentRegister!A:A,MATCH($A1456,ShipmentRegister!C:C,0))))</f>
        <v/>
      </c>
      <c r="L1456" s="59" t="str">
        <f>IF(ISBLANK($A1456),"",IF(INDEX(ShipmentRegister!T:T,MATCH($A1456,ShipmentRegister!C:C,0))=0,"",INDEX(ShipmentRegister!T:T,MATCH($A1456,ShipmentRegister!C:C,0))))</f>
        <v/>
      </c>
      <c r="M1456" s="24"/>
    </row>
    <row r="1457" spans="1:13">
      <c r="A1457" s="29"/>
      <c r="B1457" s="56" t="str">
        <f>IF(ISBLANK($A1457),"",INDEX(ShipmentRegister!G:G,MATCH($A1457,ShipmentRegister!C:C,0)))</f>
        <v/>
      </c>
      <c r="C1457" s="57" t="str">
        <f>IF(ISBLANK($A1457),"",INDEX(ShipmentRegister!D:D,MATCH($A1457,ShipmentRegister!C:C,0)))</f>
        <v/>
      </c>
      <c r="D1457" s="57" t="str">
        <f>IF(ISBLANK($A1457),"",INDEX(ShipmentRegister!F:F,MATCH($A1457,ShipmentRegister!C:C,0)))</f>
        <v/>
      </c>
      <c r="E1457" s="23"/>
      <c r="F1457" s="63"/>
      <c r="G1457" s="25"/>
      <c r="H1457" s="23"/>
      <c r="I1457" s="23"/>
      <c r="J1457" s="24"/>
      <c r="K1457" s="58" t="str">
        <f>IF(ISBLANK($A1457),"",$F1457-(INDEX(ShipmentRegister!A:A,MATCH($A1457,ShipmentRegister!C:C,0))))</f>
        <v/>
      </c>
      <c r="L1457" s="59" t="str">
        <f>IF(ISBLANK($A1457),"",IF(INDEX(ShipmentRegister!T:T,MATCH($A1457,ShipmentRegister!C:C,0))=0,"",INDEX(ShipmentRegister!T:T,MATCH($A1457,ShipmentRegister!C:C,0))))</f>
        <v/>
      </c>
      <c r="M1457" s="24"/>
    </row>
    <row r="1458" spans="1:13">
      <c r="A1458" s="29"/>
      <c r="B1458" s="56" t="str">
        <f>IF(ISBLANK($A1458),"",INDEX(ShipmentRegister!G:G,MATCH($A1458,ShipmentRegister!C:C,0)))</f>
        <v/>
      </c>
      <c r="C1458" s="57" t="str">
        <f>IF(ISBLANK($A1458),"",INDEX(ShipmentRegister!D:D,MATCH($A1458,ShipmentRegister!C:C,0)))</f>
        <v/>
      </c>
      <c r="D1458" s="57" t="str">
        <f>IF(ISBLANK($A1458),"",INDEX(ShipmentRegister!F:F,MATCH($A1458,ShipmentRegister!C:C,0)))</f>
        <v/>
      </c>
      <c r="E1458" s="23"/>
      <c r="F1458" s="63"/>
      <c r="G1458" s="25"/>
      <c r="H1458" s="23"/>
      <c r="I1458" s="23"/>
      <c r="J1458" s="24"/>
      <c r="K1458" s="58" t="str">
        <f>IF(ISBLANK($A1458),"",$F1458-(INDEX(ShipmentRegister!A:A,MATCH($A1458,ShipmentRegister!C:C,0))))</f>
        <v/>
      </c>
      <c r="L1458" s="59" t="str">
        <f>IF(ISBLANK($A1458),"",IF(INDEX(ShipmentRegister!T:T,MATCH($A1458,ShipmentRegister!C:C,0))=0,"",INDEX(ShipmentRegister!T:T,MATCH($A1458,ShipmentRegister!C:C,0))))</f>
        <v/>
      </c>
      <c r="M1458" s="24"/>
    </row>
    <row r="1459" spans="1:13">
      <c r="A1459" s="29"/>
      <c r="B1459" s="56" t="str">
        <f>IF(ISBLANK($A1459),"",INDEX(ShipmentRegister!G:G,MATCH($A1459,ShipmentRegister!C:C,0)))</f>
        <v/>
      </c>
      <c r="C1459" s="57" t="str">
        <f>IF(ISBLANK($A1459),"",INDEX(ShipmentRegister!D:D,MATCH($A1459,ShipmentRegister!C:C,0)))</f>
        <v/>
      </c>
      <c r="D1459" s="57" t="str">
        <f>IF(ISBLANK($A1459),"",INDEX(ShipmentRegister!F:F,MATCH($A1459,ShipmentRegister!C:C,0)))</f>
        <v/>
      </c>
      <c r="E1459" s="23"/>
      <c r="F1459" s="63"/>
      <c r="G1459" s="25"/>
      <c r="H1459" s="23"/>
      <c r="I1459" s="23"/>
      <c r="J1459" s="24"/>
      <c r="K1459" s="58" t="str">
        <f>IF(ISBLANK($A1459),"",$F1459-(INDEX(ShipmentRegister!A:A,MATCH($A1459,ShipmentRegister!C:C,0))))</f>
        <v/>
      </c>
      <c r="L1459" s="59" t="str">
        <f>IF(ISBLANK($A1459),"",IF(INDEX(ShipmentRegister!T:T,MATCH($A1459,ShipmentRegister!C:C,0))=0,"",INDEX(ShipmentRegister!T:T,MATCH($A1459,ShipmentRegister!C:C,0))))</f>
        <v/>
      </c>
      <c r="M1459" s="24"/>
    </row>
    <row r="1460" spans="1:13">
      <c r="A1460" s="29"/>
      <c r="B1460" s="56" t="str">
        <f>IF(ISBLANK($A1460),"",INDEX(ShipmentRegister!G:G,MATCH($A1460,ShipmentRegister!C:C,0)))</f>
        <v/>
      </c>
      <c r="C1460" s="57" t="str">
        <f>IF(ISBLANK($A1460),"",INDEX(ShipmentRegister!D:D,MATCH($A1460,ShipmentRegister!C:C,0)))</f>
        <v/>
      </c>
      <c r="D1460" s="57" t="str">
        <f>IF(ISBLANK($A1460),"",INDEX(ShipmentRegister!F:F,MATCH($A1460,ShipmentRegister!C:C,0)))</f>
        <v/>
      </c>
      <c r="E1460" s="23"/>
      <c r="F1460" s="63"/>
      <c r="G1460" s="25"/>
      <c r="H1460" s="23"/>
      <c r="I1460" s="23"/>
      <c r="J1460" s="24"/>
      <c r="K1460" s="58" t="str">
        <f>IF(ISBLANK($A1460),"",$F1460-(INDEX(ShipmentRegister!A:A,MATCH($A1460,ShipmentRegister!C:C,0))))</f>
        <v/>
      </c>
      <c r="L1460" s="59" t="str">
        <f>IF(ISBLANK($A1460),"",IF(INDEX(ShipmentRegister!T:T,MATCH($A1460,ShipmentRegister!C:C,0))=0,"",INDEX(ShipmentRegister!T:T,MATCH($A1460,ShipmentRegister!C:C,0))))</f>
        <v/>
      </c>
      <c r="M1460" s="24"/>
    </row>
    <row r="1461" spans="1:13">
      <c r="A1461" s="29"/>
      <c r="B1461" s="56" t="str">
        <f>IF(ISBLANK($A1461),"",INDEX(ShipmentRegister!G:G,MATCH($A1461,ShipmentRegister!C:C,0)))</f>
        <v/>
      </c>
      <c r="C1461" s="57" t="str">
        <f>IF(ISBLANK($A1461),"",INDEX(ShipmentRegister!D:D,MATCH($A1461,ShipmentRegister!C:C,0)))</f>
        <v/>
      </c>
      <c r="D1461" s="57" t="str">
        <f>IF(ISBLANK($A1461),"",INDEX(ShipmentRegister!F:F,MATCH($A1461,ShipmentRegister!C:C,0)))</f>
        <v/>
      </c>
      <c r="E1461" s="23"/>
      <c r="F1461" s="63"/>
      <c r="G1461" s="25"/>
      <c r="H1461" s="23"/>
      <c r="I1461" s="23"/>
      <c r="J1461" s="24"/>
      <c r="K1461" s="58" t="str">
        <f>IF(ISBLANK($A1461),"",$F1461-(INDEX(ShipmentRegister!A:A,MATCH($A1461,ShipmentRegister!C:C,0))))</f>
        <v/>
      </c>
      <c r="L1461" s="59" t="str">
        <f>IF(ISBLANK($A1461),"",IF(INDEX(ShipmentRegister!T:T,MATCH($A1461,ShipmentRegister!C:C,0))=0,"",INDEX(ShipmentRegister!T:T,MATCH($A1461,ShipmentRegister!C:C,0))))</f>
        <v/>
      </c>
      <c r="M1461" s="24"/>
    </row>
    <row r="1462" spans="1:13">
      <c r="A1462" s="29"/>
      <c r="B1462" s="56" t="str">
        <f>IF(ISBLANK($A1462),"",INDEX(ShipmentRegister!G:G,MATCH($A1462,ShipmentRegister!C:C,0)))</f>
        <v/>
      </c>
      <c r="C1462" s="57" t="str">
        <f>IF(ISBLANK($A1462),"",INDEX(ShipmentRegister!D:D,MATCH($A1462,ShipmentRegister!C:C,0)))</f>
        <v/>
      </c>
      <c r="D1462" s="57" t="str">
        <f>IF(ISBLANK($A1462),"",INDEX(ShipmentRegister!F:F,MATCH($A1462,ShipmentRegister!C:C,0)))</f>
        <v/>
      </c>
      <c r="E1462" s="23"/>
      <c r="F1462" s="63"/>
      <c r="G1462" s="25"/>
      <c r="H1462" s="23"/>
      <c r="I1462" s="23"/>
      <c r="J1462" s="24"/>
      <c r="K1462" s="58" t="str">
        <f>IF(ISBLANK($A1462),"",$F1462-(INDEX(ShipmentRegister!A:A,MATCH($A1462,ShipmentRegister!C:C,0))))</f>
        <v/>
      </c>
      <c r="L1462" s="59" t="str">
        <f>IF(ISBLANK($A1462),"",IF(INDEX(ShipmentRegister!T:T,MATCH($A1462,ShipmentRegister!C:C,0))=0,"",INDEX(ShipmentRegister!T:T,MATCH($A1462,ShipmentRegister!C:C,0))))</f>
        <v/>
      </c>
      <c r="M1462" s="24"/>
    </row>
    <row r="1463" spans="1:13">
      <c r="A1463" s="29"/>
      <c r="B1463" s="56" t="str">
        <f>IF(ISBLANK($A1463),"",INDEX(ShipmentRegister!G:G,MATCH($A1463,ShipmentRegister!C:C,0)))</f>
        <v/>
      </c>
      <c r="C1463" s="57" t="str">
        <f>IF(ISBLANK($A1463),"",INDEX(ShipmentRegister!D:D,MATCH($A1463,ShipmentRegister!C:C,0)))</f>
        <v/>
      </c>
      <c r="D1463" s="57" t="str">
        <f>IF(ISBLANK($A1463),"",INDEX(ShipmentRegister!F:F,MATCH($A1463,ShipmentRegister!C:C,0)))</f>
        <v/>
      </c>
      <c r="E1463" s="23"/>
      <c r="F1463" s="63"/>
      <c r="G1463" s="25"/>
      <c r="H1463" s="23"/>
      <c r="I1463" s="23"/>
      <c r="J1463" s="24"/>
      <c r="K1463" s="58" t="str">
        <f>IF(ISBLANK($A1463),"",$F1463-(INDEX(ShipmentRegister!A:A,MATCH($A1463,ShipmentRegister!C:C,0))))</f>
        <v/>
      </c>
      <c r="L1463" s="59" t="str">
        <f>IF(ISBLANK($A1463),"",IF(INDEX(ShipmentRegister!T:T,MATCH($A1463,ShipmentRegister!C:C,0))=0,"",INDEX(ShipmentRegister!T:T,MATCH($A1463,ShipmentRegister!C:C,0))))</f>
        <v/>
      </c>
      <c r="M1463" s="24"/>
    </row>
    <row r="1464" spans="1:13">
      <c r="A1464" s="29"/>
      <c r="B1464" s="56" t="str">
        <f>IF(ISBLANK($A1464),"",INDEX(ShipmentRegister!G:G,MATCH($A1464,ShipmentRegister!C:C,0)))</f>
        <v/>
      </c>
      <c r="C1464" s="57" t="str">
        <f>IF(ISBLANK($A1464),"",INDEX(ShipmentRegister!D:D,MATCH($A1464,ShipmentRegister!C:C,0)))</f>
        <v/>
      </c>
      <c r="D1464" s="57" t="str">
        <f>IF(ISBLANK($A1464),"",INDEX(ShipmentRegister!F:F,MATCH($A1464,ShipmentRegister!C:C,0)))</f>
        <v/>
      </c>
      <c r="E1464" s="23"/>
      <c r="F1464" s="63"/>
      <c r="G1464" s="25"/>
      <c r="H1464" s="23"/>
      <c r="I1464" s="23"/>
      <c r="J1464" s="24"/>
      <c r="K1464" s="58" t="str">
        <f>IF(ISBLANK($A1464),"",$F1464-(INDEX(ShipmentRegister!A:A,MATCH($A1464,ShipmentRegister!C:C,0))))</f>
        <v/>
      </c>
      <c r="L1464" s="59" t="str">
        <f>IF(ISBLANK($A1464),"",IF(INDEX(ShipmentRegister!T:T,MATCH($A1464,ShipmentRegister!C:C,0))=0,"",INDEX(ShipmentRegister!T:T,MATCH($A1464,ShipmentRegister!C:C,0))))</f>
        <v/>
      </c>
      <c r="M1464" s="24"/>
    </row>
    <row r="1465" spans="1:13">
      <c r="A1465" s="29"/>
      <c r="B1465" s="56" t="str">
        <f>IF(ISBLANK($A1465),"",INDEX(ShipmentRegister!G:G,MATCH($A1465,ShipmentRegister!C:C,0)))</f>
        <v/>
      </c>
      <c r="C1465" s="57" t="str">
        <f>IF(ISBLANK($A1465),"",INDEX(ShipmentRegister!D:D,MATCH($A1465,ShipmentRegister!C:C,0)))</f>
        <v/>
      </c>
      <c r="D1465" s="57" t="str">
        <f>IF(ISBLANK($A1465),"",INDEX(ShipmentRegister!F:F,MATCH($A1465,ShipmentRegister!C:C,0)))</f>
        <v/>
      </c>
      <c r="E1465" s="23"/>
      <c r="F1465" s="63"/>
      <c r="G1465" s="25"/>
      <c r="H1465" s="23"/>
      <c r="I1465" s="23"/>
      <c r="J1465" s="24"/>
      <c r="K1465" s="58" t="str">
        <f>IF(ISBLANK($A1465),"",$F1465-(INDEX(ShipmentRegister!A:A,MATCH($A1465,ShipmentRegister!C:C,0))))</f>
        <v/>
      </c>
      <c r="L1465" s="59" t="str">
        <f>IF(ISBLANK($A1465),"",IF(INDEX(ShipmentRegister!T:T,MATCH($A1465,ShipmentRegister!C:C,0))=0,"",INDEX(ShipmentRegister!T:T,MATCH($A1465,ShipmentRegister!C:C,0))))</f>
        <v/>
      </c>
      <c r="M1465" s="24"/>
    </row>
    <row r="1466" spans="1:13">
      <c r="A1466" s="29"/>
      <c r="B1466" s="56" t="str">
        <f>IF(ISBLANK($A1466),"",INDEX(ShipmentRegister!G:G,MATCH($A1466,ShipmentRegister!C:C,0)))</f>
        <v/>
      </c>
      <c r="C1466" s="57" t="str">
        <f>IF(ISBLANK($A1466),"",INDEX(ShipmentRegister!D:D,MATCH($A1466,ShipmentRegister!C:C,0)))</f>
        <v/>
      </c>
      <c r="D1466" s="57" t="str">
        <f>IF(ISBLANK($A1466),"",INDEX(ShipmentRegister!F:F,MATCH($A1466,ShipmentRegister!C:C,0)))</f>
        <v/>
      </c>
      <c r="E1466" s="23"/>
      <c r="F1466" s="63"/>
      <c r="G1466" s="25"/>
      <c r="H1466" s="23"/>
      <c r="I1466" s="23"/>
      <c r="J1466" s="24"/>
      <c r="K1466" s="58" t="str">
        <f>IF(ISBLANK($A1466),"",$F1466-(INDEX(ShipmentRegister!A:A,MATCH($A1466,ShipmentRegister!C:C,0))))</f>
        <v/>
      </c>
      <c r="L1466" s="59" t="str">
        <f>IF(ISBLANK($A1466),"",IF(INDEX(ShipmentRegister!T:T,MATCH($A1466,ShipmentRegister!C:C,0))=0,"",INDEX(ShipmentRegister!T:T,MATCH($A1466,ShipmentRegister!C:C,0))))</f>
        <v/>
      </c>
      <c r="M1466" s="24"/>
    </row>
    <row r="1467" spans="1:13">
      <c r="A1467" s="29"/>
      <c r="B1467" s="56" t="str">
        <f>IF(ISBLANK($A1467),"",INDEX(ShipmentRegister!G:G,MATCH($A1467,ShipmentRegister!C:C,0)))</f>
        <v/>
      </c>
      <c r="C1467" s="57" t="str">
        <f>IF(ISBLANK($A1467),"",INDEX(ShipmentRegister!D:D,MATCH($A1467,ShipmentRegister!C:C,0)))</f>
        <v/>
      </c>
      <c r="D1467" s="57" t="str">
        <f>IF(ISBLANK($A1467),"",INDEX(ShipmentRegister!F:F,MATCH($A1467,ShipmentRegister!C:C,0)))</f>
        <v/>
      </c>
      <c r="E1467" s="23"/>
      <c r="F1467" s="63"/>
      <c r="G1467" s="25"/>
      <c r="H1467" s="23"/>
      <c r="I1467" s="23"/>
      <c r="J1467" s="24"/>
      <c r="K1467" s="58" t="str">
        <f>IF(ISBLANK($A1467),"",$F1467-(INDEX(ShipmentRegister!A:A,MATCH($A1467,ShipmentRegister!C:C,0))))</f>
        <v/>
      </c>
      <c r="L1467" s="59" t="str">
        <f>IF(ISBLANK($A1467),"",IF(INDEX(ShipmentRegister!T:T,MATCH($A1467,ShipmentRegister!C:C,0))=0,"",INDEX(ShipmentRegister!T:T,MATCH($A1467,ShipmentRegister!C:C,0))))</f>
        <v/>
      </c>
      <c r="M1467" s="24"/>
    </row>
    <row r="1468" spans="1:13">
      <c r="A1468" s="29"/>
      <c r="B1468" s="56" t="str">
        <f>IF(ISBLANK($A1468),"",INDEX(ShipmentRegister!G:G,MATCH($A1468,ShipmentRegister!C:C,0)))</f>
        <v/>
      </c>
      <c r="C1468" s="57" t="str">
        <f>IF(ISBLANK($A1468),"",INDEX(ShipmentRegister!D:D,MATCH($A1468,ShipmentRegister!C:C,0)))</f>
        <v/>
      </c>
      <c r="D1468" s="57" t="str">
        <f>IF(ISBLANK($A1468),"",INDEX(ShipmentRegister!F:F,MATCH($A1468,ShipmentRegister!C:C,0)))</f>
        <v/>
      </c>
      <c r="E1468" s="23"/>
      <c r="F1468" s="63"/>
      <c r="G1468" s="25"/>
      <c r="H1468" s="23"/>
      <c r="I1468" s="23"/>
      <c r="J1468" s="24"/>
      <c r="K1468" s="58" t="str">
        <f>IF(ISBLANK($A1468),"",$F1468-(INDEX(ShipmentRegister!A:A,MATCH($A1468,ShipmentRegister!C:C,0))))</f>
        <v/>
      </c>
      <c r="L1468" s="59" t="str">
        <f>IF(ISBLANK($A1468),"",IF(INDEX(ShipmentRegister!T:T,MATCH($A1468,ShipmentRegister!C:C,0))=0,"",INDEX(ShipmentRegister!T:T,MATCH($A1468,ShipmentRegister!C:C,0))))</f>
        <v/>
      </c>
      <c r="M1468" s="24"/>
    </row>
    <row r="1469" spans="1:13">
      <c r="A1469" s="29"/>
      <c r="B1469" s="56" t="str">
        <f>IF(ISBLANK($A1469),"",INDEX(ShipmentRegister!G:G,MATCH($A1469,ShipmentRegister!C:C,0)))</f>
        <v/>
      </c>
      <c r="C1469" s="57" t="str">
        <f>IF(ISBLANK($A1469),"",INDEX(ShipmentRegister!D:D,MATCH($A1469,ShipmentRegister!C:C,0)))</f>
        <v/>
      </c>
      <c r="D1469" s="57" t="str">
        <f>IF(ISBLANK($A1469),"",INDEX(ShipmentRegister!F:F,MATCH($A1469,ShipmentRegister!C:C,0)))</f>
        <v/>
      </c>
      <c r="E1469" s="23"/>
      <c r="F1469" s="63"/>
      <c r="G1469" s="25"/>
      <c r="H1469" s="23"/>
      <c r="I1469" s="23"/>
      <c r="J1469" s="24"/>
      <c r="K1469" s="58" t="str">
        <f>IF(ISBLANK($A1469),"",$F1469-(INDEX(ShipmentRegister!A:A,MATCH($A1469,ShipmentRegister!C:C,0))))</f>
        <v/>
      </c>
      <c r="L1469" s="59" t="str">
        <f>IF(ISBLANK($A1469),"",IF(INDEX(ShipmentRegister!T:T,MATCH($A1469,ShipmentRegister!C:C,0))=0,"",INDEX(ShipmentRegister!T:T,MATCH($A1469,ShipmentRegister!C:C,0))))</f>
        <v/>
      </c>
      <c r="M1469" s="24"/>
    </row>
    <row r="1470" spans="1:13">
      <c r="A1470" s="29"/>
      <c r="B1470" s="56" t="str">
        <f>IF(ISBLANK($A1470),"",INDEX(ShipmentRegister!G:G,MATCH($A1470,ShipmentRegister!C:C,0)))</f>
        <v/>
      </c>
      <c r="C1470" s="57" t="str">
        <f>IF(ISBLANK($A1470),"",INDEX(ShipmentRegister!D:D,MATCH($A1470,ShipmentRegister!C:C,0)))</f>
        <v/>
      </c>
      <c r="D1470" s="57" t="str">
        <f>IF(ISBLANK($A1470),"",INDEX(ShipmentRegister!F:F,MATCH($A1470,ShipmentRegister!C:C,0)))</f>
        <v/>
      </c>
      <c r="E1470" s="23"/>
      <c r="F1470" s="63"/>
      <c r="G1470" s="25"/>
      <c r="H1470" s="23"/>
      <c r="I1470" s="23"/>
      <c r="J1470" s="24"/>
      <c r="K1470" s="58" t="str">
        <f>IF(ISBLANK($A1470),"",$F1470-(INDEX(ShipmentRegister!A:A,MATCH($A1470,ShipmentRegister!C:C,0))))</f>
        <v/>
      </c>
      <c r="L1470" s="59" t="str">
        <f>IF(ISBLANK($A1470),"",IF(INDEX(ShipmentRegister!T:T,MATCH($A1470,ShipmentRegister!C:C,0))=0,"",INDEX(ShipmentRegister!T:T,MATCH($A1470,ShipmentRegister!C:C,0))))</f>
        <v/>
      </c>
      <c r="M1470" s="24"/>
    </row>
    <row r="1471" spans="1:13">
      <c r="A1471" s="29"/>
      <c r="B1471" s="56" t="str">
        <f>IF(ISBLANK($A1471),"",INDEX(ShipmentRegister!G:G,MATCH($A1471,ShipmentRegister!C:C,0)))</f>
        <v/>
      </c>
      <c r="C1471" s="57" t="str">
        <f>IF(ISBLANK($A1471),"",INDEX(ShipmentRegister!D:D,MATCH($A1471,ShipmentRegister!C:C,0)))</f>
        <v/>
      </c>
      <c r="D1471" s="57" t="str">
        <f>IF(ISBLANK($A1471),"",INDEX(ShipmentRegister!F:F,MATCH($A1471,ShipmentRegister!C:C,0)))</f>
        <v/>
      </c>
      <c r="E1471" s="23"/>
      <c r="F1471" s="63"/>
      <c r="G1471" s="25"/>
      <c r="H1471" s="23"/>
      <c r="I1471" s="23"/>
      <c r="J1471" s="24"/>
      <c r="K1471" s="58" t="str">
        <f>IF(ISBLANK($A1471),"",$F1471-(INDEX(ShipmentRegister!A:A,MATCH($A1471,ShipmentRegister!C:C,0))))</f>
        <v/>
      </c>
      <c r="L1471" s="59" t="str">
        <f>IF(ISBLANK($A1471),"",IF(INDEX(ShipmentRegister!T:T,MATCH($A1471,ShipmentRegister!C:C,0))=0,"",INDEX(ShipmentRegister!T:T,MATCH($A1471,ShipmentRegister!C:C,0))))</f>
        <v/>
      </c>
      <c r="M1471" s="24"/>
    </row>
    <row r="1472" spans="1:13">
      <c r="A1472" s="29"/>
      <c r="B1472" s="56" t="str">
        <f>IF(ISBLANK($A1472),"",INDEX(ShipmentRegister!G:G,MATCH($A1472,ShipmentRegister!C:C,0)))</f>
        <v/>
      </c>
      <c r="C1472" s="57" t="str">
        <f>IF(ISBLANK($A1472),"",INDEX(ShipmentRegister!D:D,MATCH($A1472,ShipmentRegister!C:C,0)))</f>
        <v/>
      </c>
      <c r="D1472" s="57" t="str">
        <f>IF(ISBLANK($A1472),"",INDEX(ShipmentRegister!F:F,MATCH($A1472,ShipmentRegister!C:C,0)))</f>
        <v/>
      </c>
      <c r="E1472" s="23"/>
      <c r="F1472" s="63"/>
      <c r="G1472" s="25"/>
      <c r="H1472" s="23"/>
      <c r="I1472" s="23"/>
      <c r="J1472" s="24"/>
      <c r="K1472" s="58" t="str">
        <f>IF(ISBLANK($A1472),"",$F1472-(INDEX(ShipmentRegister!A:A,MATCH($A1472,ShipmentRegister!C:C,0))))</f>
        <v/>
      </c>
      <c r="L1472" s="59" t="str">
        <f>IF(ISBLANK($A1472),"",IF(INDEX(ShipmentRegister!T:T,MATCH($A1472,ShipmentRegister!C:C,0))=0,"",INDEX(ShipmentRegister!T:T,MATCH($A1472,ShipmentRegister!C:C,0))))</f>
        <v/>
      </c>
      <c r="M1472" s="24"/>
    </row>
    <row r="1473" spans="1:13">
      <c r="A1473" s="29"/>
      <c r="B1473" s="56" t="str">
        <f>IF(ISBLANK($A1473),"",INDEX(ShipmentRegister!G:G,MATCH($A1473,ShipmentRegister!C:C,0)))</f>
        <v/>
      </c>
      <c r="C1473" s="57" t="str">
        <f>IF(ISBLANK($A1473),"",INDEX(ShipmentRegister!D:D,MATCH($A1473,ShipmentRegister!C:C,0)))</f>
        <v/>
      </c>
      <c r="D1473" s="57" t="str">
        <f>IF(ISBLANK($A1473),"",INDEX(ShipmentRegister!F:F,MATCH($A1473,ShipmentRegister!C:C,0)))</f>
        <v/>
      </c>
      <c r="E1473" s="23"/>
      <c r="F1473" s="63"/>
      <c r="G1473" s="25"/>
      <c r="H1473" s="23"/>
      <c r="I1473" s="23"/>
      <c r="J1473" s="24"/>
      <c r="K1473" s="58" t="str">
        <f>IF(ISBLANK($A1473),"",$F1473-(INDEX(ShipmentRegister!A:A,MATCH($A1473,ShipmentRegister!C:C,0))))</f>
        <v/>
      </c>
      <c r="L1473" s="59" t="str">
        <f>IF(ISBLANK($A1473),"",IF(INDEX(ShipmentRegister!T:T,MATCH($A1473,ShipmentRegister!C:C,0))=0,"",INDEX(ShipmentRegister!T:T,MATCH($A1473,ShipmentRegister!C:C,0))))</f>
        <v/>
      </c>
      <c r="M1473" s="24"/>
    </row>
    <row r="1474" spans="1:13">
      <c r="A1474" s="29"/>
      <c r="B1474" s="56" t="str">
        <f>IF(ISBLANK($A1474),"",INDEX(ShipmentRegister!G:G,MATCH($A1474,ShipmentRegister!C:C,0)))</f>
        <v/>
      </c>
      <c r="C1474" s="57" t="str">
        <f>IF(ISBLANK($A1474),"",INDEX(ShipmentRegister!D:D,MATCH($A1474,ShipmentRegister!C:C,0)))</f>
        <v/>
      </c>
      <c r="D1474" s="57" t="str">
        <f>IF(ISBLANK($A1474),"",INDEX(ShipmentRegister!F:F,MATCH($A1474,ShipmentRegister!C:C,0)))</f>
        <v/>
      </c>
      <c r="E1474" s="23"/>
      <c r="F1474" s="63"/>
      <c r="G1474" s="25"/>
      <c r="H1474" s="23"/>
      <c r="I1474" s="23"/>
      <c r="J1474" s="24"/>
      <c r="K1474" s="58" t="str">
        <f>IF(ISBLANK($A1474),"",$F1474-(INDEX(ShipmentRegister!A:A,MATCH($A1474,ShipmentRegister!C:C,0))))</f>
        <v/>
      </c>
      <c r="L1474" s="59" t="str">
        <f>IF(ISBLANK($A1474),"",IF(INDEX(ShipmentRegister!T:T,MATCH($A1474,ShipmentRegister!C:C,0))=0,"",INDEX(ShipmentRegister!T:T,MATCH($A1474,ShipmentRegister!C:C,0))))</f>
        <v/>
      </c>
      <c r="M1474" s="24"/>
    </row>
    <row r="1475" spans="1:13">
      <c r="A1475" s="29"/>
      <c r="B1475" s="56" t="str">
        <f>IF(ISBLANK($A1475),"",INDEX(ShipmentRegister!G:G,MATCH($A1475,ShipmentRegister!C:C,0)))</f>
        <v/>
      </c>
      <c r="C1475" s="57" t="str">
        <f>IF(ISBLANK($A1475),"",INDEX(ShipmentRegister!D:D,MATCH($A1475,ShipmentRegister!C:C,0)))</f>
        <v/>
      </c>
      <c r="D1475" s="57" t="str">
        <f>IF(ISBLANK($A1475),"",INDEX(ShipmentRegister!F:F,MATCH($A1475,ShipmentRegister!C:C,0)))</f>
        <v/>
      </c>
      <c r="E1475" s="23"/>
      <c r="F1475" s="63"/>
      <c r="G1475" s="25"/>
      <c r="H1475" s="23"/>
      <c r="I1475" s="23"/>
      <c r="J1475" s="24"/>
      <c r="K1475" s="58" t="str">
        <f>IF(ISBLANK($A1475),"",$F1475-(INDEX(ShipmentRegister!A:A,MATCH($A1475,ShipmentRegister!C:C,0))))</f>
        <v/>
      </c>
      <c r="L1475" s="59" t="str">
        <f>IF(ISBLANK($A1475),"",IF(INDEX(ShipmentRegister!T:T,MATCH($A1475,ShipmentRegister!C:C,0))=0,"",INDEX(ShipmentRegister!T:T,MATCH($A1475,ShipmentRegister!C:C,0))))</f>
        <v/>
      </c>
      <c r="M1475" s="24"/>
    </row>
    <row r="1476" spans="1:13">
      <c r="A1476" s="29"/>
      <c r="B1476" s="56" t="str">
        <f>IF(ISBLANK($A1476),"",INDEX(ShipmentRegister!G:G,MATCH($A1476,ShipmentRegister!C:C,0)))</f>
        <v/>
      </c>
      <c r="C1476" s="57" t="str">
        <f>IF(ISBLANK($A1476),"",INDEX(ShipmentRegister!D:D,MATCH($A1476,ShipmentRegister!C:C,0)))</f>
        <v/>
      </c>
      <c r="D1476" s="57" t="str">
        <f>IF(ISBLANK($A1476),"",INDEX(ShipmentRegister!F:F,MATCH($A1476,ShipmentRegister!C:C,0)))</f>
        <v/>
      </c>
      <c r="E1476" s="23"/>
      <c r="F1476" s="63"/>
      <c r="G1476" s="25"/>
      <c r="H1476" s="23"/>
      <c r="I1476" s="23"/>
      <c r="J1476" s="24"/>
      <c r="K1476" s="58" t="str">
        <f>IF(ISBLANK($A1476),"",$F1476-(INDEX(ShipmentRegister!A:A,MATCH($A1476,ShipmentRegister!C:C,0))))</f>
        <v/>
      </c>
      <c r="L1476" s="59" t="str">
        <f>IF(ISBLANK($A1476),"",IF(INDEX(ShipmentRegister!T:T,MATCH($A1476,ShipmentRegister!C:C,0))=0,"",INDEX(ShipmentRegister!T:T,MATCH($A1476,ShipmentRegister!C:C,0))))</f>
        <v/>
      </c>
      <c r="M1476" s="24"/>
    </row>
    <row r="1477" spans="1:13">
      <c r="A1477" s="29"/>
      <c r="B1477" s="56" t="str">
        <f>IF(ISBLANK($A1477),"",INDEX(ShipmentRegister!G:G,MATCH($A1477,ShipmentRegister!C:C,0)))</f>
        <v/>
      </c>
      <c r="C1477" s="57" t="str">
        <f>IF(ISBLANK($A1477),"",INDEX(ShipmentRegister!D:D,MATCH($A1477,ShipmentRegister!C:C,0)))</f>
        <v/>
      </c>
      <c r="D1477" s="57" t="str">
        <f>IF(ISBLANK($A1477),"",INDEX(ShipmentRegister!F:F,MATCH($A1477,ShipmentRegister!C:C,0)))</f>
        <v/>
      </c>
      <c r="E1477" s="23"/>
      <c r="F1477" s="63"/>
      <c r="G1477" s="25"/>
      <c r="H1477" s="23"/>
      <c r="I1477" s="23"/>
      <c r="J1477" s="24"/>
      <c r="K1477" s="58" t="str">
        <f>IF(ISBLANK($A1477),"",$F1477-(INDEX(ShipmentRegister!A:A,MATCH($A1477,ShipmentRegister!C:C,0))))</f>
        <v/>
      </c>
      <c r="L1477" s="59" t="str">
        <f>IF(ISBLANK($A1477),"",IF(INDEX(ShipmentRegister!T:T,MATCH($A1477,ShipmentRegister!C:C,0))=0,"",INDEX(ShipmentRegister!T:T,MATCH($A1477,ShipmentRegister!C:C,0))))</f>
        <v/>
      </c>
      <c r="M1477" s="24"/>
    </row>
    <row r="1478" spans="1:13">
      <c r="A1478" s="29"/>
      <c r="B1478" s="56" t="str">
        <f>IF(ISBLANK($A1478),"",INDEX(ShipmentRegister!G:G,MATCH($A1478,ShipmentRegister!C:C,0)))</f>
        <v/>
      </c>
      <c r="C1478" s="57" t="str">
        <f>IF(ISBLANK($A1478),"",INDEX(ShipmentRegister!D:D,MATCH($A1478,ShipmentRegister!C:C,0)))</f>
        <v/>
      </c>
      <c r="D1478" s="57" t="str">
        <f>IF(ISBLANK($A1478),"",INDEX(ShipmentRegister!F:F,MATCH($A1478,ShipmentRegister!C:C,0)))</f>
        <v/>
      </c>
      <c r="E1478" s="23"/>
      <c r="F1478" s="63"/>
      <c r="G1478" s="25"/>
      <c r="H1478" s="23"/>
      <c r="I1478" s="23"/>
      <c r="J1478" s="24"/>
      <c r="K1478" s="58" t="str">
        <f>IF(ISBLANK($A1478),"",$F1478-(INDEX(ShipmentRegister!A:A,MATCH($A1478,ShipmentRegister!C:C,0))))</f>
        <v/>
      </c>
      <c r="L1478" s="59" t="str">
        <f>IF(ISBLANK($A1478),"",IF(INDEX(ShipmentRegister!T:T,MATCH($A1478,ShipmentRegister!C:C,0))=0,"",INDEX(ShipmentRegister!T:T,MATCH($A1478,ShipmentRegister!C:C,0))))</f>
        <v/>
      </c>
      <c r="M1478" s="24"/>
    </row>
    <row r="1479" spans="1:13">
      <c r="A1479" s="29"/>
      <c r="B1479" s="56" t="str">
        <f>IF(ISBLANK($A1479),"",INDEX(ShipmentRegister!G:G,MATCH($A1479,ShipmentRegister!C:C,0)))</f>
        <v/>
      </c>
      <c r="C1479" s="57" t="str">
        <f>IF(ISBLANK($A1479),"",INDEX(ShipmentRegister!D:D,MATCH($A1479,ShipmentRegister!C:C,0)))</f>
        <v/>
      </c>
      <c r="D1479" s="57" t="str">
        <f>IF(ISBLANK($A1479),"",INDEX(ShipmentRegister!F:F,MATCH($A1479,ShipmentRegister!C:C,0)))</f>
        <v/>
      </c>
      <c r="E1479" s="23"/>
      <c r="F1479" s="63"/>
      <c r="G1479" s="25"/>
      <c r="H1479" s="23"/>
      <c r="I1479" s="23"/>
      <c r="J1479" s="24"/>
      <c r="K1479" s="58" t="str">
        <f>IF(ISBLANK($A1479),"",$F1479-(INDEX(ShipmentRegister!A:A,MATCH($A1479,ShipmentRegister!C:C,0))))</f>
        <v/>
      </c>
      <c r="L1479" s="59" t="str">
        <f>IF(ISBLANK($A1479),"",IF(INDEX(ShipmentRegister!T:T,MATCH($A1479,ShipmentRegister!C:C,0))=0,"",INDEX(ShipmentRegister!T:T,MATCH($A1479,ShipmentRegister!C:C,0))))</f>
        <v/>
      </c>
      <c r="M1479" s="24"/>
    </row>
    <row r="1480" spans="1:13">
      <c r="A1480" s="29"/>
      <c r="B1480" s="56" t="str">
        <f>IF(ISBLANK($A1480),"",INDEX(ShipmentRegister!G:G,MATCH($A1480,ShipmentRegister!C:C,0)))</f>
        <v/>
      </c>
      <c r="C1480" s="57" t="str">
        <f>IF(ISBLANK($A1480),"",INDEX(ShipmentRegister!D:D,MATCH($A1480,ShipmentRegister!C:C,0)))</f>
        <v/>
      </c>
      <c r="D1480" s="57" t="str">
        <f>IF(ISBLANK($A1480),"",INDEX(ShipmentRegister!F:F,MATCH($A1480,ShipmentRegister!C:C,0)))</f>
        <v/>
      </c>
      <c r="E1480" s="23"/>
      <c r="F1480" s="63"/>
      <c r="G1480" s="25"/>
      <c r="H1480" s="23"/>
      <c r="I1480" s="23"/>
      <c r="J1480" s="24"/>
      <c r="K1480" s="58" t="str">
        <f>IF(ISBLANK($A1480),"",$F1480-(INDEX(ShipmentRegister!A:A,MATCH($A1480,ShipmentRegister!C:C,0))))</f>
        <v/>
      </c>
      <c r="L1480" s="59" t="str">
        <f>IF(ISBLANK($A1480),"",IF(INDEX(ShipmentRegister!T:T,MATCH($A1480,ShipmentRegister!C:C,0))=0,"",INDEX(ShipmentRegister!T:T,MATCH($A1480,ShipmentRegister!C:C,0))))</f>
        <v/>
      </c>
      <c r="M1480" s="24"/>
    </row>
    <row r="1481" spans="1:13">
      <c r="A1481" s="29"/>
      <c r="B1481" s="56" t="str">
        <f>IF(ISBLANK($A1481),"",INDEX(ShipmentRegister!G:G,MATCH($A1481,ShipmentRegister!C:C,0)))</f>
        <v/>
      </c>
      <c r="C1481" s="57" t="str">
        <f>IF(ISBLANK($A1481),"",INDEX(ShipmentRegister!D:D,MATCH($A1481,ShipmentRegister!C:C,0)))</f>
        <v/>
      </c>
      <c r="D1481" s="57" t="str">
        <f>IF(ISBLANK($A1481),"",INDEX(ShipmentRegister!F:F,MATCH($A1481,ShipmentRegister!C:C,0)))</f>
        <v/>
      </c>
      <c r="E1481" s="23"/>
      <c r="F1481" s="63"/>
      <c r="G1481" s="25"/>
      <c r="H1481" s="23"/>
      <c r="I1481" s="23"/>
      <c r="J1481" s="24"/>
      <c r="K1481" s="58" t="str">
        <f>IF(ISBLANK($A1481),"",$F1481-(INDEX(ShipmentRegister!A:A,MATCH($A1481,ShipmentRegister!C:C,0))))</f>
        <v/>
      </c>
      <c r="L1481" s="59" t="str">
        <f>IF(ISBLANK($A1481),"",IF(INDEX(ShipmentRegister!T:T,MATCH($A1481,ShipmentRegister!C:C,0))=0,"",INDEX(ShipmentRegister!T:T,MATCH($A1481,ShipmentRegister!C:C,0))))</f>
        <v/>
      </c>
      <c r="M1481" s="24"/>
    </row>
    <row r="1482" spans="1:13">
      <c r="A1482" s="29"/>
      <c r="B1482" s="56" t="str">
        <f>IF(ISBLANK($A1482),"",INDEX(ShipmentRegister!G:G,MATCH($A1482,ShipmentRegister!C:C,0)))</f>
        <v/>
      </c>
      <c r="C1482" s="57" t="str">
        <f>IF(ISBLANK($A1482),"",INDEX(ShipmentRegister!D:D,MATCH($A1482,ShipmentRegister!C:C,0)))</f>
        <v/>
      </c>
      <c r="D1482" s="57" t="str">
        <f>IF(ISBLANK($A1482),"",INDEX(ShipmentRegister!F:F,MATCH($A1482,ShipmentRegister!C:C,0)))</f>
        <v/>
      </c>
      <c r="E1482" s="23"/>
      <c r="F1482" s="63"/>
      <c r="G1482" s="25"/>
      <c r="H1482" s="23"/>
      <c r="I1482" s="23"/>
      <c r="J1482" s="24"/>
      <c r="K1482" s="58" t="str">
        <f>IF(ISBLANK($A1482),"",$F1482-(INDEX(ShipmentRegister!A:A,MATCH($A1482,ShipmentRegister!C:C,0))))</f>
        <v/>
      </c>
      <c r="L1482" s="59" t="str">
        <f>IF(ISBLANK($A1482),"",IF(INDEX(ShipmentRegister!T:T,MATCH($A1482,ShipmentRegister!C:C,0))=0,"",INDEX(ShipmentRegister!T:T,MATCH($A1482,ShipmentRegister!C:C,0))))</f>
        <v/>
      </c>
      <c r="M1482" s="24"/>
    </row>
    <row r="1483" spans="1:13">
      <c r="A1483" s="29"/>
      <c r="B1483" s="56" t="str">
        <f>IF(ISBLANK($A1483),"",INDEX(ShipmentRegister!G:G,MATCH($A1483,ShipmentRegister!C:C,0)))</f>
        <v/>
      </c>
      <c r="C1483" s="57" t="str">
        <f>IF(ISBLANK($A1483),"",INDEX(ShipmentRegister!D:D,MATCH($A1483,ShipmentRegister!C:C,0)))</f>
        <v/>
      </c>
      <c r="D1483" s="57" t="str">
        <f>IF(ISBLANK($A1483),"",INDEX(ShipmentRegister!F:F,MATCH($A1483,ShipmentRegister!C:C,0)))</f>
        <v/>
      </c>
      <c r="E1483" s="23"/>
      <c r="F1483" s="63"/>
      <c r="G1483" s="25"/>
      <c r="H1483" s="23"/>
      <c r="I1483" s="23"/>
      <c r="J1483" s="24"/>
      <c r="K1483" s="58" t="str">
        <f>IF(ISBLANK($A1483),"",$F1483-(INDEX(ShipmentRegister!A:A,MATCH($A1483,ShipmentRegister!C:C,0))))</f>
        <v/>
      </c>
      <c r="L1483" s="59" t="str">
        <f>IF(ISBLANK($A1483),"",IF(INDEX(ShipmentRegister!T:T,MATCH($A1483,ShipmentRegister!C:C,0))=0,"",INDEX(ShipmentRegister!T:T,MATCH($A1483,ShipmentRegister!C:C,0))))</f>
        <v/>
      </c>
      <c r="M1483" s="24"/>
    </row>
    <row r="1484" spans="1:13">
      <c r="A1484" s="29"/>
      <c r="B1484" s="56" t="str">
        <f>IF(ISBLANK($A1484),"",INDEX(ShipmentRegister!G:G,MATCH($A1484,ShipmentRegister!C:C,0)))</f>
        <v/>
      </c>
      <c r="C1484" s="57" t="str">
        <f>IF(ISBLANK($A1484),"",INDEX(ShipmentRegister!D:D,MATCH($A1484,ShipmentRegister!C:C,0)))</f>
        <v/>
      </c>
      <c r="D1484" s="57" t="str">
        <f>IF(ISBLANK($A1484),"",INDEX(ShipmentRegister!F:F,MATCH($A1484,ShipmentRegister!C:C,0)))</f>
        <v/>
      </c>
      <c r="E1484" s="23"/>
      <c r="F1484" s="63"/>
      <c r="G1484" s="25"/>
      <c r="H1484" s="23"/>
      <c r="I1484" s="23"/>
      <c r="J1484" s="24"/>
      <c r="K1484" s="58" t="str">
        <f>IF(ISBLANK($A1484),"",$F1484-(INDEX(ShipmentRegister!A:A,MATCH($A1484,ShipmentRegister!C:C,0))))</f>
        <v/>
      </c>
      <c r="L1484" s="59" t="str">
        <f>IF(ISBLANK($A1484),"",IF(INDEX(ShipmentRegister!T:T,MATCH($A1484,ShipmentRegister!C:C,0))=0,"",INDEX(ShipmentRegister!T:T,MATCH($A1484,ShipmentRegister!C:C,0))))</f>
        <v/>
      </c>
      <c r="M1484" s="24"/>
    </row>
    <row r="1485" spans="1:13">
      <c r="A1485" s="29"/>
      <c r="B1485" s="56" t="str">
        <f>IF(ISBLANK($A1485),"",INDEX(ShipmentRegister!G:G,MATCH($A1485,ShipmentRegister!C:C,0)))</f>
        <v/>
      </c>
      <c r="C1485" s="57" t="str">
        <f>IF(ISBLANK($A1485),"",INDEX(ShipmentRegister!D:D,MATCH($A1485,ShipmentRegister!C:C,0)))</f>
        <v/>
      </c>
      <c r="D1485" s="57" t="str">
        <f>IF(ISBLANK($A1485),"",INDEX(ShipmentRegister!F:F,MATCH($A1485,ShipmentRegister!C:C,0)))</f>
        <v/>
      </c>
      <c r="E1485" s="23"/>
      <c r="F1485" s="63"/>
      <c r="G1485" s="25"/>
      <c r="H1485" s="23"/>
      <c r="I1485" s="23"/>
      <c r="J1485" s="24"/>
      <c r="K1485" s="58" t="str">
        <f>IF(ISBLANK($A1485),"",$F1485-(INDEX(ShipmentRegister!A:A,MATCH($A1485,ShipmentRegister!C:C,0))))</f>
        <v/>
      </c>
      <c r="L1485" s="59" t="str">
        <f>IF(ISBLANK($A1485),"",IF(INDEX(ShipmentRegister!T:T,MATCH($A1485,ShipmentRegister!C:C,0))=0,"",INDEX(ShipmentRegister!T:T,MATCH($A1485,ShipmentRegister!C:C,0))))</f>
        <v/>
      </c>
      <c r="M1485" s="24"/>
    </row>
    <row r="1486" spans="1:13">
      <c r="A1486" s="29"/>
      <c r="B1486" s="56" t="str">
        <f>IF(ISBLANK($A1486),"",INDEX(ShipmentRegister!G:G,MATCH($A1486,ShipmentRegister!C:C,0)))</f>
        <v/>
      </c>
      <c r="C1486" s="57" t="str">
        <f>IF(ISBLANK($A1486),"",INDEX(ShipmentRegister!D:D,MATCH($A1486,ShipmentRegister!C:C,0)))</f>
        <v/>
      </c>
      <c r="D1486" s="57" t="str">
        <f>IF(ISBLANK($A1486),"",INDEX(ShipmentRegister!F:F,MATCH($A1486,ShipmentRegister!C:C,0)))</f>
        <v/>
      </c>
      <c r="E1486" s="23"/>
      <c r="F1486" s="63"/>
      <c r="G1486" s="25"/>
      <c r="H1486" s="23"/>
      <c r="I1486" s="23"/>
      <c r="J1486" s="24"/>
      <c r="K1486" s="58" t="str">
        <f>IF(ISBLANK($A1486),"",$F1486-(INDEX(ShipmentRegister!A:A,MATCH($A1486,ShipmentRegister!C:C,0))))</f>
        <v/>
      </c>
      <c r="L1486" s="59" t="str">
        <f>IF(ISBLANK($A1486),"",IF(INDEX(ShipmentRegister!T:T,MATCH($A1486,ShipmentRegister!C:C,0))=0,"",INDEX(ShipmentRegister!T:T,MATCH($A1486,ShipmentRegister!C:C,0))))</f>
        <v/>
      </c>
      <c r="M1486" s="24"/>
    </row>
    <row r="1487" spans="1:13">
      <c r="A1487" s="29"/>
      <c r="B1487" s="56" t="str">
        <f>IF(ISBLANK($A1487),"",INDEX(ShipmentRegister!G:G,MATCH($A1487,ShipmentRegister!C:C,0)))</f>
        <v/>
      </c>
      <c r="C1487" s="57" t="str">
        <f>IF(ISBLANK($A1487),"",INDEX(ShipmentRegister!D:D,MATCH($A1487,ShipmentRegister!C:C,0)))</f>
        <v/>
      </c>
      <c r="D1487" s="57" t="str">
        <f>IF(ISBLANK($A1487),"",INDEX(ShipmentRegister!F:F,MATCH($A1487,ShipmentRegister!C:C,0)))</f>
        <v/>
      </c>
      <c r="E1487" s="23"/>
      <c r="F1487" s="63"/>
      <c r="G1487" s="25"/>
      <c r="H1487" s="23"/>
      <c r="I1487" s="23"/>
      <c r="J1487" s="24"/>
      <c r="K1487" s="58" t="str">
        <f>IF(ISBLANK($A1487),"",$F1487-(INDEX(ShipmentRegister!A:A,MATCH($A1487,ShipmentRegister!C:C,0))))</f>
        <v/>
      </c>
      <c r="L1487" s="59" t="str">
        <f>IF(ISBLANK($A1487),"",IF(INDEX(ShipmentRegister!T:T,MATCH($A1487,ShipmentRegister!C:C,0))=0,"",INDEX(ShipmentRegister!T:T,MATCH($A1487,ShipmentRegister!C:C,0))))</f>
        <v/>
      </c>
      <c r="M1487" s="24"/>
    </row>
    <row r="1488" spans="1:13">
      <c r="A1488" s="29"/>
      <c r="B1488" s="56" t="str">
        <f>IF(ISBLANK($A1488),"",INDEX(ShipmentRegister!G:G,MATCH($A1488,ShipmentRegister!C:C,0)))</f>
        <v/>
      </c>
      <c r="C1488" s="57" t="str">
        <f>IF(ISBLANK($A1488),"",INDEX(ShipmentRegister!D:D,MATCH($A1488,ShipmentRegister!C:C,0)))</f>
        <v/>
      </c>
      <c r="D1488" s="57" t="str">
        <f>IF(ISBLANK($A1488),"",INDEX(ShipmentRegister!F:F,MATCH($A1488,ShipmentRegister!C:C,0)))</f>
        <v/>
      </c>
      <c r="E1488" s="23"/>
      <c r="F1488" s="63"/>
      <c r="G1488" s="25"/>
      <c r="H1488" s="23"/>
      <c r="I1488" s="23"/>
      <c r="J1488" s="24"/>
      <c r="K1488" s="58" t="str">
        <f>IF(ISBLANK($A1488),"",$F1488-(INDEX(ShipmentRegister!A:A,MATCH($A1488,ShipmentRegister!C:C,0))))</f>
        <v/>
      </c>
      <c r="L1488" s="59" t="str">
        <f>IF(ISBLANK($A1488),"",IF(INDEX(ShipmentRegister!T:T,MATCH($A1488,ShipmentRegister!C:C,0))=0,"",INDEX(ShipmentRegister!T:T,MATCH($A1488,ShipmentRegister!C:C,0))))</f>
        <v/>
      </c>
      <c r="M1488" s="24"/>
    </row>
    <row r="1489" spans="1:13">
      <c r="A1489" s="29"/>
      <c r="B1489" s="56" t="str">
        <f>IF(ISBLANK($A1489),"",INDEX(ShipmentRegister!G:G,MATCH($A1489,ShipmentRegister!C:C,0)))</f>
        <v/>
      </c>
      <c r="C1489" s="57" t="str">
        <f>IF(ISBLANK($A1489),"",INDEX(ShipmentRegister!D:D,MATCH($A1489,ShipmentRegister!C:C,0)))</f>
        <v/>
      </c>
      <c r="D1489" s="57" t="str">
        <f>IF(ISBLANK($A1489),"",INDEX(ShipmentRegister!F:F,MATCH($A1489,ShipmentRegister!C:C,0)))</f>
        <v/>
      </c>
      <c r="E1489" s="23"/>
      <c r="F1489" s="63"/>
      <c r="G1489" s="25"/>
      <c r="H1489" s="23"/>
      <c r="I1489" s="23"/>
      <c r="J1489" s="24"/>
      <c r="K1489" s="58" t="str">
        <f>IF(ISBLANK($A1489),"",$F1489-(INDEX(ShipmentRegister!A:A,MATCH($A1489,ShipmentRegister!C:C,0))))</f>
        <v/>
      </c>
      <c r="L1489" s="59" t="str">
        <f>IF(ISBLANK($A1489),"",IF(INDEX(ShipmentRegister!T:T,MATCH($A1489,ShipmentRegister!C:C,0))=0,"",INDEX(ShipmentRegister!T:T,MATCH($A1489,ShipmentRegister!C:C,0))))</f>
        <v/>
      </c>
      <c r="M1489" s="24"/>
    </row>
    <row r="1490" spans="1:13">
      <c r="A1490" s="29"/>
      <c r="B1490" s="56" t="str">
        <f>IF(ISBLANK($A1490),"",INDEX(ShipmentRegister!G:G,MATCH($A1490,ShipmentRegister!C:C,0)))</f>
        <v/>
      </c>
      <c r="C1490" s="57" t="str">
        <f>IF(ISBLANK($A1490),"",INDEX(ShipmentRegister!D:D,MATCH($A1490,ShipmentRegister!C:C,0)))</f>
        <v/>
      </c>
      <c r="D1490" s="57" t="str">
        <f>IF(ISBLANK($A1490),"",INDEX(ShipmentRegister!F:F,MATCH($A1490,ShipmentRegister!C:C,0)))</f>
        <v/>
      </c>
      <c r="E1490" s="23"/>
      <c r="F1490" s="63"/>
      <c r="G1490" s="25"/>
      <c r="H1490" s="23"/>
      <c r="I1490" s="23"/>
      <c r="J1490" s="24"/>
      <c r="K1490" s="58" t="str">
        <f>IF(ISBLANK($A1490),"",$F1490-(INDEX(ShipmentRegister!A:A,MATCH($A1490,ShipmentRegister!C:C,0))))</f>
        <v/>
      </c>
      <c r="L1490" s="59" t="str">
        <f>IF(ISBLANK($A1490),"",IF(INDEX(ShipmentRegister!T:T,MATCH($A1490,ShipmentRegister!C:C,0))=0,"",INDEX(ShipmentRegister!T:T,MATCH($A1490,ShipmentRegister!C:C,0))))</f>
        <v/>
      </c>
      <c r="M1490" s="24"/>
    </row>
    <row r="1491" spans="1:13">
      <c r="A1491" s="29"/>
      <c r="B1491" s="56" t="str">
        <f>IF(ISBLANK($A1491),"",INDEX(ShipmentRegister!G:G,MATCH($A1491,ShipmentRegister!C:C,0)))</f>
        <v/>
      </c>
      <c r="C1491" s="57" t="str">
        <f>IF(ISBLANK($A1491),"",INDEX(ShipmentRegister!D:D,MATCH($A1491,ShipmentRegister!C:C,0)))</f>
        <v/>
      </c>
      <c r="D1491" s="57" t="str">
        <f>IF(ISBLANK($A1491),"",INDEX(ShipmentRegister!F:F,MATCH($A1491,ShipmentRegister!C:C,0)))</f>
        <v/>
      </c>
      <c r="E1491" s="23"/>
      <c r="F1491" s="63"/>
      <c r="G1491" s="25"/>
      <c r="H1491" s="23"/>
      <c r="I1491" s="23"/>
      <c r="J1491" s="24"/>
      <c r="K1491" s="58" t="str">
        <f>IF(ISBLANK($A1491),"",$F1491-(INDEX(ShipmentRegister!A:A,MATCH($A1491,ShipmentRegister!C:C,0))))</f>
        <v/>
      </c>
      <c r="L1491" s="59" t="str">
        <f>IF(ISBLANK($A1491),"",IF(INDEX(ShipmentRegister!T:T,MATCH($A1491,ShipmentRegister!C:C,0))=0,"",INDEX(ShipmentRegister!T:T,MATCH($A1491,ShipmentRegister!C:C,0))))</f>
        <v/>
      </c>
      <c r="M1491" s="24"/>
    </row>
    <row r="1492" spans="1:13">
      <c r="A1492" s="29"/>
      <c r="B1492" s="56" t="str">
        <f>IF(ISBLANK($A1492),"",INDEX(ShipmentRegister!G:G,MATCH($A1492,ShipmentRegister!C:C,0)))</f>
        <v/>
      </c>
      <c r="C1492" s="57" t="str">
        <f>IF(ISBLANK($A1492),"",INDEX(ShipmentRegister!D:D,MATCH($A1492,ShipmentRegister!C:C,0)))</f>
        <v/>
      </c>
      <c r="D1492" s="57" t="str">
        <f>IF(ISBLANK($A1492),"",INDEX(ShipmentRegister!F:F,MATCH($A1492,ShipmentRegister!C:C,0)))</f>
        <v/>
      </c>
      <c r="E1492" s="23"/>
      <c r="F1492" s="63"/>
      <c r="G1492" s="25"/>
      <c r="H1492" s="23"/>
      <c r="I1492" s="23"/>
      <c r="J1492" s="24"/>
      <c r="K1492" s="58" t="str">
        <f>IF(ISBLANK($A1492),"",$F1492-(INDEX(ShipmentRegister!A:A,MATCH($A1492,ShipmentRegister!C:C,0))))</f>
        <v/>
      </c>
      <c r="L1492" s="59" t="str">
        <f>IF(ISBLANK($A1492),"",IF(INDEX(ShipmentRegister!T:T,MATCH($A1492,ShipmentRegister!C:C,0))=0,"",INDEX(ShipmentRegister!T:T,MATCH($A1492,ShipmentRegister!C:C,0))))</f>
        <v/>
      </c>
      <c r="M1492" s="24"/>
    </row>
    <row r="1493" spans="1:13">
      <c r="A1493" s="29"/>
      <c r="B1493" s="56" t="str">
        <f>IF(ISBLANK($A1493),"",INDEX(ShipmentRegister!G:G,MATCH($A1493,ShipmentRegister!C:C,0)))</f>
        <v/>
      </c>
      <c r="C1493" s="57" t="str">
        <f>IF(ISBLANK($A1493),"",INDEX(ShipmentRegister!D:D,MATCH($A1493,ShipmentRegister!C:C,0)))</f>
        <v/>
      </c>
      <c r="D1493" s="57" t="str">
        <f>IF(ISBLANK($A1493),"",INDEX(ShipmentRegister!F:F,MATCH($A1493,ShipmentRegister!C:C,0)))</f>
        <v/>
      </c>
      <c r="E1493" s="23"/>
      <c r="F1493" s="63"/>
      <c r="G1493" s="25"/>
      <c r="H1493" s="23"/>
      <c r="I1493" s="23"/>
      <c r="J1493" s="24"/>
      <c r="K1493" s="58" t="str">
        <f>IF(ISBLANK($A1493),"",$F1493-(INDEX(ShipmentRegister!A:A,MATCH($A1493,ShipmentRegister!C:C,0))))</f>
        <v/>
      </c>
      <c r="L1493" s="59" t="str">
        <f>IF(ISBLANK($A1493),"",IF(INDEX(ShipmentRegister!T:T,MATCH($A1493,ShipmentRegister!C:C,0))=0,"",INDEX(ShipmentRegister!T:T,MATCH($A1493,ShipmentRegister!C:C,0))))</f>
        <v/>
      </c>
      <c r="M1493" s="24"/>
    </row>
    <row r="1494" spans="1:13">
      <c r="A1494" s="29"/>
      <c r="B1494" s="56" t="str">
        <f>IF(ISBLANK($A1494),"",INDEX(ShipmentRegister!G:G,MATCH($A1494,ShipmentRegister!C:C,0)))</f>
        <v/>
      </c>
      <c r="C1494" s="57" t="str">
        <f>IF(ISBLANK($A1494),"",INDEX(ShipmentRegister!D:D,MATCH($A1494,ShipmentRegister!C:C,0)))</f>
        <v/>
      </c>
      <c r="D1494" s="57" t="str">
        <f>IF(ISBLANK($A1494),"",INDEX(ShipmentRegister!F:F,MATCH($A1494,ShipmentRegister!C:C,0)))</f>
        <v/>
      </c>
      <c r="E1494" s="23"/>
      <c r="F1494" s="63"/>
      <c r="G1494" s="25"/>
      <c r="H1494" s="23"/>
      <c r="I1494" s="23"/>
      <c r="J1494" s="24"/>
      <c r="K1494" s="58" t="str">
        <f>IF(ISBLANK($A1494),"",$F1494-(INDEX(ShipmentRegister!A:A,MATCH($A1494,ShipmentRegister!C:C,0))))</f>
        <v/>
      </c>
      <c r="L1494" s="59" t="str">
        <f>IF(ISBLANK($A1494),"",IF(INDEX(ShipmentRegister!T:T,MATCH($A1494,ShipmentRegister!C:C,0))=0,"",INDEX(ShipmentRegister!T:T,MATCH($A1494,ShipmentRegister!C:C,0))))</f>
        <v/>
      </c>
      <c r="M1494" s="24"/>
    </row>
    <row r="1495" spans="1:13">
      <c r="A1495" s="29"/>
      <c r="B1495" s="56" t="str">
        <f>IF(ISBLANK($A1495),"",INDEX(ShipmentRegister!G:G,MATCH($A1495,ShipmentRegister!C:C,0)))</f>
        <v/>
      </c>
      <c r="C1495" s="57" t="str">
        <f>IF(ISBLANK($A1495),"",INDEX(ShipmentRegister!D:D,MATCH($A1495,ShipmentRegister!C:C,0)))</f>
        <v/>
      </c>
      <c r="D1495" s="57" t="str">
        <f>IF(ISBLANK($A1495),"",INDEX(ShipmentRegister!F:F,MATCH($A1495,ShipmentRegister!C:C,0)))</f>
        <v/>
      </c>
      <c r="E1495" s="23"/>
      <c r="F1495" s="63"/>
      <c r="G1495" s="25"/>
      <c r="H1495" s="23"/>
      <c r="I1495" s="23"/>
      <c r="J1495" s="24"/>
      <c r="K1495" s="58" t="str">
        <f>IF(ISBLANK($A1495),"",$F1495-(INDEX(ShipmentRegister!A:A,MATCH($A1495,ShipmentRegister!C:C,0))))</f>
        <v/>
      </c>
      <c r="L1495" s="59" t="str">
        <f>IF(ISBLANK($A1495),"",IF(INDEX(ShipmentRegister!T:T,MATCH($A1495,ShipmentRegister!C:C,0))=0,"",INDEX(ShipmentRegister!T:T,MATCH($A1495,ShipmentRegister!C:C,0))))</f>
        <v/>
      </c>
      <c r="M1495" s="24"/>
    </row>
    <row r="1496" spans="1:13">
      <c r="A1496" s="29"/>
      <c r="B1496" s="56" t="str">
        <f>IF(ISBLANK($A1496),"",INDEX(ShipmentRegister!G:G,MATCH($A1496,ShipmentRegister!C:C,0)))</f>
        <v/>
      </c>
      <c r="C1496" s="57" t="str">
        <f>IF(ISBLANK($A1496),"",INDEX(ShipmentRegister!D:D,MATCH($A1496,ShipmentRegister!C:C,0)))</f>
        <v/>
      </c>
      <c r="D1496" s="57" t="str">
        <f>IF(ISBLANK($A1496),"",INDEX(ShipmentRegister!F:F,MATCH($A1496,ShipmentRegister!C:C,0)))</f>
        <v/>
      </c>
      <c r="E1496" s="23"/>
      <c r="F1496" s="63"/>
      <c r="G1496" s="25"/>
      <c r="H1496" s="23"/>
      <c r="I1496" s="23"/>
      <c r="J1496" s="24"/>
      <c r="K1496" s="58" t="str">
        <f>IF(ISBLANK($A1496),"",$F1496-(INDEX(ShipmentRegister!A:A,MATCH($A1496,ShipmentRegister!C:C,0))))</f>
        <v/>
      </c>
      <c r="L1496" s="59" t="str">
        <f>IF(ISBLANK($A1496),"",IF(INDEX(ShipmentRegister!T:T,MATCH($A1496,ShipmentRegister!C:C,0))=0,"",INDEX(ShipmentRegister!T:T,MATCH($A1496,ShipmentRegister!C:C,0))))</f>
        <v/>
      </c>
      <c r="M1496" s="24"/>
    </row>
    <row r="1497" spans="1:13">
      <c r="A1497" s="29"/>
      <c r="B1497" s="56" t="str">
        <f>IF(ISBLANK($A1497),"",INDEX(ShipmentRegister!G:G,MATCH($A1497,ShipmentRegister!C:C,0)))</f>
        <v/>
      </c>
      <c r="C1497" s="57" t="str">
        <f>IF(ISBLANK($A1497),"",INDEX(ShipmentRegister!D:D,MATCH($A1497,ShipmentRegister!C:C,0)))</f>
        <v/>
      </c>
      <c r="D1497" s="57" t="str">
        <f>IF(ISBLANK($A1497),"",INDEX(ShipmentRegister!F:F,MATCH($A1497,ShipmentRegister!C:C,0)))</f>
        <v/>
      </c>
      <c r="E1497" s="23"/>
      <c r="F1497" s="63"/>
      <c r="G1497" s="25"/>
      <c r="H1497" s="23"/>
      <c r="I1497" s="23"/>
      <c r="J1497" s="24"/>
      <c r="K1497" s="58" t="str">
        <f>IF(ISBLANK($A1497),"",$F1497-(INDEX(ShipmentRegister!A:A,MATCH($A1497,ShipmentRegister!C:C,0))))</f>
        <v/>
      </c>
      <c r="L1497" s="59" t="str">
        <f>IF(ISBLANK($A1497),"",IF(INDEX(ShipmentRegister!T:T,MATCH($A1497,ShipmentRegister!C:C,0))=0,"",INDEX(ShipmentRegister!T:T,MATCH($A1497,ShipmentRegister!C:C,0))))</f>
        <v/>
      </c>
      <c r="M1497" s="24"/>
    </row>
    <row r="1498" spans="1:13">
      <c r="A1498" s="29"/>
      <c r="B1498" s="56" t="str">
        <f>IF(ISBLANK($A1498),"",INDEX(ShipmentRegister!G:G,MATCH($A1498,ShipmentRegister!C:C,0)))</f>
        <v/>
      </c>
      <c r="C1498" s="57" t="str">
        <f>IF(ISBLANK($A1498),"",INDEX(ShipmentRegister!D:D,MATCH($A1498,ShipmentRegister!C:C,0)))</f>
        <v/>
      </c>
      <c r="D1498" s="57" t="str">
        <f>IF(ISBLANK($A1498),"",INDEX(ShipmentRegister!F:F,MATCH($A1498,ShipmentRegister!C:C,0)))</f>
        <v/>
      </c>
      <c r="E1498" s="23"/>
      <c r="F1498" s="63"/>
      <c r="G1498" s="25"/>
      <c r="H1498" s="23"/>
      <c r="I1498" s="23"/>
      <c r="J1498" s="24"/>
      <c r="K1498" s="58" t="str">
        <f>IF(ISBLANK($A1498),"",$F1498-(INDEX(ShipmentRegister!A:A,MATCH($A1498,ShipmentRegister!C:C,0))))</f>
        <v/>
      </c>
      <c r="L1498" s="59" t="str">
        <f>IF(ISBLANK($A1498),"",IF(INDEX(ShipmentRegister!T:T,MATCH($A1498,ShipmentRegister!C:C,0))=0,"",INDEX(ShipmentRegister!T:T,MATCH($A1498,ShipmentRegister!C:C,0))))</f>
        <v/>
      </c>
      <c r="M1498" s="24"/>
    </row>
    <row r="1499" spans="1:13">
      <c r="A1499" s="29"/>
      <c r="B1499" s="56" t="str">
        <f>IF(ISBLANK($A1499),"",INDEX(ShipmentRegister!G:G,MATCH($A1499,ShipmentRegister!C:C,0)))</f>
        <v/>
      </c>
      <c r="C1499" s="57" t="str">
        <f>IF(ISBLANK($A1499),"",INDEX(ShipmentRegister!D:D,MATCH($A1499,ShipmentRegister!C:C,0)))</f>
        <v/>
      </c>
      <c r="D1499" s="57" t="str">
        <f>IF(ISBLANK($A1499),"",INDEX(ShipmentRegister!F:F,MATCH($A1499,ShipmentRegister!C:C,0)))</f>
        <v/>
      </c>
      <c r="E1499" s="23"/>
      <c r="F1499" s="63"/>
      <c r="G1499" s="25"/>
      <c r="H1499" s="23"/>
      <c r="I1499" s="23"/>
      <c r="J1499" s="24"/>
      <c r="K1499" s="58" t="str">
        <f>IF(ISBLANK($A1499),"",$F1499-(INDEX(ShipmentRegister!A:A,MATCH($A1499,ShipmentRegister!C:C,0))))</f>
        <v/>
      </c>
      <c r="L1499" s="59" t="str">
        <f>IF(ISBLANK($A1499),"",IF(INDEX(ShipmentRegister!T:T,MATCH($A1499,ShipmentRegister!C:C,0))=0,"",INDEX(ShipmentRegister!T:T,MATCH($A1499,ShipmentRegister!C:C,0))))</f>
        <v/>
      </c>
      <c r="M1499" s="24"/>
    </row>
    <row r="1500" spans="1:13">
      <c r="A1500" s="29"/>
      <c r="B1500" s="56" t="str">
        <f>IF(ISBLANK($A1500),"",INDEX(ShipmentRegister!G:G,MATCH($A1500,ShipmentRegister!C:C,0)))</f>
        <v/>
      </c>
      <c r="C1500" s="57" t="str">
        <f>IF(ISBLANK($A1500),"",INDEX(ShipmentRegister!D:D,MATCH($A1500,ShipmentRegister!C:C,0)))</f>
        <v/>
      </c>
      <c r="D1500" s="57" t="str">
        <f>IF(ISBLANK($A1500),"",INDEX(ShipmentRegister!F:F,MATCH($A1500,ShipmentRegister!C:C,0)))</f>
        <v/>
      </c>
      <c r="E1500" s="23"/>
      <c r="F1500" s="63"/>
      <c r="G1500" s="25"/>
      <c r="H1500" s="23"/>
      <c r="I1500" s="23"/>
      <c r="J1500" s="24"/>
      <c r="K1500" s="58" t="str">
        <f>IF(ISBLANK($A1500),"",$F1500-(INDEX(ShipmentRegister!A:A,MATCH($A1500,ShipmentRegister!C:C,0))))</f>
        <v/>
      </c>
      <c r="L1500" s="59" t="str">
        <f>IF(ISBLANK($A1500),"",IF(INDEX(ShipmentRegister!T:T,MATCH($A1500,ShipmentRegister!C:C,0))=0,"",INDEX(ShipmentRegister!T:T,MATCH($A1500,ShipmentRegister!C:C,0))))</f>
        <v/>
      </c>
      <c r="M1500" s="24"/>
    </row>
    <row r="1501" spans="1:13">
      <c r="A1501" s="29"/>
      <c r="B1501" s="56" t="str">
        <f>IF(ISBLANK($A1501),"",INDEX(ShipmentRegister!G:G,MATCH($A1501,ShipmentRegister!C:C,0)))</f>
        <v/>
      </c>
      <c r="C1501" s="57" t="str">
        <f>IF(ISBLANK($A1501),"",INDEX(ShipmentRegister!D:D,MATCH($A1501,ShipmentRegister!C:C,0)))</f>
        <v/>
      </c>
      <c r="D1501" s="57" t="str">
        <f>IF(ISBLANK($A1501),"",INDEX(ShipmentRegister!F:F,MATCH($A1501,ShipmentRegister!C:C,0)))</f>
        <v/>
      </c>
      <c r="E1501" s="23"/>
      <c r="F1501" s="63"/>
      <c r="G1501" s="25"/>
      <c r="H1501" s="23"/>
      <c r="I1501" s="23"/>
      <c r="J1501" s="24"/>
      <c r="K1501" s="58" t="str">
        <f>IF(ISBLANK($A1501),"",$F1501-(INDEX(ShipmentRegister!A:A,MATCH($A1501,ShipmentRegister!C:C,0))))</f>
        <v/>
      </c>
      <c r="L1501" s="59" t="str">
        <f>IF(ISBLANK($A1501),"",IF(INDEX(ShipmentRegister!T:T,MATCH($A1501,ShipmentRegister!C:C,0))=0,"",INDEX(ShipmentRegister!T:T,MATCH($A1501,ShipmentRegister!C:C,0))))</f>
        <v/>
      </c>
      <c r="M1501" s="24"/>
    </row>
    <row r="1502" spans="1:13">
      <c r="A1502" s="29"/>
      <c r="B1502" s="56" t="str">
        <f>IF(ISBLANK($A1502),"",INDEX(ShipmentRegister!G:G,MATCH($A1502,ShipmentRegister!C:C,0)))</f>
        <v/>
      </c>
      <c r="C1502" s="57" t="str">
        <f>IF(ISBLANK($A1502),"",INDEX(ShipmentRegister!D:D,MATCH($A1502,ShipmentRegister!C:C,0)))</f>
        <v/>
      </c>
      <c r="D1502" s="57" t="str">
        <f>IF(ISBLANK($A1502),"",INDEX(ShipmentRegister!F:F,MATCH($A1502,ShipmentRegister!C:C,0)))</f>
        <v/>
      </c>
      <c r="E1502" s="23"/>
      <c r="F1502" s="63"/>
      <c r="G1502" s="25"/>
      <c r="H1502" s="23"/>
      <c r="I1502" s="23"/>
      <c r="J1502" s="24"/>
      <c r="K1502" s="58" t="str">
        <f>IF(ISBLANK($A1502),"",$F1502-(INDEX(ShipmentRegister!A:A,MATCH($A1502,ShipmentRegister!C:C,0))))</f>
        <v/>
      </c>
      <c r="L1502" s="59" t="str">
        <f>IF(ISBLANK($A1502),"",IF(INDEX(ShipmentRegister!T:T,MATCH($A1502,ShipmentRegister!C:C,0))=0,"",INDEX(ShipmentRegister!T:T,MATCH($A1502,ShipmentRegister!C:C,0))))</f>
        <v/>
      </c>
      <c r="M1502" s="24"/>
    </row>
    <row r="1503" spans="1:13">
      <c r="A1503" s="29"/>
      <c r="B1503" s="56" t="str">
        <f>IF(ISBLANK($A1503),"",INDEX(ShipmentRegister!G:G,MATCH($A1503,ShipmentRegister!C:C,0)))</f>
        <v/>
      </c>
      <c r="C1503" s="57" t="str">
        <f>IF(ISBLANK($A1503),"",INDEX(ShipmentRegister!D:D,MATCH($A1503,ShipmentRegister!C:C,0)))</f>
        <v/>
      </c>
      <c r="D1503" s="57" t="str">
        <f>IF(ISBLANK($A1503),"",INDEX(ShipmentRegister!F:F,MATCH($A1503,ShipmentRegister!C:C,0)))</f>
        <v/>
      </c>
      <c r="E1503" s="23"/>
      <c r="F1503" s="63"/>
      <c r="G1503" s="25"/>
      <c r="H1503" s="23"/>
      <c r="I1503" s="23"/>
      <c r="J1503" s="24"/>
      <c r="K1503" s="58" t="str">
        <f>IF(ISBLANK($A1503),"",$F1503-(INDEX(ShipmentRegister!A:A,MATCH($A1503,ShipmentRegister!C:C,0))))</f>
        <v/>
      </c>
      <c r="L1503" s="59" t="str">
        <f>IF(ISBLANK($A1503),"",IF(INDEX(ShipmentRegister!T:T,MATCH($A1503,ShipmentRegister!C:C,0))=0,"",INDEX(ShipmentRegister!T:T,MATCH($A1503,ShipmentRegister!C:C,0))))</f>
        <v/>
      </c>
      <c r="M1503" s="24"/>
    </row>
    <row r="1504" spans="1:13">
      <c r="A1504" s="29"/>
      <c r="B1504" s="56" t="str">
        <f>IF(ISBLANK($A1504),"",INDEX(ShipmentRegister!G:G,MATCH($A1504,ShipmentRegister!C:C,0)))</f>
        <v/>
      </c>
      <c r="C1504" s="57" t="str">
        <f>IF(ISBLANK($A1504),"",INDEX(ShipmentRegister!D:D,MATCH($A1504,ShipmentRegister!C:C,0)))</f>
        <v/>
      </c>
      <c r="D1504" s="57" t="str">
        <f>IF(ISBLANK($A1504),"",INDEX(ShipmentRegister!F:F,MATCH($A1504,ShipmentRegister!C:C,0)))</f>
        <v/>
      </c>
      <c r="E1504" s="23"/>
      <c r="F1504" s="63"/>
      <c r="G1504" s="25"/>
      <c r="H1504" s="23"/>
      <c r="I1504" s="23"/>
      <c r="J1504" s="24"/>
      <c r="K1504" s="58" t="str">
        <f>IF(ISBLANK($A1504),"",$F1504-(INDEX(ShipmentRegister!A:A,MATCH($A1504,ShipmentRegister!C:C,0))))</f>
        <v/>
      </c>
      <c r="L1504" s="59" t="str">
        <f>IF(ISBLANK($A1504),"",IF(INDEX(ShipmentRegister!T:T,MATCH($A1504,ShipmentRegister!C:C,0))=0,"",INDEX(ShipmentRegister!T:T,MATCH($A1504,ShipmentRegister!C:C,0))))</f>
        <v/>
      </c>
      <c r="M1504" s="24"/>
    </row>
    <row r="1505" spans="1:13">
      <c r="A1505" s="29"/>
      <c r="B1505" s="56" t="str">
        <f>IF(ISBLANK($A1505),"",INDEX(ShipmentRegister!G:G,MATCH($A1505,ShipmentRegister!C:C,0)))</f>
        <v/>
      </c>
      <c r="C1505" s="57" t="str">
        <f>IF(ISBLANK($A1505),"",INDEX(ShipmentRegister!D:D,MATCH($A1505,ShipmentRegister!C:C,0)))</f>
        <v/>
      </c>
      <c r="D1505" s="57" t="str">
        <f>IF(ISBLANK($A1505),"",INDEX(ShipmentRegister!F:F,MATCH($A1505,ShipmentRegister!C:C,0)))</f>
        <v/>
      </c>
      <c r="E1505" s="23"/>
      <c r="F1505" s="63"/>
      <c r="G1505" s="25"/>
      <c r="H1505" s="23"/>
      <c r="I1505" s="23"/>
      <c r="J1505" s="24"/>
      <c r="K1505" s="58" t="str">
        <f>IF(ISBLANK($A1505),"",$F1505-(INDEX(ShipmentRegister!A:A,MATCH($A1505,ShipmentRegister!C:C,0))))</f>
        <v/>
      </c>
      <c r="L1505" s="59" t="str">
        <f>IF(ISBLANK($A1505),"",IF(INDEX(ShipmentRegister!T:T,MATCH($A1505,ShipmentRegister!C:C,0))=0,"",INDEX(ShipmentRegister!T:T,MATCH($A1505,ShipmentRegister!C:C,0))))</f>
        <v/>
      </c>
      <c r="M1505" s="24"/>
    </row>
    <row r="1506" spans="1:13">
      <c r="A1506" s="29"/>
      <c r="B1506" s="56" t="str">
        <f>IF(ISBLANK($A1506),"",INDEX(ShipmentRegister!G:G,MATCH($A1506,ShipmentRegister!C:C,0)))</f>
        <v/>
      </c>
      <c r="C1506" s="57" t="str">
        <f>IF(ISBLANK($A1506),"",INDEX(ShipmentRegister!D:D,MATCH($A1506,ShipmentRegister!C:C,0)))</f>
        <v/>
      </c>
      <c r="D1506" s="57" t="str">
        <f>IF(ISBLANK($A1506),"",INDEX(ShipmentRegister!F:F,MATCH($A1506,ShipmentRegister!C:C,0)))</f>
        <v/>
      </c>
      <c r="E1506" s="23"/>
      <c r="F1506" s="63"/>
      <c r="G1506" s="25"/>
      <c r="H1506" s="23"/>
      <c r="I1506" s="23"/>
      <c r="J1506" s="24"/>
      <c r="K1506" s="58" t="str">
        <f>IF(ISBLANK($A1506),"",$F1506-(INDEX(ShipmentRegister!A:A,MATCH($A1506,ShipmentRegister!C:C,0))))</f>
        <v/>
      </c>
      <c r="L1506" s="59" t="str">
        <f>IF(ISBLANK($A1506),"",IF(INDEX(ShipmentRegister!T:T,MATCH($A1506,ShipmentRegister!C:C,0))=0,"",INDEX(ShipmentRegister!T:T,MATCH($A1506,ShipmentRegister!C:C,0))))</f>
        <v/>
      </c>
      <c r="M1506" s="24"/>
    </row>
    <row r="1507" spans="1:13">
      <c r="A1507" s="29"/>
      <c r="B1507" s="56" t="str">
        <f>IF(ISBLANK($A1507),"",INDEX(ShipmentRegister!G:G,MATCH($A1507,ShipmentRegister!C:C,0)))</f>
        <v/>
      </c>
      <c r="C1507" s="57" t="str">
        <f>IF(ISBLANK($A1507),"",INDEX(ShipmentRegister!D:D,MATCH($A1507,ShipmentRegister!C:C,0)))</f>
        <v/>
      </c>
      <c r="D1507" s="57" t="str">
        <f>IF(ISBLANK($A1507),"",INDEX(ShipmentRegister!F:F,MATCH($A1507,ShipmentRegister!C:C,0)))</f>
        <v/>
      </c>
      <c r="E1507" s="23"/>
      <c r="F1507" s="63"/>
      <c r="G1507" s="25"/>
      <c r="H1507" s="23"/>
      <c r="I1507" s="23"/>
      <c r="J1507" s="24"/>
      <c r="K1507" s="58" t="str">
        <f>IF(ISBLANK($A1507),"",$F1507-(INDEX(ShipmentRegister!A:A,MATCH($A1507,ShipmentRegister!C:C,0))))</f>
        <v/>
      </c>
      <c r="L1507" s="59" t="str">
        <f>IF(ISBLANK($A1507),"",IF(INDEX(ShipmentRegister!T:T,MATCH($A1507,ShipmentRegister!C:C,0))=0,"",INDEX(ShipmentRegister!T:T,MATCH($A1507,ShipmentRegister!C:C,0))))</f>
        <v/>
      </c>
      <c r="M1507" s="24"/>
    </row>
    <row r="1508" spans="1:13">
      <c r="A1508" s="29"/>
      <c r="B1508" s="56" t="str">
        <f>IF(ISBLANK($A1508),"",INDEX(ShipmentRegister!G:G,MATCH($A1508,ShipmentRegister!C:C,0)))</f>
        <v/>
      </c>
      <c r="C1508" s="57" t="str">
        <f>IF(ISBLANK($A1508),"",INDEX(ShipmentRegister!D:D,MATCH($A1508,ShipmentRegister!C:C,0)))</f>
        <v/>
      </c>
      <c r="D1508" s="57" t="str">
        <f>IF(ISBLANK($A1508),"",INDEX(ShipmentRegister!F:F,MATCH($A1508,ShipmentRegister!C:C,0)))</f>
        <v/>
      </c>
      <c r="E1508" s="23"/>
      <c r="F1508" s="63"/>
      <c r="G1508" s="25"/>
      <c r="H1508" s="23"/>
      <c r="I1508" s="23"/>
      <c r="J1508" s="24"/>
      <c r="K1508" s="58" t="str">
        <f>IF(ISBLANK($A1508),"",$F1508-(INDEX(ShipmentRegister!A:A,MATCH($A1508,ShipmentRegister!C:C,0))))</f>
        <v/>
      </c>
      <c r="L1508" s="59" t="str">
        <f>IF(ISBLANK($A1508),"",IF(INDEX(ShipmentRegister!T:T,MATCH($A1508,ShipmentRegister!C:C,0))=0,"",INDEX(ShipmentRegister!T:T,MATCH($A1508,ShipmentRegister!C:C,0))))</f>
        <v/>
      </c>
      <c r="M1508" s="24"/>
    </row>
    <row r="1509" spans="1:13">
      <c r="A1509" s="29"/>
      <c r="B1509" s="56" t="str">
        <f>IF(ISBLANK($A1509),"",INDEX(ShipmentRegister!G:G,MATCH($A1509,ShipmentRegister!C:C,0)))</f>
        <v/>
      </c>
      <c r="C1509" s="57" t="str">
        <f>IF(ISBLANK($A1509),"",INDEX(ShipmentRegister!D:D,MATCH($A1509,ShipmentRegister!C:C,0)))</f>
        <v/>
      </c>
      <c r="D1509" s="57" t="str">
        <f>IF(ISBLANK($A1509),"",INDEX(ShipmentRegister!F:F,MATCH($A1509,ShipmentRegister!C:C,0)))</f>
        <v/>
      </c>
      <c r="E1509" s="23"/>
      <c r="F1509" s="63"/>
      <c r="G1509" s="25"/>
      <c r="H1509" s="23"/>
      <c r="I1509" s="23"/>
      <c r="J1509" s="24"/>
      <c r="K1509" s="58" t="str">
        <f>IF(ISBLANK($A1509),"",$F1509-(INDEX(ShipmentRegister!A:A,MATCH($A1509,ShipmentRegister!C:C,0))))</f>
        <v/>
      </c>
      <c r="L1509" s="59" t="str">
        <f>IF(ISBLANK($A1509),"",IF(INDEX(ShipmentRegister!T:T,MATCH($A1509,ShipmentRegister!C:C,0))=0,"",INDEX(ShipmentRegister!T:T,MATCH($A1509,ShipmentRegister!C:C,0))))</f>
        <v/>
      </c>
      <c r="M1509" s="24"/>
    </row>
    <row r="1510" spans="1:13">
      <c r="A1510" s="29"/>
      <c r="B1510" s="56" t="str">
        <f>IF(ISBLANK($A1510),"",INDEX(ShipmentRegister!G:G,MATCH($A1510,ShipmentRegister!C:C,0)))</f>
        <v/>
      </c>
      <c r="C1510" s="57" t="str">
        <f>IF(ISBLANK($A1510),"",INDEX(ShipmentRegister!D:D,MATCH($A1510,ShipmentRegister!C:C,0)))</f>
        <v/>
      </c>
      <c r="D1510" s="57" t="str">
        <f>IF(ISBLANK($A1510),"",INDEX(ShipmentRegister!F:F,MATCH($A1510,ShipmentRegister!C:C,0)))</f>
        <v/>
      </c>
      <c r="E1510" s="23"/>
      <c r="F1510" s="63"/>
      <c r="G1510" s="25"/>
      <c r="H1510" s="23"/>
      <c r="I1510" s="23"/>
      <c r="J1510" s="24"/>
      <c r="K1510" s="58" t="str">
        <f>IF(ISBLANK($A1510),"",$F1510-(INDEX(ShipmentRegister!A:A,MATCH($A1510,ShipmentRegister!C:C,0))))</f>
        <v/>
      </c>
      <c r="L1510" s="59" t="str">
        <f>IF(ISBLANK($A1510),"",IF(INDEX(ShipmentRegister!T:T,MATCH($A1510,ShipmentRegister!C:C,0))=0,"",INDEX(ShipmentRegister!T:T,MATCH($A1510,ShipmentRegister!C:C,0))))</f>
        <v/>
      </c>
      <c r="M1510" s="24"/>
    </row>
    <row r="1511" spans="1:13">
      <c r="A1511" s="29"/>
      <c r="B1511" s="56" t="str">
        <f>IF(ISBLANK($A1511),"",INDEX(ShipmentRegister!G:G,MATCH($A1511,ShipmentRegister!C:C,0)))</f>
        <v/>
      </c>
      <c r="C1511" s="57" t="str">
        <f>IF(ISBLANK($A1511),"",INDEX(ShipmentRegister!D:D,MATCH($A1511,ShipmentRegister!C:C,0)))</f>
        <v/>
      </c>
      <c r="D1511" s="57" t="str">
        <f>IF(ISBLANK($A1511),"",INDEX(ShipmentRegister!F:F,MATCH($A1511,ShipmentRegister!C:C,0)))</f>
        <v/>
      </c>
      <c r="E1511" s="23"/>
      <c r="F1511" s="63"/>
      <c r="G1511" s="25"/>
      <c r="H1511" s="23"/>
      <c r="I1511" s="23"/>
      <c r="J1511" s="24"/>
      <c r="K1511" s="58" t="str">
        <f>IF(ISBLANK($A1511),"",$F1511-(INDEX(ShipmentRegister!A:A,MATCH($A1511,ShipmentRegister!C:C,0))))</f>
        <v/>
      </c>
      <c r="L1511" s="59" t="str">
        <f>IF(ISBLANK($A1511),"",IF(INDEX(ShipmentRegister!T:T,MATCH($A1511,ShipmentRegister!C:C,0))=0,"",INDEX(ShipmentRegister!T:T,MATCH($A1511,ShipmentRegister!C:C,0))))</f>
        <v/>
      </c>
      <c r="M1511" s="24"/>
    </row>
    <row r="1512" spans="1:13">
      <c r="A1512" s="29"/>
      <c r="B1512" s="56" t="str">
        <f>IF(ISBLANK($A1512),"",INDEX(ShipmentRegister!G:G,MATCH($A1512,ShipmentRegister!C:C,0)))</f>
        <v/>
      </c>
      <c r="C1512" s="57" t="str">
        <f>IF(ISBLANK($A1512),"",INDEX(ShipmentRegister!D:D,MATCH($A1512,ShipmentRegister!C:C,0)))</f>
        <v/>
      </c>
      <c r="D1512" s="57" t="str">
        <f>IF(ISBLANK($A1512),"",INDEX(ShipmentRegister!F:F,MATCH($A1512,ShipmentRegister!C:C,0)))</f>
        <v/>
      </c>
      <c r="E1512" s="23"/>
      <c r="F1512" s="63"/>
      <c r="G1512" s="25"/>
      <c r="H1512" s="23"/>
      <c r="I1512" s="23"/>
      <c r="J1512" s="24"/>
      <c r="K1512" s="58" t="str">
        <f>IF(ISBLANK($A1512),"",$F1512-(INDEX(ShipmentRegister!A:A,MATCH($A1512,ShipmentRegister!C:C,0))))</f>
        <v/>
      </c>
      <c r="L1512" s="59" t="str">
        <f>IF(ISBLANK($A1512),"",IF(INDEX(ShipmentRegister!T:T,MATCH($A1512,ShipmentRegister!C:C,0))=0,"",INDEX(ShipmentRegister!T:T,MATCH($A1512,ShipmentRegister!C:C,0))))</f>
        <v/>
      </c>
      <c r="M1512" s="24"/>
    </row>
    <row r="1513" spans="1:13">
      <c r="A1513" s="29"/>
      <c r="B1513" s="56" t="str">
        <f>IF(ISBLANK($A1513),"",INDEX(ShipmentRegister!G:G,MATCH($A1513,ShipmentRegister!C:C,0)))</f>
        <v/>
      </c>
      <c r="C1513" s="57" t="str">
        <f>IF(ISBLANK($A1513),"",INDEX(ShipmentRegister!D:D,MATCH($A1513,ShipmentRegister!C:C,0)))</f>
        <v/>
      </c>
      <c r="D1513" s="57" t="str">
        <f>IF(ISBLANK($A1513),"",INDEX(ShipmentRegister!F:F,MATCH($A1513,ShipmentRegister!C:C,0)))</f>
        <v/>
      </c>
      <c r="E1513" s="23"/>
      <c r="F1513" s="63"/>
      <c r="G1513" s="25"/>
      <c r="H1513" s="23"/>
      <c r="I1513" s="23"/>
      <c r="J1513" s="24"/>
      <c r="K1513" s="58" t="str">
        <f>IF(ISBLANK($A1513),"",$F1513-(INDEX(ShipmentRegister!A:A,MATCH($A1513,ShipmentRegister!C:C,0))))</f>
        <v/>
      </c>
      <c r="L1513" s="59" t="str">
        <f>IF(ISBLANK($A1513),"",IF(INDEX(ShipmentRegister!T:T,MATCH($A1513,ShipmentRegister!C:C,0))=0,"",INDEX(ShipmentRegister!T:T,MATCH($A1513,ShipmentRegister!C:C,0))))</f>
        <v/>
      </c>
      <c r="M1513" s="24"/>
    </row>
    <row r="1514" spans="1:13">
      <c r="A1514" s="29"/>
      <c r="B1514" s="56" t="str">
        <f>IF(ISBLANK($A1514),"",INDEX(ShipmentRegister!G:G,MATCH($A1514,ShipmentRegister!C:C,0)))</f>
        <v/>
      </c>
      <c r="C1514" s="57" t="str">
        <f>IF(ISBLANK($A1514),"",INDEX(ShipmentRegister!D:D,MATCH($A1514,ShipmentRegister!C:C,0)))</f>
        <v/>
      </c>
      <c r="D1514" s="57" t="str">
        <f>IF(ISBLANK($A1514),"",INDEX(ShipmentRegister!F:F,MATCH($A1514,ShipmentRegister!C:C,0)))</f>
        <v/>
      </c>
      <c r="E1514" s="23"/>
      <c r="F1514" s="63"/>
      <c r="G1514" s="25"/>
      <c r="H1514" s="23"/>
      <c r="I1514" s="23"/>
      <c r="J1514" s="24"/>
      <c r="K1514" s="58" t="str">
        <f>IF(ISBLANK($A1514),"",$F1514-(INDEX(ShipmentRegister!A:A,MATCH($A1514,ShipmentRegister!C:C,0))))</f>
        <v/>
      </c>
      <c r="L1514" s="59" t="str">
        <f>IF(ISBLANK($A1514),"",IF(INDEX(ShipmentRegister!T:T,MATCH($A1514,ShipmentRegister!C:C,0))=0,"",INDEX(ShipmentRegister!T:T,MATCH($A1514,ShipmentRegister!C:C,0))))</f>
        <v/>
      </c>
      <c r="M1514" s="24"/>
    </row>
    <row r="1515" spans="1:13">
      <c r="A1515" s="29"/>
      <c r="B1515" s="56" t="str">
        <f>IF(ISBLANK($A1515),"",INDEX(ShipmentRegister!G:G,MATCH($A1515,ShipmentRegister!C:C,0)))</f>
        <v/>
      </c>
      <c r="C1515" s="57" t="str">
        <f>IF(ISBLANK($A1515),"",INDEX(ShipmentRegister!D:D,MATCH($A1515,ShipmentRegister!C:C,0)))</f>
        <v/>
      </c>
      <c r="D1515" s="57" t="str">
        <f>IF(ISBLANK($A1515),"",INDEX(ShipmentRegister!F:F,MATCH($A1515,ShipmentRegister!C:C,0)))</f>
        <v/>
      </c>
      <c r="E1515" s="23"/>
      <c r="F1515" s="63"/>
      <c r="G1515" s="25"/>
      <c r="H1515" s="23"/>
      <c r="I1515" s="23"/>
      <c r="J1515" s="24"/>
      <c r="K1515" s="58" t="str">
        <f>IF(ISBLANK($A1515),"",$F1515-(INDEX(ShipmentRegister!A:A,MATCH($A1515,ShipmentRegister!C:C,0))))</f>
        <v/>
      </c>
      <c r="L1515" s="59" t="str">
        <f>IF(ISBLANK($A1515),"",IF(INDEX(ShipmentRegister!T:T,MATCH($A1515,ShipmentRegister!C:C,0))=0,"",INDEX(ShipmentRegister!T:T,MATCH($A1515,ShipmentRegister!C:C,0))))</f>
        <v/>
      </c>
      <c r="M1515" s="24"/>
    </row>
    <row r="1516" spans="1:13">
      <c r="A1516" s="29"/>
      <c r="B1516" s="56" t="str">
        <f>IF(ISBLANK($A1516),"",INDEX(ShipmentRegister!G:G,MATCH($A1516,ShipmentRegister!C:C,0)))</f>
        <v/>
      </c>
      <c r="C1516" s="57" t="str">
        <f>IF(ISBLANK($A1516),"",INDEX(ShipmentRegister!D:D,MATCH($A1516,ShipmentRegister!C:C,0)))</f>
        <v/>
      </c>
      <c r="D1516" s="57" t="str">
        <f>IF(ISBLANK($A1516),"",INDEX(ShipmentRegister!F:F,MATCH($A1516,ShipmentRegister!C:C,0)))</f>
        <v/>
      </c>
      <c r="E1516" s="23"/>
      <c r="F1516" s="63"/>
      <c r="G1516" s="25"/>
      <c r="H1516" s="23"/>
      <c r="I1516" s="23"/>
      <c r="J1516" s="24"/>
      <c r="K1516" s="58" t="str">
        <f>IF(ISBLANK($A1516),"",$F1516-(INDEX(ShipmentRegister!A:A,MATCH($A1516,ShipmentRegister!C:C,0))))</f>
        <v/>
      </c>
      <c r="L1516" s="59" t="str">
        <f>IF(ISBLANK($A1516),"",IF(INDEX(ShipmentRegister!T:T,MATCH($A1516,ShipmentRegister!C:C,0))=0,"",INDEX(ShipmentRegister!T:T,MATCH($A1516,ShipmentRegister!C:C,0))))</f>
        <v/>
      </c>
      <c r="M1516" s="24"/>
    </row>
    <row r="1517" spans="1:13">
      <c r="A1517" s="29"/>
      <c r="B1517" s="56" t="str">
        <f>IF(ISBLANK($A1517),"",INDEX(ShipmentRegister!G:G,MATCH($A1517,ShipmentRegister!C:C,0)))</f>
        <v/>
      </c>
      <c r="C1517" s="57" t="str">
        <f>IF(ISBLANK($A1517),"",INDEX(ShipmentRegister!D:D,MATCH($A1517,ShipmentRegister!C:C,0)))</f>
        <v/>
      </c>
      <c r="D1517" s="57" t="str">
        <f>IF(ISBLANK($A1517),"",INDEX(ShipmentRegister!F:F,MATCH($A1517,ShipmentRegister!C:C,0)))</f>
        <v/>
      </c>
      <c r="E1517" s="23"/>
      <c r="F1517" s="63"/>
      <c r="G1517" s="25"/>
      <c r="H1517" s="23"/>
      <c r="I1517" s="23"/>
      <c r="J1517" s="24"/>
      <c r="K1517" s="58" t="str">
        <f>IF(ISBLANK($A1517),"",$F1517-(INDEX(ShipmentRegister!A:A,MATCH($A1517,ShipmentRegister!C:C,0))))</f>
        <v/>
      </c>
      <c r="L1517" s="59" t="str">
        <f>IF(ISBLANK($A1517),"",IF(INDEX(ShipmentRegister!T:T,MATCH($A1517,ShipmentRegister!C:C,0))=0,"",INDEX(ShipmentRegister!T:T,MATCH($A1517,ShipmentRegister!C:C,0))))</f>
        <v/>
      </c>
      <c r="M1517" s="24"/>
    </row>
    <row r="1518" spans="1:13">
      <c r="A1518" s="29"/>
      <c r="B1518" s="56" t="str">
        <f>IF(ISBLANK($A1518),"",INDEX(ShipmentRegister!G:G,MATCH($A1518,ShipmentRegister!C:C,0)))</f>
        <v/>
      </c>
      <c r="C1518" s="57" t="str">
        <f>IF(ISBLANK($A1518),"",INDEX(ShipmentRegister!D:D,MATCH($A1518,ShipmentRegister!C:C,0)))</f>
        <v/>
      </c>
      <c r="D1518" s="57" t="str">
        <f>IF(ISBLANK($A1518),"",INDEX(ShipmentRegister!F:F,MATCH($A1518,ShipmentRegister!C:C,0)))</f>
        <v/>
      </c>
      <c r="E1518" s="23"/>
      <c r="F1518" s="63"/>
      <c r="G1518" s="25"/>
      <c r="H1518" s="23"/>
      <c r="I1518" s="23"/>
      <c r="J1518" s="24"/>
      <c r="K1518" s="58" t="str">
        <f>IF(ISBLANK($A1518),"",$F1518-(INDEX(ShipmentRegister!A:A,MATCH($A1518,ShipmentRegister!C:C,0))))</f>
        <v/>
      </c>
      <c r="L1518" s="59" t="str">
        <f>IF(ISBLANK($A1518),"",IF(INDEX(ShipmentRegister!T:T,MATCH($A1518,ShipmentRegister!C:C,0))=0,"",INDEX(ShipmentRegister!T:T,MATCH($A1518,ShipmentRegister!C:C,0))))</f>
        <v/>
      </c>
      <c r="M1518" s="24"/>
    </row>
    <row r="1519" spans="1:13">
      <c r="A1519" s="29"/>
      <c r="B1519" s="56" t="str">
        <f>IF(ISBLANK($A1519),"",INDEX(ShipmentRegister!G:G,MATCH($A1519,ShipmentRegister!C:C,0)))</f>
        <v/>
      </c>
      <c r="C1519" s="57" t="str">
        <f>IF(ISBLANK($A1519),"",INDEX(ShipmentRegister!D:D,MATCH($A1519,ShipmentRegister!C:C,0)))</f>
        <v/>
      </c>
      <c r="D1519" s="57" t="str">
        <f>IF(ISBLANK($A1519),"",INDEX(ShipmentRegister!F:F,MATCH($A1519,ShipmentRegister!C:C,0)))</f>
        <v/>
      </c>
      <c r="E1519" s="23"/>
      <c r="F1519" s="63"/>
      <c r="G1519" s="25"/>
      <c r="H1519" s="23"/>
      <c r="I1519" s="23"/>
      <c r="J1519" s="24"/>
      <c r="K1519" s="58" t="str">
        <f>IF(ISBLANK($A1519),"",$F1519-(INDEX(ShipmentRegister!A:A,MATCH($A1519,ShipmentRegister!C:C,0))))</f>
        <v/>
      </c>
      <c r="L1519" s="59" t="str">
        <f>IF(ISBLANK($A1519),"",IF(INDEX(ShipmentRegister!T:T,MATCH($A1519,ShipmentRegister!C:C,0))=0,"",INDEX(ShipmentRegister!T:T,MATCH($A1519,ShipmentRegister!C:C,0))))</f>
        <v/>
      </c>
      <c r="M1519" s="24"/>
    </row>
    <row r="1520" spans="1:13">
      <c r="A1520" s="29"/>
      <c r="B1520" s="56" t="str">
        <f>IF(ISBLANK($A1520),"",INDEX(ShipmentRegister!G:G,MATCH($A1520,ShipmentRegister!C:C,0)))</f>
        <v/>
      </c>
      <c r="C1520" s="57" t="str">
        <f>IF(ISBLANK($A1520),"",INDEX(ShipmentRegister!D:D,MATCH($A1520,ShipmentRegister!C:C,0)))</f>
        <v/>
      </c>
      <c r="D1520" s="57" t="str">
        <f>IF(ISBLANK($A1520),"",INDEX(ShipmentRegister!F:F,MATCH($A1520,ShipmentRegister!C:C,0)))</f>
        <v/>
      </c>
      <c r="E1520" s="23"/>
      <c r="F1520" s="63"/>
      <c r="G1520" s="25"/>
      <c r="H1520" s="23"/>
      <c r="I1520" s="23"/>
      <c r="J1520" s="24"/>
      <c r="K1520" s="58" t="str">
        <f>IF(ISBLANK($A1520),"",$F1520-(INDEX(ShipmentRegister!A:A,MATCH($A1520,ShipmentRegister!C:C,0))))</f>
        <v/>
      </c>
      <c r="L1520" s="59" t="str">
        <f>IF(ISBLANK($A1520),"",IF(INDEX(ShipmentRegister!T:T,MATCH($A1520,ShipmentRegister!C:C,0))=0,"",INDEX(ShipmentRegister!T:T,MATCH($A1520,ShipmentRegister!C:C,0))))</f>
        <v/>
      </c>
      <c r="M1520" s="24"/>
    </row>
    <row r="1521" spans="1:13">
      <c r="A1521" s="29"/>
      <c r="B1521" s="56" t="str">
        <f>IF(ISBLANK($A1521),"",INDEX(ShipmentRegister!G:G,MATCH($A1521,ShipmentRegister!C:C,0)))</f>
        <v/>
      </c>
      <c r="C1521" s="57" t="str">
        <f>IF(ISBLANK($A1521),"",INDEX(ShipmentRegister!D:D,MATCH($A1521,ShipmentRegister!C:C,0)))</f>
        <v/>
      </c>
      <c r="D1521" s="57" t="str">
        <f>IF(ISBLANK($A1521),"",INDEX(ShipmentRegister!F:F,MATCH($A1521,ShipmentRegister!C:C,0)))</f>
        <v/>
      </c>
      <c r="E1521" s="23"/>
      <c r="F1521" s="63"/>
      <c r="G1521" s="25"/>
      <c r="H1521" s="23"/>
      <c r="I1521" s="23"/>
      <c r="J1521" s="24"/>
      <c r="K1521" s="58" t="str">
        <f>IF(ISBLANK($A1521),"",$F1521-(INDEX(ShipmentRegister!A:A,MATCH($A1521,ShipmentRegister!C:C,0))))</f>
        <v/>
      </c>
      <c r="L1521" s="59" t="str">
        <f>IF(ISBLANK($A1521),"",IF(INDEX(ShipmentRegister!T:T,MATCH($A1521,ShipmentRegister!C:C,0))=0,"",INDEX(ShipmentRegister!T:T,MATCH($A1521,ShipmentRegister!C:C,0))))</f>
        <v/>
      </c>
      <c r="M1521" s="24"/>
    </row>
    <row r="1522" spans="1:13">
      <c r="A1522" s="29"/>
      <c r="B1522" s="56" t="str">
        <f>IF(ISBLANK($A1522),"",INDEX(ShipmentRegister!G:G,MATCH($A1522,ShipmentRegister!C:C,0)))</f>
        <v/>
      </c>
      <c r="C1522" s="57" t="str">
        <f>IF(ISBLANK($A1522),"",INDEX(ShipmentRegister!D:D,MATCH($A1522,ShipmentRegister!C:C,0)))</f>
        <v/>
      </c>
      <c r="D1522" s="57" t="str">
        <f>IF(ISBLANK($A1522),"",INDEX(ShipmentRegister!F:F,MATCH($A1522,ShipmentRegister!C:C,0)))</f>
        <v/>
      </c>
      <c r="E1522" s="23"/>
      <c r="F1522" s="63"/>
      <c r="G1522" s="25"/>
      <c r="H1522" s="23"/>
      <c r="I1522" s="23"/>
      <c r="J1522" s="24"/>
      <c r="K1522" s="58" t="str">
        <f>IF(ISBLANK($A1522),"",$F1522-(INDEX(ShipmentRegister!A:A,MATCH($A1522,ShipmentRegister!C:C,0))))</f>
        <v/>
      </c>
      <c r="L1522" s="59" t="str">
        <f>IF(ISBLANK($A1522),"",IF(INDEX(ShipmentRegister!T:T,MATCH($A1522,ShipmentRegister!C:C,0))=0,"",INDEX(ShipmentRegister!T:T,MATCH($A1522,ShipmentRegister!C:C,0))))</f>
        <v/>
      </c>
      <c r="M1522" s="24"/>
    </row>
    <row r="1523" spans="1:13">
      <c r="A1523" s="29"/>
      <c r="B1523" s="56" t="str">
        <f>IF(ISBLANK($A1523),"",INDEX(ShipmentRegister!G:G,MATCH($A1523,ShipmentRegister!C:C,0)))</f>
        <v/>
      </c>
      <c r="C1523" s="57" t="str">
        <f>IF(ISBLANK($A1523),"",INDEX(ShipmentRegister!D:D,MATCH($A1523,ShipmentRegister!C:C,0)))</f>
        <v/>
      </c>
      <c r="D1523" s="57" t="str">
        <f>IF(ISBLANK($A1523),"",INDEX(ShipmentRegister!F:F,MATCH($A1523,ShipmentRegister!C:C,0)))</f>
        <v/>
      </c>
      <c r="E1523" s="23"/>
      <c r="F1523" s="63"/>
      <c r="G1523" s="25"/>
      <c r="H1523" s="23"/>
      <c r="I1523" s="23"/>
      <c r="J1523" s="24"/>
      <c r="K1523" s="58" t="str">
        <f>IF(ISBLANK($A1523),"",$F1523-(INDEX(ShipmentRegister!A:A,MATCH($A1523,ShipmentRegister!C:C,0))))</f>
        <v/>
      </c>
      <c r="L1523" s="59" t="str">
        <f>IF(ISBLANK($A1523),"",IF(INDEX(ShipmentRegister!T:T,MATCH($A1523,ShipmentRegister!C:C,0))=0,"",INDEX(ShipmentRegister!T:T,MATCH($A1523,ShipmentRegister!C:C,0))))</f>
        <v/>
      </c>
      <c r="M1523" s="24"/>
    </row>
    <row r="1524" spans="1:13">
      <c r="A1524" s="29"/>
      <c r="B1524" s="56" t="str">
        <f>IF(ISBLANK($A1524),"",INDEX(ShipmentRegister!G:G,MATCH($A1524,ShipmentRegister!C:C,0)))</f>
        <v/>
      </c>
      <c r="C1524" s="57" t="str">
        <f>IF(ISBLANK($A1524),"",INDEX(ShipmentRegister!D:D,MATCH($A1524,ShipmentRegister!C:C,0)))</f>
        <v/>
      </c>
      <c r="D1524" s="57" t="str">
        <f>IF(ISBLANK($A1524),"",INDEX(ShipmentRegister!F:F,MATCH($A1524,ShipmentRegister!C:C,0)))</f>
        <v/>
      </c>
      <c r="E1524" s="23"/>
      <c r="F1524" s="63"/>
      <c r="G1524" s="25"/>
      <c r="H1524" s="23"/>
      <c r="I1524" s="23"/>
      <c r="J1524" s="24"/>
      <c r="K1524" s="58" t="str">
        <f>IF(ISBLANK($A1524),"",$F1524-(INDEX(ShipmentRegister!A:A,MATCH($A1524,ShipmentRegister!C:C,0))))</f>
        <v/>
      </c>
      <c r="L1524" s="59" t="str">
        <f>IF(ISBLANK($A1524),"",IF(INDEX(ShipmentRegister!T:T,MATCH($A1524,ShipmentRegister!C:C,0))=0,"",INDEX(ShipmentRegister!T:T,MATCH($A1524,ShipmentRegister!C:C,0))))</f>
        <v/>
      </c>
      <c r="M1524" s="24"/>
    </row>
    <row r="1525" spans="1:13">
      <c r="A1525" s="29"/>
      <c r="B1525" s="56" t="str">
        <f>IF(ISBLANK($A1525),"",INDEX(ShipmentRegister!G:G,MATCH($A1525,ShipmentRegister!C:C,0)))</f>
        <v/>
      </c>
      <c r="C1525" s="57" t="str">
        <f>IF(ISBLANK($A1525),"",INDEX(ShipmentRegister!D:D,MATCH($A1525,ShipmentRegister!C:C,0)))</f>
        <v/>
      </c>
      <c r="D1525" s="57" t="str">
        <f>IF(ISBLANK($A1525),"",INDEX(ShipmentRegister!F:F,MATCH($A1525,ShipmentRegister!C:C,0)))</f>
        <v/>
      </c>
      <c r="E1525" s="23"/>
      <c r="F1525" s="63"/>
      <c r="G1525" s="25"/>
      <c r="H1525" s="23"/>
      <c r="I1525" s="23"/>
      <c r="J1525" s="24"/>
      <c r="K1525" s="58" t="str">
        <f>IF(ISBLANK($A1525),"",$F1525-(INDEX(ShipmentRegister!A:A,MATCH($A1525,ShipmentRegister!C:C,0))))</f>
        <v/>
      </c>
      <c r="L1525" s="59" t="str">
        <f>IF(ISBLANK($A1525),"",IF(INDEX(ShipmentRegister!T:T,MATCH($A1525,ShipmentRegister!C:C,0))=0,"",INDEX(ShipmentRegister!T:T,MATCH($A1525,ShipmentRegister!C:C,0))))</f>
        <v/>
      </c>
      <c r="M1525" s="24"/>
    </row>
    <row r="1526" spans="1:13">
      <c r="A1526" s="29"/>
      <c r="B1526" s="56" t="str">
        <f>IF(ISBLANK($A1526),"",INDEX(ShipmentRegister!G:G,MATCH($A1526,ShipmentRegister!C:C,0)))</f>
        <v/>
      </c>
      <c r="C1526" s="57" t="str">
        <f>IF(ISBLANK($A1526),"",INDEX(ShipmentRegister!D:D,MATCH($A1526,ShipmentRegister!C:C,0)))</f>
        <v/>
      </c>
      <c r="D1526" s="57" t="str">
        <f>IF(ISBLANK($A1526),"",INDEX(ShipmentRegister!F:F,MATCH($A1526,ShipmentRegister!C:C,0)))</f>
        <v/>
      </c>
      <c r="E1526" s="23"/>
      <c r="F1526" s="63"/>
      <c r="G1526" s="25"/>
      <c r="H1526" s="23"/>
      <c r="I1526" s="23"/>
      <c r="J1526" s="24"/>
      <c r="K1526" s="58" t="str">
        <f>IF(ISBLANK($A1526),"",$F1526-(INDEX(ShipmentRegister!A:A,MATCH($A1526,ShipmentRegister!C:C,0))))</f>
        <v/>
      </c>
      <c r="L1526" s="59" t="str">
        <f>IF(ISBLANK($A1526),"",IF(INDEX(ShipmentRegister!T:T,MATCH($A1526,ShipmentRegister!C:C,0))=0,"",INDEX(ShipmentRegister!T:T,MATCH($A1526,ShipmentRegister!C:C,0))))</f>
        <v/>
      </c>
      <c r="M1526" s="24"/>
    </row>
    <row r="1527" spans="1:13">
      <c r="A1527" s="29"/>
      <c r="B1527" s="56" t="str">
        <f>IF(ISBLANK($A1527),"",INDEX(ShipmentRegister!G:G,MATCH($A1527,ShipmentRegister!C:C,0)))</f>
        <v/>
      </c>
      <c r="C1527" s="57" t="str">
        <f>IF(ISBLANK($A1527),"",INDEX(ShipmentRegister!D:D,MATCH($A1527,ShipmentRegister!C:C,0)))</f>
        <v/>
      </c>
      <c r="D1527" s="57" t="str">
        <f>IF(ISBLANK($A1527),"",INDEX(ShipmentRegister!F:F,MATCH($A1527,ShipmentRegister!C:C,0)))</f>
        <v/>
      </c>
      <c r="E1527" s="23"/>
      <c r="F1527" s="63"/>
      <c r="G1527" s="25"/>
      <c r="H1527" s="23"/>
      <c r="I1527" s="23"/>
      <c r="J1527" s="24"/>
      <c r="K1527" s="58" t="str">
        <f>IF(ISBLANK($A1527),"",$F1527-(INDEX(ShipmentRegister!A:A,MATCH($A1527,ShipmentRegister!C:C,0))))</f>
        <v/>
      </c>
      <c r="L1527" s="59" t="str">
        <f>IF(ISBLANK($A1527),"",IF(INDEX(ShipmentRegister!T:T,MATCH($A1527,ShipmentRegister!C:C,0))=0,"",INDEX(ShipmentRegister!T:T,MATCH($A1527,ShipmentRegister!C:C,0))))</f>
        <v/>
      </c>
      <c r="M1527" s="24"/>
    </row>
    <row r="1528" spans="1:13">
      <c r="A1528" s="29"/>
      <c r="B1528" s="56" t="str">
        <f>IF(ISBLANK($A1528),"",INDEX(ShipmentRegister!G:G,MATCH($A1528,ShipmentRegister!C:C,0)))</f>
        <v/>
      </c>
      <c r="C1528" s="57" t="str">
        <f>IF(ISBLANK($A1528),"",INDEX(ShipmentRegister!D:D,MATCH($A1528,ShipmentRegister!C:C,0)))</f>
        <v/>
      </c>
      <c r="D1528" s="57" t="str">
        <f>IF(ISBLANK($A1528),"",INDEX(ShipmentRegister!F:F,MATCH($A1528,ShipmentRegister!C:C,0)))</f>
        <v/>
      </c>
      <c r="E1528" s="23"/>
      <c r="F1528" s="63"/>
      <c r="G1528" s="25"/>
      <c r="H1528" s="23"/>
      <c r="I1528" s="23"/>
      <c r="J1528" s="24"/>
      <c r="K1528" s="58" t="str">
        <f>IF(ISBLANK($A1528),"",$F1528-(INDEX(ShipmentRegister!A:A,MATCH($A1528,ShipmentRegister!C:C,0))))</f>
        <v/>
      </c>
      <c r="L1528" s="59" t="str">
        <f>IF(ISBLANK($A1528),"",IF(INDEX(ShipmentRegister!T:T,MATCH($A1528,ShipmentRegister!C:C,0))=0,"",INDEX(ShipmentRegister!T:T,MATCH($A1528,ShipmentRegister!C:C,0))))</f>
        <v/>
      </c>
      <c r="M1528" s="24"/>
    </row>
    <row r="1529" spans="1:13">
      <c r="A1529" s="29"/>
      <c r="B1529" s="56" t="str">
        <f>IF(ISBLANK($A1529),"",INDEX(ShipmentRegister!G:G,MATCH($A1529,ShipmentRegister!C:C,0)))</f>
        <v/>
      </c>
      <c r="C1529" s="57" t="str">
        <f>IF(ISBLANK($A1529),"",INDEX(ShipmentRegister!D:D,MATCH($A1529,ShipmentRegister!C:C,0)))</f>
        <v/>
      </c>
      <c r="D1529" s="57" t="str">
        <f>IF(ISBLANK($A1529),"",INDEX(ShipmentRegister!F:F,MATCH($A1529,ShipmentRegister!C:C,0)))</f>
        <v/>
      </c>
      <c r="E1529" s="23"/>
      <c r="F1529" s="63"/>
      <c r="G1529" s="25"/>
      <c r="H1529" s="23"/>
      <c r="I1529" s="23"/>
      <c r="J1529" s="24"/>
      <c r="K1529" s="58" t="str">
        <f>IF(ISBLANK($A1529),"",$F1529-(INDEX(ShipmentRegister!A:A,MATCH($A1529,ShipmentRegister!C:C,0))))</f>
        <v/>
      </c>
      <c r="L1529" s="59" t="str">
        <f>IF(ISBLANK($A1529),"",IF(INDEX(ShipmentRegister!T:T,MATCH($A1529,ShipmentRegister!C:C,0))=0,"",INDEX(ShipmentRegister!T:T,MATCH($A1529,ShipmentRegister!C:C,0))))</f>
        <v/>
      </c>
      <c r="M1529" s="24"/>
    </row>
    <row r="1530" spans="1:13">
      <c r="A1530" s="29"/>
      <c r="B1530" s="56" t="str">
        <f>IF(ISBLANK($A1530),"",INDEX(ShipmentRegister!G:G,MATCH($A1530,ShipmentRegister!C:C,0)))</f>
        <v/>
      </c>
      <c r="C1530" s="57" t="str">
        <f>IF(ISBLANK($A1530),"",INDEX(ShipmentRegister!D:D,MATCH($A1530,ShipmentRegister!C:C,0)))</f>
        <v/>
      </c>
      <c r="D1530" s="57" t="str">
        <f>IF(ISBLANK($A1530),"",INDEX(ShipmentRegister!F:F,MATCH($A1530,ShipmentRegister!C:C,0)))</f>
        <v/>
      </c>
      <c r="E1530" s="23"/>
      <c r="F1530" s="63"/>
      <c r="G1530" s="25"/>
      <c r="H1530" s="23"/>
      <c r="I1530" s="23"/>
      <c r="J1530" s="24"/>
      <c r="K1530" s="58" t="str">
        <f>IF(ISBLANK($A1530),"",$F1530-(INDEX(ShipmentRegister!A:A,MATCH($A1530,ShipmentRegister!C:C,0))))</f>
        <v/>
      </c>
      <c r="L1530" s="59" t="str">
        <f>IF(ISBLANK($A1530),"",IF(INDEX(ShipmentRegister!T:T,MATCH($A1530,ShipmentRegister!C:C,0))=0,"",INDEX(ShipmentRegister!T:T,MATCH($A1530,ShipmentRegister!C:C,0))))</f>
        <v/>
      </c>
      <c r="M1530" s="24"/>
    </row>
    <row r="1531" spans="1:13">
      <c r="A1531" s="29"/>
      <c r="B1531" s="56" t="str">
        <f>IF(ISBLANK($A1531),"",INDEX(ShipmentRegister!G:G,MATCH($A1531,ShipmentRegister!C:C,0)))</f>
        <v/>
      </c>
      <c r="C1531" s="57" t="str">
        <f>IF(ISBLANK($A1531),"",INDEX(ShipmentRegister!D:D,MATCH($A1531,ShipmentRegister!C:C,0)))</f>
        <v/>
      </c>
      <c r="D1531" s="57" t="str">
        <f>IF(ISBLANK($A1531),"",INDEX(ShipmentRegister!F:F,MATCH($A1531,ShipmentRegister!C:C,0)))</f>
        <v/>
      </c>
      <c r="E1531" s="23"/>
      <c r="F1531" s="63"/>
      <c r="G1531" s="25"/>
      <c r="H1531" s="23"/>
      <c r="I1531" s="23"/>
      <c r="J1531" s="24"/>
      <c r="K1531" s="58" t="str">
        <f>IF(ISBLANK($A1531),"",$F1531-(INDEX(ShipmentRegister!A:A,MATCH($A1531,ShipmentRegister!C:C,0))))</f>
        <v/>
      </c>
      <c r="L1531" s="59" t="str">
        <f>IF(ISBLANK($A1531),"",IF(INDEX(ShipmentRegister!T:T,MATCH($A1531,ShipmentRegister!C:C,0))=0,"",INDEX(ShipmentRegister!T:T,MATCH($A1531,ShipmentRegister!C:C,0))))</f>
        <v/>
      </c>
      <c r="M1531" s="24"/>
    </row>
    <row r="1532" spans="1:13">
      <c r="A1532" s="29"/>
      <c r="B1532" s="56" t="str">
        <f>IF(ISBLANK($A1532),"",INDEX(ShipmentRegister!G:G,MATCH($A1532,ShipmentRegister!C:C,0)))</f>
        <v/>
      </c>
      <c r="C1532" s="57" t="str">
        <f>IF(ISBLANK($A1532),"",INDEX(ShipmentRegister!D:D,MATCH($A1532,ShipmentRegister!C:C,0)))</f>
        <v/>
      </c>
      <c r="D1532" s="57" t="str">
        <f>IF(ISBLANK($A1532),"",INDEX(ShipmentRegister!F:F,MATCH($A1532,ShipmentRegister!C:C,0)))</f>
        <v/>
      </c>
      <c r="E1532" s="23"/>
      <c r="F1532" s="63"/>
      <c r="G1532" s="25"/>
      <c r="H1532" s="23"/>
      <c r="I1532" s="23"/>
      <c r="J1532" s="24"/>
      <c r="K1532" s="58" t="str">
        <f>IF(ISBLANK($A1532),"",$F1532-(INDEX(ShipmentRegister!A:A,MATCH($A1532,ShipmentRegister!C:C,0))))</f>
        <v/>
      </c>
      <c r="L1532" s="59" t="str">
        <f>IF(ISBLANK($A1532),"",IF(INDEX(ShipmentRegister!T:T,MATCH($A1532,ShipmentRegister!C:C,0))=0,"",INDEX(ShipmentRegister!T:T,MATCH($A1532,ShipmentRegister!C:C,0))))</f>
        <v/>
      </c>
      <c r="M1532" s="24"/>
    </row>
    <row r="1533" spans="1:13">
      <c r="A1533" s="29"/>
      <c r="B1533" s="56" t="str">
        <f>IF(ISBLANK($A1533),"",INDEX(ShipmentRegister!G:G,MATCH($A1533,ShipmentRegister!C:C,0)))</f>
        <v/>
      </c>
      <c r="C1533" s="57" t="str">
        <f>IF(ISBLANK($A1533),"",INDEX(ShipmentRegister!D:D,MATCH($A1533,ShipmentRegister!C:C,0)))</f>
        <v/>
      </c>
      <c r="D1533" s="57" t="str">
        <f>IF(ISBLANK($A1533),"",INDEX(ShipmentRegister!F:F,MATCH($A1533,ShipmentRegister!C:C,0)))</f>
        <v/>
      </c>
      <c r="E1533" s="23"/>
      <c r="F1533" s="63"/>
      <c r="G1533" s="25"/>
      <c r="H1533" s="23"/>
      <c r="I1533" s="23"/>
      <c r="J1533" s="24"/>
      <c r="K1533" s="58" t="str">
        <f>IF(ISBLANK($A1533),"",$F1533-(INDEX(ShipmentRegister!A:A,MATCH($A1533,ShipmentRegister!C:C,0))))</f>
        <v/>
      </c>
      <c r="L1533" s="59" t="str">
        <f>IF(ISBLANK($A1533),"",IF(INDEX(ShipmentRegister!T:T,MATCH($A1533,ShipmentRegister!C:C,0))=0,"",INDEX(ShipmentRegister!T:T,MATCH($A1533,ShipmentRegister!C:C,0))))</f>
        <v/>
      </c>
      <c r="M1533" s="24"/>
    </row>
    <row r="1534" spans="1:13">
      <c r="A1534" s="29"/>
      <c r="B1534" s="56" t="str">
        <f>IF(ISBLANK($A1534),"",INDEX(ShipmentRegister!G:G,MATCH($A1534,ShipmentRegister!C:C,0)))</f>
        <v/>
      </c>
      <c r="C1534" s="57" t="str">
        <f>IF(ISBLANK($A1534),"",INDEX(ShipmentRegister!D:D,MATCH($A1534,ShipmentRegister!C:C,0)))</f>
        <v/>
      </c>
      <c r="D1534" s="57" t="str">
        <f>IF(ISBLANK($A1534),"",INDEX(ShipmentRegister!F:F,MATCH($A1534,ShipmentRegister!C:C,0)))</f>
        <v/>
      </c>
      <c r="E1534" s="23"/>
      <c r="F1534" s="63"/>
      <c r="G1534" s="25"/>
      <c r="H1534" s="23"/>
      <c r="I1534" s="23"/>
      <c r="J1534" s="24"/>
      <c r="K1534" s="58" t="str">
        <f>IF(ISBLANK($A1534),"",$F1534-(INDEX(ShipmentRegister!A:A,MATCH($A1534,ShipmentRegister!C:C,0))))</f>
        <v/>
      </c>
      <c r="L1534" s="59" t="str">
        <f>IF(ISBLANK($A1534),"",IF(INDEX(ShipmentRegister!T:T,MATCH($A1534,ShipmentRegister!C:C,0))=0,"",INDEX(ShipmentRegister!T:T,MATCH($A1534,ShipmentRegister!C:C,0))))</f>
        <v/>
      </c>
      <c r="M1534" s="24"/>
    </row>
    <row r="1535" spans="1:13">
      <c r="A1535" s="29"/>
      <c r="B1535" s="56" t="str">
        <f>IF(ISBLANK($A1535),"",INDEX(ShipmentRegister!G:G,MATCH($A1535,ShipmentRegister!C:C,0)))</f>
        <v/>
      </c>
      <c r="C1535" s="57" t="str">
        <f>IF(ISBLANK($A1535),"",INDEX(ShipmentRegister!D:D,MATCH($A1535,ShipmentRegister!C:C,0)))</f>
        <v/>
      </c>
      <c r="D1535" s="57" t="str">
        <f>IF(ISBLANK($A1535),"",INDEX(ShipmentRegister!F:F,MATCH($A1535,ShipmentRegister!C:C,0)))</f>
        <v/>
      </c>
      <c r="E1535" s="23"/>
      <c r="F1535" s="63"/>
      <c r="G1535" s="25"/>
      <c r="H1535" s="23"/>
      <c r="I1535" s="23"/>
      <c r="J1535" s="24"/>
      <c r="K1535" s="58" t="str">
        <f>IF(ISBLANK($A1535),"",$F1535-(INDEX(ShipmentRegister!A:A,MATCH($A1535,ShipmentRegister!C:C,0))))</f>
        <v/>
      </c>
      <c r="L1535" s="59" t="str">
        <f>IF(ISBLANK($A1535),"",IF(INDEX(ShipmentRegister!T:T,MATCH($A1535,ShipmentRegister!C:C,0))=0,"",INDEX(ShipmentRegister!T:T,MATCH($A1535,ShipmentRegister!C:C,0))))</f>
        <v/>
      </c>
      <c r="M1535" s="24"/>
    </row>
    <row r="1536" spans="1:13">
      <c r="A1536" s="29"/>
      <c r="B1536" s="56" t="str">
        <f>IF(ISBLANK($A1536),"",INDEX(ShipmentRegister!G:G,MATCH($A1536,ShipmentRegister!C:C,0)))</f>
        <v/>
      </c>
      <c r="C1536" s="57" t="str">
        <f>IF(ISBLANK($A1536),"",INDEX(ShipmentRegister!D:D,MATCH($A1536,ShipmentRegister!C:C,0)))</f>
        <v/>
      </c>
      <c r="D1536" s="57" t="str">
        <f>IF(ISBLANK($A1536),"",INDEX(ShipmentRegister!F:F,MATCH($A1536,ShipmentRegister!C:C,0)))</f>
        <v/>
      </c>
      <c r="E1536" s="23"/>
      <c r="F1536" s="63"/>
      <c r="G1536" s="25"/>
      <c r="H1536" s="23"/>
      <c r="I1536" s="23"/>
      <c r="J1536" s="24"/>
      <c r="K1536" s="58" t="str">
        <f>IF(ISBLANK($A1536),"",$F1536-(INDEX(ShipmentRegister!A:A,MATCH($A1536,ShipmentRegister!C:C,0))))</f>
        <v/>
      </c>
      <c r="L1536" s="59" t="str">
        <f>IF(ISBLANK($A1536),"",IF(INDEX(ShipmentRegister!T:T,MATCH($A1536,ShipmentRegister!C:C,0))=0,"",INDEX(ShipmentRegister!T:T,MATCH($A1536,ShipmentRegister!C:C,0))))</f>
        <v/>
      </c>
      <c r="M1536" s="24"/>
    </row>
    <row r="1537" spans="1:13">
      <c r="A1537" s="29"/>
      <c r="B1537" s="56" t="str">
        <f>IF(ISBLANK($A1537),"",INDEX(ShipmentRegister!G:G,MATCH($A1537,ShipmentRegister!C:C,0)))</f>
        <v/>
      </c>
      <c r="C1537" s="57" t="str">
        <f>IF(ISBLANK($A1537),"",INDEX(ShipmentRegister!D:D,MATCH($A1537,ShipmentRegister!C:C,0)))</f>
        <v/>
      </c>
      <c r="D1537" s="57" t="str">
        <f>IF(ISBLANK($A1537),"",INDEX(ShipmentRegister!F:F,MATCH($A1537,ShipmentRegister!C:C,0)))</f>
        <v/>
      </c>
      <c r="E1537" s="23"/>
      <c r="F1537" s="63"/>
      <c r="G1537" s="25"/>
      <c r="H1537" s="23"/>
      <c r="I1537" s="23"/>
      <c r="J1537" s="24"/>
      <c r="K1537" s="58" t="str">
        <f>IF(ISBLANK($A1537),"",$F1537-(INDEX(ShipmentRegister!A:A,MATCH($A1537,ShipmentRegister!C:C,0))))</f>
        <v/>
      </c>
      <c r="L1537" s="59" t="str">
        <f>IF(ISBLANK($A1537),"",IF(INDEX(ShipmentRegister!T:T,MATCH($A1537,ShipmentRegister!C:C,0))=0,"",INDEX(ShipmentRegister!T:T,MATCH($A1537,ShipmentRegister!C:C,0))))</f>
        <v/>
      </c>
      <c r="M1537" s="24"/>
    </row>
    <row r="1538" spans="1:13">
      <c r="A1538" s="29"/>
      <c r="B1538" s="56" t="str">
        <f>IF(ISBLANK($A1538),"",INDEX(ShipmentRegister!G:G,MATCH($A1538,ShipmentRegister!C:C,0)))</f>
        <v/>
      </c>
      <c r="C1538" s="57" t="str">
        <f>IF(ISBLANK($A1538),"",INDEX(ShipmentRegister!D:D,MATCH($A1538,ShipmentRegister!C:C,0)))</f>
        <v/>
      </c>
      <c r="D1538" s="57" t="str">
        <f>IF(ISBLANK($A1538),"",INDEX(ShipmentRegister!F:F,MATCH($A1538,ShipmentRegister!C:C,0)))</f>
        <v/>
      </c>
      <c r="E1538" s="23"/>
      <c r="F1538" s="63"/>
      <c r="G1538" s="25"/>
      <c r="H1538" s="23"/>
      <c r="I1538" s="23"/>
      <c r="J1538" s="24"/>
      <c r="K1538" s="58" t="str">
        <f>IF(ISBLANK($A1538),"",$F1538-(INDEX(ShipmentRegister!A:A,MATCH($A1538,ShipmentRegister!C:C,0))))</f>
        <v/>
      </c>
      <c r="L1538" s="59" t="str">
        <f>IF(ISBLANK($A1538),"",IF(INDEX(ShipmentRegister!T:T,MATCH($A1538,ShipmentRegister!C:C,0))=0,"",INDEX(ShipmentRegister!T:T,MATCH($A1538,ShipmentRegister!C:C,0))))</f>
        <v/>
      </c>
      <c r="M1538" s="24"/>
    </row>
    <row r="1539" spans="1:13">
      <c r="A1539" s="29"/>
      <c r="B1539" s="56" t="str">
        <f>IF(ISBLANK($A1539),"",INDEX(ShipmentRegister!G:G,MATCH($A1539,ShipmentRegister!C:C,0)))</f>
        <v/>
      </c>
      <c r="C1539" s="57" t="str">
        <f>IF(ISBLANK($A1539),"",INDEX(ShipmentRegister!D:D,MATCH($A1539,ShipmentRegister!C:C,0)))</f>
        <v/>
      </c>
      <c r="D1539" s="57" t="str">
        <f>IF(ISBLANK($A1539),"",INDEX(ShipmentRegister!F:F,MATCH($A1539,ShipmentRegister!C:C,0)))</f>
        <v/>
      </c>
      <c r="E1539" s="23"/>
      <c r="F1539" s="63"/>
      <c r="G1539" s="25"/>
      <c r="H1539" s="23"/>
      <c r="I1539" s="23"/>
      <c r="J1539" s="24"/>
      <c r="K1539" s="58" t="str">
        <f>IF(ISBLANK($A1539),"",$F1539-(INDEX(ShipmentRegister!A:A,MATCH($A1539,ShipmentRegister!C:C,0))))</f>
        <v/>
      </c>
      <c r="L1539" s="59" t="str">
        <f>IF(ISBLANK($A1539),"",IF(INDEX(ShipmentRegister!T:T,MATCH($A1539,ShipmentRegister!C:C,0))=0,"",INDEX(ShipmentRegister!T:T,MATCH($A1539,ShipmentRegister!C:C,0))))</f>
        <v/>
      </c>
      <c r="M1539" s="24"/>
    </row>
    <row r="1540" spans="1:13">
      <c r="A1540" s="29"/>
      <c r="B1540" s="56" t="str">
        <f>IF(ISBLANK($A1540),"",INDEX(ShipmentRegister!G:G,MATCH($A1540,ShipmentRegister!C:C,0)))</f>
        <v/>
      </c>
      <c r="C1540" s="57" t="str">
        <f>IF(ISBLANK($A1540),"",INDEX(ShipmentRegister!D:D,MATCH($A1540,ShipmentRegister!C:C,0)))</f>
        <v/>
      </c>
      <c r="D1540" s="57" t="str">
        <f>IF(ISBLANK($A1540),"",INDEX(ShipmentRegister!F:F,MATCH($A1540,ShipmentRegister!C:C,0)))</f>
        <v/>
      </c>
      <c r="E1540" s="23"/>
      <c r="F1540" s="63"/>
      <c r="G1540" s="25"/>
      <c r="H1540" s="23"/>
      <c r="I1540" s="23"/>
      <c r="J1540" s="24"/>
      <c r="K1540" s="58" t="str">
        <f>IF(ISBLANK($A1540),"",$F1540-(INDEX(ShipmentRegister!A:A,MATCH($A1540,ShipmentRegister!C:C,0))))</f>
        <v/>
      </c>
      <c r="L1540" s="59" t="str">
        <f>IF(ISBLANK($A1540),"",IF(INDEX(ShipmentRegister!T:T,MATCH($A1540,ShipmentRegister!C:C,0))=0,"",INDEX(ShipmentRegister!T:T,MATCH($A1540,ShipmentRegister!C:C,0))))</f>
        <v/>
      </c>
      <c r="M1540" s="24"/>
    </row>
    <row r="1541" spans="1:13">
      <c r="A1541" s="29"/>
      <c r="B1541" s="56" t="str">
        <f>IF(ISBLANK($A1541),"",INDEX(ShipmentRegister!G:G,MATCH($A1541,ShipmentRegister!C:C,0)))</f>
        <v/>
      </c>
      <c r="C1541" s="57" t="str">
        <f>IF(ISBLANK($A1541),"",INDEX(ShipmentRegister!D:D,MATCH($A1541,ShipmentRegister!C:C,0)))</f>
        <v/>
      </c>
      <c r="D1541" s="57" t="str">
        <f>IF(ISBLANK($A1541),"",INDEX(ShipmentRegister!F:F,MATCH($A1541,ShipmentRegister!C:C,0)))</f>
        <v/>
      </c>
      <c r="E1541" s="23"/>
      <c r="F1541" s="63"/>
      <c r="G1541" s="25"/>
      <c r="H1541" s="23"/>
      <c r="I1541" s="23"/>
      <c r="J1541" s="24"/>
      <c r="K1541" s="58" t="str">
        <f>IF(ISBLANK($A1541),"",$F1541-(INDEX(ShipmentRegister!A:A,MATCH($A1541,ShipmentRegister!C:C,0))))</f>
        <v/>
      </c>
      <c r="L1541" s="59" t="str">
        <f>IF(ISBLANK($A1541),"",IF(INDEX(ShipmentRegister!T:T,MATCH($A1541,ShipmentRegister!C:C,0))=0,"",INDEX(ShipmentRegister!T:T,MATCH($A1541,ShipmentRegister!C:C,0))))</f>
        <v/>
      </c>
      <c r="M1541" s="24"/>
    </row>
    <row r="1542" spans="1:13">
      <c r="A1542" s="29"/>
      <c r="B1542" s="56" t="str">
        <f>IF(ISBLANK($A1542),"",INDEX(ShipmentRegister!G:G,MATCH($A1542,ShipmentRegister!C:C,0)))</f>
        <v/>
      </c>
      <c r="C1542" s="57" t="str">
        <f>IF(ISBLANK($A1542),"",INDEX(ShipmentRegister!D:D,MATCH($A1542,ShipmentRegister!C:C,0)))</f>
        <v/>
      </c>
      <c r="D1542" s="57" t="str">
        <f>IF(ISBLANK($A1542),"",INDEX(ShipmentRegister!F:F,MATCH($A1542,ShipmentRegister!C:C,0)))</f>
        <v/>
      </c>
      <c r="E1542" s="23"/>
      <c r="F1542" s="63"/>
      <c r="G1542" s="25"/>
      <c r="H1542" s="23"/>
      <c r="I1542" s="23"/>
      <c r="J1542" s="24"/>
      <c r="K1542" s="58" t="str">
        <f>IF(ISBLANK($A1542),"",$F1542-(INDEX(ShipmentRegister!A:A,MATCH($A1542,ShipmentRegister!C:C,0))))</f>
        <v/>
      </c>
      <c r="L1542" s="59" t="str">
        <f>IF(ISBLANK($A1542),"",IF(INDEX(ShipmentRegister!T:T,MATCH($A1542,ShipmentRegister!C:C,0))=0,"",INDEX(ShipmentRegister!T:T,MATCH($A1542,ShipmentRegister!C:C,0))))</f>
        <v/>
      </c>
      <c r="M1542" s="24"/>
    </row>
    <row r="1543" spans="1:13">
      <c r="A1543" s="29"/>
      <c r="B1543" s="56" t="str">
        <f>IF(ISBLANK($A1543),"",INDEX(ShipmentRegister!G:G,MATCH($A1543,ShipmentRegister!C:C,0)))</f>
        <v/>
      </c>
      <c r="C1543" s="57" t="str">
        <f>IF(ISBLANK($A1543),"",INDEX(ShipmentRegister!D:D,MATCH($A1543,ShipmentRegister!C:C,0)))</f>
        <v/>
      </c>
      <c r="D1543" s="57" t="str">
        <f>IF(ISBLANK($A1543),"",INDEX(ShipmentRegister!F:F,MATCH($A1543,ShipmentRegister!C:C,0)))</f>
        <v/>
      </c>
      <c r="E1543" s="23"/>
      <c r="F1543" s="63"/>
      <c r="G1543" s="25"/>
      <c r="H1543" s="23"/>
      <c r="I1543" s="23"/>
      <c r="J1543" s="24"/>
      <c r="K1543" s="58" t="str">
        <f>IF(ISBLANK($A1543),"",$F1543-(INDEX(ShipmentRegister!A:A,MATCH($A1543,ShipmentRegister!C:C,0))))</f>
        <v/>
      </c>
      <c r="L1543" s="59" t="str">
        <f>IF(ISBLANK($A1543),"",IF(INDEX(ShipmentRegister!T:T,MATCH($A1543,ShipmentRegister!C:C,0))=0,"",INDEX(ShipmentRegister!T:T,MATCH($A1543,ShipmentRegister!C:C,0))))</f>
        <v/>
      </c>
      <c r="M1543" s="24"/>
    </row>
    <row r="1544" spans="1:13">
      <c r="A1544" s="29"/>
      <c r="B1544" s="56" t="str">
        <f>IF(ISBLANK($A1544),"",INDEX(ShipmentRegister!G:G,MATCH($A1544,ShipmentRegister!C:C,0)))</f>
        <v/>
      </c>
      <c r="C1544" s="57" t="str">
        <f>IF(ISBLANK($A1544),"",INDEX(ShipmentRegister!D:D,MATCH($A1544,ShipmentRegister!C:C,0)))</f>
        <v/>
      </c>
      <c r="D1544" s="57" t="str">
        <f>IF(ISBLANK($A1544),"",INDEX(ShipmentRegister!F:F,MATCH($A1544,ShipmentRegister!C:C,0)))</f>
        <v/>
      </c>
      <c r="E1544" s="23"/>
      <c r="F1544" s="63"/>
      <c r="G1544" s="25"/>
      <c r="H1544" s="23"/>
      <c r="I1544" s="23"/>
      <c r="J1544" s="24"/>
      <c r="K1544" s="58" t="str">
        <f>IF(ISBLANK($A1544),"",$F1544-(INDEX(ShipmentRegister!A:A,MATCH($A1544,ShipmentRegister!C:C,0))))</f>
        <v/>
      </c>
      <c r="L1544" s="59" t="str">
        <f>IF(ISBLANK($A1544),"",IF(INDEX(ShipmentRegister!T:T,MATCH($A1544,ShipmentRegister!C:C,0))=0,"",INDEX(ShipmentRegister!T:T,MATCH($A1544,ShipmentRegister!C:C,0))))</f>
        <v/>
      </c>
      <c r="M1544" s="24"/>
    </row>
    <row r="1545" spans="1:13">
      <c r="A1545" s="29"/>
      <c r="B1545" s="56" t="str">
        <f>IF(ISBLANK($A1545),"",INDEX(ShipmentRegister!G:G,MATCH($A1545,ShipmentRegister!C:C,0)))</f>
        <v/>
      </c>
      <c r="C1545" s="57" t="str">
        <f>IF(ISBLANK($A1545),"",INDEX(ShipmentRegister!D:D,MATCH($A1545,ShipmentRegister!C:C,0)))</f>
        <v/>
      </c>
      <c r="D1545" s="57" t="str">
        <f>IF(ISBLANK($A1545),"",INDEX(ShipmentRegister!F:F,MATCH($A1545,ShipmentRegister!C:C,0)))</f>
        <v/>
      </c>
      <c r="E1545" s="23"/>
      <c r="F1545" s="63"/>
      <c r="G1545" s="25"/>
      <c r="H1545" s="23"/>
      <c r="I1545" s="23"/>
      <c r="J1545" s="24"/>
      <c r="K1545" s="58" t="str">
        <f>IF(ISBLANK($A1545),"",$F1545-(INDEX(ShipmentRegister!A:A,MATCH($A1545,ShipmentRegister!C:C,0))))</f>
        <v/>
      </c>
      <c r="L1545" s="59" t="str">
        <f>IF(ISBLANK($A1545),"",IF(INDEX(ShipmentRegister!T:T,MATCH($A1545,ShipmentRegister!C:C,0))=0,"",INDEX(ShipmentRegister!T:T,MATCH($A1545,ShipmentRegister!C:C,0))))</f>
        <v/>
      </c>
      <c r="M1545" s="24"/>
    </row>
    <row r="1546" spans="1:13">
      <c r="A1546" s="29"/>
      <c r="B1546" s="56" t="str">
        <f>IF(ISBLANK($A1546),"",INDEX(ShipmentRegister!G:G,MATCH($A1546,ShipmentRegister!C:C,0)))</f>
        <v/>
      </c>
      <c r="C1546" s="57" t="str">
        <f>IF(ISBLANK($A1546),"",INDEX(ShipmentRegister!D:D,MATCH($A1546,ShipmentRegister!C:C,0)))</f>
        <v/>
      </c>
      <c r="D1546" s="57" t="str">
        <f>IF(ISBLANK($A1546),"",INDEX(ShipmentRegister!F:F,MATCH($A1546,ShipmentRegister!C:C,0)))</f>
        <v/>
      </c>
      <c r="E1546" s="23"/>
      <c r="F1546" s="63"/>
      <c r="G1546" s="25"/>
      <c r="H1546" s="23"/>
      <c r="I1546" s="23"/>
      <c r="J1546" s="24"/>
      <c r="K1546" s="58" t="str">
        <f>IF(ISBLANK($A1546),"",$F1546-(INDEX(ShipmentRegister!A:A,MATCH($A1546,ShipmentRegister!C:C,0))))</f>
        <v/>
      </c>
      <c r="L1546" s="59" t="str">
        <f>IF(ISBLANK($A1546),"",IF(INDEX(ShipmentRegister!T:T,MATCH($A1546,ShipmentRegister!C:C,0))=0,"",INDEX(ShipmentRegister!T:T,MATCH($A1546,ShipmentRegister!C:C,0))))</f>
        <v/>
      </c>
      <c r="M1546" s="24"/>
    </row>
    <row r="1547" spans="1:13">
      <c r="A1547" s="29"/>
      <c r="B1547" s="56" t="str">
        <f>IF(ISBLANK($A1547),"",INDEX(ShipmentRegister!G:G,MATCH($A1547,ShipmentRegister!C:C,0)))</f>
        <v/>
      </c>
      <c r="C1547" s="57" t="str">
        <f>IF(ISBLANK($A1547),"",INDEX(ShipmentRegister!D:D,MATCH($A1547,ShipmentRegister!C:C,0)))</f>
        <v/>
      </c>
      <c r="D1547" s="57" t="str">
        <f>IF(ISBLANK($A1547),"",INDEX(ShipmentRegister!F:F,MATCH($A1547,ShipmentRegister!C:C,0)))</f>
        <v/>
      </c>
      <c r="E1547" s="23"/>
      <c r="F1547" s="63"/>
      <c r="G1547" s="25"/>
      <c r="H1547" s="23"/>
      <c r="I1547" s="23"/>
      <c r="J1547" s="24"/>
      <c r="K1547" s="58" t="str">
        <f>IF(ISBLANK($A1547),"",$F1547-(INDEX(ShipmentRegister!A:A,MATCH($A1547,ShipmentRegister!C:C,0))))</f>
        <v/>
      </c>
      <c r="L1547" s="59" t="str">
        <f>IF(ISBLANK($A1547),"",IF(INDEX(ShipmentRegister!T:T,MATCH($A1547,ShipmentRegister!C:C,0))=0,"",INDEX(ShipmentRegister!T:T,MATCH($A1547,ShipmentRegister!C:C,0))))</f>
        <v/>
      </c>
      <c r="M1547" s="24"/>
    </row>
    <row r="1548" spans="1:13">
      <c r="A1548" s="29"/>
      <c r="B1548" s="56" t="str">
        <f>IF(ISBLANK($A1548),"",INDEX(ShipmentRegister!G:G,MATCH($A1548,ShipmentRegister!C:C,0)))</f>
        <v/>
      </c>
      <c r="C1548" s="57" t="str">
        <f>IF(ISBLANK($A1548),"",INDEX(ShipmentRegister!D:D,MATCH($A1548,ShipmentRegister!C:C,0)))</f>
        <v/>
      </c>
      <c r="D1548" s="57" t="str">
        <f>IF(ISBLANK($A1548),"",INDEX(ShipmentRegister!F:F,MATCH($A1548,ShipmentRegister!C:C,0)))</f>
        <v/>
      </c>
      <c r="E1548" s="23"/>
      <c r="F1548" s="63"/>
      <c r="G1548" s="25"/>
      <c r="H1548" s="23"/>
      <c r="I1548" s="23"/>
      <c r="J1548" s="24"/>
      <c r="K1548" s="58" t="str">
        <f>IF(ISBLANK($A1548),"",$F1548-(INDEX(ShipmentRegister!A:A,MATCH($A1548,ShipmentRegister!C:C,0))))</f>
        <v/>
      </c>
      <c r="L1548" s="59" t="str">
        <f>IF(ISBLANK($A1548),"",IF(INDEX(ShipmentRegister!T:T,MATCH($A1548,ShipmentRegister!C:C,0))=0,"",INDEX(ShipmentRegister!T:T,MATCH($A1548,ShipmentRegister!C:C,0))))</f>
        <v/>
      </c>
      <c r="M1548" s="24"/>
    </row>
    <row r="1549" spans="1:13">
      <c r="A1549" s="29"/>
      <c r="B1549" s="56" t="str">
        <f>IF(ISBLANK($A1549),"",INDEX(ShipmentRegister!G:G,MATCH($A1549,ShipmentRegister!C:C,0)))</f>
        <v/>
      </c>
      <c r="C1549" s="57" t="str">
        <f>IF(ISBLANK($A1549),"",INDEX(ShipmentRegister!D:D,MATCH($A1549,ShipmentRegister!C:C,0)))</f>
        <v/>
      </c>
      <c r="D1549" s="57" t="str">
        <f>IF(ISBLANK($A1549),"",INDEX(ShipmentRegister!F:F,MATCH($A1549,ShipmentRegister!C:C,0)))</f>
        <v/>
      </c>
      <c r="E1549" s="23"/>
      <c r="F1549" s="63"/>
      <c r="G1549" s="25"/>
      <c r="H1549" s="23"/>
      <c r="I1549" s="23"/>
      <c r="J1549" s="24"/>
      <c r="K1549" s="58" t="str">
        <f>IF(ISBLANK($A1549),"",$F1549-(INDEX(ShipmentRegister!A:A,MATCH($A1549,ShipmentRegister!C:C,0))))</f>
        <v/>
      </c>
      <c r="L1549" s="59" t="str">
        <f>IF(ISBLANK($A1549),"",IF(INDEX(ShipmentRegister!T:T,MATCH($A1549,ShipmentRegister!C:C,0))=0,"",INDEX(ShipmentRegister!T:T,MATCH($A1549,ShipmentRegister!C:C,0))))</f>
        <v/>
      </c>
      <c r="M1549" s="24"/>
    </row>
    <row r="1550" spans="1:13">
      <c r="A1550" s="29"/>
      <c r="B1550" s="56" t="str">
        <f>IF(ISBLANK($A1550),"",INDEX(ShipmentRegister!G:G,MATCH($A1550,ShipmentRegister!C:C,0)))</f>
        <v/>
      </c>
      <c r="C1550" s="57" t="str">
        <f>IF(ISBLANK($A1550),"",INDEX(ShipmentRegister!D:D,MATCH($A1550,ShipmentRegister!C:C,0)))</f>
        <v/>
      </c>
      <c r="D1550" s="57" t="str">
        <f>IF(ISBLANK($A1550),"",INDEX(ShipmentRegister!F:F,MATCH($A1550,ShipmentRegister!C:C,0)))</f>
        <v/>
      </c>
      <c r="E1550" s="23"/>
      <c r="F1550" s="63"/>
      <c r="G1550" s="25"/>
      <c r="H1550" s="23"/>
      <c r="I1550" s="23"/>
      <c r="J1550" s="24"/>
      <c r="K1550" s="58" t="str">
        <f>IF(ISBLANK($A1550),"",$F1550-(INDEX(ShipmentRegister!A:A,MATCH($A1550,ShipmentRegister!C:C,0))))</f>
        <v/>
      </c>
      <c r="L1550" s="59" t="str">
        <f>IF(ISBLANK($A1550),"",IF(INDEX(ShipmentRegister!T:T,MATCH($A1550,ShipmentRegister!C:C,0))=0,"",INDEX(ShipmentRegister!T:T,MATCH($A1550,ShipmentRegister!C:C,0))))</f>
        <v/>
      </c>
      <c r="M1550" s="24"/>
    </row>
    <row r="1551" spans="1:13">
      <c r="A1551" s="29"/>
      <c r="B1551" s="56" t="str">
        <f>IF(ISBLANK($A1551),"",INDEX(ShipmentRegister!G:G,MATCH($A1551,ShipmentRegister!C:C,0)))</f>
        <v/>
      </c>
      <c r="C1551" s="57" t="str">
        <f>IF(ISBLANK($A1551),"",INDEX(ShipmentRegister!D:D,MATCH($A1551,ShipmentRegister!C:C,0)))</f>
        <v/>
      </c>
      <c r="D1551" s="57" t="str">
        <f>IF(ISBLANK($A1551),"",INDEX(ShipmentRegister!F:F,MATCH($A1551,ShipmentRegister!C:C,0)))</f>
        <v/>
      </c>
      <c r="E1551" s="23"/>
      <c r="F1551" s="63"/>
      <c r="G1551" s="25"/>
      <c r="H1551" s="23"/>
      <c r="I1551" s="23"/>
      <c r="J1551" s="24"/>
      <c r="K1551" s="58" t="str">
        <f>IF(ISBLANK($A1551),"",$F1551-(INDEX(ShipmentRegister!A:A,MATCH($A1551,ShipmentRegister!C:C,0))))</f>
        <v/>
      </c>
      <c r="L1551" s="59" t="str">
        <f>IF(ISBLANK($A1551),"",IF(INDEX(ShipmentRegister!T:T,MATCH($A1551,ShipmentRegister!C:C,0))=0,"",INDEX(ShipmentRegister!T:T,MATCH($A1551,ShipmentRegister!C:C,0))))</f>
        <v/>
      </c>
      <c r="M1551" s="24"/>
    </row>
    <row r="1552" spans="1:13">
      <c r="A1552" s="29"/>
      <c r="B1552" s="56" t="str">
        <f>IF(ISBLANK($A1552),"",INDEX(ShipmentRegister!G:G,MATCH($A1552,ShipmentRegister!C:C,0)))</f>
        <v/>
      </c>
      <c r="C1552" s="57" t="str">
        <f>IF(ISBLANK($A1552),"",INDEX(ShipmentRegister!D:D,MATCH($A1552,ShipmentRegister!C:C,0)))</f>
        <v/>
      </c>
      <c r="D1552" s="57" t="str">
        <f>IF(ISBLANK($A1552),"",INDEX(ShipmentRegister!F:F,MATCH($A1552,ShipmentRegister!C:C,0)))</f>
        <v/>
      </c>
      <c r="E1552" s="23"/>
      <c r="F1552" s="63"/>
      <c r="G1552" s="25"/>
      <c r="H1552" s="23"/>
      <c r="I1552" s="23"/>
      <c r="J1552" s="24"/>
      <c r="K1552" s="58" t="str">
        <f>IF(ISBLANK($A1552),"",$F1552-(INDEX(ShipmentRegister!A:A,MATCH($A1552,ShipmentRegister!C:C,0))))</f>
        <v/>
      </c>
      <c r="L1552" s="59" t="str">
        <f>IF(ISBLANK($A1552),"",IF(INDEX(ShipmentRegister!T:T,MATCH($A1552,ShipmentRegister!C:C,0))=0,"",INDEX(ShipmentRegister!T:T,MATCH($A1552,ShipmentRegister!C:C,0))))</f>
        <v/>
      </c>
      <c r="M1552" s="24"/>
    </row>
    <row r="1553" spans="1:13">
      <c r="A1553" s="29"/>
      <c r="B1553" s="56" t="str">
        <f>IF(ISBLANK($A1553),"",INDEX(ShipmentRegister!G:G,MATCH($A1553,ShipmentRegister!C:C,0)))</f>
        <v/>
      </c>
      <c r="C1553" s="57" t="str">
        <f>IF(ISBLANK($A1553),"",INDEX(ShipmentRegister!D:D,MATCH($A1553,ShipmentRegister!C:C,0)))</f>
        <v/>
      </c>
      <c r="D1553" s="57" t="str">
        <f>IF(ISBLANK($A1553),"",INDEX(ShipmentRegister!F:F,MATCH($A1553,ShipmentRegister!C:C,0)))</f>
        <v/>
      </c>
      <c r="E1553" s="23"/>
      <c r="F1553" s="63"/>
      <c r="G1553" s="25"/>
      <c r="H1553" s="23"/>
      <c r="I1553" s="23"/>
      <c r="J1553" s="24"/>
      <c r="K1553" s="58" t="str">
        <f>IF(ISBLANK($A1553),"",$F1553-(INDEX(ShipmentRegister!A:A,MATCH($A1553,ShipmentRegister!C:C,0))))</f>
        <v/>
      </c>
      <c r="L1553" s="59" t="str">
        <f>IF(ISBLANK($A1553),"",IF(INDEX(ShipmentRegister!T:T,MATCH($A1553,ShipmentRegister!C:C,0))=0,"",INDEX(ShipmentRegister!T:T,MATCH($A1553,ShipmentRegister!C:C,0))))</f>
        <v/>
      </c>
      <c r="M1553" s="24"/>
    </row>
    <row r="1554" spans="1:13">
      <c r="A1554" s="29"/>
      <c r="B1554" s="56" t="str">
        <f>IF(ISBLANK($A1554),"",INDEX(ShipmentRegister!G:G,MATCH($A1554,ShipmentRegister!C:C,0)))</f>
        <v/>
      </c>
      <c r="C1554" s="57" t="str">
        <f>IF(ISBLANK($A1554),"",INDEX(ShipmentRegister!D:D,MATCH($A1554,ShipmentRegister!C:C,0)))</f>
        <v/>
      </c>
      <c r="D1554" s="57" t="str">
        <f>IF(ISBLANK($A1554),"",INDEX(ShipmentRegister!F:F,MATCH($A1554,ShipmentRegister!C:C,0)))</f>
        <v/>
      </c>
      <c r="E1554" s="23"/>
      <c r="F1554" s="63"/>
      <c r="G1554" s="25"/>
      <c r="H1554" s="23"/>
      <c r="I1554" s="23"/>
      <c r="J1554" s="24"/>
      <c r="K1554" s="58" t="str">
        <f>IF(ISBLANK($A1554),"",$F1554-(INDEX(ShipmentRegister!A:A,MATCH($A1554,ShipmentRegister!C:C,0))))</f>
        <v/>
      </c>
      <c r="L1554" s="59" t="str">
        <f>IF(ISBLANK($A1554),"",IF(INDEX(ShipmentRegister!T:T,MATCH($A1554,ShipmentRegister!C:C,0))=0,"",INDEX(ShipmentRegister!T:T,MATCH($A1554,ShipmentRegister!C:C,0))))</f>
        <v/>
      </c>
      <c r="M1554" s="24"/>
    </row>
    <row r="1555" spans="1:13">
      <c r="A1555" s="29"/>
      <c r="B1555" s="56" t="str">
        <f>IF(ISBLANK($A1555),"",INDEX(ShipmentRegister!G:G,MATCH($A1555,ShipmentRegister!C:C,0)))</f>
        <v/>
      </c>
      <c r="C1555" s="57" t="str">
        <f>IF(ISBLANK($A1555),"",INDEX(ShipmentRegister!D:D,MATCH($A1555,ShipmentRegister!C:C,0)))</f>
        <v/>
      </c>
      <c r="D1555" s="57" t="str">
        <f>IF(ISBLANK($A1555),"",INDEX(ShipmentRegister!F:F,MATCH($A1555,ShipmentRegister!C:C,0)))</f>
        <v/>
      </c>
      <c r="E1555" s="23"/>
      <c r="F1555" s="63"/>
      <c r="G1555" s="25"/>
      <c r="H1555" s="23"/>
      <c r="I1555" s="23"/>
      <c r="J1555" s="24"/>
      <c r="K1555" s="58" t="str">
        <f>IF(ISBLANK($A1555),"",$F1555-(INDEX(ShipmentRegister!A:A,MATCH($A1555,ShipmentRegister!C:C,0))))</f>
        <v/>
      </c>
      <c r="L1555" s="59" t="str">
        <f>IF(ISBLANK($A1555),"",IF(INDEX(ShipmentRegister!T:T,MATCH($A1555,ShipmentRegister!C:C,0))=0,"",INDEX(ShipmentRegister!T:T,MATCH($A1555,ShipmentRegister!C:C,0))))</f>
        <v/>
      </c>
      <c r="M1555" s="24"/>
    </row>
    <row r="1556" spans="1:13">
      <c r="C1556" s="26"/>
      <c r="D1556" s="26"/>
      <c r="E1556" s="102"/>
    </row>
    <row r="1557" spans="1:13">
      <c r="C1557" s="26"/>
      <c r="D1557" s="26"/>
      <c r="E1557" s="102"/>
    </row>
    <row r="1558" spans="1:13">
      <c r="C1558" s="26"/>
      <c r="D1558" s="26"/>
      <c r="E1558" s="102"/>
    </row>
    <row r="1559" spans="1:13">
      <c r="C1559" s="26"/>
      <c r="D1559" s="26"/>
      <c r="E1559" s="102"/>
    </row>
    <row r="1560" spans="1:13">
      <c r="C1560" s="26"/>
      <c r="D1560" s="26"/>
      <c r="E1560" s="102"/>
    </row>
    <row r="1561" spans="1:13">
      <c r="C1561" s="26"/>
      <c r="D1561" s="26"/>
      <c r="E1561" s="102"/>
    </row>
    <row r="1562" spans="1:13">
      <c r="C1562" s="26"/>
      <c r="D1562" s="26"/>
      <c r="E1562" s="102"/>
    </row>
    <row r="1563" spans="1:13">
      <c r="C1563" s="26"/>
      <c r="D1563" s="26"/>
      <c r="E1563" s="102"/>
    </row>
    <row r="1564" spans="1:13">
      <c r="C1564" s="26"/>
      <c r="D1564" s="26"/>
      <c r="E1564" s="102"/>
    </row>
    <row r="1565" spans="1:13">
      <c r="C1565" s="26"/>
      <c r="D1565" s="26"/>
      <c r="E1565" s="102"/>
    </row>
    <row r="1566" spans="1:13">
      <c r="C1566" s="26"/>
      <c r="D1566" s="26"/>
      <c r="E1566" s="102"/>
    </row>
    <row r="1567" spans="1:13">
      <c r="C1567" s="26"/>
      <c r="D1567" s="26"/>
      <c r="E1567" s="102"/>
    </row>
    <row r="1568" spans="1:13">
      <c r="C1568" s="26"/>
      <c r="D1568" s="26"/>
      <c r="E1568" s="102"/>
    </row>
    <row r="1569" spans="3:5">
      <c r="C1569" s="26"/>
      <c r="D1569" s="26"/>
      <c r="E1569" s="102"/>
    </row>
    <row r="1570" spans="3:5">
      <c r="C1570" s="26"/>
      <c r="D1570" s="26"/>
      <c r="E1570" s="102"/>
    </row>
    <row r="1571" spans="3:5">
      <c r="C1571" s="26"/>
      <c r="D1571" s="26"/>
      <c r="E1571" s="102"/>
    </row>
    <row r="1572" spans="3:5">
      <c r="C1572" s="26"/>
      <c r="D1572" s="26"/>
      <c r="E1572" s="102"/>
    </row>
    <row r="1573" spans="3:5">
      <c r="C1573" s="26"/>
      <c r="D1573" s="26"/>
      <c r="E1573" s="102"/>
    </row>
    <row r="1574" spans="3:5">
      <c r="C1574" s="26"/>
      <c r="D1574" s="26"/>
      <c r="E1574" s="102"/>
    </row>
    <row r="1575" spans="3:5">
      <c r="C1575" s="26"/>
      <c r="D1575" s="26"/>
      <c r="E1575" s="102"/>
    </row>
    <row r="1576" spans="3:5">
      <c r="C1576" s="26"/>
      <c r="D1576" s="26"/>
      <c r="E1576" s="102"/>
    </row>
    <row r="1577" spans="3:5">
      <c r="C1577" s="26"/>
      <c r="D1577" s="26"/>
      <c r="E1577" s="102"/>
    </row>
    <row r="1578" spans="3:5">
      <c r="C1578" s="26"/>
      <c r="D1578" s="26"/>
      <c r="E1578" s="102"/>
    </row>
    <row r="1579" spans="3:5">
      <c r="C1579" s="26"/>
      <c r="D1579" s="26"/>
      <c r="E1579" s="102"/>
    </row>
    <row r="1580" spans="3:5">
      <c r="C1580" s="26"/>
      <c r="D1580" s="26"/>
      <c r="E1580" s="102"/>
    </row>
    <row r="1581" spans="3:5">
      <c r="C1581" s="26"/>
      <c r="D1581" s="26"/>
      <c r="E1581" s="102"/>
    </row>
    <row r="1582" spans="3:5">
      <c r="C1582" s="26"/>
      <c r="D1582" s="26"/>
      <c r="E1582" s="102"/>
    </row>
    <row r="1583" spans="3:5">
      <c r="C1583" s="26"/>
      <c r="D1583" s="26"/>
      <c r="E1583" s="102"/>
    </row>
    <row r="1584" spans="3:5">
      <c r="C1584" s="26"/>
      <c r="D1584" s="26"/>
      <c r="E1584" s="102"/>
    </row>
    <row r="1585" spans="3:5">
      <c r="C1585" s="26"/>
      <c r="D1585" s="26"/>
      <c r="E1585" s="102"/>
    </row>
    <row r="1586" spans="3:5">
      <c r="C1586" s="26"/>
      <c r="D1586" s="26"/>
      <c r="E1586" s="102"/>
    </row>
    <row r="1587" spans="3:5">
      <c r="C1587" s="26"/>
      <c r="D1587" s="26"/>
      <c r="E1587" s="102"/>
    </row>
    <row r="1588" spans="3:5">
      <c r="C1588" s="26"/>
      <c r="D1588" s="26"/>
      <c r="E1588" s="102"/>
    </row>
    <row r="1589" spans="3:5">
      <c r="C1589" s="26"/>
      <c r="D1589" s="26"/>
      <c r="E1589" s="102"/>
    </row>
    <row r="1590" spans="3:5">
      <c r="C1590" s="26"/>
      <c r="D1590" s="26"/>
      <c r="E1590" s="102"/>
    </row>
    <row r="1591" spans="3:5">
      <c r="C1591" s="26"/>
      <c r="D1591" s="26"/>
      <c r="E1591" s="102"/>
    </row>
    <row r="1592" spans="3:5">
      <c r="C1592" s="26"/>
      <c r="D1592" s="26"/>
      <c r="E1592" s="102"/>
    </row>
    <row r="1593" spans="3:5">
      <c r="C1593" s="26"/>
      <c r="D1593" s="26"/>
      <c r="E1593" s="102"/>
    </row>
    <row r="1594" spans="3:5">
      <c r="C1594" s="26"/>
      <c r="D1594" s="26"/>
      <c r="E1594" s="102"/>
    </row>
    <row r="1595" spans="3:5">
      <c r="C1595" s="26"/>
      <c r="D1595" s="26"/>
      <c r="E1595" s="102"/>
    </row>
    <row r="1596" spans="3:5">
      <c r="C1596" s="26"/>
      <c r="D1596" s="26"/>
      <c r="E1596" s="102"/>
    </row>
    <row r="1597" spans="3:5">
      <c r="C1597" s="26"/>
      <c r="D1597" s="26"/>
      <c r="E1597" s="102"/>
    </row>
    <row r="1598" spans="3:5">
      <c r="C1598" s="26"/>
      <c r="D1598" s="26"/>
      <c r="E1598" s="102"/>
    </row>
    <row r="1599" spans="3:5">
      <c r="C1599" s="26"/>
      <c r="D1599" s="26"/>
      <c r="E1599" s="102"/>
    </row>
    <row r="1600" spans="3:5">
      <c r="C1600" s="26"/>
      <c r="D1600" s="26"/>
      <c r="E1600" s="102"/>
    </row>
    <row r="1601" spans="3:5">
      <c r="C1601" s="26"/>
      <c r="D1601" s="26"/>
      <c r="E1601" s="102"/>
    </row>
    <row r="1602" spans="3:5">
      <c r="C1602" s="26"/>
      <c r="D1602" s="26"/>
      <c r="E1602" s="102"/>
    </row>
    <row r="1603" spans="3:5">
      <c r="C1603" s="26"/>
      <c r="D1603" s="26"/>
      <c r="E1603" s="102"/>
    </row>
    <row r="1604" spans="3:5">
      <c r="C1604" s="26"/>
      <c r="D1604" s="26"/>
      <c r="E1604" s="102"/>
    </row>
    <row r="1605" spans="3:5">
      <c r="C1605" s="26"/>
      <c r="D1605" s="26"/>
      <c r="E1605" s="102"/>
    </row>
    <row r="1606" spans="3:5">
      <c r="C1606" s="26"/>
      <c r="D1606" s="26"/>
      <c r="E1606" s="102"/>
    </row>
    <row r="1607" spans="3:5">
      <c r="C1607" s="26"/>
      <c r="D1607" s="26"/>
      <c r="E1607" s="102"/>
    </row>
    <row r="1608" spans="3:5">
      <c r="C1608" s="26"/>
      <c r="D1608" s="26"/>
      <c r="E1608" s="102"/>
    </row>
    <row r="1609" spans="3:5">
      <c r="C1609" s="26"/>
      <c r="D1609" s="26"/>
      <c r="E1609" s="102"/>
    </row>
    <row r="1610" spans="3:5">
      <c r="C1610" s="26"/>
      <c r="D1610" s="26"/>
      <c r="E1610" s="102"/>
    </row>
    <row r="1611" spans="3:5">
      <c r="C1611" s="26"/>
      <c r="D1611" s="26"/>
      <c r="E1611" s="102"/>
    </row>
    <row r="1612" spans="3:5">
      <c r="C1612" s="26"/>
      <c r="D1612" s="26"/>
      <c r="E1612" s="102"/>
    </row>
    <row r="1613" spans="3:5">
      <c r="C1613" s="26"/>
      <c r="D1613" s="26"/>
      <c r="E1613" s="102"/>
    </row>
    <row r="1614" spans="3:5">
      <c r="C1614" s="26"/>
      <c r="D1614" s="26"/>
      <c r="E1614" s="102"/>
    </row>
    <row r="1615" spans="3:5">
      <c r="C1615" s="26"/>
      <c r="D1615" s="26"/>
      <c r="E1615" s="102"/>
    </row>
    <row r="1616" spans="3:5">
      <c r="C1616" s="26"/>
      <c r="D1616" s="26"/>
      <c r="E1616" s="102"/>
    </row>
    <row r="1617" spans="3:5">
      <c r="C1617" s="26"/>
      <c r="D1617" s="26"/>
      <c r="E1617" s="102"/>
    </row>
    <row r="1618" spans="3:5">
      <c r="C1618" s="26"/>
      <c r="D1618" s="26"/>
      <c r="E1618" s="102"/>
    </row>
    <row r="1619" spans="3:5">
      <c r="C1619" s="26"/>
      <c r="D1619" s="26"/>
      <c r="E1619" s="102"/>
    </row>
    <row r="1620" spans="3:5">
      <c r="C1620" s="26"/>
      <c r="D1620" s="26"/>
      <c r="E1620" s="102"/>
    </row>
    <row r="1621" spans="3:5">
      <c r="C1621" s="26"/>
      <c r="D1621" s="26"/>
      <c r="E1621" s="102"/>
    </row>
    <row r="1622" spans="3:5">
      <c r="C1622" s="26"/>
      <c r="D1622" s="26"/>
      <c r="E1622" s="102"/>
    </row>
    <row r="1623" spans="3:5">
      <c r="C1623" s="26"/>
      <c r="D1623" s="26"/>
      <c r="E1623" s="102"/>
    </row>
    <row r="1624" spans="3:5">
      <c r="C1624" s="26"/>
      <c r="D1624" s="26"/>
      <c r="E1624" s="102"/>
    </row>
    <row r="1625" spans="3:5">
      <c r="C1625" s="26"/>
      <c r="D1625" s="26"/>
      <c r="E1625" s="102"/>
    </row>
    <row r="1626" spans="3:5">
      <c r="C1626" s="26"/>
      <c r="D1626" s="26"/>
      <c r="E1626" s="102"/>
    </row>
    <row r="1627" spans="3:5">
      <c r="C1627" s="26"/>
      <c r="D1627" s="26"/>
      <c r="E1627" s="102"/>
    </row>
    <row r="1628" spans="3:5">
      <c r="C1628" s="26"/>
      <c r="D1628" s="26"/>
      <c r="E1628" s="102"/>
    </row>
    <row r="1629" spans="3:5">
      <c r="C1629" s="26"/>
      <c r="D1629" s="26"/>
      <c r="E1629" s="102"/>
    </row>
    <row r="1630" spans="3:5">
      <c r="C1630" s="26"/>
      <c r="D1630" s="26"/>
      <c r="E1630" s="102"/>
    </row>
    <row r="1631" spans="3:5">
      <c r="C1631" s="26"/>
      <c r="D1631" s="26"/>
      <c r="E1631" s="102"/>
    </row>
    <row r="1632" spans="3:5">
      <c r="C1632" s="26"/>
      <c r="D1632" s="26"/>
      <c r="E1632" s="102"/>
    </row>
    <row r="1633" spans="3:5">
      <c r="C1633" s="26"/>
      <c r="D1633" s="26"/>
      <c r="E1633" s="102"/>
    </row>
    <row r="1634" spans="3:5">
      <c r="C1634" s="26"/>
      <c r="D1634" s="26"/>
      <c r="E1634" s="102"/>
    </row>
    <row r="1635" spans="3:5">
      <c r="C1635" s="26"/>
      <c r="D1635" s="26"/>
      <c r="E1635" s="102"/>
    </row>
    <row r="1636" spans="3:5">
      <c r="C1636" s="26"/>
      <c r="D1636" s="26"/>
      <c r="E1636" s="102"/>
    </row>
    <row r="1637" spans="3:5">
      <c r="C1637" s="26"/>
      <c r="D1637" s="26"/>
      <c r="E1637" s="102"/>
    </row>
    <row r="1638" spans="3:5">
      <c r="C1638" s="26"/>
      <c r="D1638" s="26"/>
      <c r="E1638" s="102"/>
    </row>
    <row r="1639" spans="3:5">
      <c r="C1639" s="26"/>
      <c r="D1639" s="26"/>
      <c r="E1639" s="102"/>
    </row>
    <row r="1640" spans="3:5">
      <c r="C1640" s="26"/>
      <c r="D1640" s="26"/>
      <c r="E1640" s="102"/>
    </row>
    <row r="1641" spans="3:5">
      <c r="C1641" s="26"/>
      <c r="D1641" s="26"/>
      <c r="E1641" s="102"/>
    </row>
    <row r="1642" spans="3:5">
      <c r="C1642" s="26"/>
      <c r="D1642" s="26"/>
      <c r="E1642" s="102"/>
    </row>
    <row r="1643" spans="3:5">
      <c r="C1643" s="26"/>
      <c r="D1643" s="26"/>
      <c r="E1643" s="102"/>
    </row>
    <row r="1644" spans="3:5">
      <c r="C1644" s="26"/>
      <c r="D1644" s="26"/>
      <c r="E1644" s="102"/>
    </row>
    <row r="1645" spans="3:5">
      <c r="C1645" s="26"/>
      <c r="D1645" s="26"/>
      <c r="E1645" s="102"/>
    </row>
    <row r="1646" spans="3:5">
      <c r="C1646" s="26"/>
      <c r="D1646" s="26"/>
      <c r="E1646" s="102"/>
    </row>
    <row r="1647" spans="3:5">
      <c r="C1647" s="26"/>
      <c r="D1647" s="26"/>
      <c r="E1647" s="102"/>
    </row>
    <row r="1648" spans="3:5">
      <c r="C1648" s="26"/>
      <c r="D1648" s="26"/>
      <c r="E1648" s="102"/>
    </row>
    <row r="1649" spans="3:5">
      <c r="C1649" s="26"/>
      <c r="D1649" s="26"/>
      <c r="E1649" s="102"/>
    </row>
    <row r="1650" spans="3:5">
      <c r="C1650" s="26"/>
      <c r="D1650" s="26"/>
      <c r="E1650" s="102"/>
    </row>
    <row r="1651" spans="3:5">
      <c r="C1651" s="26"/>
      <c r="D1651" s="26"/>
      <c r="E1651" s="102"/>
    </row>
    <row r="1652" spans="3:5">
      <c r="C1652" s="26"/>
      <c r="D1652" s="26"/>
      <c r="E1652" s="102"/>
    </row>
    <row r="1653" spans="3:5">
      <c r="C1653" s="26"/>
      <c r="D1653" s="26"/>
      <c r="E1653" s="102"/>
    </row>
    <row r="1654" spans="3:5">
      <c r="C1654" s="26"/>
      <c r="D1654" s="26"/>
      <c r="E1654" s="102"/>
    </row>
    <row r="1655" spans="3:5">
      <c r="C1655" s="26"/>
      <c r="D1655" s="26"/>
      <c r="E1655" s="102"/>
    </row>
    <row r="1656" spans="3:5">
      <c r="C1656" s="26"/>
      <c r="D1656" s="26"/>
      <c r="E1656" s="102"/>
    </row>
    <row r="1657" spans="3:5">
      <c r="C1657" s="26"/>
      <c r="D1657" s="26"/>
      <c r="E1657" s="102"/>
    </row>
    <row r="1658" spans="3:5">
      <c r="C1658" s="26"/>
      <c r="D1658" s="26"/>
      <c r="E1658" s="102"/>
    </row>
    <row r="1659" spans="3:5">
      <c r="C1659" s="26"/>
      <c r="D1659" s="26"/>
      <c r="E1659" s="102"/>
    </row>
    <row r="1660" spans="3:5">
      <c r="C1660" s="26"/>
      <c r="D1660" s="26"/>
      <c r="E1660" s="102"/>
    </row>
    <row r="1661" spans="3:5">
      <c r="C1661" s="26"/>
      <c r="D1661" s="26"/>
      <c r="E1661" s="102"/>
    </row>
    <row r="1662" spans="3:5">
      <c r="C1662" s="26"/>
      <c r="D1662" s="26"/>
      <c r="E1662" s="102"/>
    </row>
    <row r="1663" spans="3:5">
      <c r="C1663" s="26"/>
      <c r="D1663" s="26"/>
      <c r="E1663" s="102"/>
    </row>
    <row r="1664" spans="3:5">
      <c r="C1664" s="26"/>
      <c r="D1664" s="26"/>
      <c r="E1664" s="102"/>
    </row>
    <row r="1665" spans="3:5">
      <c r="C1665" s="26"/>
      <c r="D1665" s="26"/>
      <c r="E1665" s="102"/>
    </row>
    <row r="1666" spans="3:5">
      <c r="C1666" s="26"/>
      <c r="D1666" s="26"/>
      <c r="E1666" s="102"/>
    </row>
    <row r="1667" spans="3:5">
      <c r="C1667" s="26"/>
      <c r="D1667" s="26"/>
      <c r="E1667" s="102"/>
    </row>
    <row r="1668" spans="3:5">
      <c r="C1668" s="26"/>
      <c r="D1668" s="26"/>
      <c r="E1668" s="102"/>
    </row>
    <row r="1669" spans="3:5">
      <c r="C1669" s="26"/>
      <c r="D1669" s="26"/>
      <c r="E1669" s="102"/>
    </row>
    <row r="1670" spans="3:5">
      <c r="C1670" s="26"/>
      <c r="D1670" s="26"/>
      <c r="E1670" s="102"/>
    </row>
    <row r="1671" spans="3:5">
      <c r="C1671" s="26"/>
      <c r="D1671" s="26"/>
      <c r="E1671" s="102"/>
    </row>
    <row r="1672" spans="3:5">
      <c r="C1672" s="26"/>
      <c r="D1672" s="26"/>
      <c r="E1672" s="102"/>
    </row>
    <row r="1673" spans="3:5">
      <c r="C1673" s="26"/>
      <c r="D1673" s="26"/>
      <c r="E1673" s="102"/>
    </row>
    <row r="1674" spans="3:5">
      <c r="C1674" s="26"/>
      <c r="D1674" s="26"/>
      <c r="E1674" s="102"/>
    </row>
    <row r="1675" spans="3:5">
      <c r="C1675" s="26"/>
      <c r="D1675" s="26"/>
      <c r="E1675" s="102"/>
    </row>
    <row r="1676" spans="3:5">
      <c r="C1676" s="26"/>
      <c r="D1676" s="26"/>
      <c r="E1676" s="102"/>
    </row>
    <row r="1677" spans="3:5">
      <c r="C1677" s="26"/>
      <c r="D1677" s="26"/>
      <c r="E1677" s="102"/>
    </row>
    <row r="1678" spans="3:5">
      <c r="C1678" s="26"/>
      <c r="D1678" s="26"/>
      <c r="E1678" s="102"/>
    </row>
    <row r="1679" spans="3:5">
      <c r="C1679" s="26"/>
      <c r="D1679" s="26"/>
      <c r="E1679" s="102"/>
    </row>
    <row r="1680" spans="3:5">
      <c r="C1680" s="26"/>
      <c r="D1680" s="26"/>
      <c r="E1680" s="102"/>
    </row>
    <row r="1681" spans="3:5">
      <c r="C1681" s="26"/>
      <c r="D1681" s="26"/>
      <c r="E1681" s="102"/>
    </row>
    <row r="1682" spans="3:5">
      <c r="C1682" s="26"/>
      <c r="D1682" s="26"/>
      <c r="E1682" s="102"/>
    </row>
    <row r="1683" spans="3:5">
      <c r="C1683" s="26"/>
      <c r="D1683" s="26"/>
      <c r="E1683" s="102"/>
    </row>
    <row r="1684" spans="3:5">
      <c r="C1684" s="26"/>
      <c r="D1684" s="26"/>
      <c r="E1684" s="102"/>
    </row>
    <row r="1685" spans="3:5">
      <c r="C1685" s="26"/>
      <c r="D1685" s="26"/>
      <c r="E1685" s="102"/>
    </row>
    <row r="1686" spans="3:5">
      <c r="C1686" s="26"/>
      <c r="D1686" s="26"/>
      <c r="E1686" s="102"/>
    </row>
    <row r="1687" spans="3:5">
      <c r="C1687" s="26"/>
      <c r="D1687" s="26"/>
      <c r="E1687" s="102"/>
    </row>
    <row r="1688" spans="3:5">
      <c r="C1688" s="26"/>
      <c r="D1688" s="26"/>
      <c r="E1688" s="102"/>
    </row>
    <row r="1689" spans="3:5">
      <c r="C1689" s="26"/>
      <c r="D1689" s="26"/>
      <c r="E1689" s="102"/>
    </row>
    <row r="1690" spans="3:5">
      <c r="C1690" s="26"/>
      <c r="D1690" s="26"/>
      <c r="E1690" s="102"/>
    </row>
    <row r="1691" spans="3:5">
      <c r="C1691" s="26"/>
      <c r="D1691" s="26"/>
      <c r="E1691" s="102"/>
    </row>
    <row r="1692" spans="3:5">
      <c r="C1692" s="26"/>
      <c r="D1692" s="26"/>
      <c r="E1692" s="102"/>
    </row>
    <row r="1693" spans="3:5">
      <c r="C1693" s="26"/>
      <c r="D1693" s="26"/>
      <c r="E1693" s="102"/>
    </row>
    <row r="1694" spans="3:5">
      <c r="C1694" s="26"/>
      <c r="D1694" s="26"/>
      <c r="E1694" s="102"/>
    </row>
    <row r="1695" spans="3:5">
      <c r="C1695" s="26"/>
      <c r="D1695" s="26"/>
      <c r="E1695" s="102"/>
    </row>
    <row r="1696" spans="3:5">
      <c r="C1696" s="26"/>
      <c r="D1696" s="26"/>
      <c r="E1696" s="102"/>
    </row>
    <row r="1697" spans="3:5">
      <c r="C1697" s="26"/>
      <c r="D1697" s="26"/>
      <c r="E1697" s="102"/>
    </row>
    <row r="1698" spans="3:5">
      <c r="C1698" s="26"/>
      <c r="D1698" s="26"/>
      <c r="E1698" s="102"/>
    </row>
    <row r="1699" spans="3:5">
      <c r="C1699" s="26"/>
      <c r="D1699" s="26"/>
      <c r="E1699" s="102"/>
    </row>
    <row r="1700" spans="3:5">
      <c r="C1700" s="26"/>
      <c r="D1700" s="26"/>
      <c r="E1700" s="102"/>
    </row>
    <row r="1701" spans="3:5">
      <c r="C1701" s="26"/>
      <c r="D1701" s="26"/>
      <c r="E1701" s="102"/>
    </row>
    <row r="1702" spans="3:5">
      <c r="C1702" s="26"/>
      <c r="D1702" s="26"/>
      <c r="E1702" s="102"/>
    </row>
    <row r="1703" spans="3:5">
      <c r="C1703" s="26"/>
      <c r="D1703" s="26"/>
      <c r="E1703" s="102"/>
    </row>
    <row r="1704" spans="3:5">
      <c r="C1704" s="26"/>
      <c r="D1704" s="26"/>
      <c r="E1704" s="102"/>
    </row>
    <row r="1705" spans="3:5">
      <c r="C1705" s="26"/>
      <c r="D1705" s="26"/>
      <c r="E1705" s="102"/>
    </row>
    <row r="1706" spans="3:5">
      <c r="C1706" s="26"/>
      <c r="D1706" s="26"/>
      <c r="E1706" s="102"/>
    </row>
    <row r="1707" spans="3:5">
      <c r="C1707" s="26"/>
      <c r="D1707" s="26"/>
      <c r="E1707" s="102"/>
    </row>
    <row r="1708" spans="3:5">
      <c r="C1708" s="26"/>
      <c r="D1708" s="26"/>
      <c r="E1708" s="102"/>
    </row>
    <row r="1709" spans="3:5">
      <c r="C1709" s="26"/>
      <c r="D1709" s="26"/>
      <c r="E1709" s="102"/>
    </row>
    <row r="1710" spans="3:5">
      <c r="C1710" s="26"/>
      <c r="D1710" s="26"/>
      <c r="E1710" s="102"/>
    </row>
    <row r="1711" spans="3:5">
      <c r="C1711" s="26"/>
      <c r="D1711" s="26"/>
      <c r="E1711" s="102"/>
    </row>
    <row r="1712" spans="3:5">
      <c r="C1712" s="26"/>
      <c r="D1712" s="26"/>
      <c r="E1712" s="102"/>
    </row>
    <row r="1713" spans="3:5">
      <c r="C1713" s="26"/>
      <c r="D1713" s="26"/>
      <c r="E1713" s="102"/>
    </row>
    <row r="1714" spans="3:5">
      <c r="C1714" s="26"/>
      <c r="D1714" s="26"/>
      <c r="E1714" s="102"/>
    </row>
    <row r="1715" spans="3:5">
      <c r="C1715" s="26"/>
      <c r="D1715" s="26"/>
      <c r="E1715" s="102"/>
    </row>
    <row r="1716" spans="3:5">
      <c r="C1716" s="26"/>
      <c r="D1716" s="26"/>
      <c r="E1716" s="102"/>
    </row>
    <row r="1717" spans="3:5">
      <c r="C1717" s="26"/>
      <c r="D1717" s="26"/>
      <c r="E1717" s="102"/>
    </row>
    <row r="1718" spans="3:5">
      <c r="C1718" s="26"/>
      <c r="D1718" s="26"/>
      <c r="E1718" s="102"/>
    </row>
    <row r="1719" spans="3:5">
      <c r="C1719" s="26"/>
      <c r="D1719" s="26"/>
      <c r="E1719" s="102"/>
    </row>
    <row r="1720" spans="3:5">
      <c r="C1720" s="26"/>
      <c r="D1720" s="26"/>
      <c r="E1720" s="102"/>
    </row>
    <row r="1721" spans="3:5">
      <c r="C1721" s="26"/>
      <c r="D1721" s="26"/>
      <c r="E1721" s="102"/>
    </row>
    <row r="1722" spans="3:5">
      <c r="C1722" s="26"/>
      <c r="D1722" s="26"/>
      <c r="E1722" s="102"/>
    </row>
    <row r="1723" spans="3:5">
      <c r="C1723" s="26"/>
      <c r="D1723" s="26"/>
      <c r="E1723" s="102"/>
    </row>
    <row r="1724" spans="3:5">
      <c r="C1724" s="26"/>
      <c r="D1724" s="26"/>
      <c r="E1724" s="102"/>
    </row>
    <row r="1725" spans="3:5">
      <c r="C1725" s="26"/>
      <c r="D1725" s="26"/>
      <c r="E1725" s="102"/>
    </row>
    <row r="1726" spans="3:5">
      <c r="C1726" s="26"/>
      <c r="D1726" s="26"/>
      <c r="E1726" s="102"/>
    </row>
    <row r="1727" spans="3:5">
      <c r="C1727" s="26"/>
      <c r="D1727" s="26"/>
      <c r="E1727" s="102"/>
    </row>
    <row r="1728" spans="3:5">
      <c r="C1728" s="26"/>
      <c r="D1728" s="26"/>
      <c r="E1728" s="102"/>
    </row>
    <row r="1729" spans="3:5">
      <c r="C1729" s="26"/>
      <c r="D1729" s="26"/>
      <c r="E1729" s="102"/>
    </row>
    <row r="1730" spans="3:5">
      <c r="C1730" s="26"/>
      <c r="D1730" s="26"/>
      <c r="E1730" s="102"/>
    </row>
    <row r="1731" spans="3:5">
      <c r="C1731" s="26"/>
      <c r="D1731" s="26"/>
      <c r="E1731" s="102"/>
    </row>
    <row r="1732" spans="3:5">
      <c r="C1732" s="26"/>
      <c r="D1732" s="26"/>
      <c r="E1732" s="102"/>
    </row>
    <row r="1733" spans="3:5">
      <c r="C1733" s="26"/>
      <c r="D1733" s="26"/>
      <c r="E1733" s="102"/>
    </row>
    <row r="1734" spans="3:5">
      <c r="C1734" s="26"/>
      <c r="D1734" s="26"/>
      <c r="E1734" s="102"/>
    </row>
    <row r="1735" spans="3:5">
      <c r="C1735" s="26"/>
      <c r="D1735" s="26"/>
      <c r="E1735" s="102"/>
    </row>
    <row r="1736" spans="3:5">
      <c r="C1736" s="26"/>
      <c r="D1736" s="26"/>
      <c r="E1736" s="102"/>
    </row>
    <row r="1737" spans="3:5">
      <c r="C1737" s="26"/>
      <c r="D1737" s="26"/>
      <c r="E1737" s="102"/>
    </row>
    <row r="1738" spans="3:5">
      <c r="C1738" s="26"/>
      <c r="D1738" s="26"/>
      <c r="E1738" s="102"/>
    </row>
    <row r="1739" spans="3:5">
      <c r="C1739" s="26"/>
      <c r="D1739" s="26"/>
      <c r="E1739" s="102"/>
    </row>
    <row r="1740" spans="3:5">
      <c r="C1740" s="26"/>
      <c r="D1740" s="26"/>
      <c r="E1740" s="102"/>
    </row>
    <row r="1741" spans="3:5">
      <c r="C1741" s="26"/>
      <c r="D1741" s="26"/>
      <c r="E1741" s="102"/>
    </row>
    <row r="1742" spans="3:5">
      <c r="C1742" s="26"/>
      <c r="D1742" s="26"/>
      <c r="E1742" s="102"/>
    </row>
    <row r="1743" spans="3:5">
      <c r="C1743" s="26"/>
      <c r="D1743" s="26"/>
      <c r="E1743" s="102"/>
    </row>
    <row r="1744" spans="3:5">
      <c r="C1744" s="26"/>
      <c r="D1744" s="26"/>
      <c r="E1744" s="102"/>
    </row>
    <row r="1745" spans="3:5">
      <c r="C1745" s="26"/>
      <c r="D1745" s="26"/>
      <c r="E1745" s="102"/>
    </row>
    <row r="1746" spans="3:5">
      <c r="C1746" s="26"/>
      <c r="D1746" s="26"/>
      <c r="E1746" s="102"/>
    </row>
    <row r="1747" spans="3:5">
      <c r="C1747" s="26"/>
      <c r="D1747" s="26"/>
      <c r="E1747" s="102"/>
    </row>
    <row r="1748" spans="3:5">
      <c r="C1748" s="26"/>
      <c r="D1748" s="26"/>
      <c r="E1748" s="102"/>
    </row>
    <row r="1749" spans="3:5">
      <c r="C1749" s="26"/>
      <c r="D1749" s="26"/>
      <c r="E1749" s="102"/>
    </row>
    <row r="1750" spans="3:5">
      <c r="C1750" s="26"/>
      <c r="D1750" s="26"/>
      <c r="E1750" s="102"/>
    </row>
    <row r="1751" spans="3:5">
      <c r="C1751" s="26"/>
      <c r="D1751" s="26"/>
      <c r="E1751" s="102"/>
    </row>
    <row r="1752" spans="3:5">
      <c r="C1752" s="26"/>
      <c r="D1752" s="26"/>
      <c r="E1752" s="102"/>
    </row>
    <row r="1753" spans="3:5">
      <c r="C1753" s="26"/>
      <c r="D1753" s="26"/>
      <c r="E1753" s="102"/>
    </row>
    <row r="1754" spans="3:5">
      <c r="C1754" s="26"/>
      <c r="D1754" s="26"/>
      <c r="E1754" s="102"/>
    </row>
    <row r="1755" spans="3:5">
      <c r="C1755" s="26"/>
      <c r="D1755" s="26"/>
      <c r="E1755" s="102"/>
    </row>
    <row r="1756" spans="3:5">
      <c r="C1756" s="26"/>
      <c r="D1756" s="26"/>
      <c r="E1756" s="102"/>
    </row>
    <row r="1757" spans="3:5">
      <c r="C1757" s="26"/>
      <c r="D1757" s="26"/>
      <c r="E1757" s="102"/>
    </row>
    <row r="1758" spans="3:5">
      <c r="C1758" s="26"/>
      <c r="D1758" s="26"/>
      <c r="E1758" s="102"/>
    </row>
    <row r="1759" spans="3:5">
      <c r="C1759" s="26"/>
      <c r="D1759" s="26"/>
      <c r="E1759" s="102"/>
    </row>
    <row r="1760" spans="3:5">
      <c r="C1760" s="26"/>
      <c r="D1760" s="26"/>
      <c r="E1760" s="102"/>
    </row>
    <row r="1761" spans="3:5">
      <c r="C1761" s="26"/>
      <c r="D1761" s="26"/>
      <c r="E1761" s="102"/>
    </row>
    <row r="1762" spans="3:5">
      <c r="C1762" s="26"/>
      <c r="D1762" s="26"/>
      <c r="E1762" s="102"/>
    </row>
    <row r="1763" spans="3:5">
      <c r="C1763" s="26"/>
      <c r="D1763" s="26"/>
      <c r="E1763" s="102"/>
    </row>
    <row r="1764" spans="3:5">
      <c r="C1764" s="26"/>
      <c r="D1764" s="26"/>
      <c r="E1764" s="102"/>
    </row>
    <row r="1765" spans="3:5">
      <c r="C1765" s="26"/>
      <c r="D1765" s="26"/>
      <c r="E1765" s="102"/>
    </row>
    <row r="1766" spans="3:5">
      <c r="C1766" s="26"/>
      <c r="D1766" s="26"/>
      <c r="E1766" s="102"/>
    </row>
    <row r="1767" spans="3:5">
      <c r="C1767" s="26"/>
      <c r="D1767" s="26"/>
      <c r="E1767" s="102"/>
    </row>
    <row r="1768" spans="3:5">
      <c r="C1768" s="26"/>
      <c r="D1768" s="26"/>
      <c r="E1768" s="102"/>
    </row>
    <row r="1769" spans="3:5">
      <c r="C1769" s="26"/>
      <c r="D1769" s="26"/>
      <c r="E1769" s="102"/>
    </row>
    <row r="1770" spans="3:5">
      <c r="C1770" s="26"/>
      <c r="D1770" s="26"/>
      <c r="E1770" s="102"/>
    </row>
    <row r="1771" spans="3:5">
      <c r="C1771" s="26"/>
      <c r="D1771" s="26"/>
      <c r="E1771" s="102"/>
    </row>
    <row r="1772" spans="3:5">
      <c r="C1772" s="26"/>
      <c r="D1772" s="26"/>
      <c r="E1772" s="102"/>
    </row>
    <row r="1773" spans="3:5">
      <c r="C1773" s="26"/>
      <c r="D1773" s="26"/>
      <c r="E1773" s="102"/>
    </row>
    <row r="1774" spans="3:5">
      <c r="C1774" s="26"/>
      <c r="D1774" s="26"/>
      <c r="E1774" s="102"/>
    </row>
    <row r="1775" spans="3:5">
      <c r="C1775" s="26"/>
      <c r="D1775" s="26"/>
      <c r="E1775" s="102"/>
    </row>
    <row r="1776" spans="3:5">
      <c r="C1776" s="26"/>
      <c r="D1776" s="26"/>
      <c r="E1776" s="102"/>
    </row>
    <row r="1777" spans="3:5">
      <c r="C1777" s="26"/>
      <c r="D1777" s="26"/>
      <c r="E1777" s="102"/>
    </row>
    <row r="1778" spans="3:5">
      <c r="C1778" s="26"/>
      <c r="D1778" s="26"/>
      <c r="E1778" s="102"/>
    </row>
    <row r="1779" spans="3:5">
      <c r="C1779" s="26"/>
      <c r="D1779" s="26"/>
      <c r="E1779" s="102"/>
    </row>
    <row r="1780" spans="3:5">
      <c r="C1780" s="26"/>
      <c r="D1780" s="26"/>
      <c r="E1780" s="102"/>
    </row>
    <row r="1781" spans="3:5">
      <c r="C1781" s="26"/>
      <c r="D1781" s="26"/>
      <c r="E1781" s="102"/>
    </row>
    <row r="1782" spans="3:5">
      <c r="C1782" s="26"/>
      <c r="D1782" s="26"/>
      <c r="E1782" s="102"/>
    </row>
    <row r="1783" spans="3:5">
      <c r="C1783" s="26"/>
      <c r="D1783" s="26"/>
      <c r="E1783" s="102"/>
    </row>
    <row r="1784" spans="3:5">
      <c r="C1784" s="26"/>
      <c r="D1784" s="26"/>
      <c r="E1784" s="102"/>
    </row>
    <row r="1785" spans="3:5">
      <c r="C1785" s="26"/>
      <c r="D1785" s="26"/>
      <c r="E1785" s="102"/>
    </row>
    <row r="1786" spans="3:5">
      <c r="C1786" s="26"/>
      <c r="D1786" s="26"/>
      <c r="E1786" s="102"/>
    </row>
    <row r="1787" spans="3:5">
      <c r="C1787" s="26"/>
      <c r="D1787" s="26"/>
      <c r="E1787" s="102"/>
    </row>
    <row r="1788" spans="3:5">
      <c r="C1788" s="26"/>
      <c r="D1788" s="26"/>
      <c r="E1788" s="102"/>
    </row>
    <row r="1789" spans="3:5">
      <c r="C1789" s="26"/>
      <c r="D1789" s="26"/>
      <c r="E1789" s="102"/>
    </row>
    <row r="1790" spans="3:5">
      <c r="C1790" s="26"/>
      <c r="D1790" s="26"/>
      <c r="E1790" s="102"/>
    </row>
    <row r="1791" spans="3:5">
      <c r="C1791" s="26"/>
      <c r="D1791" s="26"/>
      <c r="E1791" s="102"/>
    </row>
    <row r="1792" spans="3:5">
      <c r="C1792" s="26"/>
      <c r="D1792" s="26"/>
      <c r="E1792" s="102"/>
    </row>
    <row r="1793" spans="3:5">
      <c r="C1793" s="26"/>
      <c r="D1793" s="26"/>
      <c r="E1793" s="102"/>
    </row>
    <row r="1794" spans="3:5">
      <c r="C1794" s="26"/>
      <c r="D1794" s="26"/>
      <c r="E1794" s="102"/>
    </row>
    <row r="1795" spans="3:5">
      <c r="C1795" s="26"/>
      <c r="D1795" s="26"/>
      <c r="E1795" s="102"/>
    </row>
    <row r="1796" spans="3:5">
      <c r="C1796" s="26"/>
      <c r="D1796" s="26"/>
      <c r="E1796" s="102"/>
    </row>
    <row r="1797" spans="3:5">
      <c r="C1797" s="26"/>
      <c r="D1797" s="26"/>
      <c r="E1797" s="102"/>
    </row>
    <row r="1798" spans="3:5">
      <c r="C1798" s="26"/>
      <c r="D1798" s="26"/>
      <c r="E1798" s="102"/>
    </row>
    <row r="1799" spans="3:5">
      <c r="C1799" s="26"/>
      <c r="D1799" s="26"/>
      <c r="E1799" s="102"/>
    </row>
    <row r="1800" spans="3:5">
      <c r="C1800" s="26"/>
      <c r="D1800" s="26"/>
      <c r="E1800" s="102"/>
    </row>
    <row r="1801" spans="3:5">
      <c r="C1801" s="26"/>
      <c r="D1801" s="26"/>
      <c r="E1801" s="102"/>
    </row>
    <row r="1802" spans="3:5">
      <c r="C1802" s="26"/>
      <c r="D1802" s="26"/>
      <c r="E1802" s="102"/>
    </row>
    <row r="1803" spans="3:5">
      <c r="C1803" s="26"/>
      <c r="D1803" s="26"/>
      <c r="E1803" s="102"/>
    </row>
    <row r="1804" spans="3:5">
      <c r="C1804" s="26"/>
      <c r="D1804" s="26"/>
      <c r="E1804" s="102"/>
    </row>
    <row r="1805" spans="3:5">
      <c r="C1805" s="26"/>
      <c r="D1805" s="26"/>
      <c r="E1805" s="102"/>
    </row>
    <row r="1806" spans="3:5">
      <c r="C1806" s="26"/>
      <c r="D1806" s="26"/>
      <c r="E1806" s="102"/>
    </row>
    <row r="1807" spans="3:5">
      <c r="C1807" s="26"/>
      <c r="D1807" s="26"/>
      <c r="E1807" s="102"/>
    </row>
    <row r="1808" spans="3:5">
      <c r="C1808" s="26"/>
      <c r="D1808" s="26"/>
      <c r="E1808" s="102"/>
    </row>
    <row r="1809" spans="3:5">
      <c r="C1809" s="26"/>
      <c r="D1809" s="26"/>
      <c r="E1809" s="102"/>
    </row>
    <row r="1810" spans="3:5">
      <c r="C1810" s="26"/>
      <c r="D1810" s="26"/>
      <c r="E1810" s="102"/>
    </row>
    <row r="1811" spans="3:5">
      <c r="C1811" s="26"/>
      <c r="D1811" s="26"/>
      <c r="E1811" s="102"/>
    </row>
    <row r="1812" spans="3:5">
      <c r="C1812" s="26"/>
      <c r="D1812" s="26"/>
      <c r="E1812" s="102"/>
    </row>
    <row r="1813" spans="3:5">
      <c r="C1813" s="26"/>
      <c r="D1813" s="26"/>
      <c r="E1813" s="102"/>
    </row>
    <row r="1814" spans="3:5">
      <c r="C1814" s="26"/>
      <c r="D1814" s="26"/>
      <c r="E1814" s="102"/>
    </row>
    <row r="1815" spans="3:5">
      <c r="C1815" s="26"/>
      <c r="D1815" s="26"/>
      <c r="E1815" s="102"/>
    </row>
    <row r="1816" spans="3:5">
      <c r="C1816" s="26"/>
      <c r="D1816" s="26"/>
      <c r="E1816" s="102"/>
    </row>
    <row r="1817" spans="3:5">
      <c r="C1817" s="26"/>
      <c r="D1817" s="26"/>
      <c r="E1817" s="102"/>
    </row>
    <row r="1818" spans="3:5">
      <c r="C1818" s="26"/>
      <c r="D1818" s="26"/>
      <c r="E1818" s="102"/>
    </row>
    <row r="1819" spans="3:5">
      <c r="C1819" s="26"/>
      <c r="D1819" s="26"/>
      <c r="E1819" s="102"/>
    </row>
    <row r="1820" spans="3:5">
      <c r="C1820" s="26"/>
      <c r="D1820" s="26"/>
      <c r="E1820" s="102"/>
    </row>
    <row r="1821" spans="3:5">
      <c r="C1821" s="26"/>
      <c r="D1821" s="26"/>
      <c r="E1821" s="102"/>
    </row>
    <row r="1822" spans="3:5">
      <c r="C1822" s="26"/>
      <c r="D1822" s="26"/>
      <c r="E1822" s="102"/>
    </row>
    <row r="1823" spans="3:5">
      <c r="C1823" s="26"/>
      <c r="D1823" s="26"/>
      <c r="E1823" s="102"/>
    </row>
    <row r="1824" spans="3:5">
      <c r="C1824" s="26"/>
      <c r="D1824" s="26"/>
      <c r="E1824" s="102"/>
    </row>
    <row r="1825" spans="3:5">
      <c r="C1825" s="26"/>
      <c r="D1825" s="26"/>
      <c r="E1825" s="102"/>
    </row>
    <row r="1826" spans="3:5">
      <c r="C1826" s="26"/>
      <c r="D1826" s="26"/>
      <c r="E1826" s="102"/>
    </row>
    <row r="1827" spans="3:5">
      <c r="C1827" s="26"/>
      <c r="D1827" s="26"/>
      <c r="E1827" s="102"/>
    </row>
    <row r="1828" spans="3:5">
      <c r="C1828" s="26"/>
      <c r="D1828" s="26"/>
      <c r="E1828" s="102"/>
    </row>
    <row r="1829" spans="3:5">
      <c r="C1829" s="26"/>
      <c r="D1829" s="26"/>
      <c r="E1829" s="102"/>
    </row>
    <row r="1830" spans="3:5">
      <c r="C1830" s="26"/>
      <c r="D1830" s="26"/>
      <c r="E1830" s="102"/>
    </row>
    <row r="1831" spans="3:5">
      <c r="C1831" s="26"/>
      <c r="D1831" s="26"/>
      <c r="E1831" s="102"/>
    </row>
    <row r="1832" spans="3:5">
      <c r="C1832" s="26"/>
      <c r="D1832" s="26"/>
      <c r="E1832" s="102"/>
    </row>
    <row r="1833" spans="3:5">
      <c r="C1833" s="26"/>
      <c r="D1833" s="26"/>
      <c r="E1833" s="102"/>
    </row>
    <row r="1834" spans="3:5">
      <c r="C1834" s="26"/>
      <c r="D1834" s="26"/>
      <c r="E1834" s="102"/>
    </row>
    <row r="1835" spans="3:5">
      <c r="C1835" s="26"/>
      <c r="D1835" s="26"/>
      <c r="E1835" s="102"/>
    </row>
    <row r="1836" spans="3:5">
      <c r="C1836" s="26"/>
      <c r="D1836" s="26"/>
      <c r="E1836" s="102"/>
    </row>
    <row r="1837" spans="3:5">
      <c r="C1837" s="26"/>
      <c r="D1837" s="26"/>
      <c r="E1837" s="102"/>
    </row>
    <row r="1838" spans="3:5">
      <c r="C1838" s="26"/>
      <c r="D1838" s="26"/>
      <c r="E1838" s="102"/>
    </row>
    <row r="1839" spans="3:5">
      <c r="C1839" s="26"/>
      <c r="D1839" s="26"/>
      <c r="E1839" s="102"/>
    </row>
    <row r="1840" spans="3:5">
      <c r="C1840" s="26"/>
      <c r="D1840" s="26"/>
      <c r="E1840" s="102"/>
    </row>
    <row r="1841" spans="3:5">
      <c r="C1841" s="26"/>
      <c r="D1841" s="26"/>
      <c r="E1841" s="102"/>
    </row>
    <row r="1842" spans="3:5">
      <c r="C1842" s="26"/>
      <c r="D1842" s="26"/>
      <c r="E1842" s="102"/>
    </row>
    <row r="1843" spans="3:5">
      <c r="C1843" s="26"/>
      <c r="D1843" s="26"/>
      <c r="E1843" s="102"/>
    </row>
    <row r="1844" spans="3:5">
      <c r="C1844" s="26"/>
      <c r="D1844" s="26"/>
      <c r="E1844" s="102"/>
    </row>
    <row r="1845" spans="3:5">
      <c r="C1845" s="26"/>
      <c r="D1845" s="26"/>
      <c r="E1845" s="102"/>
    </row>
    <row r="1846" spans="3:5">
      <c r="C1846" s="26"/>
      <c r="D1846" s="26"/>
      <c r="E1846" s="102"/>
    </row>
    <row r="1847" spans="3:5">
      <c r="C1847" s="26"/>
      <c r="D1847" s="26"/>
      <c r="E1847" s="102"/>
    </row>
    <row r="1848" spans="3:5">
      <c r="C1848" s="26"/>
      <c r="D1848" s="26"/>
      <c r="E1848" s="102"/>
    </row>
    <row r="1849" spans="3:5">
      <c r="C1849" s="26"/>
      <c r="D1849" s="26"/>
      <c r="E1849" s="102"/>
    </row>
    <row r="1850" spans="3:5">
      <c r="C1850" s="26"/>
      <c r="D1850" s="26"/>
      <c r="E1850" s="102"/>
    </row>
    <row r="1851" spans="3:5">
      <c r="C1851" s="26"/>
      <c r="D1851" s="26"/>
      <c r="E1851" s="102"/>
    </row>
    <row r="1852" spans="3:5">
      <c r="C1852" s="26"/>
      <c r="D1852" s="26"/>
      <c r="E1852" s="102"/>
    </row>
    <row r="1853" spans="3:5">
      <c r="C1853" s="26"/>
      <c r="D1853" s="26"/>
      <c r="E1853" s="102"/>
    </row>
    <row r="1854" spans="3:5">
      <c r="C1854" s="26"/>
      <c r="D1854" s="26"/>
      <c r="E1854" s="102"/>
    </row>
    <row r="1855" spans="3:5">
      <c r="C1855" s="26"/>
      <c r="D1855" s="26"/>
      <c r="E1855" s="102"/>
    </row>
    <row r="1856" spans="3:5">
      <c r="C1856" s="26"/>
      <c r="D1856" s="26"/>
      <c r="E1856" s="102"/>
    </row>
    <row r="1857" spans="3:5">
      <c r="C1857" s="26"/>
      <c r="D1857" s="26"/>
      <c r="E1857" s="102"/>
    </row>
    <row r="1858" spans="3:5">
      <c r="C1858" s="26"/>
      <c r="D1858" s="26"/>
      <c r="E1858" s="102"/>
    </row>
    <row r="1859" spans="3:5">
      <c r="C1859" s="26"/>
      <c r="D1859" s="26"/>
      <c r="E1859" s="102"/>
    </row>
    <row r="1860" spans="3:5">
      <c r="C1860" s="26"/>
      <c r="D1860" s="26"/>
      <c r="E1860" s="102"/>
    </row>
    <row r="1861" spans="3:5">
      <c r="C1861" s="26"/>
      <c r="D1861" s="26"/>
      <c r="E1861" s="102"/>
    </row>
    <row r="1862" spans="3:5">
      <c r="C1862" s="26"/>
      <c r="D1862" s="26"/>
      <c r="E1862" s="102"/>
    </row>
    <row r="1863" spans="3:5">
      <c r="C1863" s="26"/>
      <c r="D1863" s="26"/>
      <c r="E1863" s="102"/>
    </row>
    <row r="1864" spans="3:5">
      <c r="C1864" s="26"/>
      <c r="D1864" s="26"/>
      <c r="E1864" s="102"/>
    </row>
    <row r="1865" spans="3:5">
      <c r="C1865" s="26"/>
      <c r="D1865" s="26"/>
      <c r="E1865" s="102"/>
    </row>
    <row r="1866" spans="3:5">
      <c r="C1866" s="26"/>
      <c r="D1866" s="26"/>
      <c r="E1866" s="102"/>
    </row>
    <row r="1867" spans="3:5">
      <c r="C1867" s="26"/>
      <c r="D1867" s="26"/>
      <c r="E1867" s="102"/>
    </row>
    <row r="1868" spans="3:5">
      <c r="C1868" s="26"/>
      <c r="D1868" s="26"/>
      <c r="E1868" s="102"/>
    </row>
    <row r="1869" spans="3:5">
      <c r="C1869" s="26"/>
      <c r="D1869" s="26"/>
      <c r="E1869" s="102"/>
    </row>
    <row r="1870" spans="3:5">
      <c r="C1870" s="26"/>
      <c r="D1870" s="26"/>
      <c r="E1870" s="102"/>
    </row>
    <row r="1871" spans="3:5">
      <c r="C1871" s="26"/>
      <c r="D1871" s="26"/>
      <c r="E1871" s="102"/>
    </row>
    <row r="1872" spans="3:5">
      <c r="C1872" s="26"/>
      <c r="D1872" s="26"/>
      <c r="E1872" s="102"/>
    </row>
    <row r="1873" spans="3:5">
      <c r="C1873" s="26"/>
      <c r="D1873" s="26"/>
      <c r="E1873" s="102"/>
    </row>
    <row r="1874" spans="3:5">
      <c r="C1874" s="26"/>
      <c r="D1874" s="26"/>
      <c r="E1874" s="102"/>
    </row>
    <row r="1875" spans="3:5">
      <c r="C1875" s="26"/>
      <c r="D1875" s="26"/>
      <c r="E1875" s="102"/>
    </row>
    <row r="1876" spans="3:5">
      <c r="C1876" s="26"/>
      <c r="D1876" s="26"/>
      <c r="E1876" s="102"/>
    </row>
    <row r="1877" spans="3:5">
      <c r="C1877" s="26"/>
      <c r="D1877" s="26"/>
      <c r="E1877" s="102"/>
    </row>
    <row r="1878" spans="3:5">
      <c r="C1878" s="26"/>
      <c r="D1878" s="26"/>
      <c r="E1878" s="102"/>
    </row>
    <row r="1879" spans="3:5">
      <c r="C1879" s="26"/>
      <c r="D1879" s="26"/>
      <c r="E1879" s="102"/>
    </row>
    <row r="1880" spans="3:5">
      <c r="C1880" s="26"/>
      <c r="D1880" s="26"/>
      <c r="E1880" s="102"/>
    </row>
    <row r="1881" spans="3:5">
      <c r="C1881" s="26"/>
      <c r="D1881" s="26"/>
      <c r="E1881" s="102"/>
    </row>
    <row r="1882" spans="3:5">
      <c r="C1882" s="26"/>
      <c r="D1882" s="26"/>
      <c r="E1882" s="102"/>
    </row>
    <row r="1883" spans="3:5">
      <c r="C1883" s="26"/>
      <c r="D1883" s="26"/>
      <c r="E1883" s="102"/>
    </row>
    <row r="1884" spans="3:5">
      <c r="C1884" s="26"/>
      <c r="D1884" s="26"/>
      <c r="E1884" s="102"/>
    </row>
    <row r="1885" spans="3:5">
      <c r="C1885" s="26"/>
      <c r="D1885" s="26"/>
      <c r="E1885" s="102"/>
    </row>
    <row r="1886" spans="3:5">
      <c r="C1886" s="26"/>
      <c r="D1886" s="26"/>
      <c r="E1886" s="102"/>
    </row>
    <row r="1887" spans="3:5">
      <c r="C1887" s="26"/>
      <c r="D1887" s="26"/>
      <c r="E1887" s="102"/>
    </row>
    <row r="1888" spans="3:5">
      <c r="C1888" s="26"/>
      <c r="D1888" s="26"/>
      <c r="E1888" s="102"/>
    </row>
    <row r="1889" spans="3:5">
      <c r="C1889" s="26"/>
      <c r="D1889" s="26"/>
      <c r="E1889" s="102"/>
    </row>
    <row r="1890" spans="3:5">
      <c r="C1890" s="26"/>
      <c r="D1890" s="26"/>
      <c r="E1890" s="102"/>
    </row>
    <row r="1891" spans="3:5">
      <c r="C1891" s="26"/>
      <c r="D1891" s="26"/>
      <c r="E1891" s="102"/>
    </row>
    <row r="1892" spans="3:5">
      <c r="C1892" s="26"/>
      <c r="D1892" s="26"/>
      <c r="E1892" s="102"/>
    </row>
    <row r="1893" spans="3:5">
      <c r="C1893" s="26"/>
      <c r="D1893" s="26"/>
      <c r="E1893" s="102"/>
    </row>
    <row r="1894" spans="3:5">
      <c r="C1894" s="26"/>
      <c r="D1894" s="26"/>
      <c r="E1894" s="102"/>
    </row>
    <row r="1895" spans="3:5">
      <c r="C1895" s="26"/>
      <c r="D1895" s="26"/>
      <c r="E1895" s="102"/>
    </row>
    <row r="1896" spans="3:5">
      <c r="C1896" s="26"/>
      <c r="D1896" s="26"/>
      <c r="E1896" s="102"/>
    </row>
    <row r="1897" spans="3:5">
      <c r="C1897" s="26"/>
      <c r="D1897" s="26"/>
      <c r="E1897" s="102"/>
    </row>
    <row r="1898" spans="3:5">
      <c r="C1898" s="26"/>
      <c r="D1898" s="26"/>
      <c r="E1898" s="102"/>
    </row>
    <row r="1899" spans="3:5">
      <c r="C1899" s="26"/>
      <c r="D1899" s="26"/>
      <c r="E1899" s="102"/>
    </row>
    <row r="1900" spans="3:5">
      <c r="C1900" s="26"/>
      <c r="D1900" s="26"/>
      <c r="E1900" s="102"/>
    </row>
    <row r="1901" spans="3:5">
      <c r="C1901" s="26"/>
      <c r="D1901" s="26"/>
      <c r="E1901" s="102"/>
    </row>
    <row r="1902" spans="3:5">
      <c r="C1902" s="26"/>
      <c r="D1902" s="26"/>
      <c r="E1902" s="102"/>
    </row>
    <row r="1903" spans="3:5">
      <c r="C1903" s="26"/>
      <c r="D1903" s="26"/>
      <c r="E1903" s="102"/>
    </row>
    <row r="1904" spans="3:5">
      <c r="C1904" s="26"/>
      <c r="D1904" s="26"/>
      <c r="E1904" s="102"/>
    </row>
    <row r="1905" spans="3:5">
      <c r="C1905" s="26"/>
      <c r="D1905" s="26"/>
      <c r="E1905" s="102"/>
    </row>
    <row r="1906" spans="3:5">
      <c r="C1906" s="26"/>
      <c r="D1906" s="26"/>
      <c r="E1906" s="102"/>
    </row>
    <row r="1907" spans="3:5">
      <c r="C1907" s="26"/>
      <c r="D1907" s="26"/>
      <c r="E1907" s="102"/>
    </row>
    <row r="1908" spans="3:5">
      <c r="C1908" s="26"/>
      <c r="D1908" s="26"/>
      <c r="E1908" s="102"/>
    </row>
    <row r="1909" spans="3:5">
      <c r="C1909" s="26"/>
      <c r="D1909" s="26"/>
      <c r="E1909" s="102"/>
    </row>
    <row r="1910" spans="3:5">
      <c r="C1910" s="26"/>
      <c r="D1910" s="26"/>
      <c r="E1910" s="102"/>
    </row>
    <row r="1911" spans="3:5">
      <c r="C1911" s="26"/>
      <c r="D1911" s="26"/>
      <c r="E1911" s="102"/>
    </row>
    <row r="1912" spans="3:5">
      <c r="C1912" s="26"/>
      <c r="D1912" s="26"/>
      <c r="E1912" s="102"/>
    </row>
    <row r="1913" spans="3:5">
      <c r="C1913" s="26"/>
      <c r="D1913" s="26"/>
      <c r="E1913" s="102"/>
    </row>
    <row r="1914" spans="3:5">
      <c r="C1914" s="26"/>
      <c r="D1914" s="26"/>
      <c r="E1914" s="102"/>
    </row>
    <row r="1915" spans="3:5">
      <c r="C1915" s="26"/>
      <c r="D1915" s="26"/>
      <c r="E1915" s="102"/>
    </row>
    <row r="1916" spans="3:5">
      <c r="C1916" s="26"/>
      <c r="D1916" s="26"/>
      <c r="E1916" s="102"/>
    </row>
    <row r="1917" spans="3:5">
      <c r="C1917" s="26"/>
      <c r="D1917" s="26"/>
      <c r="E1917" s="102"/>
    </row>
    <row r="1918" spans="3:5">
      <c r="C1918" s="26"/>
      <c r="D1918" s="26"/>
      <c r="E1918" s="102"/>
    </row>
    <row r="1919" spans="3:5">
      <c r="C1919" s="26"/>
      <c r="D1919" s="26"/>
      <c r="E1919" s="102"/>
    </row>
    <row r="1920" spans="3:5">
      <c r="C1920" s="26"/>
      <c r="D1920" s="26"/>
      <c r="E1920" s="102"/>
    </row>
    <row r="1921" spans="3:5">
      <c r="C1921" s="26"/>
      <c r="D1921" s="26"/>
      <c r="E1921" s="102"/>
    </row>
    <row r="1922" spans="3:5">
      <c r="C1922" s="26"/>
      <c r="D1922" s="26"/>
      <c r="E1922" s="102"/>
    </row>
    <row r="1923" spans="3:5">
      <c r="C1923" s="26"/>
      <c r="D1923" s="26"/>
      <c r="E1923" s="102"/>
    </row>
    <row r="1924" spans="3:5">
      <c r="C1924" s="26"/>
      <c r="D1924" s="26"/>
      <c r="E1924" s="102"/>
    </row>
    <row r="1925" spans="3:5">
      <c r="C1925" s="26"/>
      <c r="D1925" s="26"/>
      <c r="E1925" s="102"/>
    </row>
    <row r="1926" spans="3:5">
      <c r="C1926" s="26"/>
      <c r="D1926" s="26"/>
      <c r="E1926" s="102"/>
    </row>
    <row r="1927" spans="3:5">
      <c r="C1927" s="26"/>
      <c r="D1927" s="26"/>
      <c r="E1927" s="102"/>
    </row>
    <row r="1928" spans="3:5">
      <c r="C1928" s="26"/>
      <c r="D1928" s="26"/>
      <c r="E1928" s="102"/>
    </row>
    <row r="1929" spans="3:5">
      <c r="C1929" s="26"/>
      <c r="D1929" s="26"/>
      <c r="E1929" s="102"/>
    </row>
    <row r="1930" spans="3:5">
      <c r="C1930" s="26"/>
      <c r="D1930" s="26"/>
      <c r="E1930" s="102"/>
    </row>
    <row r="1931" spans="3:5">
      <c r="C1931" s="26"/>
      <c r="D1931" s="26"/>
      <c r="E1931" s="102"/>
    </row>
    <row r="1932" spans="3:5">
      <c r="C1932" s="26"/>
      <c r="D1932" s="26"/>
      <c r="E1932" s="102"/>
    </row>
    <row r="1933" spans="3:5">
      <c r="C1933" s="26"/>
      <c r="D1933" s="26"/>
      <c r="E1933" s="102"/>
    </row>
    <row r="1934" spans="3:5">
      <c r="C1934" s="26"/>
      <c r="D1934" s="26"/>
      <c r="E1934" s="102"/>
    </row>
    <row r="1935" spans="3:5">
      <c r="C1935" s="26"/>
      <c r="D1935" s="26"/>
      <c r="E1935" s="102"/>
    </row>
    <row r="1936" spans="3:5">
      <c r="C1936" s="26"/>
      <c r="D1936" s="26"/>
      <c r="E1936" s="102"/>
    </row>
    <row r="1937" spans="3:5">
      <c r="C1937" s="26"/>
      <c r="D1937" s="26"/>
      <c r="E1937" s="102"/>
    </row>
    <row r="1938" spans="3:5">
      <c r="C1938" s="26"/>
      <c r="D1938" s="26"/>
      <c r="E1938" s="102"/>
    </row>
    <row r="1939" spans="3:5">
      <c r="C1939" s="26"/>
      <c r="D1939" s="26"/>
      <c r="E1939" s="102"/>
    </row>
    <row r="1940" spans="3:5">
      <c r="C1940" s="26"/>
      <c r="D1940" s="26"/>
      <c r="E1940" s="102"/>
    </row>
    <row r="1941" spans="3:5">
      <c r="C1941" s="26"/>
      <c r="D1941" s="26"/>
      <c r="E1941" s="102"/>
    </row>
    <row r="1942" spans="3:5">
      <c r="C1942" s="26"/>
      <c r="D1942" s="26"/>
      <c r="E1942" s="102"/>
    </row>
    <row r="1943" spans="3:5">
      <c r="C1943" s="26"/>
      <c r="D1943" s="26"/>
      <c r="E1943" s="102"/>
    </row>
    <row r="1944" spans="3:5">
      <c r="C1944" s="26"/>
      <c r="D1944" s="26"/>
      <c r="E1944" s="102"/>
    </row>
    <row r="1945" spans="3:5">
      <c r="C1945" s="26"/>
      <c r="D1945" s="26"/>
      <c r="E1945" s="102"/>
    </row>
    <row r="1946" spans="3:5">
      <c r="C1946" s="26"/>
      <c r="D1946" s="26"/>
      <c r="E1946" s="102"/>
    </row>
    <row r="1947" spans="3:5">
      <c r="C1947" s="26"/>
      <c r="D1947" s="26"/>
      <c r="E1947" s="102"/>
    </row>
    <row r="1948" spans="3:5">
      <c r="C1948" s="26"/>
      <c r="D1948" s="26"/>
      <c r="E1948" s="102"/>
    </row>
    <row r="1949" spans="3:5">
      <c r="C1949" s="26"/>
      <c r="D1949" s="26"/>
      <c r="E1949" s="102"/>
    </row>
    <row r="1950" spans="3:5">
      <c r="C1950" s="26"/>
      <c r="D1950" s="26"/>
      <c r="E1950" s="102"/>
    </row>
    <row r="1951" spans="3:5">
      <c r="C1951" s="26"/>
      <c r="D1951" s="26"/>
      <c r="E1951" s="102"/>
    </row>
    <row r="1952" spans="3:5">
      <c r="C1952" s="26"/>
      <c r="D1952" s="26"/>
      <c r="E1952" s="102"/>
    </row>
    <row r="1953" spans="3:5">
      <c r="C1953" s="26"/>
      <c r="D1953" s="26"/>
      <c r="E1953" s="102"/>
    </row>
    <row r="1954" spans="3:5">
      <c r="C1954" s="26"/>
      <c r="D1954" s="26"/>
      <c r="E1954" s="102"/>
    </row>
    <row r="1955" spans="3:5">
      <c r="C1955" s="26"/>
      <c r="D1955" s="26"/>
      <c r="E1955" s="102"/>
    </row>
    <row r="1956" spans="3:5">
      <c r="C1956" s="26"/>
      <c r="D1956" s="26"/>
      <c r="E1956" s="102"/>
    </row>
    <row r="1957" spans="3:5">
      <c r="C1957" s="26"/>
      <c r="D1957" s="26"/>
      <c r="E1957" s="102"/>
    </row>
    <row r="1958" spans="3:5">
      <c r="C1958" s="26"/>
      <c r="D1958" s="26"/>
      <c r="E1958" s="102"/>
    </row>
    <row r="1959" spans="3:5">
      <c r="C1959" s="26"/>
      <c r="D1959" s="26"/>
      <c r="E1959" s="102"/>
    </row>
    <row r="1960" spans="3:5">
      <c r="C1960" s="26"/>
      <c r="D1960" s="26"/>
      <c r="E1960" s="102"/>
    </row>
    <row r="1961" spans="3:5">
      <c r="C1961" s="26"/>
      <c r="D1961" s="26"/>
      <c r="E1961" s="102"/>
    </row>
    <row r="1962" spans="3:5">
      <c r="C1962" s="26"/>
      <c r="D1962" s="26"/>
      <c r="E1962" s="102"/>
    </row>
    <row r="1963" spans="3:5">
      <c r="C1963" s="26"/>
      <c r="D1963" s="26"/>
      <c r="E1963" s="102"/>
    </row>
    <row r="1964" spans="3:5">
      <c r="C1964" s="26"/>
      <c r="D1964" s="26"/>
      <c r="E1964" s="102"/>
    </row>
    <row r="1965" spans="3:5">
      <c r="C1965" s="26"/>
      <c r="D1965" s="26"/>
      <c r="E1965" s="102"/>
    </row>
    <row r="1966" spans="3:5">
      <c r="C1966" s="26"/>
      <c r="D1966" s="26"/>
      <c r="E1966" s="102"/>
    </row>
    <row r="1967" spans="3:5">
      <c r="C1967" s="26"/>
      <c r="D1967" s="26"/>
      <c r="E1967" s="102"/>
    </row>
    <row r="1968" spans="3:5">
      <c r="C1968" s="26"/>
      <c r="D1968" s="26"/>
      <c r="E1968" s="102"/>
    </row>
    <row r="1969" spans="3:5">
      <c r="C1969" s="26"/>
      <c r="D1969" s="26"/>
      <c r="E1969" s="102"/>
    </row>
    <row r="1970" spans="3:5">
      <c r="C1970" s="26"/>
      <c r="D1970" s="26"/>
      <c r="E1970" s="102"/>
    </row>
    <row r="1971" spans="3:5">
      <c r="C1971" s="26"/>
      <c r="D1971" s="26"/>
      <c r="E1971" s="102"/>
    </row>
    <row r="1972" spans="3:5">
      <c r="C1972" s="26"/>
      <c r="D1972" s="26"/>
      <c r="E1972" s="102"/>
    </row>
    <row r="1973" spans="3:5">
      <c r="C1973" s="26"/>
      <c r="D1973" s="26"/>
      <c r="E1973" s="102"/>
    </row>
    <row r="1974" spans="3:5">
      <c r="C1974" s="26"/>
      <c r="D1974" s="26"/>
      <c r="E1974" s="102"/>
    </row>
    <row r="1975" spans="3:5">
      <c r="C1975" s="26"/>
      <c r="D1975" s="26"/>
      <c r="E1975" s="102"/>
    </row>
    <row r="1976" spans="3:5">
      <c r="C1976" s="26"/>
      <c r="D1976" s="26"/>
      <c r="E1976" s="102"/>
    </row>
    <row r="1977" spans="3:5">
      <c r="C1977" s="26"/>
      <c r="D1977" s="26"/>
      <c r="E1977" s="102"/>
    </row>
    <row r="1978" spans="3:5">
      <c r="C1978" s="26"/>
      <c r="D1978" s="26"/>
      <c r="E1978" s="102"/>
    </row>
    <row r="1979" spans="3:5">
      <c r="C1979" s="26"/>
      <c r="D1979" s="26"/>
      <c r="E1979" s="102"/>
    </row>
    <row r="1980" spans="3:5">
      <c r="C1980" s="26"/>
      <c r="D1980" s="26"/>
      <c r="E1980" s="102"/>
    </row>
    <row r="1981" spans="3:5">
      <c r="C1981" s="26"/>
      <c r="D1981" s="26"/>
      <c r="E1981" s="102"/>
    </row>
    <row r="1982" spans="3:5">
      <c r="C1982" s="26"/>
      <c r="D1982" s="26"/>
      <c r="E1982" s="102"/>
    </row>
    <row r="1983" spans="3:5">
      <c r="C1983" s="26"/>
      <c r="D1983" s="26"/>
      <c r="E1983" s="102"/>
    </row>
    <row r="1984" spans="3:5">
      <c r="C1984" s="26"/>
      <c r="D1984" s="26"/>
      <c r="E1984" s="102"/>
    </row>
    <row r="1985" spans="3:5">
      <c r="C1985" s="26"/>
      <c r="D1985" s="26"/>
      <c r="E1985" s="102"/>
    </row>
    <row r="1986" spans="3:5">
      <c r="C1986" s="26"/>
      <c r="D1986" s="26"/>
      <c r="E1986" s="102"/>
    </row>
    <row r="1987" spans="3:5">
      <c r="C1987" s="26"/>
      <c r="D1987" s="26"/>
      <c r="E1987" s="102"/>
    </row>
    <row r="1988" spans="3:5">
      <c r="C1988" s="26"/>
      <c r="D1988" s="26"/>
      <c r="E1988" s="102"/>
    </row>
    <row r="1989" spans="3:5">
      <c r="C1989" s="26"/>
      <c r="D1989" s="26"/>
      <c r="E1989" s="102"/>
    </row>
    <row r="1990" spans="3:5">
      <c r="C1990" s="26"/>
      <c r="D1990" s="26"/>
      <c r="E1990" s="102"/>
    </row>
    <row r="1991" spans="3:5">
      <c r="C1991" s="26"/>
      <c r="D1991" s="26"/>
      <c r="E1991" s="102"/>
    </row>
    <row r="1992" spans="3:5">
      <c r="C1992" s="26"/>
      <c r="D1992" s="26"/>
      <c r="E1992" s="102"/>
    </row>
    <row r="1993" spans="3:5">
      <c r="C1993" s="26"/>
      <c r="D1993" s="26"/>
      <c r="E1993" s="102"/>
    </row>
    <row r="1994" spans="3:5">
      <c r="C1994" s="26"/>
      <c r="D1994" s="26"/>
      <c r="E1994" s="102"/>
    </row>
    <row r="1995" spans="3:5">
      <c r="C1995" s="26"/>
      <c r="D1995" s="26"/>
      <c r="E1995" s="102"/>
    </row>
    <row r="1996" spans="3:5">
      <c r="C1996" s="26"/>
      <c r="D1996" s="26"/>
      <c r="E1996" s="102"/>
    </row>
    <row r="1997" spans="3:5">
      <c r="C1997" s="26"/>
      <c r="D1997" s="26"/>
      <c r="E1997" s="102"/>
    </row>
    <row r="1998" spans="3:5">
      <c r="C1998" s="26"/>
      <c r="D1998" s="26"/>
      <c r="E1998" s="102"/>
    </row>
    <row r="1999" spans="3:5">
      <c r="C1999" s="26"/>
      <c r="D1999" s="26"/>
      <c r="E1999" s="102"/>
    </row>
    <row r="2000" spans="3:5">
      <c r="C2000" s="26"/>
      <c r="D2000" s="26"/>
      <c r="E2000" s="102"/>
    </row>
    <row r="2001" spans="3:5">
      <c r="C2001" s="26"/>
      <c r="D2001" s="26"/>
      <c r="E2001" s="102"/>
    </row>
    <row r="2002" spans="3:5">
      <c r="C2002" s="26"/>
      <c r="D2002" s="26"/>
      <c r="E2002" s="102"/>
    </row>
    <row r="2003" spans="3:5">
      <c r="C2003" s="26"/>
      <c r="D2003" s="26"/>
      <c r="E2003" s="102"/>
    </row>
    <row r="2004" spans="3:5">
      <c r="C2004" s="26"/>
      <c r="D2004" s="26"/>
      <c r="E2004" s="102"/>
    </row>
    <row r="2005" spans="3:5">
      <c r="C2005" s="26"/>
      <c r="D2005" s="26"/>
      <c r="E2005" s="102"/>
    </row>
    <row r="2006" spans="3:5">
      <c r="C2006" s="26"/>
      <c r="D2006" s="26"/>
      <c r="E2006" s="102"/>
    </row>
    <row r="2007" spans="3:5">
      <c r="C2007" s="26"/>
      <c r="D2007" s="26"/>
      <c r="E2007" s="102"/>
    </row>
    <row r="2008" spans="3:5">
      <c r="C2008" s="26"/>
      <c r="D2008" s="26"/>
    </row>
    <row r="2009" spans="3:5">
      <c r="C2009" s="26"/>
      <c r="D2009" s="26"/>
    </row>
    <row r="2010" spans="3:5">
      <c r="C2010" s="26"/>
      <c r="D2010" s="26"/>
    </row>
    <row r="2011" spans="3:5">
      <c r="C2011" s="26"/>
      <c r="D2011" s="26"/>
    </row>
    <row r="2012" spans="3:5">
      <c r="C2012" s="26"/>
      <c r="D2012" s="26"/>
    </row>
    <row r="2013" spans="3:5">
      <c r="C2013" s="26"/>
      <c r="D2013" s="26"/>
    </row>
    <row r="2014" spans="3:5">
      <c r="C2014" s="26"/>
      <c r="D2014" s="26"/>
    </row>
    <row r="2015" spans="3:5">
      <c r="C2015" s="26"/>
      <c r="D2015" s="26"/>
    </row>
    <row r="2016" spans="3:5">
      <c r="C2016" s="26"/>
      <c r="D2016" s="26"/>
    </row>
    <row r="2017" spans="3:4">
      <c r="C2017" s="26"/>
      <c r="D2017" s="26"/>
    </row>
    <row r="2018" spans="3:4">
      <c r="C2018" s="26"/>
      <c r="D2018" s="26"/>
    </row>
    <row r="2019" spans="3:4">
      <c r="C2019" s="26"/>
      <c r="D2019" s="26"/>
    </row>
    <row r="2020" spans="3:4">
      <c r="C2020" s="26"/>
      <c r="D2020" s="26"/>
    </row>
    <row r="2021" spans="3:4">
      <c r="C2021" s="26"/>
      <c r="D2021" s="26"/>
    </row>
    <row r="2022" spans="3:4">
      <c r="C2022" s="26"/>
      <c r="D2022" s="26"/>
    </row>
    <row r="2023" spans="3:4">
      <c r="C2023" s="26"/>
      <c r="D2023" s="26"/>
    </row>
    <row r="2024" spans="3:4">
      <c r="C2024" s="26"/>
      <c r="D2024" s="26"/>
    </row>
    <row r="2025" spans="3:4">
      <c r="C2025" s="26"/>
      <c r="D2025" s="26"/>
    </row>
    <row r="2026" spans="3:4">
      <c r="C2026" s="26"/>
      <c r="D2026" s="26"/>
    </row>
    <row r="2027" spans="3:4">
      <c r="C2027" s="26"/>
      <c r="D2027" s="26"/>
    </row>
    <row r="2028" spans="3:4">
      <c r="C2028" s="26"/>
      <c r="D2028" s="26"/>
    </row>
    <row r="2029" spans="3:4">
      <c r="C2029" s="26"/>
      <c r="D2029" s="26"/>
    </row>
    <row r="2030" spans="3:4">
      <c r="C2030" s="26"/>
      <c r="D2030" s="26"/>
    </row>
    <row r="2031" spans="3:4">
      <c r="C2031" s="26"/>
      <c r="D2031" s="26"/>
    </row>
    <row r="2032" spans="3:4">
      <c r="C2032" s="26"/>
      <c r="D2032" s="26"/>
    </row>
    <row r="2033" spans="3:4">
      <c r="C2033" s="26"/>
      <c r="D2033" s="26"/>
    </row>
    <row r="2034" spans="3:4">
      <c r="C2034" s="26"/>
      <c r="D2034" s="26"/>
    </row>
    <row r="2035" spans="3:4">
      <c r="C2035" s="26"/>
      <c r="D2035" s="26"/>
    </row>
    <row r="2036" spans="3:4">
      <c r="C2036" s="26"/>
      <c r="D2036" s="26"/>
    </row>
    <row r="2037" spans="3:4">
      <c r="C2037" s="26"/>
      <c r="D2037" s="26"/>
    </row>
    <row r="2038" spans="3:4">
      <c r="C2038" s="26"/>
      <c r="D2038" s="26"/>
    </row>
    <row r="2039" spans="3:4">
      <c r="C2039" s="26"/>
      <c r="D2039" s="26"/>
    </row>
    <row r="2040" spans="3:4">
      <c r="C2040" s="26"/>
      <c r="D2040" s="26"/>
    </row>
    <row r="2041" spans="3:4">
      <c r="C2041" s="26"/>
      <c r="D2041" s="26"/>
    </row>
    <row r="2042" spans="3:4">
      <c r="C2042" s="26"/>
      <c r="D2042" s="26"/>
    </row>
    <row r="2043" spans="3:4">
      <c r="C2043" s="26"/>
      <c r="D2043" s="26"/>
    </row>
    <row r="2044" spans="3:4">
      <c r="C2044" s="26"/>
      <c r="D2044" s="26"/>
    </row>
    <row r="2045" spans="3:4">
      <c r="C2045" s="26"/>
      <c r="D2045" s="26"/>
    </row>
    <row r="2046" spans="3:4">
      <c r="C2046" s="26"/>
      <c r="D2046" s="26"/>
    </row>
    <row r="2047" spans="3:4">
      <c r="C2047" s="26"/>
      <c r="D2047" s="26"/>
    </row>
    <row r="2048" spans="3:4">
      <c r="C2048" s="26"/>
      <c r="D2048" s="26"/>
    </row>
    <row r="2049" spans="3:4">
      <c r="C2049" s="26"/>
      <c r="D2049" s="26"/>
    </row>
    <row r="2050" spans="3:4">
      <c r="C2050" s="26"/>
      <c r="D2050" s="26"/>
    </row>
    <row r="2051" spans="3:4">
      <c r="C2051" s="26"/>
      <c r="D2051" s="26"/>
    </row>
    <row r="2052" spans="3:4">
      <c r="C2052" s="26"/>
      <c r="D2052" s="26"/>
    </row>
    <row r="2053" spans="3:4">
      <c r="C2053" s="26"/>
      <c r="D2053" s="26"/>
    </row>
    <row r="2054" spans="3:4">
      <c r="C2054" s="26"/>
      <c r="D2054" s="26"/>
    </row>
    <row r="2055" spans="3:4">
      <c r="C2055" s="26"/>
      <c r="D2055" s="26"/>
    </row>
    <row r="2056" spans="3:4">
      <c r="C2056" s="26"/>
      <c r="D2056" s="26"/>
    </row>
    <row r="2057" spans="3:4">
      <c r="C2057" s="26"/>
      <c r="D2057" s="26"/>
    </row>
    <row r="2058" spans="3:4">
      <c r="C2058" s="26"/>
      <c r="D2058" s="26"/>
    </row>
    <row r="2059" spans="3:4">
      <c r="C2059" s="26"/>
      <c r="D2059" s="26"/>
    </row>
    <row r="2060" spans="3:4">
      <c r="C2060" s="26"/>
      <c r="D2060" s="26"/>
    </row>
    <row r="2061" spans="3:4">
      <c r="C2061" s="26"/>
      <c r="D2061" s="26"/>
    </row>
    <row r="2062" spans="3:4">
      <c r="C2062" s="26"/>
      <c r="D2062" s="26"/>
    </row>
    <row r="2063" spans="3:4">
      <c r="C2063" s="26"/>
      <c r="D2063" s="26"/>
    </row>
    <row r="2064" spans="3:4">
      <c r="C2064" s="26"/>
      <c r="D2064" s="26"/>
    </row>
    <row r="2065" spans="3:4">
      <c r="C2065" s="26"/>
      <c r="D2065" s="26"/>
    </row>
    <row r="2066" spans="3:4">
      <c r="C2066" s="26"/>
      <c r="D2066" s="26"/>
    </row>
    <row r="2067" spans="3:4">
      <c r="C2067" s="26"/>
      <c r="D2067" s="26"/>
    </row>
    <row r="2068" spans="3:4">
      <c r="C2068" s="26"/>
      <c r="D2068" s="26"/>
    </row>
    <row r="2069" spans="3:4">
      <c r="C2069" s="26"/>
      <c r="D2069" s="26"/>
    </row>
    <row r="2070" spans="3:4">
      <c r="C2070" s="26"/>
      <c r="D2070" s="26"/>
    </row>
    <row r="2071" spans="3:4">
      <c r="C2071" s="26"/>
      <c r="D2071" s="26"/>
    </row>
    <row r="2072" spans="3:4">
      <c r="C2072" s="26"/>
      <c r="D2072" s="26"/>
    </row>
    <row r="2073" spans="3:4">
      <c r="C2073" s="26"/>
      <c r="D2073" s="26"/>
    </row>
    <row r="2074" spans="3:4">
      <c r="C2074" s="26"/>
      <c r="D2074" s="26"/>
    </row>
    <row r="2075" spans="3:4">
      <c r="C2075" s="26"/>
      <c r="D2075" s="26"/>
    </row>
    <row r="2076" spans="3:4">
      <c r="C2076" s="26"/>
      <c r="D2076" s="26"/>
    </row>
    <row r="2077" spans="3:4">
      <c r="C2077" s="26"/>
      <c r="D2077" s="26"/>
    </row>
    <row r="2078" spans="3:4">
      <c r="C2078" s="26"/>
      <c r="D2078" s="26"/>
    </row>
    <row r="2079" spans="3:4">
      <c r="C2079" s="26"/>
      <c r="D2079" s="26"/>
    </row>
    <row r="2080" spans="3:4">
      <c r="C2080" s="26"/>
      <c r="D2080" s="26"/>
    </row>
    <row r="2081" spans="3:4">
      <c r="C2081" s="26"/>
      <c r="D2081" s="26"/>
    </row>
    <row r="2082" spans="3:4">
      <c r="C2082" s="26"/>
      <c r="D2082" s="26"/>
    </row>
    <row r="2083" spans="3:4">
      <c r="C2083" s="26"/>
      <c r="D2083" s="26"/>
    </row>
    <row r="2084" spans="3:4">
      <c r="C2084" s="26"/>
      <c r="D2084" s="26"/>
    </row>
    <row r="2085" spans="3:4">
      <c r="C2085" s="26"/>
      <c r="D2085" s="26"/>
    </row>
    <row r="2086" spans="3:4">
      <c r="C2086" s="26"/>
      <c r="D2086" s="26"/>
    </row>
    <row r="2087" spans="3:4">
      <c r="C2087" s="26"/>
      <c r="D2087" s="26"/>
    </row>
    <row r="2088" spans="3:4">
      <c r="C2088" s="26"/>
      <c r="D2088" s="26"/>
    </row>
    <row r="2089" spans="3:4">
      <c r="C2089" s="26"/>
      <c r="D2089" s="26"/>
    </row>
    <row r="2090" spans="3:4">
      <c r="C2090" s="26"/>
      <c r="D2090" s="26"/>
    </row>
    <row r="2091" spans="3:4">
      <c r="C2091" s="26"/>
      <c r="D2091" s="26"/>
    </row>
    <row r="2092" spans="3:4">
      <c r="C2092" s="26"/>
      <c r="D2092" s="26"/>
    </row>
    <row r="2093" spans="3:4">
      <c r="C2093" s="26"/>
      <c r="D2093" s="26"/>
    </row>
    <row r="2094" spans="3:4">
      <c r="C2094" s="26"/>
      <c r="D2094" s="26"/>
    </row>
    <row r="2095" spans="3:4">
      <c r="C2095" s="26"/>
      <c r="D2095" s="26"/>
    </row>
    <row r="2096" spans="3:4">
      <c r="C2096" s="26"/>
      <c r="D2096" s="26"/>
    </row>
    <row r="2097" spans="3:4">
      <c r="C2097" s="26"/>
      <c r="D2097" s="26"/>
    </row>
    <row r="2098" spans="3:4">
      <c r="C2098" s="26"/>
      <c r="D2098" s="26"/>
    </row>
    <row r="2099" spans="3:4">
      <c r="C2099" s="26"/>
      <c r="D2099" s="26"/>
    </row>
    <row r="2100" spans="3:4">
      <c r="C2100" s="26"/>
      <c r="D2100" s="26"/>
    </row>
    <row r="2101" spans="3:4">
      <c r="C2101" s="26"/>
      <c r="D2101" s="26"/>
    </row>
    <row r="2102" spans="3:4">
      <c r="C2102" s="26"/>
      <c r="D2102" s="26"/>
    </row>
    <row r="2103" spans="3:4">
      <c r="C2103" s="26"/>
      <c r="D2103" s="26"/>
    </row>
    <row r="2104" spans="3:4">
      <c r="C2104" s="26"/>
      <c r="D2104" s="26"/>
    </row>
    <row r="2105" spans="3:4">
      <c r="C2105" s="26"/>
      <c r="D2105" s="26"/>
    </row>
    <row r="2106" spans="3:4">
      <c r="C2106" s="26"/>
      <c r="D2106" s="26"/>
    </row>
    <row r="2107" spans="3:4">
      <c r="C2107" s="26"/>
      <c r="D2107" s="26"/>
    </row>
    <row r="2108" spans="3:4">
      <c r="C2108" s="26"/>
      <c r="D2108" s="26"/>
    </row>
    <row r="2109" spans="3:4">
      <c r="C2109" s="26"/>
      <c r="D2109" s="26"/>
    </row>
    <row r="2110" spans="3:4">
      <c r="C2110" s="26"/>
      <c r="D2110" s="26"/>
    </row>
    <row r="2111" spans="3:4">
      <c r="C2111" s="26"/>
      <c r="D2111" s="26"/>
    </row>
    <row r="2112" spans="3:4">
      <c r="C2112" s="26"/>
      <c r="D2112" s="26"/>
    </row>
    <row r="2113" spans="3:4">
      <c r="C2113" s="26"/>
      <c r="D2113" s="26"/>
    </row>
    <row r="2114" spans="3:4">
      <c r="C2114" s="26"/>
      <c r="D2114" s="26"/>
    </row>
    <row r="2115" spans="3:4">
      <c r="C2115" s="26"/>
      <c r="D2115" s="26"/>
    </row>
    <row r="2116" spans="3:4">
      <c r="C2116" s="26"/>
      <c r="D2116" s="26"/>
    </row>
    <row r="2117" spans="3:4">
      <c r="C2117" s="26"/>
      <c r="D2117" s="26"/>
    </row>
    <row r="2118" spans="3:4">
      <c r="C2118" s="26"/>
      <c r="D2118" s="26"/>
    </row>
    <row r="2119" spans="3:4">
      <c r="C2119" s="26"/>
      <c r="D2119" s="26"/>
    </row>
    <row r="2120" spans="3:4">
      <c r="C2120" s="26"/>
      <c r="D2120" s="26"/>
    </row>
    <row r="2121" spans="3:4">
      <c r="C2121" s="26"/>
      <c r="D2121" s="26"/>
    </row>
    <row r="2122" spans="3:4">
      <c r="C2122" s="26"/>
      <c r="D2122" s="26"/>
    </row>
    <row r="2123" spans="3:4">
      <c r="C2123" s="26"/>
      <c r="D2123" s="26"/>
    </row>
    <row r="2124" spans="3:4">
      <c r="C2124" s="26"/>
      <c r="D2124" s="26"/>
    </row>
    <row r="2125" spans="3:4">
      <c r="C2125" s="26"/>
      <c r="D2125" s="26"/>
    </row>
    <row r="2126" spans="3:4">
      <c r="C2126" s="26"/>
      <c r="D2126" s="26"/>
    </row>
    <row r="2127" spans="3:4">
      <c r="C2127" s="26"/>
      <c r="D2127" s="26"/>
    </row>
    <row r="2128" spans="3:4">
      <c r="C2128" s="26"/>
      <c r="D2128" s="26"/>
    </row>
    <row r="2129" spans="3:4">
      <c r="C2129" s="26"/>
      <c r="D2129" s="26"/>
    </row>
    <row r="2130" spans="3:4">
      <c r="C2130" s="26"/>
      <c r="D2130" s="26"/>
    </row>
    <row r="2131" spans="3:4">
      <c r="C2131" s="26"/>
      <c r="D2131" s="26"/>
    </row>
    <row r="2132" spans="3:4">
      <c r="C2132" s="26"/>
      <c r="D2132" s="26"/>
    </row>
    <row r="2133" spans="3:4">
      <c r="C2133" s="26"/>
      <c r="D2133" s="26"/>
    </row>
    <row r="2134" spans="3:4">
      <c r="C2134" s="26"/>
      <c r="D2134" s="26"/>
    </row>
    <row r="2135" spans="3:4">
      <c r="C2135" s="26"/>
      <c r="D2135" s="26"/>
    </row>
    <row r="2136" spans="3:4">
      <c r="C2136" s="26"/>
      <c r="D2136" s="26"/>
    </row>
    <row r="2137" spans="3:4">
      <c r="C2137" s="26"/>
      <c r="D2137" s="26"/>
    </row>
    <row r="2138" spans="3:4">
      <c r="C2138" s="26"/>
      <c r="D2138" s="26"/>
    </row>
    <row r="2139" spans="3:4">
      <c r="C2139" s="26"/>
      <c r="D2139" s="26"/>
    </row>
    <row r="2140" spans="3:4">
      <c r="C2140" s="26"/>
      <c r="D2140" s="26"/>
    </row>
    <row r="2141" spans="3:4">
      <c r="C2141" s="26"/>
      <c r="D2141" s="26"/>
    </row>
    <row r="2142" spans="3:4">
      <c r="C2142" s="26"/>
      <c r="D2142" s="26"/>
    </row>
    <row r="2143" spans="3:4">
      <c r="C2143" s="26"/>
      <c r="D2143" s="26"/>
    </row>
    <row r="2144" spans="3:4">
      <c r="C2144" s="26"/>
      <c r="D2144" s="26"/>
    </row>
    <row r="2145" spans="3:4">
      <c r="C2145" s="26"/>
      <c r="D2145" s="26"/>
    </row>
    <row r="2146" spans="3:4">
      <c r="C2146" s="26"/>
      <c r="D2146" s="26"/>
    </row>
    <row r="2147" spans="3:4">
      <c r="C2147" s="26"/>
      <c r="D2147" s="26"/>
    </row>
    <row r="2148" spans="3:4">
      <c r="C2148" s="26"/>
      <c r="D2148" s="26"/>
    </row>
    <row r="2149" spans="3:4">
      <c r="C2149" s="26"/>
      <c r="D2149" s="26"/>
    </row>
    <row r="2150" spans="3:4">
      <c r="C2150" s="26"/>
      <c r="D2150" s="26"/>
    </row>
    <row r="2151" spans="3:4">
      <c r="C2151" s="26"/>
      <c r="D2151" s="26"/>
    </row>
    <row r="2152" spans="3:4">
      <c r="C2152" s="26"/>
      <c r="D2152" s="26"/>
    </row>
    <row r="2153" spans="3:4">
      <c r="C2153" s="26"/>
      <c r="D2153" s="26"/>
    </row>
    <row r="2154" spans="3:4">
      <c r="C2154" s="26"/>
      <c r="D2154" s="26"/>
    </row>
    <row r="2155" spans="3:4">
      <c r="C2155" s="26"/>
      <c r="D2155" s="26"/>
    </row>
    <row r="2156" spans="3:4">
      <c r="C2156" s="26"/>
      <c r="D2156" s="26"/>
    </row>
    <row r="2157" spans="3:4">
      <c r="C2157" s="26"/>
      <c r="D2157" s="26"/>
    </row>
    <row r="2158" spans="3:4">
      <c r="C2158" s="26"/>
      <c r="D2158" s="26"/>
    </row>
    <row r="2159" spans="3:4">
      <c r="C2159" s="26"/>
      <c r="D2159" s="26"/>
    </row>
    <row r="2160" spans="3:4">
      <c r="C2160" s="26"/>
      <c r="D2160" s="26"/>
    </row>
    <row r="2161" spans="3:4">
      <c r="C2161" s="26"/>
      <c r="D2161" s="26"/>
    </row>
    <row r="2162" spans="3:4">
      <c r="C2162" s="26"/>
      <c r="D2162" s="26"/>
    </row>
    <row r="2163" spans="3:4">
      <c r="C2163" s="26"/>
      <c r="D2163" s="26"/>
    </row>
    <row r="2164" spans="3:4">
      <c r="C2164" s="26"/>
      <c r="D2164" s="26"/>
    </row>
    <row r="2165" spans="3:4">
      <c r="C2165" s="26"/>
      <c r="D2165" s="26"/>
    </row>
    <row r="2166" spans="3:4">
      <c r="C2166" s="26"/>
      <c r="D2166" s="26"/>
    </row>
    <row r="2167" spans="3:4">
      <c r="C2167" s="26"/>
      <c r="D2167" s="26"/>
    </row>
    <row r="2168" spans="3:4">
      <c r="C2168" s="26"/>
      <c r="D2168" s="26"/>
    </row>
    <row r="2169" spans="3:4">
      <c r="C2169" s="26"/>
      <c r="D2169" s="26"/>
    </row>
    <row r="2170" spans="3:4">
      <c r="C2170" s="26"/>
      <c r="D2170" s="26"/>
    </row>
    <row r="2171" spans="3:4">
      <c r="C2171" s="26"/>
      <c r="D2171" s="26"/>
    </row>
    <row r="2172" spans="3:4">
      <c r="C2172" s="26"/>
      <c r="D2172" s="26"/>
    </row>
    <row r="2173" spans="3:4">
      <c r="C2173" s="26"/>
      <c r="D2173" s="26"/>
    </row>
    <row r="2174" spans="3:4">
      <c r="C2174" s="26"/>
      <c r="D2174" s="26"/>
    </row>
    <row r="2175" spans="3:4">
      <c r="C2175" s="26"/>
      <c r="D2175" s="26"/>
    </row>
    <row r="2176" spans="3:4">
      <c r="C2176" s="26"/>
      <c r="D2176" s="26"/>
    </row>
    <row r="2177" spans="3:4">
      <c r="C2177" s="26"/>
      <c r="D2177" s="26"/>
    </row>
    <row r="2178" spans="3:4">
      <c r="C2178" s="26"/>
      <c r="D2178" s="26"/>
    </row>
    <row r="2179" spans="3:4">
      <c r="C2179" s="26"/>
      <c r="D2179" s="26"/>
    </row>
    <row r="2180" spans="3:4">
      <c r="C2180" s="26"/>
      <c r="D2180" s="26"/>
    </row>
    <row r="2181" spans="3:4">
      <c r="C2181" s="26"/>
      <c r="D2181" s="26"/>
    </row>
    <row r="2182" spans="3:4">
      <c r="C2182" s="26"/>
      <c r="D2182" s="26"/>
    </row>
    <row r="2183" spans="3:4">
      <c r="C2183" s="26"/>
      <c r="D2183" s="26"/>
    </row>
    <row r="2184" spans="3:4">
      <c r="C2184" s="26"/>
      <c r="D2184" s="26"/>
    </row>
    <row r="2185" spans="3:4">
      <c r="C2185" s="26"/>
      <c r="D2185" s="26"/>
    </row>
    <row r="2186" spans="3:4">
      <c r="C2186" s="26"/>
      <c r="D2186" s="26"/>
    </row>
    <row r="2187" spans="3:4">
      <c r="C2187" s="26"/>
      <c r="D2187" s="26"/>
    </row>
    <row r="2188" spans="3:4">
      <c r="C2188" s="26"/>
      <c r="D2188" s="26"/>
    </row>
    <row r="2189" spans="3:4">
      <c r="C2189" s="26"/>
      <c r="D2189" s="26"/>
    </row>
    <row r="2190" spans="3:4">
      <c r="C2190" s="26"/>
      <c r="D2190" s="26"/>
    </row>
    <row r="2191" spans="3:4">
      <c r="C2191" s="26"/>
      <c r="D2191" s="26"/>
    </row>
    <row r="2192" spans="3:4">
      <c r="C2192" s="26"/>
      <c r="D2192" s="26"/>
    </row>
    <row r="2193" spans="3:4">
      <c r="C2193" s="26"/>
      <c r="D2193" s="26"/>
    </row>
    <row r="2194" spans="3:4">
      <c r="C2194" s="26"/>
      <c r="D2194" s="26"/>
    </row>
    <row r="2195" spans="3:4">
      <c r="C2195" s="26"/>
      <c r="D2195" s="26"/>
    </row>
    <row r="2196" spans="3:4">
      <c r="C2196" s="26"/>
      <c r="D2196" s="26"/>
    </row>
    <row r="2197" spans="3:4">
      <c r="C2197" s="26"/>
      <c r="D2197" s="26"/>
    </row>
    <row r="2198" spans="3:4">
      <c r="C2198" s="26"/>
      <c r="D2198" s="26"/>
    </row>
    <row r="2199" spans="3:4">
      <c r="C2199" s="26"/>
      <c r="D2199" s="26"/>
    </row>
    <row r="2200" spans="3:4">
      <c r="C2200" s="26"/>
      <c r="D2200" s="26"/>
    </row>
    <row r="2201" spans="3:4">
      <c r="C2201" s="26"/>
      <c r="D2201" s="26"/>
    </row>
    <row r="2202" spans="3:4">
      <c r="C2202" s="26"/>
      <c r="D2202" s="26"/>
    </row>
    <row r="2203" spans="3:4">
      <c r="C2203" s="26"/>
      <c r="D2203" s="26"/>
    </row>
    <row r="2204" spans="3:4">
      <c r="C2204" s="26"/>
      <c r="D2204" s="26"/>
    </row>
    <row r="2205" spans="3:4">
      <c r="C2205" s="26"/>
      <c r="D2205" s="26"/>
    </row>
    <row r="2206" spans="3:4">
      <c r="C2206" s="26"/>
      <c r="D2206" s="26"/>
    </row>
    <row r="2207" spans="3:4">
      <c r="C2207" s="26"/>
      <c r="D2207" s="26"/>
    </row>
    <row r="2208" spans="3:4">
      <c r="C2208" s="26"/>
      <c r="D2208" s="26"/>
    </row>
    <row r="2209" spans="3:4">
      <c r="C2209" s="26"/>
      <c r="D2209" s="26"/>
    </row>
    <row r="2210" spans="3:4">
      <c r="C2210" s="26"/>
      <c r="D2210" s="26"/>
    </row>
    <row r="2211" spans="3:4">
      <c r="C2211" s="26"/>
      <c r="D2211" s="26"/>
    </row>
    <row r="2212" spans="3:4">
      <c r="C2212" s="26"/>
      <c r="D2212" s="26"/>
    </row>
    <row r="2213" spans="3:4">
      <c r="C2213" s="26"/>
      <c r="D2213" s="26"/>
    </row>
    <row r="2214" spans="3:4">
      <c r="C2214" s="26"/>
      <c r="D2214" s="26"/>
    </row>
    <row r="2215" spans="3:4">
      <c r="C2215" s="26"/>
      <c r="D2215" s="26"/>
    </row>
    <row r="2216" spans="3:4">
      <c r="C2216" s="26"/>
      <c r="D2216" s="26"/>
    </row>
    <row r="2217" spans="3:4">
      <c r="C2217" s="26"/>
      <c r="D2217" s="26"/>
    </row>
    <row r="2218" spans="3:4">
      <c r="C2218" s="26"/>
      <c r="D2218" s="26"/>
    </row>
    <row r="2219" spans="3:4">
      <c r="C2219" s="26"/>
      <c r="D2219" s="26"/>
    </row>
    <row r="2220" spans="3:4">
      <c r="C2220" s="26"/>
      <c r="D2220" s="26"/>
    </row>
    <row r="2221" spans="3:4">
      <c r="C2221" s="26"/>
      <c r="D2221" s="26"/>
    </row>
    <row r="2222" spans="3:4">
      <c r="C2222" s="26"/>
      <c r="D2222" s="26"/>
    </row>
    <row r="2223" spans="3:4">
      <c r="C2223" s="26"/>
      <c r="D2223" s="26"/>
    </row>
    <row r="2224" spans="3:4">
      <c r="C2224" s="26"/>
      <c r="D2224" s="26"/>
    </row>
    <row r="2225" spans="3:4">
      <c r="C2225" s="26"/>
      <c r="D2225" s="26"/>
    </row>
    <row r="2226" spans="3:4">
      <c r="C2226" s="26"/>
      <c r="D2226" s="26"/>
    </row>
    <row r="2227" spans="3:4">
      <c r="C2227" s="26"/>
      <c r="D2227" s="26"/>
    </row>
    <row r="2228" spans="3:4">
      <c r="C2228" s="26"/>
      <c r="D2228" s="26"/>
    </row>
    <row r="2229" spans="3:4">
      <c r="C2229" s="26"/>
      <c r="D2229" s="26"/>
    </row>
    <row r="2230" spans="3:4">
      <c r="C2230" s="26"/>
      <c r="D2230" s="26"/>
    </row>
    <row r="2231" spans="3:4">
      <c r="C2231" s="26"/>
      <c r="D2231" s="26"/>
    </row>
    <row r="2232" spans="3:4">
      <c r="C2232" s="26"/>
      <c r="D2232" s="26"/>
    </row>
    <row r="2233" spans="3:4">
      <c r="C2233" s="26"/>
      <c r="D2233" s="26"/>
    </row>
    <row r="2234" spans="3:4">
      <c r="C2234" s="26"/>
      <c r="D2234" s="26"/>
    </row>
    <row r="2235" spans="3:4">
      <c r="C2235" s="26"/>
      <c r="D2235" s="26"/>
    </row>
    <row r="2236" spans="3:4">
      <c r="C2236" s="26"/>
      <c r="D2236" s="26"/>
    </row>
    <row r="2237" spans="3:4">
      <c r="C2237" s="26"/>
      <c r="D2237" s="26"/>
    </row>
    <row r="2238" spans="3:4">
      <c r="C2238" s="26"/>
      <c r="D2238" s="26"/>
    </row>
    <row r="2239" spans="3:4">
      <c r="C2239" s="26"/>
      <c r="D2239" s="26"/>
    </row>
    <row r="2240" spans="3:4">
      <c r="C2240" s="26"/>
      <c r="D2240" s="26"/>
    </row>
    <row r="2241" spans="3:4">
      <c r="C2241" s="26"/>
      <c r="D2241" s="26"/>
    </row>
    <row r="2242" spans="3:4">
      <c r="C2242" s="26"/>
      <c r="D2242" s="26"/>
    </row>
    <row r="2243" spans="3:4">
      <c r="C2243" s="26"/>
      <c r="D2243" s="26"/>
    </row>
    <row r="2244" spans="3:4">
      <c r="C2244" s="26"/>
      <c r="D2244" s="26"/>
    </row>
    <row r="2245" spans="3:4">
      <c r="C2245" s="26"/>
      <c r="D2245" s="26"/>
    </row>
    <row r="2246" spans="3:4">
      <c r="C2246" s="26"/>
      <c r="D2246" s="26"/>
    </row>
    <row r="2247" spans="3:4">
      <c r="C2247" s="26"/>
      <c r="D2247" s="26"/>
    </row>
    <row r="2248" spans="3:4">
      <c r="C2248" s="26"/>
      <c r="D2248" s="26"/>
    </row>
    <row r="2249" spans="3:4">
      <c r="C2249" s="26"/>
      <c r="D2249" s="26"/>
    </row>
    <row r="2250" spans="3:4">
      <c r="C2250" s="26"/>
      <c r="D2250" s="26"/>
    </row>
    <row r="2251" spans="3:4">
      <c r="C2251" s="26"/>
      <c r="D2251" s="26"/>
    </row>
    <row r="2252" spans="3:4">
      <c r="C2252" s="26"/>
      <c r="D2252" s="26"/>
    </row>
    <row r="2253" spans="3:4">
      <c r="C2253" s="26"/>
      <c r="D2253" s="26"/>
    </row>
    <row r="2254" spans="3:4">
      <c r="C2254" s="26"/>
      <c r="D2254" s="26"/>
    </row>
    <row r="2255" spans="3:4">
      <c r="C2255" s="26"/>
      <c r="D2255" s="26"/>
    </row>
    <row r="2256" spans="3:4">
      <c r="C2256" s="26"/>
      <c r="D2256" s="26"/>
    </row>
    <row r="2257" spans="3:4">
      <c r="C2257" s="26"/>
      <c r="D2257" s="26"/>
    </row>
    <row r="2258" spans="3:4">
      <c r="C2258" s="26"/>
      <c r="D2258" s="26"/>
    </row>
    <row r="2259" spans="3:4">
      <c r="C2259" s="26"/>
      <c r="D2259" s="26"/>
    </row>
    <row r="2260" spans="3:4">
      <c r="C2260" s="26"/>
      <c r="D2260" s="26"/>
    </row>
    <row r="2261" spans="3:4">
      <c r="C2261" s="26"/>
      <c r="D2261" s="26"/>
    </row>
    <row r="2262" spans="3:4">
      <c r="C2262" s="26"/>
      <c r="D2262" s="26"/>
    </row>
    <row r="2263" spans="3:4">
      <c r="C2263" s="26"/>
      <c r="D2263" s="26"/>
    </row>
    <row r="2264" spans="3:4">
      <c r="C2264" s="26"/>
      <c r="D2264" s="26"/>
    </row>
    <row r="2265" spans="3:4">
      <c r="C2265" s="26"/>
      <c r="D2265" s="26"/>
    </row>
    <row r="2266" spans="3:4">
      <c r="C2266" s="26"/>
      <c r="D2266" s="26"/>
    </row>
    <row r="2267" spans="3:4">
      <c r="C2267" s="26"/>
      <c r="D2267" s="26"/>
    </row>
    <row r="2268" spans="3:4">
      <c r="C2268" s="26"/>
      <c r="D2268" s="26"/>
    </row>
    <row r="2269" spans="3:4">
      <c r="C2269" s="26"/>
      <c r="D2269" s="26"/>
    </row>
    <row r="2270" spans="3:4">
      <c r="C2270" s="26"/>
      <c r="D2270" s="26"/>
    </row>
    <row r="2271" spans="3:4">
      <c r="C2271" s="26"/>
      <c r="D2271" s="26"/>
    </row>
    <row r="2272" spans="3:4">
      <c r="C2272" s="26"/>
      <c r="D2272" s="26"/>
    </row>
    <row r="2273" spans="3:4">
      <c r="C2273" s="26"/>
      <c r="D2273" s="26"/>
    </row>
    <row r="2274" spans="3:4">
      <c r="C2274" s="26"/>
      <c r="D2274" s="26"/>
    </row>
    <row r="2275" spans="3:4">
      <c r="C2275" s="26"/>
      <c r="D2275" s="26"/>
    </row>
    <row r="2276" spans="3:4">
      <c r="C2276" s="26"/>
      <c r="D2276" s="26"/>
    </row>
    <row r="2277" spans="3:4">
      <c r="C2277" s="26"/>
      <c r="D2277" s="26"/>
    </row>
    <row r="2278" spans="3:4">
      <c r="C2278" s="26"/>
      <c r="D2278" s="26"/>
    </row>
    <row r="2279" spans="3:4">
      <c r="C2279" s="26"/>
      <c r="D2279" s="26"/>
    </row>
    <row r="2280" spans="3:4">
      <c r="C2280" s="26"/>
      <c r="D2280" s="26"/>
    </row>
    <row r="2281" spans="3:4">
      <c r="C2281" s="26"/>
      <c r="D2281" s="26"/>
    </row>
    <row r="2282" spans="3:4">
      <c r="C2282" s="26"/>
      <c r="D2282" s="26"/>
    </row>
    <row r="2283" spans="3:4">
      <c r="C2283" s="26"/>
      <c r="D2283" s="26"/>
    </row>
    <row r="2284" spans="3:4">
      <c r="C2284" s="26"/>
      <c r="D2284" s="26"/>
    </row>
    <row r="2285" spans="3:4">
      <c r="C2285" s="26"/>
      <c r="D2285" s="26"/>
    </row>
    <row r="2286" spans="3:4">
      <c r="C2286" s="26"/>
      <c r="D2286" s="26"/>
    </row>
    <row r="2287" spans="3:4">
      <c r="C2287" s="26"/>
      <c r="D2287" s="26"/>
    </row>
    <row r="2288" spans="3:4">
      <c r="C2288" s="26"/>
      <c r="D2288" s="26"/>
    </row>
    <row r="2289" spans="3:4">
      <c r="C2289" s="26"/>
      <c r="D2289" s="26"/>
    </row>
    <row r="2290" spans="3:4">
      <c r="C2290" s="26"/>
      <c r="D2290" s="26"/>
    </row>
    <row r="2291" spans="3:4">
      <c r="C2291" s="26"/>
      <c r="D2291" s="26"/>
    </row>
    <row r="2292" spans="3:4">
      <c r="C2292" s="26"/>
      <c r="D2292" s="26"/>
    </row>
    <row r="2293" spans="3:4">
      <c r="C2293" s="26"/>
      <c r="D2293" s="26"/>
    </row>
    <row r="2294" spans="3:4">
      <c r="C2294" s="26"/>
      <c r="D2294" s="26"/>
    </row>
    <row r="2295" spans="3:4">
      <c r="C2295" s="26"/>
      <c r="D2295" s="26"/>
    </row>
    <row r="2296" spans="3:4">
      <c r="C2296" s="26"/>
      <c r="D2296" s="26"/>
    </row>
    <row r="2297" spans="3:4">
      <c r="C2297" s="26"/>
      <c r="D2297" s="26"/>
    </row>
    <row r="2298" spans="3:4">
      <c r="C2298" s="26"/>
      <c r="D2298" s="26"/>
    </row>
    <row r="2299" spans="3:4">
      <c r="C2299" s="26"/>
      <c r="D2299" s="26"/>
    </row>
    <row r="2300" spans="3:4">
      <c r="C2300" s="26"/>
      <c r="D2300" s="26"/>
    </row>
    <row r="2301" spans="3:4">
      <c r="C2301" s="26"/>
      <c r="D2301" s="26"/>
    </row>
    <row r="2302" spans="3:4">
      <c r="C2302" s="26"/>
      <c r="D2302" s="26"/>
    </row>
    <row r="2303" spans="3:4">
      <c r="C2303" s="26"/>
      <c r="D2303" s="26"/>
    </row>
    <row r="2304" spans="3:4">
      <c r="C2304" s="26"/>
      <c r="D2304" s="26"/>
    </row>
    <row r="2305" spans="3:4">
      <c r="C2305" s="26"/>
      <c r="D2305" s="26"/>
    </row>
    <row r="2306" spans="3:4">
      <c r="C2306" s="26"/>
      <c r="D2306" s="26"/>
    </row>
    <row r="2307" spans="3:4">
      <c r="C2307" s="26"/>
      <c r="D2307" s="26"/>
    </row>
    <row r="2308" spans="3:4">
      <c r="C2308" s="26"/>
      <c r="D2308" s="26"/>
    </row>
    <row r="2309" spans="3:4">
      <c r="C2309" s="26"/>
      <c r="D2309" s="26"/>
    </row>
    <row r="2310" spans="3:4">
      <c r="C2310" s="26"/>
      <c r="D2310" s="26"/>
    </row>
    <row r="2311" spans="3:4">
      <c r="C2311" s="26"/>
      <c r="D2311" s="26"/>
    </row>
    <row r="2312" spans="3:4">
      <c r="C2312" s="26"/>
      <c r="D2312" s="26"/>
    </row>
    <row r="2313" spans="3:4">
      <c r="C2313" s="26"/>
      <c r="D2313" s="26"/>
    </row>
    <row r="2314" spans="3:4">
      <c r="C2314" s="26"/>
      <c r="D2314" s="26"/>
    </row>
    <row r="2315" spans="3:4">
      <c r="C2315" s="26"/>
      <c r="D2315" s="26"/>
    </row>
    <row r="2316" spans="3:4">
      <c r="C2316" s="26"/>
      <c r="D2316" s="26"/>
    </row>
    <row r="2317" spans="3:4">
      <c r="C2317" s="26"/>
      <c r="D2317" s="26"/>
    </row>
    <row r="2318" spans="3:4">
      <c r="C2318" s="26"/>
      <c r="D2318" s="26"/>
    </row>
    <row r="2319" spans="3:4">
      <c r="C2319" s="26"/>
      <c r="D2319" s="26"/>
    </row>
    <row r="2320" spans="3:4">
      <c r="C2320" s="26"/>
      <c r="D2320" s="26"/>
    </row>
    <row r="2321" spans="3:4">
      <c r="C2321" s="26"/>
      <c r="D2321" s="26"/>
    </row>
    <row r="2322" spans="3:4">
      <c r="C2322" s="26"/>
      <c r="D2322" s="26"/>
    </row>
    <row r="2323" spans="3:4">
      <c r="C2323" s="26"/>
      <c r="D2323" s="26"/>
    </row>
    <row r="2324" spans="3:4">
      <c r="C2324" s="26"/>
      <c r="D2324" s="26"/>
    </row>
    <row r="2325" spans="3:4">
      <c r="C2325" s="26"/>
      <c r="D2325" s="26"/>
    </row>
    <row r="2326" spans="3:4">
      <c r="C2326" s="26"/>
      <c r="D2326" s="26"/>
    </row>
    <row r="2327" spans="3:4">
      <c r="C2327" s="26"/>
      <c r="D2327" s="26"/>
    </row>
    <row r="2328" spans="3:4">
      <c r="C2328" s="26"/>
      <c r="D2328" s="26"/>
    </row>
    <row r="2329" spans="3:4">
      <c r="C2329" s="26"/>
      <c r="D2329" s="26"/>
    </row>
    <row r="2330" spans="3:4">
      <c r="C2330" s="26"/>
      <c r="D2330" s="26"/>
    </row>
    <row r="2331" spans="3:4">
      <c r="C2331" s="26"/>
      <c r="D2331" s="26"/>
    </row>
    <row r="2332" spans="3:4">
      <c r="C2332" s="26"/>
      <c r="D2332" s="26"/>
    </row>
    <row r="2333" spans="3:4">
      <c r="C2333" s="26"/>
      <c r="D2333" s="26"/>
    </row>
    <row r="2334" spans="3:4">
      <c r="C2334" s="26"/>
      <c r="D2334" s="26"/>
    </row>
    <row r="2335" spans="3:4">
      <c r="C2335" s="26"/>
      <c r="D2335" s="26"/>
    </row>
    <row r="2336" spans="3:4">
      <c r="C2336" s="26"/>
      <c r="D2336" s="26"/>
    </row>
    <row r="2337" spans="3:4">
      <c r="C2337" s="26"/>
      <c r="D2337" s="26"/>
    </row>
    <row r="2338" spans="3:4">
      <c r="C2338" s="26"/>
      <c r="D2338" s="26"/>
    </row>
    <row r="2339" spans="3:4">
      <c r="C2339" s="26"/>
      <c r="D2339" s="26"/>
    </row>
    <row r="2340" spans="3:4">
      <c r="C2340" s="26"/>
      <c r="D2340" s="26"/>
    </row>
    <row r="2341" spans="3:4">
      <c r="C2341" s="26"/>
      <c r="D2341" s="26"/>
    </row>
    <row r="2342" spans="3:4">
      <c r="C2342" s="26"/>
      <c r="D2342" s="26"/>
    </row>
    <row r="2343" spans="3:4">
      <c r="C2343" s="26"/>
      <c r="D2343" s="26"/>
    </row>
    <row r="2344" spans="3:4">
      <c r="C2344" s="26"/>
      <c r="D2344" s="26"/>
    </row>
    <row r="2345" spans="3:4">
      <c r="C2345" s="26"/>
      <c r="D2345" s="26"/>
    </row>
    <row r="2346" spans="3:4">
      <c r="C2346" s="26"/>
      <c r="D2346" s="26"/>
    </row>
    <row r="2347" spans="3:4">
      <c r="C2347" s="26"/>
      <c r="D2347" s="26"/>
    </row>
    <row r="2348" spans="3:4">
      <c r="C2348" s="26"/>
      <c r="D2348" s="26"/>
    </row>
    <row r="2349" spans="3:4">
      <c r="C2349" s="26"/>
      <c r="D2349" s="26"/>
    </row>
    <row r="2350" spans="3:4">
      <c r="C2350" s="26"/>
      <c r="D2350" s="26"/>
    </row>
    <row r="2351" spans="3:4">
      <c r="C2351" s="26"/>
      <c r="D2351" s="26"/>
    </row>
    <row r="2352" spans="3:4">
      <c r="C2352" s="26"/>
      <c r="D2352" s="26"/>
    </row>
    <row r="2353" spans="3:4">
      <c r="C2353" s="26"/>
      <c r="D2353" s="26"/>
    </row>
    <row r="2354" spans="3:4">
      <c r="C2354" s="26"/>
      <c r="D2354" s="26"/>
    </row>
    <row r="2355" spans="3:4">
      <c r="C2355" s="26"/>
      <c r="D2355" s="26"/>
    </row>
    <row r="2356" spans="3:4">
      <c r="C2356" s="26"/>
      <c r="D2356" s="26"/>
    </row>
    <row r="2357" spans="3:4">
      <c r="C2357" s="26"/>
      <c r="D2357" s="26"/>
    </row>
    <row r="2358" spans="3:4">
      <c r="C2358" s="26"/>
      <c r="D2358" s="26"/>
    </row>
    <row r="2359" spans="3:4">
      <c r="C2359" s="26"/>
      <c r="D2359" s="26"/>
    </row>
    <row r="2360" spans="3:4">
      <c r="C2360" s="26"/>
      <c r="D2360" s="26"/>
    </row>
    <row r="2361" spans="3:4">
      <c r="C2361" s="26"/>
      <c r="D2361" s="26"/>
    </row>
    <row r="2362" spans="3:4">
      <c r="C2362" s="26"/>
      <c r="D2362" s="26"/>
    </row>
    <row r="2363" spans="3:4">
      <c r="C2363" s="26"/>
      <c r="D2363" s="26"/>
    </row>
    <row r="2364" spans="3:4">
      <c r="C2364" s="26"/>
      <c r="D2364" s="26"/>
    </row>
    <row r="2365" spans="3:4">
      <c r="C2365" s="26"/>
      <c r="D2365" s="26"/>
    </row>
    <row r="2366" spans="3:4">
      <c r="C2366" s="26"/>
      <c r="D2366" s="26"/>
    </row>
    <row r="2367" spans="3:4">
      <c r="C2367" s="26"/>
      <c r="D2367" s="26"/>
    </row>
    <row r="2368" spans="3:4">
      <c r="C2368" s="26"/>
      <c r="D2368" s="26"/>
    </row>
    <row r="2369" spans="3:4">
      <c r="C2369" s="26"/>
      <c r="D2369" s="26"/>
    </row>
    <row r="2370" spans="3:4">
      <c r="C2370" s="26"/>
      <c r="D2370" s="26"/>
    </row>
    <row r="2371" spans="3:4">
      <c r="C2371" s="26"/>
      <c r="D2371" s="26"/>
    </row>
    <row r="2372" spans="3:4">
      <c r="C2372" s="26"/>
      <c r="D2372" s="26"/>
    </row>
    <row r="2373" spans="3:4">
      <c r="C2373" s="26"/>
      <c r="D2373" s="26"/>
    </row>
    <row r="2374" spans="3:4">
      <c r="C2374" s="26"/>
      <c r="D2374" s="26"/>
    </row>
    <row r="2375" spans="3:4">
      <c r="C2375" s="26"/>
      <c r="D2375" s="26"/>
    </row>
    <row r="2376" spans="3:4">
      <c r="C2376" s="26"/>
      <c r="D2376" s="26"/>
    </row>
    <row r="2377" spans="3:4">
      <c r="C2377" s="26"/>
      <c r="D2377" s="26"/>
    </row>
    <row r="2378" spans="3:4">
      <c r="C2378" s="26"/>
      <c r="D2378" s="26"/>
    </row>
    <row r="2379" spans="3:4">
      <c r="C2379" s="26"/>
      <c r="D2379" s="26"/>
    </row>
    <row r="2380" spans="3:4">
      <c r="C2380" s="26"/>
      <c r="D2380" s="26"/>
    </row>
    <row r="2381" spans="3:4">
      <c r="C2381" s="26"/>
      <c r="D2381" s="26"/>
    </row>
    <row r="2382" spans="3:4">
      <c r="C2382" s="26"/>
      <c r="D2382" s="26"/>
    </row>
    <row r="2383" spans="3:4">
      <c r="C2383" s="26"/>
      <c r="D2383" s="26"/>
    </row>
    <row r="2384" spans="3:4">
      <c r="C2384" s="26"/>
      <c r="D2384" s="26"/>
    </row>
    <row r="2385" spans="3:4">
      <c r="C2385" s="26"/>
      <c r="D2385" s="26"/>
    </row>
    <row r="2386" spans="3:4">
      <c r="C2386" s="26"/>
      <c r="D2386" s="26"/>
    </row>
    <row r="2387" spans="3:4">
      <c r="C2387" s="26"/>
      <c r="D2387" s="26"/>
    </row>
    <row r="2388" spans="3:4">
      <c r="C2388" s="26"/>
      <c r="D2388" s="26"/>
    </row>
    <row r="2389" spans="3:4">
      <c r="C2389" s="26"/>
      <c r="D2389" s="26"/>
    </row>
    <row r="2390" spans="3:4">
      <c r="C2390" s="26"/>
      <c r="D2390" s="26"/>
    </row>
    <row r="2391" spans="3:4">
      <c r="C2391" s="26"/>
      <c r="D2391" s="26"/>
    </row>
    <row r="2392" spans="3:4">
      <c r="C2392" s="26"/>
      <c r="D2392" s="26"/>
    </row>
    <row r="2393" spans="3:4">
      <c r="C2393" s="26"/>
      <c r="D2393" s="26"/>
    </row>
    <row r="2394" spans="3:4">
      <c r="C2394" s="26"/>
      <c r="D2394" s="26"/>
    </row>
    <row r="2395" spans="3:4">
      <c r="C2395" s="26"/>
      <c r="D2395" s="26"/>
    </row>
    <row r="2396" spans="3:4">
      <c r="C2396" s="26"/>
      <c r="D2396" s="26"/>
    </row>
    <row r="2397" spans="3:4">
      <c r="C2397" s="26"/>
      <c r="D2397" s="26"/>
    </row>
    <row r="2398" spans="3:4">
      <c r="C2398" s="26"/>
      <c r="D2398" s="26"/>
    </row>
    <row r="2399" spans="3:4">
      <c r="C2399" s="26"/>
      <c r="D2399" s="26"/>
    </row>
    <row r="2400" spans="3:4">
      <c r="C2400" s="26"/>
      <c r="D2400" s="26"/>
    </row>
    <row r="2401" spans="3:4">
      <c r="C2401" s="26"/>
      <c r="D2401" s="26"/>
    </row>
    <row r="2402" spans="3:4">
      <c r="C2402" s="26"/>
      <c r="D2402" s="26"/>
    </row>
    <row r="2403" spans="3:4">
      <c r="C2403" s="26"/>
      <c r="D2403" s="26"/>
    </row>
    <row r="2404" spans="3:4">
      <c r="C2404" s="26"/>
      <c r="D2404" s="26"/>
    </row>
    <row r="2405" spans="3:4">
      <c r="C2405" s="26"/>
      <c r="D2405" s="26"/>
    </row>
    <row r="2406" spans="3:4">
      <c r="C2406" s="26"/>
      <c r="D2406" s="26"/>
    </row>
    <row r="2407" spans="3:4">
      <c r="C2407" s="26"/>
      <c r="D2407" s="26"/>
    </row>
    <row r="2408" spans="3:4">
      <c r="C2408" s="26"/>
      <c r="D2408" s="26"/>
    </row>
    <row r="2409" spans="3:4">
      <c r="C2409" s="26"/>
      <c r="D2409" s="26"/>
    </row>
    <row r="2410" spans="3:4">
      <c r="C2410" s="26"/>
      <c r="D2410" s="26"/>
    </row>
    <row r="2411" spans="3:4">
      <c r="C2411" s="26"/>
      <c r="D2411" s="26"/>
    </row>
    <row r="2412" spans="3:4">
      <c r="C2412" s="26"/>
      <c r="D2412" s="26"/>
    </row>
    <row r="2413" spans="3:4">
      <c r="C2413" s="26"/>
      <c r="D2413" s="26"/>
    </row>
    <row r="2414" spans="3:4">
      <c r="C2414" s="26"/>
      <c r="D2414" s="26"/>
    </row>
    <row r="2415" spans="3:4">
      <c r="C2415" s="26"/>
      <c r="D2415" s="26"/>
    </row>
    <row r="2416" spans="3:4">
      <c r="C2416" s="26"/>
      <c r="D2416" s="26"/>
    </row>
    <row r="2417" spans="3:4">
      <c r="C2417" s="26"/>
      <c r="D2417" s="26"/>
    </row>
    <row r="2418" spans="3:4">
      <c r="C2418" s="26"/>
      <c r="D2418" s="26"/>
    </row>
    <row r="2419" spans="3:4">
      <c r="C2419" s="26"/>
      <c r="D2419" s="26"/>
    </row>
    <row r="2420" spans="3:4">
      <c r="C2420" s="26"/>
      <c r="D2420" s="26"/>
    </row>
    <row r="2421" spans="3:4">
      <c r="C2421" s="26"/>
      <c r="D2421" s="26"/>
    </row>
    <row r="2422" spans="3:4">
      <c r="C2422" s="26"/>
      <c r="D2422" s="26"/>
    </row>
    <row r="2423" spans="3:4">
      <c r="C2423" s="26"/>
      <c r="D2423" s="26"/>
    </row>
    <row r="2424" spans="3:4">
      <c r="C2424" s="26"/>
      <c r="D2424" s="26"/>
    </row>
    <row r="2425" spans="3:4">
      <c r="C2425" s="26"/>
      <c r="D2425" s="26"/>
    </row>
    <row r="2426" spans="3:4">
      <c r="C2426" s="26"/>
      <c r="D2426" s="26"/>
    </row>
    <row r="2427" spans="3:4">
      <c r="C2427" s="26"/>
      <c r="D2427" s="26"/>
    </row>
    <row r="2428" spans="3:4">
      <c r="C2428" s="26"/>
      <c r="D2428" s="26"/>
    </row>
    <row r="2429" spans="3:4">
      <c r="C2429" s="26"/>
      <c r="D2429" s="26"/>
    </row>
    <row r="2430" spans="3:4">
      <c r="C2430" s="26"/>
      <c r="D2430" s="26"/>
    </row>
    <row r="2431" spans="3:4">
      <c r="C2431" s="26"/>
      <c r="D2431" s="26"/>
    </row>
    <row r="2432" spans="3:4">
      <c r="C2432" s="26"/>
      <c r="D2432" s="26"/>
    </row>
    <row r="2433" spans="3:4">
      <c r="C2433" s="26"/>
      <c r="D2433" s="26"/>
    </row>
    <row r="2434" spans="3:4">
      <c r="C2434" s="26"/>
      <c r="D2434" s="26"/>
    </row>
    <row r="2435" spans="3:4">
      <c r="C2435" s="26"/>
      <c r="D2435" s="26"/>
    </row>
    <row r="2436" spans="3:4">
      <c r="C2436" s="26"/>
      <c r="D2436" s="26"/>
    </row>
    <row r="2437" spans="3:4">
      <c r="C2437" s="26"/>
      <c r="D2437" s="26"/>
    </row>
    <row r="2438" spans="3:4">
      <c r="C2438" s="26"/>
      <c r="D2438" s="26"/>
    </row>
    <row r="2439" spans="3:4">
      <c r="C2439" s="26"/>
      <c r="D2439" s="26"/>
    </row>
    <row r="2440" spans="3:4">
      <c r="C2440" s="26"/>
      <c r="D2440" s="26"/>
    </row>
    <row r="2441" spans="3:4">
      <c r="C2441" s="26"/>
      <c r="D2441" s="26"/>
    </row>
    <row r="2442" spans="3:4">
      <c r="C2442" s="26"/>
      <c r="D2442" s="26"/>
    </row>
    <row r="2443" spans="3:4">
      <c r="C2443" s="26"/>
      <c r="D2443" s="26"/>
    </row>
    <row r="2444" spans="3:4">
      <c r="C2444" s="26"/>
      <c r="D2444" s="26"/>
    </row>
    <row r="2445" spans="3:4">
      <c r="C2445" s="26"/>
      <c r="D2445" s="26"/>
    </row>
    <row r="2446" spans="3:4">
      <c r="C2446" s="26"/>
      <c r="D2446" s="26"/>
    </row>
    <row r="2447" spans="3:4">
      <c r="C2447" s="26"/>
      <c r="D2447" s="26"/>
    </row>
    <row r="2448" spans="3:4">
      <c r="C2448" s="26"/>
      <c r="D2448" s="26"/>
    </row>
    <row r="2449" spans="3:4">
      <c r="C2449" s="26"/>
      <c r="D2449" s="26"/>
    </row>
    <row r="2450" spans="3:4">
      <c r="C2450" s="26"/>
      <c r="D2450" s="26"/>
    </row>
    <row r="2451" spans="3:4">
      <c r="C2451" s="26"/>
      <c r="D2451" s="26"/>
    </row>
    <row r="2452" spans="3:4">
      <c r="C2452" s="26"/>
      <c r="D2452" s="26"/>
    </row>
    <row r="2453" spans="3:4">
      <c r="C2453" s="26"/>
      <c r="D2453" s="26"/>
    </row>
    <row r="2454" spans="3:4">
      <c r="C2454" s="26"/>
      <c r="D2454" s="26"/>
    </row>
    <row r="2455" spans="3:4">
      <c r="C2455" s="26"/>
      <c r="D2455" s="26"/>
    </row>
    <row r="2456" spans="3:4">
      <c r="C2456" s="26"/>
      <c r="D2456" s="26"/>
    </row>
    <row r="2457" spans="3:4">
      <c r="C2457" s="26"/>
      <c r="D2457" s="26"/>
    </row>
    <row r="2458" spans="3:4">
      <c r="C2458" s="26"/>
      <c r="D2458" s="26"/>
    </row>
    <row r="2459" spans="3:4">
      <c r="C2459" s="26"/>
      <c r="D2459" s="26"/>
    </row>
    <row r="2460" spans="3:4">
      <c r="C2460" s="26"/>
      <c r="D2460" s="26"/>
    </row>
    <row r="2461" spans="3:4">
      <c r="C2461" s="26"/>
      <c r="D2461" s="26"/>
    </row>
    <row r="2462" spans="3:4">
      <c r="C2462" s="26"/>
      <c r="D2462" s="26"/>
    </row>
    <row r="2463" spans="3:4">
      <c r="C2463" s="26"/>
      <c r="D2463" s="26"/>
    </row>
    <row r="2464" spans="3:4">
      <c r="C2464" s="26"/>
      <c r="D2464" s="26"/>
    </row>
    <row r="2465" spans="3:4">
      <c r="C2465" s="26"/>
      <c r="D2465" s="26"/>
    </row>
    <row r="2466" spans="3:4">
      <c r="C2466" s="26"/>
      <c r="D2466" s="26"/>
    </row>
    <row r="2467" spans="3:4">
      <c r="C2467" s="26"/>
      <c r="D2467" s="26"/>
    </row>
    <row r="2468" spans="3:4">
      <c r="C2468" s="26"/>
      <c r="D2468" s="26"/>
    </row>
    <row r="2469" spans="3:4">
      <c r="C2469" s="26"/>
      <c r="D2469" s="26"/>
    </row>
    <row r="2470" spans="3:4">
      <c r="C2470" s="26"/>
      <c r="D2470" s="26"/>
    </row>
    <row r="2471" spans="3:4">
      <c r="C2471" s="26"/>
      <c r="D2471" s="26"/>
    </row>
    <row r="2472" spans="3:4">
      <c r="C2472" s="26"/>
      <c r="D2472" s="26"/>
    </row>
    <row r="2473" spans="3:4">
      <c r="C2473" s="26"/>
      <c r="D2473" s="26"/>
    </row>
    <row r="2474" spans="3:4">
      <c r="C2474" s="26"/>
      <c r="D2474" s="26"/>
    </row>
    <row r="2475" spans="3:4">
      <c r="C2475" s="26"/>
      <c r="D2475" s="26"/>
    </row>
    <row r="2476" spans="3:4">
      <c r="C2476" s="26"/>
      <c r="D2476" s="26"/>
    </row>
    <row r="2477" spans="3:4">
      <c r="C2477" s="26"/>
      <c r="D2477" s="26"/>
    </row>
    <row r="2478" spans="3:4">
      <c r="C2478" s="26"/>
      <c r="D2478" s="26"/>
    </row>
    <row r="2479" spans="3:4">
      <c r="C2479" s="26"/>
      <c r="D2479" s="26"/>
    </row>
    <row r="2480" spans="3:4">
      <c r="C2480" s="26"/>
      <c r="D2480" s="26"/>
    </row>
    <row r="2481" spans="3:4">
      <c r="C2481" s="26"/>
      <c r="D2481" s="26"/>
    </row>
    <row r="2482" spans="3:4">
      <c r="C2482" s="26"/>
      <c r="D2482" s="26"/>
    </row>
    <row r="2483" spans="3:4">
      <c r="C2483" s="26"/>
      <c r="D2483" s="26"/>
    </row>
    <row r="2484" spans="3:4">
      <c r="C2484" s="26"/>
      <c r="D2484" s="26"/>
    </row>
    <row r="2485" spans="3:4">
      <c r="C2485" s="26"/>
      <c r="D2485" s="26"/>
    </row>
    <row r="2486" spans="3:4">
      <c r="C2486" s="26"/>
      <c r="D2486" s="26"/>
    </row>
    <row r="2487" spans="3:4">
      <c r="C2487" s="26"/>
      <c r="D2487" s="26"/>
    </row>
    <row r="2488" spans="3:4">
      <c r="C2488" s="26"/>
      <c r="D2488" s="26"/>
    </row>
    <row r="2489" spans="3:4">
      <c r="C2489" s="26"/>
      <c r="D2489" s="26"/>
    </row>
    <row r="2490" spans="3:4">
      <c r="C2490" s="26"/>
      <c r="D2490" s="26"/>
    </row>
    <row r="2491" spans="3:4">
      <c r="C2491" s="26"/>
      <c r="D2491" s="26"/>
    </row>
    <row r="2492" spans="3:4">
      <c r="C2492" s="26"/>
      <c r="D2492" s="26"/>
    </row>
    <row r="2493" spans="3:4">
      <c r="C2493" s="26"/>
      <c r="D2493" s="26"/>
    </row>
    <row r="2494" spans="3:4">
      <c r="C2494" s="26"/>
      <c r="D2494" s="26"/>
    </row>
    <row r="2495" spans="3:4">
      <c r="C2495" s="26"/>
      <c r="D2495" s="26"/>
    </row>
    <row r="2496" spans="3:4">
      <c r="C2496" s="26"/>
      <c r="D2496" s="26"/>
    </row>
    <row r="2497" spans="3:4">
      <c r="C2497" s="26"/>
      <c r="D2497" s="26"/>
    </row>
    <row r="2498" spans="3:4">
      <c r="C2498" s="26"/>
      <c r="D2498" s="26"/>
    </row>
    <row r="2499" spans="3:4">
      <c r="C2499" s="26"/>
      <c r="D2499" s="26"/>
    </row>
    <row r="2500" spans="3:4">
      <c r="C2500" s="26"/>
      <c r="D2500" s="26"/>
    </row>
    <row r="2501" spans="3:4">
      <c r="C2501" s="26"/>
      <c r="D2501" s="26"/>
    </row>
    <row r="2502" spans="3:4">
      <c r="C2502" s="26"/>
      <c r="D2502" s="26"/>
    </row>
    <row r="2503" spans="3:4">
      <c r="C2503" s="26"/>
      <c r="D2503" s="26"/>
    </row>
    <row r="2504" spans="3:4">
      <c r="C2504" s="26"/>
      <c r="D2504" s="26"/>
    </row>
    <row r="2505" spans="3:4">
      <c r="C2505" s="26"/>
      <c r="D2505" s="26"/>
    </row>
    <row r="2506" spans="3:4">
      <c r="C2506" s="26"/>
      <c r="D2506" s="26"/>
    </row>
    <row r="2507" spans="3:4">
      <c r="C2507" s="26"/>
      <c r="D2507" s="26"/>
    </row>
    <row r="2508" spans="3:4">
      <c r="C2508" s="26"/>
      <c r="D2508" s="26"/>
    </row>
    <row r="2509" spans="3:4">
      <c r="C2509" s="26"/>
      <c r="D2509" s="26"/>
    </row>
    <row r="2510" spans="3:4">
      <c r="C2510" s="26"/>
      <c r="D2510" s="26"/>
    </row>
    <row r="2511" spans="3:4">
      <c r="C2511" s="26"/>
      <c r="D2511" s="26"/>
    </row>
    <row r="2512" spans="3:4">
      <c r="C2512" s="26"/>
      <c r="D2512" s="26"/>
    </row>
    <row r="2513" spans="3:4">
      <c r="C2513" s="26"/>
      <c r="D2513" s="26"/>
    </row>
    <row r="2514" spans="3:4">
      <c r="C2514" s="26"/>
      <c r="D2514" s="26"/>
    </row>
    <row r="2515" spans="3:4">
      <c r="C2515" s="26"/>
      <c r="D2515" s="26"/>
    </row>
    <row r="2516" spans="3:4">
      <c r="C2516" s="26"/>
      <c r="D2516" s="26"/>
    </row>
    <row r="2517" spans="3:4">
      <c r="C2517" s="26"/>
      <c r="D2517" s="26"/>
    </row>
    <row r="2518" spans="3:4">
      <c r="C2518" s="26"/>
      <c r="D2518" s="26"/>
    </row>
    <row r="2519" spans="3:4">
      <c r="C2519" s="26"/>
      <c r="D2519" s="26"/>
    </row>
    <row r="2520" spans="3:4">
      <c r="C2520" s="26"/>
      <c r="D2520" s="26"/>
    </row>
    <row r="2521" spans="3:4">
      <c r="C2521" s="26"/>
      <c r="D2521" s="26"/>
    </row>
    <row r="2522" spans="3:4">
      <c r="C2522" s="26"/>
      <c r="D2522" s="26"/>
    </row>
    <row r="2523" spans="3:4">
      <c r="C2523" s="26"/>
      <c r="D2523" s="26"/>
    </row>
    <row r="2524" spans="3:4">
      <c r="C2524" s="26"/>
      <c r="D2524" s="26"/>
    </row>
    <row r="2525" spans="3:4">
      <c r="C2525" s="26"/>
      <c r="D2525" s="26"/>
    </row>
    <row r="2526" spans="3:4">
      <c r="C2526" s="26"/>
      <c r="D2526" s="26"/>
    </row>
    <row r="2527" spans="3:4">
      <c r="C2527" s="26"/>
      <c r="D2527" s="26"/>
    </row>
    <row r="2528" spans="3:4">
      <c r="C2528" s="26"/>
      <c r="D2528" s="26"/>
    </row>
    <row r="2529" spans="3:4">
      <c r="C2529" s="26"/>
      <c r="D2529" s="26"/>
    </row>
    <row r="2530" spans="3:4">
      <c r="C2530" s="26"/>
      <c r="D2530" s="26"/>
    </row>
    <row r="2531" spans="3:4">
      <c r="C2531" s="26"/>
      <c r="D2531" s="26"/>
    </row>
    <row r="2532" spans="3:4">
      <c r="C2532" s="26"/>
      <c r="D2532" s="26"/>
    </row>
    <row r="2533" spans="3:4">
      <c r="C2533" s="26"/>
      <c r="D2533" s="26"/>
    </row>
    <row r="2534" spans="3:4">
      <c r="C2534" s="26"/>
      <c r="D2534" s="26"/>
    </row>
    <row r="2535" spans="3:4">
      <c r="C2535" s="26"/>
      <c r="D2535" s="26"/>
    </row>
    <row r="2536" spans="3:4">
      <c r="C2536" s="26"/>
      <c r="D2536" s="26"/>
    </row>
    <row r="2537" spans="3:4">
      <c r="C2537" s="26"/>
      <c r="D2537" s="26"/>
    </row>
    <row r="2538" spans="3:4">
      <c r="C2538" s="26"/>
      <c r="D2538" s="26"/>
    </row>
    <row r="2539" spans="3:4">
      <c r="C2539" s="26"/>
      <c r="D2539" s="26"/>
    </row>
    <row r="2540" spans="3:4">
      <c r="C2540" s="26"/>
      <c r="D2540" s="26"/>
    </row>
    <row r="2541" spans="3:4">
      <c r="C2541" s="26"/>
      <c r="D2541" s="26"/>
    </row>
    <row r="2542" spans="3:4">
      <c r="C2542" s="26"/>
      <c r="D2542" s="26"/>
    </row>
    <row r="2543" spans="3:4">
      <c r="C2543" s="26"/>
      <c r="D2543" s="26"/>
    </row>
    <row r="2544" spans="3:4">
      <c r="C2544" s="26"/>
      <c r="D2544" s="26"/>
    </row>
    <row r="2545" spans="3:4">
      <c r="C2545" s="26"/>
      <c r="D2545" s="26"/>
    </row>
    <row r="2546" spans="3:4">
      <c r="C2546" s="26"/>
      <c r="D2546" s="26"/>
    </row>
    <row r="2547" spans="3:4">
      <c r="C2547" s="26"/>
      <c r="D2547" s="26"/>
    </row>
    <row r="2548" spans="3:4">
      <c r="C2548" s="26"/>
      <c r="D2548" s="26"/>
    </row>
    <row r="2549" spans="3:4">
      <c r="C2549" s="26"/>
      <c r="D2549" s="26"/>
    </row>
    <row r="2550" spans="3:4">
      <c r="C2550" s="26"/>
      <c r="D2550" s="26"/>
    </row>
    <row r="2551" spans="3:4">
      <c r="C2551" s="26"/>
      <c r="D2551" s="26"/>
    </row>
    <row r="2552" spans="3:4">
      <c r="C2552" s="26"/>
      <c r="D2552" s="26"/>
    </row>
    <row r="2553" spans="3:4">
      <c r="C2553" s="26"/>
      <c r="D2553" s="26"/>
    </row>
    <row r="2554" spans="3:4">
      <c r="C2554" s="26"/>
      <c r="D2554" s="26"/>
    </row>
    <row r="2555" spans="3:4">
      <c r="C2555" s="26"/>
      <c r="D2555" s="26"/>
    </row>
    <row r="2556" spans="3:4">
      <c r="C2556" s="26"/>
      <c r="D2556" s="26"/>
    </row>
    <row r="2557" spans="3:4">
      <c r="C2557" s="26"/>
      <c r="D2557" s="26"/>
    </row>
    <row r="2558" spans="3:4">
      <c r="C2558" s="26"/>
      <c r="D2558" s="26"/>
    </row>
    <row r="2559" spans="3:4">
      <c r="C2559" s="26"/>
      <c r="D2559" s="26"/>
    </row>
    <row r="2560" spans="3:4">
      <c r="C2560" s="26"/>
      <c r="D2560" s="26"/>
    </row>
    <row r="2561" spans="3:4">
      <c r="C2561" s="26"/>
      <c r="D2561" s="26"/>
    </row>
    <row r="2562" spans="3:4">
      <c r="C2562" s="26"/>
      <c r="D2562" s="26"/>
    </row>
    <row r="2563" spans="3:4">
      <c r="C2563" s="26"/>
      <c r="D2563" s="26"/>
    </row>
    <row r="2564" spans="3:4">
      <c r="C2564" s="26"/>
      <c r="D2564" s="26"/>
    </row>
    <row r="2565" spans="3:4">
      <c r="C2565" s="26"/>
      <c r="D2565" s="26"/>
    </row>
    <row r="2566" spans="3:4">
      <c r="C2566" s="26"/>
      <c r="D2566" s="26"/>
    </row>
    <row r="2567" spans="3:4">
      <c r="C2567" s="26"/>
      <c r="D2567" s="26"/>
    </row>
    <row r="2568" spans="3:4">
      <c r="C2568" s="26"/>
      <c r="D2568" s="26"/>
    </row>
    <row r="2569" spans="3:4">
      <c r="C2569" s="26"/>
      <c r="D2569" s="26"/>
    </row>
    <row r="2570" spans="3:4">
      <c r="C2570" s="26"/>
      <c r="D2570" s="26"/>
    </row>
    <row r="2571" spans="3:4">
      <c r="C2571" s="26"/>
      <c r="D2571" s="26"/>
    </row>
    <row r="2572" spans="3:4">
      <c r="C2572" s="26"/>
      <c r="D2572" s="26"/>
    </row>
    <row r="2573" spans="3:4">
      <c r="C2573" s="26"/>
      <c r="D2573" s="26"/>
    </row>
    <row r="2574" spans="3:4">
      <c r="C2574" s="26"/>
      <c r="D2574" s="26"/>
    </row>
    <row r="2575" spans="3:4">
      <c r="C2575" s="26"/>
      <c r="D2575" s="26"/>
    </row>
    <row r="2576" spans="3:4">
      <c r="C2576" s="26"/>
      <c r="D2576" s="26"/>
    </row>
    <row r="2577" spans="3:4">
      <c r="C2577" s="26"/>
      <c r="D2577" s="26"/>
    </row>
    <row r="2578" spans="3:4">
      <c r="C2578" s="26"/>
      <c r="D2578" s="26"/>
    </row>
    <row r="2579" spans="3:4">
      <c r="C2579" s="26"/>
      <c r="D2579" s="26"/>
    </row>
    <row r="2580" spans="3:4">
      <c r="C2580" s="26"/>
      <c r="D2580" s="26"/>
    </row>
    <row r="2581" spans="3:4">
      <c r="C2581" s="26"/>
      <c r="D2581" s="26"/>
    </row>
    <row r="2582" spans="3:4">
      <c r="C2582" s="26"/>
      <c r="D2582" s="26"/>
    </row>
    <row r="2583" spans="3:4">
      <c r="C2583" s="26"/>
      <c r="D2583" s="26"/>
    </row>
    <row r="2584" spans="3:4">
      <c r="C2584" s="26"/>
      <c r="D2584" s="26"/>
    </row>
    <row r="2585" spans="3:4">
      <c r="C2585" s="26"/>
      <c r="D2585" s="26"/>
    </row>
    <row r="2586" spans="3:4">
      <c r="C2586" s="26"/>
      <c r="D2586" s="26"/>
    </row>
    <row r="2587" spans="3:4">
      <c r="C2587" s="26"/>
      <c r="D2587" s="26"/>
    </row>
    <row r="2588" spans="3:4">
      <c r="C2588" s="26"/>
      <c r="D2588" s="26"/>
    </row>
    <row r="2589" spans="3:4">
      <c r="C2589" s="26"/>
      <c r="D2589" s="26"/>
    </row>
    <row r="2590" spans="3:4">
      <c r="C2590" s="26"/>
      <c r="D2590" s="26"/>
    </row>
    <row r="2591" spans="3:4">
      <c r="C2591" s="26"/>
      <c r="D2591" s="26"/>
    </row>
    <row r="2592" spans="3:4">
      <c r="C2592" s="26"/>
      <c r="D2592" s="26"/>
    </row>
    <row r="2593" spans="3:4">
      <c r="C2593" s="26"/>
      <c r="D2593" s="26"/>
    </row>
    <row r="2594" spans="3:4">
      <c r="C2594" s="26"/>
      <c r="D2594" s="26"/>
    </row>
    <row r="2595" spans="3:4">
      <c r="C2595" s="26"/>
      <c r="D2595" s="26"/>
    </row>
    <row r="2596" spans="3:4">
      <c r="C2596" s="26"/>
      <c r="D2596" s="26"/>
    </row>
    <row r="2597" spans="3:4">
      <c r="C2597" s="26"/>
      <c r="D2597" s="26"/>
    </row>
    <row r="2598" spans="3:4">
      <c r="C2598" s="26"/>
      <c r="D2598" s="26"/>
    </row>
    <row r="2599" spans="3:4">
      <c r="C2599" s="26"/>
      <c r="D2599" s="26"/>
    </row>
    <row r="2600" spans="3:4">
      <c r="C2600" s="26"/>
      <c r="D2600" s="26"/>
    </row>
    <row r="2601" spans="3:4">
      <c r="C2601" s="26"/>
      <c r="D2601" s="26"/>
    </row>
    <row r="2602" spans="3:4">
      <c r="C2602" s="26"/>
      <c r="D2602" s="26"/>
    </row>
    <row r="2603" spans="3:4">
      <c r="C2603" s="26"/>
      <c r="D2603" s="26"/>
    </row>
    <row r="2604" spans="3:4">
      <c r="C2604" s="26"/>
      <c r="D2604" s="26"/>
    </row>
    <row r="2605" spans="3:4">
      <c r="C2605" s="26"/>
      <c r="D2605" s="26"/>
    </row>
    <row r="2606" spans="3:4">
      <c r="C2606" s="26"/>
      <c r="D2606" s="26"/>
    </row>
    <row r="2607" spans="3:4">
      <c r="C2607" s="26"/>
      <c r="D2607" s="26"/>
    </row>
    <row r="2608" spans="3:4">
      <c r="C2608" s="26"/>
      <c r="D2608" s="26"/>
    </row>
    <row r="2609" spans="3:4">
      <c r="C2609" s="26"/>
      <c r="D2609" s="26"/>
    </row>
    <row r="2610" spans="3:4">
      <c r="C2610" s="26"/>
      <c r="D2610" s="26"/>
    </row>
    <row r="2611" spans="3:4">
      <c r="C2611" s="26"/>
      <c r="D2611" s="26"/>
    </row>
    <row r="2612" spans="3:4">
      <c r="C2612" s="26"/>
      <c r="D2612" s="26"/>
    </row>
    <row r="2613" spans="3:4">
      <c r="C2613" s="26"/>
      <c r="D2613" s="26"/>
    </row>
    <row r="2614" spans="3:4">
      <c r="C2614" s="26"/>
      <c r="D2614" s="26"/>
    </row>
    <row r="2615" spans="3:4">
      <c r="C2615" s="26"/>
      <c r="D2615" s="26"/>
    </row>
    <row r="2616" spans="3:4">
      <c r="C2616" s="26"/>
      <c r="D2616" s="26"/>
    </row>
    <row r="2617" spans="3:4">
      <c r="C2617" s="26"/>
      <c r="D2617" s="26"/>
    </row>
    <row r="2618" spans="3:4">
      <c r="C2618" s="26"/>
      <c r="D2618" s="26"/>
    </row>
    <row r="2619" spans="3:4">
      <c r="C2619" s="26"/>
      <c r="D2619" s="26"/>
    </row>
    <row r="2620" spans="3:4">
      <c r="C2620" s="26"/>
      <c r="D2620" s="26"/>
    </row>
    <row r="2621" spans="3:4">
      <c r="C2621" s="26"/>
      <c r="D2621" s="26"/>
    </row>
    <row r="2622" spans="3:4">
      <c r="C2622" s="26"/>
      <c r="D2622" s="26"/>
    </row>
    <row r="2623" spans="3:4">
      <c r="C2623" s="26"/>
      <c r="D2623" s="26"/>
    </row>
    <row r="2624" spans="3:4">
      <c r="C2624" s="26"/>
      <c r="D2624" s="26"/>
    </row>
    <row r="2625" spans="3:4">
      <c r="C2625" s="26"/>
      <c r="D2625" s="26"/>
    </row>
    <row r="2626" spans="3:4">
      <c r="C2626" s="26"/>
      <c r="D2626" s="26"/>
    </row>
    <row r="2627" spans="3:4">
      <c r="C2627" s="26"/>
      <c r="D2627" s="26"/>
    </row>
    <row r="2628" spans="3:4">
      <c r="C2628" s="26"/>
      <c r="D2628" s="26"/>
    </row>
    <row r="2629" spans="3:4">
      <c r="C2629" s="26"/>
      <c r="D2629" s="26"/>
    </row>
    <row r="2630" spans="3:4">
      <c r="C2630" s="26"/>
      <c r="D2630" s="26"/>
    </row>
    <row r="2631" spans="3:4">
      <c r="C2631" s="26"/>
      <c r="D2631" s="26"/>
    </row>
    <row r="2632" spans="3:4">
      <c r="C2632" s="26"/>
      <c r="D2632" s="26"/>
    </row>
    <row r="2633" spans="3:4">
      <c r="C2633" s="26"/>
      <c r="D2633" s="26"/>
    </row>
    <row r="2634" spans="3:4">
      <c r="C2634" s="26"/>
      <c r="D2634" s="26"/>
    </row>
    <row r="2635" spans="3:4">
      <c r="C2635" s="26"/>
      <c r="D2635" s="26"/>
    </row>
    <row r="2636" spans="3:4">
      <c r="C2636" s="26"/>
      <c r="D2636" s="26"/>
    </row>
    <row r="2637" spans="3:4">
      <c r="C2637" s="26"/>
      <c r="D2637" s="26"/>
    </row>
    <row r="2638" spans="3:4">
      <c r="C2638" s="26"/>
      <c r="D2638" s="26"/>
    </row>
    <row r="2639" spans="3:4">
      <c r="C2639" s="26"/>
      <c r="D2639" s="26"/>
    </row>
    <row r="2640" spans="3:4">
      <c r="C2640" s="26"/>
      <c r="D2640" s="26"/>
    </row>
    <row r="2641" spans="3:4">
      <c r="C2641" s="26"/>
      <c r="D2641" s="26"/>
    </row>
    <row r="2642" spans="3:4">
      <c r="C2642" s="26"/>
      <c r="D2642" s="26"/>
    </row>
    <row r="2643" spans="3:4">
      <c r="C2643" s="26"/>
      <c r="D2643" s="26"/>
    </row>
    <row r="2644" spans="3:4">
      <c r="C2644" s="26"/>
      <c r="D2644" s="26"/>
    </row>
    <row r="2645" spans="3:4">
      <c r="C2645" s="26"/>
      <c r="D2645" s="26"/>
    </row>
    <row r="2646" spans="3:4">
      <c r="C2646" s="26"/>
      <c r="D2646" s="26"/>
    </row>
    <row r="2647" spans="3:4">
      <c r="C2647" s="26"/>
      <c r="D2647" s="26"/>
    </row>
    <row r="2648" spans="3:4">
      <c r="C2648" s="26"/>
      <c r="D2648" s="26"/>
    </row>
    <row r="2649" spans="3:4">
      <c r="C2649" s="26"/>
      <c r="D2649" s="26"/>
    </row>
    <row r="2650" spans="3:4">
      <c r="C2650" s="26"/>
      <c r="D2650" s="26"/>
    </row>
    <row r="2651" spans="3:4">
      <c r="C2651" s="26"/>
      <c r="D2651" s="26"/>
    </row>
    <row r="2652" spans="3:4">
      <c r="C2652" s="26"/>
      <c r="D2652" s="26"/>
    </row>
    <row r="2653" spans="3:4">
      <c r="C2653" s="26"/>
      <c r="D2653" s="26"/>
    </row>
    <row r="2654" spans="3:4">
      <c r="C2654" s="26"/>
      <c r="D2654" s="26"/>
    </row>
    <row r="2655" spans="3:4">
      <c r="C2655" s="26"/>
      <c r="D2655" s="26"/>
    </row>
    <row r="2656" spans="3:4">
      <c r="C2656" s="26"/>
      <c r="D2656" s="26"/>
    </row>
    <row r="2657" spans="3:4">
      <c r="C2657" s="26"/>
      <c r="D2657" s="26"/>
    </row>
    <row r="2658" spans="3:4">
      <c r="C2658" s="26"/>
      <c r="D2658" s="26"/>
    </row>
    <row r="2659" spans="3:4">
      <c r="C2659" s="26"/>
      <c r="D2659" s="26"/>
    </row>
    <row r="2660" spans="3:4">
      <c r="C2660" s="26"/>
      <c r="D2660" s="26"/>
    </row>
    <row r="2661" spans="3:4">
      <c r="C2661" s="26"/>
      <c r="D2661" s="26"/>
    </row>
    <row r="2662" spans="3:4">
      <c r="C2662" s="26"/>
      <c r="D2662" s="26"/>
    </row>
    <row r="2663" spans="3:4">
      <c r="C2663" s="26"/>
      <c r="D2663" s="26"/>
    </row>
    <row r="2664" spans="3:4">
      <c r="C2664" s="26"/>
      <c r="D2664" s="26"/>
    </row>
    <row r="2665" spans="3:4">
      <c r="C2665" s="26"/>
      <c r="D2665" s="26"/>
    </row>
    <row r="2666" spans="3:4">
      <c r="C2666" s="26"/>
      <c r="D2666" s="26"/>
    </row>
    <row r="2667" spans="3:4">
      <c r="C2667" s="26"/>
      <c r="D2667" s="26"/>
    </row>
    <row r="2668" spans="3:4">
      <c r="C2668" s="26"/>
      <c r="D2668" s="26"/>
    </row>
    <row r="2669" spans="3:4">
      <c r="C2669" s="26"/>
      <c r="D2669" s="26"/>
    </row>
    <row r="2670" spans="3:4">
      <c r="C2670" s="26"/>
      <c r="D2670" s="26"/>
    </row>
    <row r="2671" spans="3:4">
      <c r="C2671" s="26"/>
      <c r="D2671" s="26"/>
    </row>
    <row r="2672" spans="3:4">
      <c r="C2672" s="26"/>
      <c r="D2672" s="26"/>
    </row>
    <row r="2673" spans="3:4">
      <c r="C2673" s="26"/>
      <c r="D2673" s="26"/>
    </row>
    <row r="2674" spans="3:4">
      <c r="C2674" s="26"/>
      <c r="D2674" s="26"/>
    </row>
    <row r="2675" spans="3:4">
      <c r="C2675" s="26"/>
      <c r="D2675" s="26"/>
    </row>
    <row r="2676" spans="3:4">
      <c r="C2676" s="26"/>
      <c r="D2676" s="26"/>
    </row>
    <row r="2677" spans="3:4">
      <c r="C2677" s="26"/>
      <c r="D2677" s="26"/>
    </row>
    <row r="2678" spans="3:4">
      <c r="C2678" s="26"/>
      <c r="D2678" s="26"/>
    </row>
    <row r="2679" spans="3:4">
      <c r="C2679" s="26"/>
      <c r="D2679" s="26"/>
    </row>
    <row r="2680" spans="3:4">
      <c r="C2680" s="26"/>
      <c r="D2680" s="26"/>
    </row>
    <row r="2681" spans="3:4">
      <c r="C2681" s="26"/>
      <c r="D2681" s="26"/>
    </row>
    <row r="2682" spans="3:4">
      <c r="C2682" s="26"/>
      <c r="D2682" s="26"/>
    </row>
    <row r="2683" spans="3:4">
      <c r="C2683" s="26"/>
      <c r="D2683" s="26"/>
    </row>
    <row r="2684" spans="3:4">
      <c r="C2684" s="26"/>
      <c r="D2684" s="26"/>
    </row>
    <row r="2685" spans="3:4">
      <c r="C2685" s="26"/>
      <c r="D2685" s="26"/>
    </row>
    <row r="2686" spans="3:4">
      <c r="C2686" s="26"/>
      <c r="D2686" s="26"/>
    </row>
    <row r="2687" spans="3:4">
      <c r="C2687" s="26"/>
      <c r="D2687" s="26"/>
    </row>
    <row r="2688" spans="3:4">
      <c r="C2688" s="26"/>
      <c r="D2688" s="26"/>
    </row>
    <row r="2689" spans="3:4">
      <c r="C2689" s="26"/>
      <c r="D2689" s="26"/>
    </row>
    <row r="2690" spans="3:4">
      <c r="C2690" s="26"/>
      <c r="D2690" s="26"/>
    </row>
    <row r="2691" spans="3:4">
      <c r="C2691" s="26"/>
      <c r="D2691" s="26"/>
    </row>
    <row r="2692" spans="3:4">
      <c r="C2692" s="26"/>
      <c r="D2692" s="26"/>
    </row>
    <row r="2693" spans="3:4">
      <c r="C2693" s="26"/>
      <c r="D2693" s="26"/>
    </row>
    <row r="2694" spans="3:4">
      <c r="C2694" s="26"/>
      <c r="D2694" s="26"/>
    </row>
    <row r="2695" spans="3:4">
      <c r="C2695" s="26"/>
      <c r="D2695" s="26"/>
    </row>
    <row r="2696" spans="3:4">
      <c r="C2696" s="26"/>
      <c r="D2696" s="26"/>
    </row>
    <row r="2697" spans="3:4">
      <c r="C2697" s="26"/>
      <c r="D2697" s="26"/>
    </row>
    <row r="2698" spans="3:4">
      <c r="C2698" s="26"/>
      <c r="D2698" s="26"/>
    </row>
    <row r="2699" spans="3:4">
      <c r="C2699" s="26"/>
      <c r="D2699" s="26"/>
    </row>
    <row r="2700" spans="3:4">
      <c r="C2700" s="26"/>
      <c r="D2700" s="26"/>
    </row>
    <row r="2701" spans="3:4">
      <c r="C2701" s="26"/>
      <c r="D2701" s="26"/>
    </row>
    <row r="2702" spans="3:4">
      <c r="C2702" s="26"/>
      <c r="D2702" s="26"/>
    </row>
    <row r="2703" spans="3:4">
      <c r="C2703" s="26"/>
      <c r="D2703" s="26"/>
    </row>
    <row r="2704" spans="3:4">
      <c r="C2704" s="26"/>
      <c r="D2704" s="26"/>
    </row>
    <row r="2705" spans="3:4">
      <c r="C2705" s="26"/>
      <c r="D2705" s="26"/>
    </row>
    <row r="2706" spans="3:4">
      <c r="C2706" s="26"/>
      <c r="D2706" s="26"/>
    </row>
    <row r="2707" spans="3:4">
      <c r="C2707" s="26"/>
      <c r="D2707" s="26"/>
    </row>
    <row r="2708" spans="3:4">
      <c r="C2708" s="26"/>
      <c r="D2708" s="26"/>
    </row>
    <row r="2709" spans="3:4">
      <c r="C2709" s="26"/>
      <c r="D2709" s="26"/>
    </row>
    <row r="2710" spans="3:4">
      <c r="C2710" s="26"/>
      <c r="D2710" s="26"/>
    </row>
    <row r="2711" spans="3:4">
      <c r="C2711" s="26"/>
      <c r="D2711" s="26"/>
    </row>
    <row r="2712" spans="3:4">
      <c r="C2712" s="26"/>
      <c r="D2712" s="26"/>
    </row>
    <row r="2713" spans="3:4">
      <c r="C2713" s="26"/>
      <c r="D2713" s="26"/>
    </row>
    <row r="2714" spans="3:4">
      <c r="C2714" s="26"/>
      <c r="D2714" s="26"/>
    </row>
    <row r="2715" spans="3:4">
      <c r="C2715" s="26"/>
      <c r="D2715" s="26"/>
    </row>
    <row r="2716" spans="3:4">
      <c r="C2716" s="26"/>
      <c r="D2716" s="26"/>
    </row>
    <row r="2717" spans="3:4">
      <c r="C2717" s="26"/>
      <c r="D2717" s="26"/>
    </row>
    <row r="2718" spans="3:4">
      <c r="C2718" s="26"/>
      <c r="D2718" s="26"/>
    </row>
    <row r="2719" spans="3:4">
      <c r="C2719" s="26"/>
      <c r="D2719" s="26"/>
    </row>
    <row r="2720" spans="3:4">
      <c r="C2720" s="26"/>
      <c r="D2720" s="26"/>
    </row>
    <row r="2721" spans="3:4">
      <c r="C2721" s="26"/>
      <c r="D2721" s="26"/>
    </row>
    <row r="2722" spans="3:4">
      <c r="C2722" s="26"/>
      <c r="D2722" s="26"/>
    </row>
    <row r="2723" spans="3:4">
      <c r="C2723" s="26"/>
      <c r="D2723" s="26"/>
    </row>
    <row r="2724" spans="3:4">
      <c r="C2724" s="26"/>
      <c r="D2724" s="26"/>
    </row>
    <row r="2725" spans="3:4">
      <c r="C2725" s="26"/>
      <c r="D2725" s="26"/>
    </row>
    <row r="2726" spans="3:4">
      <c r="C2726" s="26"/>
      <c r="D2726" s="26"/>
    </row>
    <row r="2727" spans="3:4">
      <c r="C2727" s="26"/>
      <c r="D2727" s="26"/>
    </row>
    <row r="2728" spans="3:4">
      <c r="C2728" s="26"/>
      <c r="D2728" s="26"/>
    </row>
    <row r="2729" spans="3:4">
      <c r="C2729" s="26"/>
      <c r="D2729" s="26"/>
    </row>
    <row r="2730" spans="3:4">
      <c r="C2730" s="26"/>
      <c r="D2730" s="26"/>
    </row>
    <row r="2731" spans="3:4">
      <c r="C2731" s="26"/>
      <c r="D2731" s="26"/>
    </row>
    <row r="2732" spans="3:4">
      <c r="C2732" s="26"/>
      <c r="D2732" s="26"/>
    </row>
    <row r="2733" spans="3:4">
      <c r="C2733" s="26"/>
      <c r="D2733" s="26"/>
    </row>
    <row r="2734" spans="3:4">
      <c r="C2734" s="26"/>
      <c r="D2734" s="26"/>
    </row>
    <row r="2735" spans="3:4">
      <c r="C2735" s="26"/>
      <c r="D2735" s="26"/>
    </row>
    <row r="2736" spans="3:4">
      <c r="C2736" s="26"/>
      <c r="D2736" s="26"/>
    </row>
    <row r="2737" spans="3:4">
      <c r="C2737" s="26"/>
      <c r="D2737" s="26"/>
    </row>
    <row r="2738" spans="3:4">
      <c r="C2738" s="26"/>
      <c r="D2738" s="26"/>
    </row>
    <row r="2739" spans="3:4">
      <c r="C2739" s="26"/>
      <c r="D2739" s="26"/>
    </row>
    <row r="2740" spans="3:4">
      <c r="C2740" s="26"/>
      <c r="D2740" s="26"/>
    </row>
    <row r="2741" spans="3:4">
      <c r="C2741" s="26"/>
      <c r="D2741" s="26"/>
    </row>
    <row r="2742" spans="3:4">
      <c r="C2742" s="26"/>
      <c r="D2742" s="26"/>
    </row>
    <row r="2743" spans="3:4">
      <c r="C2743" s="26"/>
      <c r="D2743" s="26"/>
    </row>
    <row r="2744" spans="3:4">
      <c r="C2744" s="26"/>
      <c r="D2744" s="26"/>
    </row>
    <row r="2745" spans="3:4">
      <c r="C2745" s="26"/>
      <c r="D2745" s="26"/>
    </row>
    <row r="2746" spans="3:4">
      <c r="C2746" s="26"/>
      <c r="D2746" s="26"/>
    </row>
    <row r="2747" spans="3:4">
      <c r="C2747" s="26"/>
      <c r="D2747" s="26"/>
    </row>
    <row r="2748" spans="3:4">
      <c r="C2748" s="26"/>
      <c r="D2748" s="26"/>
    </row>
    <row r="2749" spans="3:4">
      <c r="C2749" s="26"/>
      <c r="D2749" s="26"/>
    </row>
    <row r="2750" spans="3:4">
      <c r="C2750" s="26"/>
      <c r="D2750" s="26"/>
    </row>
    <row r="2751" spans="3:4">
      <c r="C2751" s="26"/>
      <c r="D2751" s="26"/>
    </row>
    <row r="2752" spans="3:4">
      <c r="C2752" s="26"/>
      <c r="D2752" s="26"/>
    </row>
    <row r="2753" spans="3:4">
      <c r="C2753" s="26"/>
      <c r="D2753" s="26"/>
    </row>
    <row r="2754" spans="3:4">
      <c r="C2754" s="26"/>
      <c r="D2754" s="26"/>
    </row>
    <row r="2755" spans="3:4">
      <c r="C2755" s="26"/>
      <c r="D2755" s="26"/>
    </row>
    <row r="2756" spans="3:4">
      <c r="C2756" s="26"/>
      <c r="D2756" s="26"/>
    </row>
    <row r="2757" spans="3:4">
      <c r="C2757" s="26"/>
      <c r="D2757" s="26"/>
    </row>
    <row r="2758" spans="3:4">
      <c r="C2758" s="26"/>
      <c r="D2758" s="26"/>
    </row>
    <row r="2759" spans="3:4">
      <c r="C2759" s="26"/>
      <c r="D2759" s="26"/>
    </row>
    <row r="2760" spans="3:4">
      <c r="C2760" s="26"/>
      <c r="D2760" s="26"/>
    </row>
    <row r="2761" spans="3:4">
      <c r="C2761" s="26"/>
      <c r="D2761" s="26"/>
    </row>
    <row r="2762" spans="3:4">
      <c r="C2762" s="26"/>
      <c r="D2762" s="26"/>
    </row>
    <row r="2763" spans="3:4">
      <c r="C2763" s="26"/>
      <c r="D2763" s="26"/>
    </row>
    <row r="2764" spans="3:4">
      <c r="C2764" s="26"/>
      <c r="D2764" s="26"/>
    </row>
    <row r="2765" spans="3:4">
      <c r="C2765" s="26"/>
      <c r="D2765" s="26"/>
    </row>
    <row r="2766" spans="3:4">
      <c r="C2766" s="26"/>
      <c r="D2766" s="26"/>
    </row>
    <row r="2767" spans="3:4">
      <c r="C2767" s="26"/>
      <c r="D2767" s="26"/>
    </row>
    <row r="2768" spans="3:4">
      <c r="C2768" s="26"/>
      <c r="D2768" s="26"/>
    </row>
    <row r="2769" spans="3:4">
      <c r="C2769" s="26"/>
      <c r="D2769" s="26"/>
    </row>
    <row r="2770" spans="3:4">
      <c r="C2770" s="26"/>
      <c r="D2770" s="26"/>
    </row>
    <row r="2771" spans="3:4">
      <c r="C2771" s="26"/>
      <c r="D2771" s="26"/>
    </row>
    <row r="2772" spans="3:4">
      <c r="C2772" s="26"/>
      <c r="D2772" s="26"/>
    </row>
    <row r="2773" spans="3:4">
      <c r="C2773" s="26"/>
      <c r="D2773" s="26"/>
    </row>
    <row r="2774" spans="3:4">
      <c r="C2774" s="26"/>
      <c r="D2774" s="26"/>
    </row>
    <row r="2775" spans="3:4">
      <c r="C2775" s="26"/>
      <c r="D2775" s="26"/>
    </row>
    <row r="2776" spans="3:4">
      <c r="C2776" s="26"/>
      <c r="D2776" s="26"/>
    </row>
    <row r="2777" spans="3:4">
      <c r="C2777" s="26"/>
      <c r="D2777" s="26"/>
    </row>
    <row r="2778" spans="3:4">
      <c r="C2778" s="26"/>
      <c r="D2778" s="26"/>
    </row>
    <row r="2779" spans="3:4">
      <c r="C2779" s="26"/>
      <c r="D2779" s="26"/>
    </row>
    <row r="2780" spans="3:4">
      <c r="C2780" s="26"/>
      <c r="D2780" s="26"/>
    </row>
    <row r="2781" spans="3:4">
      <c r="C2781" s="26"/>
      <c r="D2781" s="26"/>
    </row>
    <row r="2782" spans="3:4">
      <c r="C2782" s="26"/>
      <c r="D2782" s="26"/>
    </row>
    <row r="2783" spans="3:4">
      <c r="C2783" s="26"/>
      <c r="D2783" s="26"/>
    </row>
    <row r="2784" spans="3:4">
      <c r="C2784" s="26"/>
      <c r="D2784" s="26"/>
    </row>
    <row r="2785" spans="3:4">
      <c r="C2785" s="26"/>
      <c r="D2785" s="26"/>
    </row>
    <row r="2786" spans="3:4">
      <c r="C2786" s="26"/>
      <c r="D2786" s="26"/>
    </row>
    <row r="2787" spans="3:4">
      <c r="C2787" s="26"/>
      <c r="D2787" s="26"/>
    </row>
    <row r="2788" spans="3:4">
      <c r="C2788" s="26"/>
      <c r="D2788" s="26"/>
    </row>
    <row r="2789" spans="3:4">
      <c r="C2789" s="26"/>
      <c r="D2789" s="26"/>
    </row>
    <row r="2790" spans="3:4">
      <c r="C2790" s="26"/>
      <c r="D2790" s="26"/>
    </row>
    <row r="2791" spans="3:4">
      <c r="C2791" s="26"/>
      <c r="D2791" s="26"/>
    </row>
    <row r="2792" spans="3:4">
      <c r="C2792" s="26"/>
      <c r="D2792" s="26"/>
    </row>
    <row r="2793" spans="3:4">
      <c r="C2793" s="26"/>
      <c r="D2793" s="26"/>
    </row>
    <row r="2794" spans="3:4">
      <c r="C2794" s="26"/>
      <c r="D2794" s="26"/>
    </row>
    <row r="2795" spans="3:4">
      <c r="C2795" s="26"/>
      <c r="D2795" s="26"/>
    </row>
    <row r="2796" spans="3:4">
      <c r="C2796" s="26"/>
      <c r="D2796" s="26"/>
    </row>
    <row r="2797" spans="3:4">
      <c r="C2797" s="26"/>
      <c r="D2797" s="26"/>
    </row>
    <row r="2798" spans="3:4">
      <c r="C2798" s="26"/>
      <c r="D2798" s="26"/>
    </row>
    <row r="2799" spans="3:4">
      <c r="C2799" s="26"/>
      <c r="D2799" s="26"/>
    </row>
    <row r="2800" spans="3:4">
      <c r="C2800" s="26"/>
      <c r="D2800" s="26"/>
    </row>
    <row r="2801" spans="3:4">
      <c r="C2801" s="26"/>
      <c r="D2801" s="26"/>
    </row>
    <row r="2802" spans="3:4">
      <c r="C2802" s="26"/>
      <c r="D2802" s="26"/>
    </row>
    <row r="2803" spans="3:4">
      <c r="C2803" s="26"/>
      <c r="D2803" s="26"/>
    </row>
    <row r="2804" spans="3:4">
      <c r="C2804" s="26"/>
      <c r="D2804" s="26"/>
    </row>
    <row r="2805" spans="3:4">
      <c r="C2805" s="26"/>
      <c r="D2805" s="26"/>
    </row>
    <row r="2806" spans="3:4">
      <c r="C2806" s="26"/>
      <c r="D2806" s="26"/>
    </row>
    <row r="2807" spans="3:4">
      <c r="C2807" s="26"/>
      <c r="D2807" s="26"/>
    </row>
    <row r="2808" spans="3:4">
      <c r="C2808" s="26"/>
      <c r="D2808" s="26"/>
    </row>
    <row r="2809" spans="3:4">
      <c r="C2809" s="26"/>
      <c r="D2809" s="26"/>
    </row>
    <row r="2810" spans="3:4">
      <c r="C2810" s="26"/>
      <c r="D2810" s="26"/>
    </row>
    <row r="2811" spans="3:4">
      <c r="C2811" s="26"/>
      <c r="D2811" s="26"/>
    </row>
    <row r="2812" spans="3:4">
      <c r="C2812" s="26"/>
      <c r="D2812" s="26"/>
    </row>
    <row r="2813" spans="3:4">
      <c r="C2813" s="26"/>
      <c r="D2813" s="26"/>
    </row>
    <row r="2814" spans="3:4">
      <c r="C2814" s="26"/>
      <c r="D2814" s="26"/>
    </row>
    <row r="2815" spans="3:4">
      <c r="C2815" s="26"/>
      <c r="D2815" s="26"/>
    </row>
    <row r="2816" spans="3:4">
      <c r="C2816" s="26"/>
      <c r="D2816" s="26"/>
    </row>
    <row r="2817" spans="3:4">
      <c r="C2817" s="26"/>
      <c r="D2817" s="26"/>
    </row>
    <row r="2818" spans="3:4">
      <c r="C2818" s="26"/>
      <c r="D2818" s="26"/>
    </row>
    <row r="2819" spans="3:4">
      <c r="C2819" s="26"/>
      <c r="D2819" s="26"/>
    </row>
    <row r="2820" spans="3:4">
      <c r="C2820" s="26"/>
      <c r="D2820" s="26"/>
    </row>
    <row r="2821" spans="3:4">
      <c r="C2821" s="26"/>
      <c r="D2821" s="26"/>
    </row>
    <row r="2822" spans="3:4">
      <c r="C2822" s="26"/>
      <c r="D2822" s="26"/>
    </row>
    <row r="2823" spans="3:4">
      <c r="C2823" s="26"/>
      <c r="D2823" s="26"/>
    </row>
    <row r="2824" spans="3:4">
      <c r="C2824" s="26"/>
      <c r="D2824" s="26"/>
    </row>
    <row r="2825" spans="3:4">
      <c r="C2825" s="26"/>
      <c r="D2825" s="26"/>
    </row>
    <row r="2826" spans="3:4">
      <c r="C2826" s="26"/>
      <c r="D2826" s="26"/>
    </row>
    <row r="2827" spans="3:4">
      <c r="C2827" s="26"/>
      <c r="D2827" s="26"/>
    </row>
    <row r="2828" spans="3:4">
      <c r="C2828" s="26"/>
      <c r="D2828" s="26"/>
    </row>
    <row r="2829" spans="3:4">
      <c r="C2829" s="26"/>
      <c r="D2829" s="26"/>
    </row>
    <row r="2830" spans="3:4">
      <c r="C2830" s="26"/>
      <c r="D2830" s="26"/>
    </row>
    <row r="2831" spans="3:4">
      <c r="C2831" s="26"/>
      <c r="D2831" s="26"/>
    </row>
    <row r="2832" spans="3:4">
      <c r="C2832" s="26"/>
      <c r="D2832" s="26"/>
    </row>
    <row r="2833" spans="3:4">
      <c r="C2833" s="26"/>
      <c r="D2833" s="26"/>
    </row>
    <row r="2834" spans="3:4">
      <c r="C2834" s="26"/>
      <c r="D2834" s="26"/>
    </row>
    <row r="2835" spans="3:4">
      <c r="C2835" s="26"/>
      <c r="D2835" s="26"/>
    </row>
    <row r="2836" spans="3:4">
      <c r="C2836" s="26"/>
      <c r="D2836" s="26"/>
    </row>
    <row r="2837" spans="3:4">
      <c r="C2837" s="26"/>
      <c r="D2837" s="26"/>
    </row>
    <row r="2838" spans="3:4">
      <c r="C2838" s="26"/>
      <c r="D2838" s="26"/>
    </row>
    <row r="2839" spans="3:4">
      <c r="C2839" s="26"/>
      <c r="D2839" s="26"/>
    </row>
    <row r="2840" spans="3:4">
      <c r="C2840" s="26"/>
      <c r="D2840" s="26"/>
    </row>
    <row r="2841" spans="3:4">
      <c r="C2841" s="26"/>
      <c r="D2841" s="26"/>
    </row>
    <row r="2842" spans="3:4">
      <c r="C2842" s="26"/>
      <c r="D2842" s="26"/>
    </row>
    <row r="2843" spans="3:4">
      <c r="C2843" s="26"/>
      <c r="D2843" s="26"/>
    </row>
    <row r="2844" spans="3:4">
      <c r="C2844" s="26"/>
      <c r="D2844" s="26"/>
    </row>
    <row r="2845" spans="3:4">
      <c r="C2845" s="26"/>
      <c r="D2845" s="26"/>
    </row>
    <row r="2846" spans="3:4">
      <c r="C2846" s="26"/>
      <c r="D2846" s="26"/>
    </row>
    <row r="2847" spans="3:4">
      <c r="C2847" s="26"/>
      <c r="D2847" s="26"/>
    </row>
    <row r="2848" spans="3:4">
      <c r="C2848" s="26"/>
      <c r="D2848" s="26"/>
    </row>
    <row r="2849" spans="3:4">
      <c r="C2849" s="26"/>
      <c r="D2849" s="26"/>
    </row>
    <row r="2850" spans="3:4">
      <c r="C2850" s="26"/>
      <c r="D2850" s="26"/>
    </row>
    <row r="2851" spans="3:4">
      <c r="C2851" s="26"/>
      <c r="D2851" s="26"/>
    </row>
    <row r="2852" spans="3:4">
      <c r="C2852" s="26"/>
      <c r="D2852" s="26"/>
    </row>
    <row r="2853" spans="3:4">
      <c r="C2853" s="26"/>
      <c r="D2853" s="26"/>
    </row>
    <row r="2854" spans="3:4">
      <c r="C2854" s="26"/>
      <c r="D2854" s="26"/>
    </row>
    <row r="2855" spans="3:4">
      <c r="C2855" s="26"/>
      <c r="D2855" s="26"/>
    </row>
    <row r="2856" spans="3:4">
      <c r="C2856" s="26"/>
      <c r="D2856" s="26"/>
    </row>
    <row r="2857" spans="3:4">
      <c r="C2857" s="26"/>
      <c r="D2857" s="26"/>
    </row>
    <row r="2858" spans="3:4">
      <c r="C2858" s="26"/>
      <c r="D2858" s="26"/>
    </row>
    <row r="2859" spans="3:4">
      <c r="C2859" s="26"/>
      <c r="D2859" s="26"/>
    </row>
    <row r="2860" spans="3:4">
      <c r="C2860" s="26"/>
      <c r="D2860" s="26"/>
    </row>
    <row r="2861" spans="3:4">
      <c r="C2861" s="26"/>
      <c r="D2861" s="26"/>
    </row>
    <row r="2862" spans="3:4">
      <c r="C2862" s="26"/>
      <c r="D2862" s="26"/>
    </row>
    <row r="2863" spans="3:4">
      <c r="C2863" s="26"/>
      <c r="D2863" s="26"/>
    </row>
    <row r="2864" spans="3:4">
      <c r="C2864" s="26"/>
      <c r="D2864" s="26"/>
    </row>
    <row r="2865" spans="3:4">
      <c r="C2865" s="26"/>
      <c r="D2865" s="26"/>
    </row>
    <row r="2866" spans="3:4">
      <c r="C2866" s="26"/>
      <c r="D2866" s="26"/>
    </row>
    <row r="2867" spans="3:4">
      <c r="C2867" s="26"/>
      <c r="D2867" s="26"/>
    </row>
    <row r="2868" spans="3:4">
      <c r="C2868" s="26"/>
      <c r="D2868" s="26"/>
    </row>
    <row r="2869" spans="3:4">
      <c r="C2869" s="26"/>
      <c r="D2869" s="26"/>
    </row>
    <row r="2870" spans="3:4">
      <c r="C2870" s="26"/>
      <c r="D2870" s="26"/>
    </row>
    <row r="2871" spans="3:4">
      <c r="C2871" s="26"/>
      <c r="D2871" s="26"/>
    </row>
    <row r="2872" spans="3:4">
      <c r="C2872" s="26"/>
      <c r="D2872" s="26"/>
    </row>
    <row r="2873" spans="3:4">
      <c r="C2873" s="26"/>
      <c r="D2873" s="26"/>
    </row>
    <row r="2874" spans="3:4">
      <c r="C2874" s="26"/>
      <c r="D2874" s="26"/>
    </row>
    <row r="2875" spans="3:4">
      <c r="C2875" s="26"/>
      <c r="D2875" s="26"/>
    </row>
    <row r="2876" spans="3:4">
      <c r="C2876" s="26"/>
      <c r="D2876" s="26"/>
    </row>
    <row r="2877" spans="3:4">
      <c r="C2877" s="26"/>
      <c r="D2877" s="26"/>
    </row>
    <row r="2878" spans="3:4">
      <c r="C2878" s="26"/>
      <c r="D2878" s="26"/>
    </row>
    <row r="2879" spans="3:4">
      <c r="C2879" s="26"/>
      <c r="D2879" s="26"/>
    </row>
  </sheetData>
  <sheetProtection deleteColumns="0" deleteRows="0"/>
  <autoFilter ref="A1:N1555" xr:uid="{D15102F4-C553-4082-9494-B8F949F1233E}">
    <filterColumn colId="4" showButton="0"/>
    <filterColumn colId="5" showButton="0"/>
  </autoFilter>
  <mergeCells count="10">
    <mergeCell ref="I1:I2"/>
    <mergeCell ref="J1:J2"/>
    <mergeCell ref="L1:L2"/>
    <mergeCell ref="M1:M2"/>
    <mergeCell ref="A1:A2"/>
    <mergeCell ref="B1:B2"/>
    <mergeCell ref="C1:C2"/>
    <mergeCell ref="D1:D2"/>
    <mergeCell ref="E1:G1"/>
    <mergeCell ref="H1:H2"/>
  </mergeCells>
  <phoneticPr fontId="17" type="noConversion"/>
  <conditionalFormatting sqref="A1556:A1048576 A1:A2">
    <cfRule type="duplicateValues" dxfId="517" priority="2838"/>
    <cfRule type="beginsWith" dxfId="516" priority="2839" operator="beginsWith" text="tmp">
      <formula>LEFT(A1,LEN("tmp"))="tmp"</formula>
    </cfRule>
  </conditionalFormatting>
  <conditionalFormatting sqref="A242">
    <cfRule type="beginsWith" dxfId="515" priority="2278" operator="beginsWith" text="tmp">
      <formula>LEFT(A242,LEN("tmp"))="tmp"</formula>
    </cfRule>
    <cfRule type="duplicateValues" dxfId="514" priority="2279"/>
  </conditionalFormatting>
  <conditionalFormatting sqref="A242 A1:A2 A247 A249:A254 A257:A259 A261 A263:A266 A279 A281 A286:A293 A296:A297 A304:A309 A311:A313 A315:A316 A322:A323 A330:A332 A334:A342 A344:A346 A350 A353:A354 A356 A362:A369 A371 A376:A386 A388:A389 A396:A399 A402 A404:A411 A392 A394 A422:A429 A432:A434 A455:A456 A464:A469 A445:A452 A474:A565 A567:A576 A579:A580 A583:A599 A602:A603 A605:A607 A610:A614 A616:A1048576">
    <cfRule type="duplicateValues" dxfId="513" priority="5411"/>
  </conditionalFormatting>
  <conditionalFormatting sqref="A176:A177 A3:A4 A12 A19:A30 A32 A34 A38:A40 A42 A44 A50:A51 A56:A60 A63 A67:A76 A78:A80 A87:A88 A90 A95 A97 A100 A102 A108:A112 A114 A122:A126 A152 A161 A165 A129:A147 A180:A188 A195:A203 A206:A208 A210 A217:A218 A226:A227 A231:A232 A236:A241">
    <cfRule type="duplicateValues" dxfId="512" priority="584"/>
    <cfRule type="beginsWith" dxfId="511" priority="585" operator="beginsWith" text="tmp">
      <formula>LEFT(A3,LEN("tmp"))="tmp"</formula>
    </cfRule>
  </conditionalFormatting>
  <conditionalFormatting sqref="A176:A177 A3:A4 A12 A19:A30 A32 A34 A38:A40 A42 A44 A50:A51 A56:A60 A63 A67:A76 A78:A80 A87:A88 A90 A95 A97 A100 A102 A108:A112 A114 A122:A126 A152 A161 A165 A129:A147 A180:A188 A195:A203 A206:A208 A210 A217:A218 A226:A227 A231:A232 A236:A241">
    <cfRule type="duplicateValues" dxfId="510" priority="587"/>
  </conditionalFormatting>
  <conditionalFormatting sqref="A5">
    <cfRule type="beginsWith" dxfId="509" priority="582" operator="beginsWith" text="tmp">
      <formula>LEFT(A5,LEN("tmp"))="tmp"</formula>
    </cfRule>
    <cfRule type="duplicateValues" dxfId="508" priority="583"/>
  </conditionalFormatting>
  <conditionalFormatting sqref="A6">
    <cfRule type="beginsWith" dxfId="507" priority="580" operator="beginsWith" text="tmp">
      <formula>LEFT(A6,LEN("tmp"))="tmp"</formula>
    </cfRule>
    <cfRule type="duplicateValues" dxfId="506" priority="581"/>
  </conditionalFormatting>
  <conditionalFormatting sqref="A7">
    <cfRule type="beginsWith" dxfId="505" priority="578" operator="beginsWith" text="tmp">
      <formula>LEFT(A7,LEN("tmp"))="tmp"</formula>
    </cfRule>
    <cfRule type="duplicateValues" dxfId="504" priority="579"/>
  </conditionalFormatting>
  <conditionalFormatting sqref="A8">
    <cfRule type="beginsWith" dxfId="503" priority="576" operator="beginsWith" text="tmp">
      <formula>LEFT(A8,LEN("tmp"))="tmp"</formula>
    </cfRule>
    <cfRule type="duplicateValues" dxfId="502" priority="577"/>
  </conditionalFormatting>
  <conditionalFormatting sqref="A10">
    <cfRule type="beginsWith" dxfId="501" priority="574" operator="beginsWith" text="tmp">
      <formula>LEFT(A10,LEN("tmp"))="tmp"</formula>
    </cfRule>
    <cfRule type="duplicateValues" dxfId="500" priority="575"/>
  </conditionalFormatting>
  <conditionalFormatting sqref="A11">
    <cfRule type="beginsWith" dxfId="499" priority="572" operator="beginsWith" text="tmp">
      <formula>LEFT(A11,LEN("tmp"))="tmp"</formula>
    </cfRule>
    <cfRule type="duplicateValues" dxfId="498" priority="573"/>
  </conditionalFormatting>
  <conditionalFormatting sqref="A13">
    <cfRule type="beginsWith" dxfId="497" priority="570" operator="beginsWith" text="tmp">
      <formula>LEFT(A13,LEN("tmp"))="tmp"</formula>
    </cfRule>
    <cfRule type="duplicateValues" dxfId="496" priority="571"/>
  </conditionalFormatting>
  <conditionalFormatting sqref="A14">
    <cfRule type="beginsWith" dxfId="495" priority="568" operator="beginsWith" text="tmp">
      <formula>LEFT(A14,LEN("tmp"))="tmp"</formula>
    </cfRule>
    <cfRule type="duplicateValues" dxfId="494" priority="569"/>
  </conditionalFormatting>
  <conditionalFormatting sqref="A15">
    <cfRule type="beginsWith" dxfId="493" priority="566" operator="beginsWith" text="tmp">
      <formula>LEFT(A15,LEN("tmp"))="tmp"</formula>
    </cfRule>
    <cfRule type="duplicateValues" dxfId="492" priority="567"/>
  </conditionalFormatting>
  <conditionalFormatting sqref="A16">
    <cfRule type="beginsWith" dxfId="491" priority="564" operator="beginsWith" text="tmp">
      <formula>LEFT(A16,LEN("tmp"))="tmp"</formula>
    </cfRule>
    <cfRule type="duplicateValues" dxfId="490" priority="565"/>
  </conditionalFormatting>
  <conditionalFormatting sqref="A17">
    <cfRule type="beginsWith" dxfId="489" priority="562" operator="beginsWith" text="tmp">
      <formula>LEFT(A17,LEN("tmp"))="tmp"</formula>
    </cfRule>
    <cfRule type="duplicateValues" dxfId="488" priority="563"/>
  </conditionalFormatting>
  <conditionalFormatting sqref="A18">
    <cfRule type="beginsWith" dxfId="487" priority="560" operator="beginsWith" text="tmp">
      <formula>LEFT(A18,LEN("tmp"))="tmp"</formula>
    </cfRule>
    <cfRule type="duplicateValues" dxfId="486" priority="561"/>
  </conditionalFormatting>
  <conditionalFormatting sqref="A31">
    <cfRule type="beginsWith" dxfId="485" priority="558" operator="beginsWith" text="tmp">
      <formula>LEFT(A31,LEN("tmp"))="tmp"</formula>
    </cfRule>
    <cfRule type="duplicateValues" dxfId="484" priority="559"/>
  </conditionalFormatting>
  <conditionalFormatting sqref="A33">
    <cfRule type="beginsWith" dxfId="483" priority="556" operator="beginsWith" text="tmp">
      <formula>LEFT(A33,LEN("tmp"))="tmp"</formula>
    </cfRule>
    <cfRule type="duplicateValues" dxfId="482" priority="557"/>
  </conditionalFormatting>
  <conditionalFormatting sqref="A35">
    <cfRule type="beginsWith" dxfId="481" priority="554" operator="beginsWith" text="tmp">
      <formula>LEFT(A35,LEN("tmp"))="tmp"</formula>
    </cfRule>
    <cfRule type="duplicateValues" dxfId="480" priority="555"/>
  </conditionalFormatting>
  <conditionalFormatting sqref="A36">
    <cfRule type="beginsWith" dxfId="479" priority="552" operator="beginsWith" text="tmp">
      <formula>LEFT(A36,LEN("tmp"))="tmp"</formula>
    </cfRule>
    <cfRule type="duplicateValues" dxfId="478" priority="553"/>
  </conditionalFormatting>
  <conditionalFormatting sqref="A37">
    <cfRule type="beginsWith" dxfId="477" priority="550" operator="beginsWith" text="tmp">
      <formula>LEFT(A37,LEN("tmp"))="tmp"</formula>
    </cfRule>
    <cfRule type="duplicateValues" dxfId="476" priority="551"/>
  </conditionalFormatting>
  <conditionalFormatting sqref="A41">
    <cfRule type="beginsWith" dxfId="475" priority="548" operator="beginsWith" text="tmp">
      <formula>LEFT(A41,LEN("tmp"))="tmp"</formula>
    </cfRule>
    <cfRule type="duplicateValues" dxfId="474" priority="549"/>
  </conditionalFormatting>
  <conditionalFormatting sqref="A43">
    <cfRule type="beginsWith" dxfId="473" priority="546" operator="beginsWith" text="tmp">
      <formula>LEFT(A43,LEN("tmp"))="tmp"</formula>
    </cfRule>
    <cfRule type="duplicateValues" dxfId="472" priority="547"/>
  </conditionalFormatting>
  <conditionalFormatting sqref="A46">
    <cfRule type="beginsWith" dxfId="471" priority="544" operator="beginsWith" text="tmp">
      <formula>LEFT(A46,LEN("tmp"))="tmp"</formula>
    </cfRule>
    <cfRule type="duplicateValues" dxfId="470" priority="545"/>
  </conditionalFormatting>
  <conditionalFormatting sqref="A47:A48">
    <cfRule type="beginsWith" dxfId="469" priority="542" operator="beginsWith" text="tmp">
      <formula>LEFT(A47,LEN("tmp"))="tmp"</formula>
    </cfRule>
    <cfRule type="duplicateValues" dxfId="468" priority="543"/>
  </conditionalFormatting>
  <conditionalFormatting sqref="A49">
    <cfRule type="beginsWith" dxfId="467" priority="540" operator="beginsWith" text="tmp">
      <formula>LEFT(A49,LEN("tmp"))="tmp"</formula>
    </cfRule>
    <cfRule type="duplicateValues" dxfId="466" priority="541"/>
  </conditionalFormatting>
  <conditionalFormatting sqref="A52">
    <cfRule type="beginsWith" dxfId="465" priority="538" operator="beginsWith" text="tmp">
      <formula>LEFT(A52,LEN("tmp"))="tmp"</formula>
    </cfRule>
    <cfRule type="duplicateValues" dxfId="464" priority="539"/>
  </conditionalFormatting>
  <conditionalFormatting sqref="A53:A54">
    <cfRule type="beginsWith" dxfId="463" priority="536" operator="beginsWith" text="tmp">
      <formula>LEFT(A53,LEN("tmp"))="tmp"</formula>
    </cfRule>
    <cfRule type="duplicateValues" dxfId="462" priority="537"/>
  </conditionalFormatting>
  <conditionalFormatting sqref="A55">
    <cfRule type="beginsWith" dxfId="461" priority="534" operator="beginsWith" text="tmp">
      <formula>LEFT(A55,LEN("tmp"))="tmp"</formula>
    </cfRule>
    <cfRule type="duplicateValues" dxfId="460" priority="535"/>
  </conditionalFormatting>
  <conditionalFormatting sqref="A62">
    <cfRule type="beginsWith" dxfId="459" priority="532" operator="beginsWith" text="tmp">
      <formula>LEFT(A62,LEN("tmp"))="tmp"</formula>
    </cfRule>
    <cfRule type="duplicateValues" dxfId="458" priority="533"/>
  </conditionalFormatting>
  <conditionalFormatting sqref="A64:A65">
    <cfRule type="beginsWith" dxfId="457" priority="530" operator="beginsWith" text="tmp">
      <formula>LEFT(A64,LEN("tmp"))="tmp"</formula>
    </cfRule>
    <cfRule type="duplicateValues" dxfId="456" priority="531"/>
  </conditionalFormatting>
  <conditionalFormatting sqref="A66">
    <cfRule type="beginsWith" dxfId="455" priority="528" operator="beginsWith" text="tmp">
      <formula>LEFT(A66,LEN("tmp"))="tmp"</formula>
    </cfRule>
    <cfRule type="duplicateValues" dxfId="454" priority="529"/>
  </conditionalFormatting>
  <conditionalFormatting sqref="A81">
    <cfRule type="beginsWith" dxfId="453" priority="526" operator="beginsWith" text="tmp">
      <formula>LEFT(A81,LEN("tmp"))="tmp"</formula>
    </cfRule>
    <cfRule type="duplicateValues" dxfId="452" priority="527"/>
  </conditionalFormatting>
  <conditionalFormatting sqref="A82">
    <cfRule type="beginsWith" dxfId="451" priority="524" operator="beginsWith" text="tmp">
      <formula>LEFT(A82,LEN("tmp"))="tmp"</formula>
    </cfRule>
    <cfRule type="duplicateValues" dxfId="450" priority="525"/>
  </conditionalFormatting>
  <conditionalFormatting sqref="A83">
    <cfRule type="beginsWith" dxfId="449" priority="522" operator="beginsWith" text="tmp">
      <formula>LEFT(A83,LEN("tmp"))="tmp"</formula>
    </cfRule>
    <cfRule type="duplicateValues" dxfId="448" priority="523"/>
  </conditionalFormatting>
  <conditionalFormatting sqref="A84">
    <cfRule type="beginsWith" dxfId="447" priority="520" operator="beginsWith" text="tmp">
      <formula>LEFT(A84,LEN("tmp"))="tmp"</formula>
    </cfRule>
    <cfRule type="duplicateValues" dxfId="446" priority="521"/>
  </conditionalFormatting>
  <conditionalFormatting sqref="A85">
    <cfRule type="beginsWith" dxfId="445" priority="518" operator="beginsWith" text="tmp">
      <formula>LEFT(A85,LEN("tmp"))="tmp"</formula>
    </cfRule>
    <cfRule type="duplicateValues" dxfId="444" priority="519"/>
  </conditionalFormatting>
  <conditionalFormatting sqref="A86">
    <cfRule type="beginsWith" dxfId="443" priority="516" operator="beginsWith" text="tmp">
      <formula>LEFT(A86,LEN("tmp"))="tmp"</formula>
    </cfRule>
    <cfRule type="duplicateValues" dxfId="442" priority="517"/>
  </conditionalFormatting>
  <conditionalFormatting sqref="A89">
    <cfRule type="beginsWith" dxfId="441" priority="514" operator="beginsWith" text="tmp">
      <formula>LEFT(A89,LEN("tmp"))="tmp"</formula>
    </cfRule>
    <cfRule type="duplicateValues" dxfId="440" priority="515"/>
  </conditionalFormatting>
  <conditionalFormatting sqref="A91">
    <cfRule type="beginsWith" dxfId="439" priority="512" operator="beginsWith" text="tmp">
      <formula>LEFT(A91,LEN("tmp"))="tmp"</formula>
    </cfRule>
    <cfRule type="duplicateValues" dxfId="438" priority="513"/>
  </conditionalFormatting>
  <conditionalFormatting sqref="A92">
    <cfRule type="beginsWith" dxfId="437" priority="510" operator="beginsWith" text="tmp">
      <formula>LEFT(A92,LEN("tmp"))="tmp"</formula>
    </cfRule>
    <cfRule type="duplicateValues" dxfId="436" priority="511"/>
  </conditionalFormatting>
  <conditionalFormatting sqref="A93">
    <cfRule type="beginsWith" dxfId="435" priority="508" operator="beginsWith" text="tmp">
      <formula>LEFT(A93,LEN("tmp"))="tmp"</formula>
    </cfRule>
    <cfRule type="duplicateValues" dxfId="434" priority="509"/>
  </conditionalFormatting>
  <conditionalFormatting sqref="A94">
    <cfRule type="beginsWith" dxfId="433" priority="506" operator="beginsWith" text="tmp">
      <formula>LEFT(A94,LEN("tmp"))="tmp"</formula>
    </cfRule>
    <cfRule type="duplicateValues" dxfId="432" priority="507"/>
  </conditionalFormatting>
  <conditionalFormatting sqref="A96">
    <cfRule type="beginsWith" dxfId="431" priority="504" operator="beginsWith" text="tmp">
      <formula>LEFT(A96,LEN("tmp"))="tmp"</formula>
    </cfRule>
    <cfRule type="duplicateValues" dxfId="430" priority="505"/>
  </conditionalFormatting>
  <conditionalFormatting sqref="A98">
    <cfRule type="beginsWith" dxfId="429" priority="502" operator="beginsWith" text="tmp">
      <formula>LEFT(A98,LEN("tmp"))="tmp"</formula>
    </cfRule>
    <cfRule type="duplicateValues" dxfId="428" priority="503"/>
  </conditionalFormatting>
  <conditionalFormatting sqref="A99">
    <cfRule type="beginsWith" dxfId="427" priority="500" operator="beginsWith" text="tmp">
      <formula>LEFT(A99,LEN("tmp"))="tmp"</formula>
    </cfRule>
    <cfRule type="duplicateValues" dxfId="426" priority="501"/>
  </conditionalFormatting>
  <conditionalFormatting sqref="A101">
    <cfRule type="beginsWith" dxfId="425" priority="498" operator="beginsWith" text="tmp">
      <formula>LEFT(A101,LEN("tmp"))="tmp"</formula>
    </cfRule>
    <cfRule type="duplicateValues" dxfId="424" priority="499"/>
  </conditionalFormatting>
  <conditionalFormatting sqref="A104">
    <cfRule type="beginsWith" dxfId="423" priority="496" operator="beginsWith" text="tmp">
      <formula>LEFT(A104,LEN("tmp"))="tmp"</formula>
    </cfRule>
    <cfRule type="duplicateValues" dxfId="422" priority="497"/>
  </conditionalFormatting>
  <conditionalFormatting sqref="A105">
    <cfRule type="beginsWith" dxfId="421" priority="494" operator="beginsWith" text="tmp">
      <formula>LEFT(A105,LEN("tmp"))="tmp"</formula>
    </cfRule>
    <cfRule type="duplicateValues" dxfId="420" priority="495"/>
  </conditionalFormatting>
  <conditionalFormatting sqref="A106">
    <cfRule type="beginsWith" dxfId="419" priority="492" operator="beginsWith" text="tmp">
      <formula>LEFT(A106,LEN("tmp"))="tmp"</formula>
    </cfRule>
    <cfRule type="duplicateValues" dxfId="418" priority="493"/>
  </conditionalFormatting>
  <conditionalFormatting sqref="A107">
    <cfRule type="beginsWith" dxfId="417" priority="490" operator="beginsWith" text="tmp">
      <formula>LEFT(A107,LEN("tmp"))="tmp"</formula>
    </cfRule>
    <cfRule type="duplicateValues" dxfId="416" priority="491"/>
  </conditionalFormatting>
  <conditionalFormatting sqref="A113">
    <cfRule type="beginsWith" dxfId="415" priority="488" operator="beginsWith" text="tmp">
      <formula>LEFT(A113,LEN("tmp"))="tmp"</formula>
    </cfRule>
    <cfRule type="duplicateValues" dxfId="414" priority="489"/>
  </conditionalFormatting>
  <conditionalFormatting sqref="A118">
    <cfRule type="beginsWith" dxfId="413" priority="486" operator="beginsWith" text="tmp">
      <formula>LEFT(A118,LEN("tmp"))="tmp"</formula>
    </cfRule>
    <cfRule type="duplicateValues" dxfId="412" priority="487"/>
  </conditionalFormatting>
  <conditionalFormatting sqref="A119:A121">
    <cfRule type="beginsWith" dxfId="411" priority="484" operator="beginsWith" text="tmp">
      <formula>LEFT(A119,LEN("tmp"))="tmp"</formula>
    </cfRule>
    <cfRule type="duplicateValues" dxfId="410" priority="485"/>
  </conditionalFormatting>
  <conditionalFormatting sqref="A127">
    <cfRule type="beginsWith" dxfId="409" priority="482" operator="beginsWith" text="tmp">
      <formula>LEFT(A127,LEN("tmp"))="tmp"</formula>
    </cfRule>
    <cfRule type="duplicateValues" dxfId="408" priority="483"/>
  </conditionalFormatting>
  <conditionalFormatting sqref="A128">
    <cfRule type="beginsWith" dxfId="407" priority="480" operator="beginsWith" text="tmp">
      <formula>LEFT(A128,LEN("tmp"))="tmp"</formula>
    </cfRule>
    <cfRule type="duplicateValues" dxfId="406" priority="481"/>
  </conditionalFormatting>
  <conditionalFormatting sqref="A148">
    <cfRule type="beginsWith" dxfId="405" priority="478" operator="beginsWith" text="tmp">
      <formula>LEFT(A148,LEN("tmp"))="tmp"</formula>
    </cfRule>
    <cfRule type="duplicateValues" dxfId="404" priority="479"/>
  </conditionalFormatting>
  <conditionalFormatting sqref="A149">
    <cfRule type="beginsWith" dxfId="403" priority="476" operator="beginsWith" text="tmp">
      <formula>LEFT(A149,LEN("tmp"))="tmp"</formula>
    </cfRule>
    <cfRule type="duplicateValues" dxfId="402" priority="477"/>
  </conditionalFormatting>
  <conditionalFormatting sqref="A150">
    <cfRule type="beginsWith" dxfId="401" priority="474" operator="beginsWith" text="tmp">
      <formula>LEFT(A150,LEN("tmp"))="tmp"</formula>
    </cfRule>
    <cfRule type="duplicateValues" dxfId="400" priority="475"/>
  </conditionalFormatting>
  <conditionalFormatting sqref="A151">
    <cfRule type="beginsWith" dxfId="399" priority="472" operator="beginsWith" text="tmp">
      <formula>LEFT(A151,LEN("tmp"))="tmp"</formula>
    </cfRule>
    <cfRule type="duplicateValues" dxfId="398" priority="473"/>
  </conditionalFormatting>
  <conditionalFormatting sqref="A153">
    <cfRule type="beginsWith" dxfId="397" priority="470" operator="beginsWith" text="tmp">
      <formula>LEFT(A153,LEN("tmp"))="tmp"</formula>
    </cfRule>
    <cfRule type="duplicateValues" dxfId="396" priority="471"/>
  </conditionalFormatting>
  <conditionalFormatting sqref="A154">
    <cfRule type="beginsWith" dxfId="395" priority="468" operator="beginsWith" text="tmp">
      <formula>LEFT(A154,LEN("tmp"))="tmp"</formula>
    </cfRule>
    <cfRule type="duplicateValues" dxfId="394" priority="469"/>
  </conditionalFormatting>
  <conditionalFormatting sqref="A155">
    <cfRule type="beginsWith" dxfId="393" priority="466" operator="beginsWith" text="tmp">
      <formula>LEFT(A155,LEN("tmp"))="tmp"</formula>
    </cfRule>
    <cfRule type="duplicateValues" dxfId="392" priority="467"/>
  </conditionalFormatting>
  <conditionalFormatting sqref="A156">
    <cfRule type="beginsWith" dxfId="391" priority="464" operator="beginsWith" text="tmp">
      <formula>LEFT(A156,LEN("tmp"))="tmp"</formula>
    </cfRule>
    <cfRule type="duplicateValues" dxfId="390" priority="465"/>
  </conditionalFormatting>
  <conditionalFormatting sqref="A157:A159">
    <cfRule type="beginsWith" dxfId="389" priority="462" operator="beginsWith" text="tmp">
      <formula>LEFT(A157,LEN("tmp"))="tmp"</formula>
    </cfRule>
    <cfRule type="duplicateValues" dxfId="388" priority="463"/>
  </conditionalFormatting>
  <conditionalFormatting sqref="A160">
    <cfRule type="beginsWith" dxfId="387" priority="460" operator="beginsWith" text="tmp">
      <formula>LEFT(A160,LEN("tmp"))="tmp"</formula>
    </cfRule>
    <cfRule type="duplicateValues" dxfId="386" priority="461"/>
  </conditionalFormatting>
  <conditionalFormatting sqref="A162">
    <cfRule type="beginsWith" dxfId="385" priority="458" operator="beginsWith" text="tmp">
      <formula>LEFT(A162,LEN("tmp"))="tmp"</formula>
    </cfRule>
    <cfRule type="duplicateValues" dxfId="384" priority="459"/>
  </conditionalFormatting>
  <conditionalFormatting sqref="A164">
    <cfRule type="beginsWith" dxfId="383" priority="456" operator="beginsWith" text="tmp">
      <formula>LEFT(A164,LEN("tmp"))="tmp"</formula>
    </cfRule>
    <cfRule type="duplicateValues" dxfId="382" priority="457"/>
  </conditionalFormatting>
  <conditionalFormatting sqref="A166">
    <cfRule type="beginsWith" dxfId="381" priority="454" operator="beginsWith" text="tmp">
      <formula>LEFT(A166,LEN("tmp"))="tmp"</formula>
    </cfRule>
    <cfRule type="duplicateValues" dxfId="380" priority="455"/>
  </conditionalFormatting>
  <conditionalFormatting sqref="A168">
    <cfRule type="beginsWith" dxfId="379" priority="452" operator="beginsWith" text="tmp">
      <formula>LEFT(A168,LEN("tmp"))="tmp"</formula>
    </cfRule>
    <cfRule type="duplicateValues" dxfId="378" priority="453"/>
  </conditionalFormatting>
  <conditionalFormatting sqref="A169">
    <cfRule type="beginsWith" dxfId="377" priority="450" operator="beginsWith" text="tmp">
      <formula>LEFT(A169,LEN("tmp"))="tmp"</formula>
    </cfRule>
    <cfRule type="duplicateValues" dxfId="376" priority="451"/>
  </conditionalFormatting>
  <conditionalFormatting sqref="A170">
    <cfRule type="beginsWith" dxfId="375" priority="448" operator="beginsWith" text="tmp">
      <formula>LEFT(A170,LEN("tmp"))="tmp"</formula>
    </cfRule>
    <cfRule type="duplicateValues" dxfId="374" priority="449"/>
  </conditionalFormatting>
  <conditionalFormatting sqref="A171">
    <cfRule type="beginsWith" dxfId="373" priority="446" operator="beginsWith" text="tmp">
      <formula>LEFT(A171,LEN("tmp"))="tmp"</formula>
    </cfRule>
    <cfRule type="duplicateValues" dxfId="372" priority="447"/>
  </conditionalFormatting>
  <conditionalFormatting sqref="A172">
    <cfRule type="beginsWith" dxfId="371" priority="444" operator="beginsWith" text="tmp">
      <formula>LEFT(A172,LEN("tmp"))="tmp"</formula>
    </cfRule>
    <cfRule type="duplicateValues" dxfId="370" priority="445"/>
  </conditionalFormatting>
  <conditionalFormatting sqref="A173">
    <cfRule type="beginsWith" dxfId="369" priority="442" operator="beginsWith" text="tmp">
      <formula>LEFT(A173,LEN("tmp"))="tmp"</formula>
    </cfRule>
    <cfRule type="duplicateValues" dxfId="368" priority="443"/>
  </conditionalFormatting>
  <conditionalFormatting sqref="A174">
    <cfRule type="beginsWith" dxfId="367" priority="440" operator="beginsWith" text="tmp">
      <formula>LEFT(A174,LEN("tmp"))="tmp"</formula>
    </cfRule>
    <cfRule type="duplicateValues" dxfId="366" priority="441"/>
  </conditionalFormatting>
  <conditionalFormatting sqref="A175">
    <cfRule type="beginsWith" dxfId="365" priority="438" operator="beginsWith" text="tmp">
      <formula>LEFT(A175,LEN("tmp"))="tmp"</formula>
    </cfRule>
    <cfRule type="duplicateValues" dxfId="364" priority="439"/>
  </conditionalFormatting>
  <conditionalFormatting sqref="A179">
    <cfRule type="beginsWith" dxfId="363" priority="436" operator="beginsWith" text="tmp">
      <formula>LEFT(A179,LEN("tmp"))="tmp"</formula>
    </cfRule>
    <cfRule type="duplicateValues" dxfId="362" priority="437"/>
  </conditionalFormatting>
  <conditionalFormatting sqref="A189:A190">
    <cfRule type="beginsWith" dxfId="361" priority="434" operator="beginsWith" text="tmp">
      <formula>LEFT(A189,LEN("tmp"))="tmp"</formula>
    </cfRule>
    <cfRule type="duplicateValues" dxfId="360" priority="435"/>
  </conditionalFormatting>
  <conditionalFormatting sqref="A191">
    <cfRule type="beginsWith" dxfId="359" priority="432" operator="beginsWith" text="tmp">
      <formula>LEFT(A191,LEN("tmp"))="tmp"</formula>
    </cfRule>
    <cfRule type="duplicateValues" dxfId="358" priority="433"/>
  </conditionalFormatting>
  <conditionalFormatting sqref="A192">
    <cfRule type="beginsWith" dxfId="357" priority="430" operator="beginsWith" text="tmp">
      <formula>LEFT(A192,LEN("tmp"))="tmp"</formula>
    </cfRule>
    <cfRule type="duplicateValues" dxfId="356" priority="431"/>
  </conditionalFormatting>
  <conditionalFormatting sqref="A193">
    <cfRule type="beginsWith" dxfId="355" priority="428" operator="beginsWith" text="tmp">
      <formula>LEFT(A193,LEN("tmp"))="tmp"</formula>
    </cfRule>
    <cfRule type="duplicateValues" dxfId="354" priority="429"/>
  </conditionalFormatting>
  <conditionalFormatting sqref="A193">
    <cfRule type="beginsWith" dxfId="353" priority="426" operator="beginsWith" text="tmp">
      <formula>LEFT(A193,LEN("tmp"))="tmp"</formula>
    </cfRule>
    <cfRule type="duplicateValues" dxfId="352" priority="427"/>
  </conditionalFormatting>
  <conditionalFormatting sqref="A193">
    <cfRule type="beginsWith" dxfId="351" priority="424" operator="beginsWith" text="tmp">
      <formula>LEFT(A193,LEN("tmp"))="tmp"</formula>
    </cfRule>
    <cfRule type="duplicateValues" dxfId="350" priority="425"/>
  </conditionalFormatting>
  <conditionalFormatting sqref="A194">
    <cfRule type="beginsWith" dxfId="349" priority="422" operator="beginsWith" text="tmp">
      <formula>LEFT(A194,LEN("tmp"))="tmp"</formula>
    </cfRule>
    <cfRule type="duplicateValues" dxfId="348" priority="423"/>
  </conditionalFormatting>
  <conditionalFormatting sqref="A204">
    <cfRule type="beginsWith" dxfId="347" priority="420" operator="beginsWith" text="tmp">
      <formula>LEFT(A204,LEN("tmp"))="tmp"</formula>
    </cfRule>
    <cfRule type="duplicateValues" dxfId="346" priority="421"/>
  </conditionalFormatting>
  <conditionalFormatting sqref="A205">
    <cfRule type="beginsWith" dxfId="345" priority="418" operator="beginsWith" text="tmp">
      <formula>LEFT(A205,LEN("tmp"))="tmp"</formula>
    </cfRule>
    <cfRule type="duplicateValues" dxfId="344" priority="419"/>
  </conditionalFormatting>
  <conditionalFormatting sqref="A209">
    <cfRule type="beginsWith" dxfId="343" priority="416" operator="beginsWith" text="tmp">
      <formula>LEFT(A209,LEN("tmp"))="tmp"</formula>
    </cfRule>
    <cfRule type="duplicateValues" dxfId="342" priority="417"/>
  </conditionalFormatting>
  <conditionalFormatting sqref="A211">
    <cfRule type="beginsWith" dxfId="341" priority="414" operator="beginsWith" text="tmp">
      <formula>LEFT(A211,LEN("tmp"))="tmp"</formula>
    </cfRule>
    <cfRule type="duplicateValues" dxfId="340" priority="415"/>
  </conditionalFormatting>
  <conditionalFormatting sqref="A212">
    <cfRule type="beginsWith" dxfId="339" priority="412" operator="beginsWith" text="tmp">
      <formula>LEFT(A212,LEN("tmp"))="tmp"</formula>
    </cfRule>
    <cfRule type="duplicateValues" dxfId="338" priority="413"/>
  </conditionalFormatting>
  <conditionalFormatting sqref="A213">
    <cfRule type="beginsWith" dxfId="337" priority="410" operator="beginsWith" text="tmp">
      <formula>LEFT(A213,LEN("tmp"))="tmp"</formula>
    </cfRule>
    <cfRule type="duplicateValues" dxfId="336" priority="411"/>
  </conditionalFormatting>
  <conditionalFormatting sqref="A214">
    <cfRule type="beginsWith" dxfId="335" priority="408" operator="beginsWith" text="tmp">
      <formula>LEFT(A214,LEN("tmp"))="tmp"</formula>
    </cfRule>
    <cfRule type="duplicateValues" dxfId="334" priority="409"/>
  </conditionalFormatting>
  <conditionalFormatting sqref="A215:A216">
    <cfRule type="beginsWith" dxfId="333" priority="406" operator="beginsWith" text="tmp">
      <formula>LEFT(A215,LEN("tmp"))="tmp"</formula>
    </cfRule>
    <cfRule type="duplicateValues" dxfId="332" priority="407"/>
  </conditionalFormatting>
  <conditionalFormatting sqref="A219">
    <cfRule type="beginsWith" dxfId="331" priority="404" operator="beginsWith" text="tmp">
      <formula>LEFT(A219,LEN("tmp"))="tmp"</formula>
    </cfRule>
    <cfRule type="duplicateValues" dxfId="330" priority="405"/>
  </conditionalFormatting>
  <conditionalFormatting sqref="A220">
    <cfRule type="beginsWith" dxfId="329" priority="402" operator="beginsWith" text="tmp">
      <formula>LEFT(A220,LEN("tmp"))="tmp"</formula>
    </cfRule>
    <cfRule type="duplicateValues" dxfId="328" priority="403"/>
  </conditionalFormatting>
  <conditionalFormatting sqref="A221">
    <cfRule type="beginsWith" dxfId="327" priority="400" operator="beginsWith" text="tmp">
      <formula>LEFT(A221,LEN("tmp"))="tmp"</formula>
    </cfRule>
    <cfRule type="duplicateValues" dxfId="326" priority="401"/>
  </conditionalFormatting>
  <conditionalFormatting sqref="A222">
    <cfRule type="beginsWith" dxfId="325" priority="398" operator="beginsWith" text="tmp">
      <formula>LEFT(A222,LEN("tmp"))="tmp"</formula>
    </cfRule>
    <cfRule type="duplicateValues" dxfId="324" priority="399"/>
  </conditionalFormatting>
  <conditionalFormatting sqref="A223">
    <cfRule type="beginsWith" dxfId="323" priority="396" operator="beginsWith" text="tmp">
      <formula>LEFT(A223,LEN("tmp"))="tmp"</formula>
    </cfRule>
    <cfRule type="duplicateValues" dxfId="322" priority="397"/>
  </conditionalFormatting>
  <conditionalFormatting sqref="A224">
    <cfRule type="beginsWith" dxfId="321" priority="394" operator="beginsWith" text="tmp">
      <formula>LEFT(A224,LEN("tmp"))="tmp"</formula>
    </cfRule>
    <cfRule type="duplicateValues" dxfId="320" priority="395"/>
  </conditionalFormatting>
  <conditionalFormatting sqref="A225">
    <cfRule type="beginsWith" dxfId="319" priority="392" operator="beginsWith" text="tmp">
      <formula>LEFT(A225,LEN("tmp"))="tmp"</formula>
    </cfRule>
    <cfRule type="duplicateValues" dxfId="318" priority="393"/>
  </conditionalFormatting>
  <conditionalFormatting sqref="A228">
    <cfRule type="beginsWith" dxfId="317" priority="390" operator="beginsWith" text="tmp">
      <formula>LEFT(A228,LEN("tmp"))="tmp"</formula>
    </cfRule>
    <cfRule type="duplicateValues" dxfId="316" priority="391"/>
  </conditionalFormatting>
  <conditionalFormatting sqref="A229">
    <cfRule type="beginsWith" dxfId="315" priority="388" operator="beginsWith" text="tmp">
      <formula>LEFT(A229,LEN("tmp"))="tmp"</formula>
    </cfRule>
    <cfRule type="duplicateValues" dxfId="314" priority="389"/>
  </conditionalFormatting>
  <conditionalFormatting sqref="A230">
    <cfRule type="beginsWith" dxfId="313" priority="386" operator="beginsWith" text="tmp">
      <formula>LEFT(A230,LEN("tmp"))="tmp"</formula>
    </cfRule>
    <cfRule type="duplicateValues" dxfId="312" priority="387"/>
  </conditionalFormatting>
  <conditionalFormatting sqref="A233">
    <cfRule type="beginsWith" dxfId="311" priority="384" operator="beginsWith" text="tmp">
      <formula>LEFT(A233,LEN("tmp"))="tmp"</formula>
    </cfRule>
    <cfRule type="duplicateValues" dxfId="310" priority="385"/>
  </conditionalFormatting>
  <conditionalFormatting sqref="A234">
    <cfRule type="beginsWith" dxfId="309" priority="382" operator="beginsWith" text="tmp">
      <formula>LEFT(A234,LEN("tmp"))="tmp"</formula>
    </cfRule>
    <cfRule type="duplicateValues" dxfId="308" priority="383"/>
  </conditionalFormatting>
  <conditionalFormatting sqref="A235">
    <cfRule type="beginsWith" dxfId="307" priority="380" operator="beginsWith" text="tmp">
      <formula>LEFT(A235,LEN("tmp"))="tmp"</formula>
    </cfRule>
    <cfRule type="duplicateValues" dxfId="306" priority="381"/>
  </conditionalFormatting>
  <conditionalFormatting sqref="A243">
    <cfRule type="beginsWith" dxfId="305" priority="377" operator="beginsWith" text="tmp">
      <formula>LEFT(A243,LEN("tmp"))="tmp"</formula>
    </cfRule>
    <cfRule type="duplicateValues" dxfId="304" priority="378"/>
  </conditionalFormatting>
  <conditionalFormatting sqref="A244">
    <cfRule type="beginsWith" dxfId="303" priority="374" operator="beginsWith" text="tmp">
      <formula>LEFT(A244,LEN("tmp"))="tmp"</formula>
    </cfRule>
    <cfRule type="duplicateValues" dxfId="302" priority="375"/>
  </conditionalFormatting>
  <conditionalFormatting sqref="A245">
    <cfRule type="beginsWith" dxfId="301" priority="372" operator="beginsWith" text="tmp">
      <formula>LEFT(A245,LEN("tmp"))="tmp"</formula>
    </cfRule>
    <cfRule type="duplicateValues" dxfId="300" priority="373"/>
  </conditionalFormatting>
  <conditionalFormatting sqref="A246">
    <cfRule type="beginsWith" dxfId="299" priority="368" operator="beginsWith" text="tmp">
      <formula>LEFT(A246,LEN("tmp"))="tmp"</formula>
    </cfRule>
    <cfRule type="duplicateValues" dxfId="298" priority="369"/>
  </conditionalFormatting>
  <conditionalFormatting sqref="A248">
    <cfRule type="beginsWith" dxfId="297" priority="366" operator="beginsWith" text="tmp">
      <formula>LEFT(A248,LEN("tmp"))="tmp"</formula>
    </cfRule>
    <cfRule type="duplicateValues" dxfId="296" priority="367"/>
  </conditionalFormatting>
  <conditionalFormatting sqref="A255">
    <cfRule type="beginsWith" dxfId="295" priority="360" operator="beginsWith" text="tmp">
      <formula>LEFT(A255,LEN("tmp"))="tmp"</formula>
    </cfRule>
    <cfRule type="duplicateValues" dxfId="294" priority="361"/>
  </conditionalFormatting>
  <conditionalFormatting sqref="A256">
    <cfRule type="beginsWith" dxfId="293" priority="354" operator="beginsWith" text="tmp">
      <formula>LEFT(A256,LEN("tmp"))="tmp"</formula>
    </cfRule>
    <cfRule type="duplicateValues" dxfId="292" priority="355"/>
  </conditionalFormatting>
  <conditionalFormatting sqref="A260">
    <cfRule type="beginsWith" dxfId="291" priority="351" operator="beginsWith" text="tmp">
      <formula>LEFT(A260,LEN("tmp"))="tmp"</formula>
    </cfRule>
    <cfRule type="duplicateValues" dxfId="290" priority="352"/>
  </conditionalFormatting>
  <conditionalFormatting sqref="A262">
    <cfRule type="beginsWith" dxfId="289" priority="348" operator="beginsWith" text="tmp">
      <formula>LEFT(A262,LEN("tmp"))="tmp"</formula>
    </cfRule>
    <cfRule type="duplicateValues" dxfId="288" priority="349"/>
  </conditionalFormatting>
  <conditionalFormatting sqref="A267:A271">
    <cfRule type="beginsWith" dxfId="287" priority="345" operator="beginsWith" text="tmp">
      <formula>LEFT(A267,LEN("tmp"))="tmp"</formula>
    </cfRule>
    <cfRule type="duplicateValues" dxfId="286" priority="346"/>
  </conditionalFormatting>
  <conditionalFormatting sqref="A274">
    <cfRule type="beginsWith" dxfId="285" priority="336" operator="beginsWith" text="tmp">
      <formula>LEFT(A274,LEN("tmp"))="tmp"</formula>
    </cfRule>
    <cfRule type="duplicateValues" dxfId="284" priority="337"/>
  </conditionalFormatting>
  <conditionalFormatting sqref="A275">
    <cfRule type="beginsWith" dxfId="283" priority="333" operator="beginsWith" text="tmp">
      <formula>LEFT(A275,LEN("tmp"))="tmp"</formula>
    </cfRule>
    <cfRule type="duplicateValues" dxfId="282" priority="334"/>
  </conditionalFormatting>
  <conditionalFormatting sqref="A276">
    <cfRule type="beginsWith" dxfId="281" priority="330" operator="beginsWith" text="tmp">
      <formula>LEFT(A276,LEN("tmp"))="tmp"</formula>
    </cfRule>
    <cfRule type="duplicateValues" dxfId="280" priority="331"/>
  </conditionalFormatting>
  <conditionalFormatting sqref="A277">
    <cfRule type="beginsWith" dxfId="279" priority="327" operator="beginsWith" text="tmp">
      <formula>LEFT(A277,LEN("tmp"))="tmp"</formula>
    </cfRule>
    <cfRule type="duplicateValues" dxfId="278" priority="328"/>
  </conditionalFormatting>
  <conditionalFormatting sqref="A278">
    <cfRule type="beginsWith" dxfId="277" priority="324" operator="beginsWith" text="tmp">
      <formula>LEFT(A278,LEN("tmp"))="tmp"</formula>
    </cfRule>
    <cfRule type="duplicateValues" dxfId="276" priority="325"/>
  </conditionalFormatting>
  <conditionalFormatting sqref="A282">
    <cfRule type="beginsWith" dxfId="275" priority="321" operator="beginsWith" text="tmp">
      <formula>LEFT(A282,LEN("tmp"))="tmp"</formula>
    </cfRule>
    <cfRule type="duplicateValues" dxfId="274" priority="322"/>
  </conditionalFormatting>
  <conditionalFormatting sqref="A283:A284">
    <cfRule type="beginsWith" dxfId="273" priority="318" operator="beginsWith" text="tmp">
      <formula>LEFT(A283,LEN("tmp"))="tmp"</formula>
    </cfRule>
    <cfRule type="duplicateValues" dxfId="272" priority="319"/>
  </conditionalFormatting>
  <conditionalFormatting sqref="A285">
    <cfRule type="beginsWith" dxfId="271" priority="315" operator="beginsWith" text="tmp">
      <formula>LEFT(A285,LEN("tmp"))="tmp"</formula>
    </cfRule>
    <cfRule type="duplicateValues" dxfId="270" priority="316"/>
  </conditionalFormatting>
  <conditionalFormatting sqref="A295">
    <cfRule type="beginsWith" dxfId="269" priority="312" operator="beginsWith" text="tmp">
      <formula>LEFT(A295,LEN("tmp"))="tmp"</formula>
    </cfRule>
    <cfRule type="duplicateValues" dxfId="268" priority="313"/>
  </conditionalFormatting>
  <conditionalFormatting sqref="A298">
    <cfRule type="beginsWith" dxfId="267" priority="309" operator="beginsWith" text="tmp">
      <formula>LEFT(A298,LEN("tmp"))="tmp"</formula>
    </cfRule>
    <cfRule type="duplicateValues" dxfId="266" priority="310"/>
  </conditionalFormatting>
  <conditionalFormatting sqref="A299">
    <cfRule type="beginsWith" dxfId="265" priority="306" operator="beginsWith" text="tmp">
      <formula>LEFT(A299,LEN("tmp"))="tmp"</formula>
    </cfRule>
    <cfRule type="duplicateValues" dxfId="264" priority="307"/>
  </conditionalFormatting>
  <conditionalFormatting sqref="A300">
    <cfRule type="beginsWith" dxfId="263" priority="303" operator="beginsWith" text="tmp">
      <formula>LEFT(A300,LEN("tmp"))="tmp"</formula>
    </cfRule>
    <cfRule type="duplicateValues" dxfId="262" priority="304"/>
  </conditionalFormatting>
  <conditionalFormatting sqref="A301">
    <cfRule type="beginsWith" dxfId="261" priority="300" operator="beginsWith" text="tmp">
      <formula>LEFT(A301,LEN("tmp"))="tmp"</formula>
    </cfRule>
    <cfRule type="duplicateValues" dxfId="260" priority="301"/>
  </conditionalFormatting>
  <conditionalFormatting sqref="A302">
    <cfRule type="beginsWith" dxfId="259" priority="297" operator="beginsWith" text="tmp">
      <formula>LEFT(A302,LEN("tmp"))="tmp"</formula>
    </cfRule>
    <cfRule type="duplicateValues" dxfId="258" priority="298"/>
  </conditionalFormatting>
  <conditionalFormatting sqref="A310">
    <cfRule type="beginsWith" dxfId="257" priority="294" operator="beginsWith" text="tmp">
      <formula>LEFT(A310,LEN("tmp"))="tmp"</formula>
    </cfRule>
    <cfRule type="duplicateValues" dxfId="256" priority="295"/>
  </conditionalFormatting>
  <conditionalFormatting sqref="A314">
    <cfRule type="beginsWith" dxfId="255" priority="291" operator="beginsWith" text="tmp">
      <formula>LEFT(A314,LEN("tmp"))="tmp"</formula>
    </cfRule>
    <cfRule type="duplicateValues" dxfId="254" priority="292"/>
  </conditionalFormatting>
  <conditionalFormatting sqref="A317:A318">
    <cfRule type="beginsWith" dxfId="253" priority="288" operator="beginsWith" text="tmp">
      <formula>LEFT(A317,LEN("tmp"))="tmp"</formula>
    </cfRule>
    <cfRule type="duplicateValues" dxfId="252" priority="289"/>
  </conditionalFormatting>
  <conditionalFormatting sqref="A319:A321">
    <cfRule type="beginsWith" dxfId="251" priority="285" operator="beginsWith" text="tmp">
      <formula>LEFT(A319,LEN("tmp"))="tmp"</formula>
    </cfRule>
    <cfRule type="duplicateValues" dxfId="250" priority="286"/>
  </conditionalFormatting>
  <conditionalFormatting sqref="A324">
    <cfRule type="beginsWith" dxfId="249" priority="281" operator="beginsWith" text="tmp">
      <formula>LEFT(A324,LEN("tmp"))="tmp"</formula>
    </cfRule>
    <cfRule type="duplicateValues" dxfId="248" priority="282"/>
  </conditionalFormatting>
  <conditionalFormatting sqref="A325:A326">
    <cfRule type="beginsWith" dxfId="247" priority="279" operator="beginsWith" text="tmp">
      <formula>LEFT(A325,LEN("tmp"))="tmp"</formula>
    </cfRule>
    <cfRule type="duplicateValues" dxfId="246" priority="280"/>
  </conditionalFormatting>
  <conditionalFormatting sqref="A327:A328">
    <cfRule type="beginsWith" dxfId="245" priority="277" operator="beginsWith" text="tmp">
      <formula>LEFT(A327,LEN("tmp"))="tmp"</formula>
    </cfRule>
    <cfRule type="duplicateValues" dxfId="244" priority="278"/>
  </conditionalFormatting>
  <conditionalFormatting sqref="A329">
    <cfRule type="beginsWith" dxfId="243" priority="274" operator="beginsWith" text="tmp">
      <formula>LEFT(A329,LEN("tmp"))="tmp"</formula>
    </cfRule>
    <cfRule type="duplicateValues" dxfId="242" priority="275"/>
  </conditionalFormatting>
  <conditionalFormatting sqref="A343">
    <cfRule type="beginsWith" dxfId="241" priority="271" operator="beginsWith" text="tmp">
      <formula>LEFT(A343,LEN("tmp"))="tmp"</formula>
    </cfRule>
    <cfRule type="duplicateValues" dxfId="240" priority="272"/>
  </conditionalFormatting>
  <conditionalFormatting sqref="A347">
    <cfRule type="beginsWith" dxfId="239" priority="265" operator="beginsWith" text="tmp">
      <formula>LEFT(A347,LEN("tmp"))="tmp"</formula>
    </cfRule>
    <cfRule type="duplicateValues" dxfId="238" priority="266"/>
  </conditionalFormatting>
  <conditionalFormatting sqref="A348">
    <cfRule type="beginsWith" dxfId="237" priority="261" operator="beginsWith" text="tmp">
      <formula>LEFT(A348,LEN("tmp"))="tmp"</formula>
    </cfRule>
    <cfRule type="duplicateValues" dxfId="236" priority="262"/>
  </conditionalFormatting>
  <conditionalFormatting sqref="A349">
    <cfRule type="beginsWith" dxfId="235" priority="259" operator="beginsWith" text="tmp">
      <formula>LEFT(A349,LEN("tmp"))="tmp"</formula>
    </cfRule>
    <cfRule type="duplicateValues" dxfId="234" priority="260"/>
  </conditionalFormatting>
  <conditionalFormatting sqref="A351">
    <cfRule type="beginsWith" dxfId="233" priority="255" operator="beginsWith" text="tmp">
      <formula>LEFT(A351,LEN("tmp"))="tmp"</formula>
    </cfRule>
    <cfRule type="duplicateValues" dxfId="232" priority="256"/>
  </conditionalFormatting>
  <conditionalFormatting sqref="A352">
    <cfRule type="beginsWith" dxfId="231" priority="252" operator="beginsWith" text="tmp">
      <formula>LEFT(A352,LEN("tmp"))="tmp"</formula>
    </cfRule>
    <cfRule type="duplicateValues" dxfId="230" priority="253"/>
  </conditionalFormatting>
  <conditionalFormatting sqref="A353">
    <cfRule type="beginsWith" dxfId="229" priority="250" operator="beginsWith" text="tmp">
      <formula>LEFT(A353,LEN("tmp"))="tmp"</formula>
    </cfRule>
    <cfRule type="duplicateValues" dxfId="228" priority="251"/>
  </conditionalFormatting>
  <conditionalFormatting sqref="A354">
    <cfRule type="beginsWith" dxfId="227" priority="245" operator="beginsWith" text="tmp">
      <formula>LEFT(A354,LEN("tmp"))="tmp"</formula>
    </cfRule>
    <cfRule type="duplicateValues" dxfId="226" priority="246"/>
  </conditionalFormatting>
  <conditionalFormatting sqref="A355">
    <cfRule type="beginsWith" dxfId="225" priority="243" operator="beginsWith" text="tmp">
      <formula>LEFT(A355,LEN("tmp"))="tmp"</formula>
    </cfRule>
    <cfRule type="duplicateValues" dxfId="224" priority="244"/>
  </conditionalFormatting>
  <conditionalFormatting sqref="A357:A358">
    <cfRule type="beginsWith" dxfId="223" priority="240" operator="beginsWith" text="tmp">
      <formula>LEFT(A357,LEN("tmp"))="tmp"</formula>
    </cfRule>
    <cfRule type="duplicateValues" dxfId="222" priority="241"/>
  </conditionalFormatting>
  <conditionalFormatting sqref="A359">
    <cfRule type="beginsWith" dxfId="221" priority="237" operator="beginsWith" text="tmp">
      <formula>LEFT(A359,LEN("tmp"))="tmp"</formula>
    </cfRule>
    <cfRule type="duplicateValues" dxfId="220" priority="238"/>
  </conditionalFormatting>
  <conditionalFormatting sqref="A360:A361">
    <cfRule type="beginsWith" dxfId="219" priority="231" operator="beginsWith" text="tmp">
      <formula>LEFT(A360,LEN("tmp"))="tmp"</formula>
    </cfRule>
    <cfRule type="duplicateValues" dxfId="218" priority="232"/>
  </conditionalFormatting>
  <conditionalFormatting sqref="A370">
    <cfRule type="beginsWith" dxfId="217" priority="228" operator="beginsWith" text="tmp">
      <formula>LEFT(A370,LEN("tmp"))="tmp"</formula>
    </cfRule>
    <cfRule type="duplicateValues" dxfId="216" priority="229"/>
  </conditionalFormatting>
  <conditionalFormatting sqref="A372">
    <cfRule type="beginsWith" dxfId="215" priority="222" operator="beginsWith" text="tmp">
      <formula>LEFT(A372,LEN("tmp"))="tmp"</formula>
    </cfRule>
    <cfRule type="duplicateValues" dxfId="214" priority="223"/>
  </conditionalFormatting>
  <conditionalFormatting sqref="A373">
    <cfRule type="beginsWith" dxfId="213" priority="219" operator="beginsWith" text="tmp">
      <formula>LEFT(A373,LEN("tmp"))="tmp"</formula>
    </cfRule>
    <cfRule type="duplicateValues" dxfId="212" priority="220"/>
  </conditionalFormatting>
  <conditionalFormatting sqref="A374">
    <cfRule type="beginsWith" dxfId="211" priority="216" operator="beginsWith" text="tmp">
      <formula>LEFT(A374,LEN("tmp"))="tmp"</formula>
    </cfRule>
    <cfRule type="duplicateValues" dxfId="210" priority="217"/>
  </conditionalFormatting>
  <conditionalFormatting sqref="A375">
    <cfRule type="beginsWith" dxfId="209" priority="213" operator="beginsWith" text="tmp">
      <formula>LEFT(A375,LEN("tmp"))="tmp"</formula>
    </cfRule>
    <cfRule type="duplicateValues" dxfId="208" priority="214"/>
  </conditionalFormatting>
  <conditionalFormatting sqref="A387">
    <cfRule type="beginsWith" dxfId="207" priority="210" operator="beginsWith" text="tmp">
      <formula>LEFT(A387,LEN("tmp"))="tmp"</formula>
    </cfRule>
    <cfRule type="duplicateValues" dxfId="206" priority="211"/>
  </conditionalFormatting>
  <conditionalFormatting sqref="A390">
    <cfRule type="beginsWith" dxfId="205" priority="207" operator="beginsWith" text="tmp">
      <formula>LEFT(A390,LEN("tmp"))="tmp"</formula>
    </cfRule>
    <cfRule type="duplicateValues" dxfId="204" priority="208"/>
  </conditionalFormatting>
  <conditionalFormatting sqref="A391">
    <cfRule type="beginsWith" dxfId="203" priority="204" operator="beginsWith" text="tmp">
      <formula>LEFT(A391,LEN("tmp"))="tmp"</formula>
    </cfRule>
    <cfRule type="duplicateValues" dxfId="202" priority="205"/>
  </conditionalFormatting>
  <conditionalFormatting sqref="A395">
    <cfRule type="beginsWith" dxfId="201" priority="201" operator="beginsWith" text="tmp">
      <formula>LEFT(A395,LEN("tmp"))="tmp"</formula>
    </cfRule>
    <cfRule type="duplicateValues" dxfId="200" priority="202"/>
  </conditionalFormatting>
  <conditionalFormatting sqref="A400">
    <cfRule type="beginsWith" dxfId="199" priority="198" operator="beginsWith" text="tmp">
      <formula>LEFT(A400,LEN("tmp"))="tmp"</formula>
    </cfRule>
    <cfRule type="duplicateValues" dxfId="198" priority="199"/>
  </conditionalFormatting>
  <conditionalFormatting sqref="A401">
    <cfRule type="beginsWith" dxfId="197" priority="195" operator="beginsWith" text="tmp">
      <formula>LEFT(A401,LEN("tmp"))="tmp"</formula>
    </cfRule>
    <cfRule type="duplicateValues" dxfId="196" priority="196"/>
  </conditionalFormatting>
  <conditionalFormatting sqref="A403">
    <cfRule type="beginsWith" dxfId="195" priority="192" operator="beginsWith" text="tmp">
      <formula>LEFT(A403,LEN("tmp"))="tmp"</formula>
    </cfRule>
    <cfRule type="duplicateValues" dxfId="194" priority="193"/>
  </conditionalFormatting>
  <conditionalFormatting sqref="A393">
    <cfRule type="beginsWith" dxfId="193" priority="189" operator="beginsWith" text="tmp">
      <formula>LEFT(A393,LEN("tmp"))="tmp"</formula>
    </cfRule>
    <cfRule type="duplicateValues" dxfId="192" priority="190"/>
  </conditionalFormatting>
  <conditionalFormatting sqref="A416">
    <cfRule type="beginsWith" dxfId="191" priority="177" operator="beginsWith" text="tmp">
      <formula>LEFT(A416,LEN("tmp"))="tmp"</formula>
    </cfRule>
    <cfRule type="duplicateValues" dxfId="190" priority="178"/>
  </conditionalFormatting>
  <conditionalFormatting sqref="A412 A414">
    <cfRule type="beginsWith" dxfId="189" priority="174" operator="beginsWith" text="tmp">
      <formula>LEFT(A412,LEN("tmp"))="tmp"</formula>
    </cfRule>
    <cfRule type="duplicateValues" dxfId="188" priority="175"/>
  </conditionalFormatting>
  <conditionalFormatting sqref="A415">
    <cfRule type="beginsWith" dxfId="187" priority="171" operator="beginsWith" text="tmp">
      <formula>LEFT(A415,LEN("tmp"))="tmp"</formula>
    </cfRule>
    <cfRule type="duplicateValues" dxfId="186" priority="172"/>
  </conditionalFormatting>
  <conditionalFormatting sqref="A413">
    <cfRule type="beginsWith" dxfId="185" priority="168" operator="beginsWith" text="tmp">
      <formula>LEFT(A413,LEN("tmp"))="tmp"</formula>
    </cfRule>
    <cfRule type="duplicateValues" dxfId="184" priority="169"/>
  </conditionalFormatting>
  <conditionalFormatting sqref="A417">
    <cfRule type="beginsWith" dxfId="183" priority="165" operator="beginsWith" text="tmp">
      <formula>LEFT(A417,LEN("tmp"))="tmp"</formula>
    </cfRule>
    <cfRule type="duplicateValues" dxfId="182" priority="166"/>
  </conditionalFormatting>
  <conditionalFormatting sqref="A418">
    <cfRule type="beginsWith" dxfId="181" priority="162" operator="beginsWith" text="tmp">
      <formula>LEFT(A418,LEN("tmp"))="tmp"</formula>
    </cfRule>
    <cfRule type="duplicateValues" dxfId="180" priority="163"/>
  </conditionalFormatting>
  <conditionalFormatting sqref="A419:A421">
    <cfRule type="beginsWith" dxfId="179" priority="159" operator="beginsWith" text="tmp">
      <formula>LEFT(A419,LEN("tmp"))="tmp"</formula>
    </cfRule>
    <cfRule type="duplicateValues" dxfId="178" priority="160"/>
  </conditionalFormatting>
  <conditionalFormatting sqref="A430:A431">
    <cfRule type="beginsWith" dxfId="177" priority="156" operator="beginsWith" text="tmp">
      <formula>LEFT(A430,LEN("tmp"))="tmp"</formula>
    </cfRule>
    <cfRule type="duplicateValues" dxfId="176" priority="157"/>
  </conditionalFormatting>
  <conditionalFormatting sqref="A433:A438 A440">
    <cfRule type="beginsWith" dxfId="175" priority="151" operator="beginsWith" text="tmp">
      <formula>LEFT(A433,LEN("tmp"))="tmp"</formula>
    </cfRule>
    <cfRule type="duplicateValues" dxfId="174" priority="152"/>
  </conditionalFormatting>
  <conditionalFormatting sqref="A433:A438 A440">
    <cfRule type="duplicateValues" dxfId="173" priority="154"/>
  </conditionalFormatting>
  <conditionalFormatting sqref="A439">
    <cfRule type="beginsWith" dxfId="172" priority="146" operator="beginsWith" text="tmp">
      <formula>LEFT(A439,LEN("tmp"))="tmp"</formula>
    </cfRule>
    <cfRule type="duplicateValues" dxfId="171" priority="147"/>
  </conditionalFormatting>
  <conditionalFormatting sqref="A441:A444">
    <cfRule type="beginsWith" dxfId="170" priority="143" operator="beginsWith" text="tmp">
      <formula>LEFT(A441,LEN("tmp"))="tmp"</formula>
    </cfRule>
    <cfRule type="duplicateValues" dxfId="169" priority="144"/>
  </conditionalFormatting>
  <conditionalFormatting sqref="A452">
    <cfRule type="beginsWith" dxfId="168" priority="139" operator="beginsWith" text="tmp">
      <formula>LEFT(A452,LEN("tmp"))="tmp"</formula>
    </cfRule>
    <cfRule type="duplicateValues" dxfId="167" priority="140"/>
  </conditionalFormatting>
  <conditionalFormatting sqref="A453">
    <cfRule type="beginsWith" dxfId="166" priority="137" operator="beginsWith" text="tmp">
      <formula>LEFT(A453,LEN("tmp"))="tmp"</formula>
    </cfRule>
    <cfRule type="duplicateValues" dxfId="165" priority="138"/>
  </conditionalFormatting>
  <conditionalFormatting sqref="A454">
    <cfRule type="beginsWith" dxfId="164" priority="134" operator="beginsWith" text="tmp">
      <formula>LEFT(A454,LEN("tmp"))="tmp"</formula>
    </cfRule>
    <cfRule type="duplicateValues" dxfId="163" priority="135"/>
  </conditionalFormatting>
  <conditionalFormatting sqref="A456:A464">
    <cfRule type="beginsWith" dxfId="162" priority="131" operator="beginsWith" text="tmp">
      <formula>LEFT(A456,LEN("tmp"))="tmp"</formula>
    </cfRule>
    <cfRule type="duplicateValues" dxfId="161" priority="132"/>
  </conditionalFormatting>
  <conditionalFormatting sqref="A469:A471">
    <cfRule type="beginsWith" dxfId="160" priority="128" operator="beginsWith" text="tmp">
      <formula>LEFT(A469,LEN("tmp"))="tmp"</formula>
    </cfRule>
    <cfRule type="duplicateValues" dxfId="159" priority="129"/>
  </conditionalFormatting>
  <conditionalFormatting sqref="A471">
    <cfRule type="beginsWith" dxfId="158" priority="125" operator="beginsWith" text="tmp">
      <formula>LEFT(A471,LEN("tmp"))="tmp"</formula>
    </cfRule>
    <cfRule type="duplicateValues" dxfId="157" priority="126"/>
  </conditionalFormatting>
  <conditionalFormatting sqref="A472:A474">
    <cfRule type="beginsWith" dxfId="156" priority="122" operator="beginsWith" text="tmp">
      <formula>LEFT(A472,LEN("tmp"))="tmp"</formula>
    </cfRule>
    <cfRule type="duplicateValues" dxfId="155" priority="123"/>
  </conditionalFormatting>
  <conditionalFormatting sqref="A555">
    <cfRule type="beginsWith" dxfId="154" priority="119" operator="beginsWith" text="tmp">
      <formula>LEFT(A555,LEN("tmp"))="tmp"</formula>
    </cfRule>
    <cfRule type="duplicateValues" dxfId="153" priority="120"/>
  </conditionalFormatting>
  <conditionalFormatting sqref="A556:A563">
    <cfRule type="beginsWith" dxfId="152" priority="116" operator="beginsWith" text="tmp">
      <formula>LEFT(A556,LEN("tmp"))="tmp"</formula>
    </cfRule>
    <cfRule type="duplicateValues" dxfId="151" priority="117"/>
  </conditionalFormatting>
  <conditionalFormatting sqref="A562">
    <cfRule type="beginsWith" dxfId="150" priority="113" operator="beginsWith" text="tmp">
      <formula>LEFT(A562,LEN("tmp"))="tmp"</formula>
    </cfRule>
    <cfRule type="duplicateValues" dxfId="149" priority="114"/>
  </conditionalFormatting>
  <conditionalFormatting sqref="A570:A574">
    <cfRule type="beginsWith" dxfId="148" priority="107" operator="beginsWith" text="tmp">
      <formula>LEFT(A570,LEN("tmp"))="tmp"</formula>
    </cfRule>
    <cfRule type="duplicateValues" dxfId="147" priority="108"/>
  </conditionalFormatting>
  <conditionalFormatting sqref="A557">
    <cfRule type="beginsWith" dxfId="146" priority="104" operator="beginsWith" text="tmp">
      <formula>LEFT(A557,LEN("tmp"))="tmp"</formula>
    </cfRule>
    <cfRule type="duplicateValues" dxfId="145" priority="105"/>
  </conditionalFormatting>
  <conditionalFormatting sqref="A565 A567:A568">
    <cfRule type="beginsWith" dxfId="144" priority="100" operator="beginsWith" text="tmp">
      <formula>LEFT(A565,LEN("tmp"))="tmp"</formula>
    </cfRule>
    <cfRule type="duplicateValues" dxfId="143" priority="101"/>
  </conditionalFormatting>
  <conditionalFormatting sqref="A572:A576">
    <cfRule type="beginsWith" dxfId="142" priority="98" operator="beginsWith" text="tmp">
      <formula>LEFT(A572,LEN("tmp"))="tmp"</formula>
    </cfRule>
    <cfRule type="duplicateValues" dxfId="141" priority="99"/>
  </conditionalFormatting>
  <conditionalFormatting sqref="A557">
    <cfRule type="beginsWith" dxfId="140" priority="95" operator="beginsWith" text="tmp">
      <formula>LEFT(A557,LEN("tmp"))="tmp"</formula>
    </cfRule>
    <cfRule type="duplicateValues" dxfId="139" priority="96"/>
  </conditionalFormatting>
  <conditionalFormatting sqref="A565 A567:A568">
    <cfRule type="beginsWith" dxfId="138" priority="91" operator="beginsWith" text="tmp">
      <formula>LEFT(A565,LEN("tmp"))="tmp"</formula>
    </cfRule>
    <cfRule type="duplicateValues" dxfId="137" priority="92"/>
  </conditionalFormatting>
  <conditionalFormatting sqref="A572:A576">
    <cfRule type="beginsWith" dxfId="136" priority="89" operator="beginsWith" text="tmp">
      <formula>LEFT(A572,LEN("tmp"))="tmp"</formula>
    </cfRule>
    <cfRule type="duplicateValues" dxfId="135" priority="90"/>
  </conditionalFormatting>
  <conditionalFormatting sqref="A559">
    <cfRule type="beginsWith" dxfId="134" priority="86" operator="beginsWith" text="tmp">
      <formula>LEFT(A559,LEN("tmp"))="tmp"</formula>
    </cfRule>
    <cfRule type="duplicateValues" dxfId="133" priority="87"/>
  </conditionalFormatting>
  <conditionalFormatting sqref="A565">
    <cfRule type="beginsWith" dxfId="132" priority="84" operator="beginsWith" text="tmp">
      <formula>LEFT(A565,LEN("tmp"))="tmp"</formula>
    </cfRule>
    <cfRule type="duplicateValues" dxfId="131" priority="85"/>
  </conditionalFormatting>
  <conditionalFormatting sqref="A567:A570">
    <cfRule type="beginsWith" dxfId="130" priority="82" operator="beginsWith" text="tmp">
      <formula>LEFT(A567,LEN("tmp"))="tmp"</formula>
    </cfRule>
    <cfRule type="duplicateValues" dxfId="129" priority="83"/>
  </conditionalFormatting>
  <conditionalFormatting sqref="A574:A576">
    <cfRule type="beginsWith" dxfId="128" priority="80" operator="beginsWith" text="tmp">
      <formula>LEFT(A574,LEN("tmp"))="tmp"</formula>
    </cfRule>
    <cfRule type="duplicateValues" dxfId="127" priority="81"/>
  </conditionalFormatting>
  <conditionalFormatting sqref="A453">
    <cfRule type="beginsWith" dxfId="126" priority="74" operator="beginsWith" text="tmp">
      <formula>LEFT(A453,LEN("tmp"))="tmp"</formula>
    </cfRule>
    <cfRule type="duplicateValues" dxfId="125" priority="75"/>
  </conditionalFormatting>
  <conditionalFormatting sqref="A454">
    <cfRule type="beginsWith" dxfId="124" priority="72" operator="beginsWith" text="tmp">
      <formula>LEFT(A454,LEN("tmp"))="tmp"</formula>
    </cfRule>
    <cfRule type="duplicateValues" dxfId="123" priority="73"/>
  </conditionalFormatting>
  <conditionalFormatting sqref="A455">
    <cfRule type="beginsWith" dxfId="122" priority="70" operator="beginsWith" text="tmp">
      <formula>LEFT(A455,LEN("tmp"))="tmp"</formula>
    </cfRule>
    <cfRule type="duplicateValues" dxfId="121" priority="71"/>
  </conditionalFormatting>
  <conditionalFormatting sqref="A472">
    <cfRule type="beginsWith" dxfId="120" priority="68" operator="beginsWith" text="tmp">
      <formula>LEFT(A472,LEN("tmp"))="tmp"</formula>
    </cfRule>
    <cfRule type="duplicateValues" dxfId="119" priority="69"/>
  </conditionalFormatting>
  <conditionalFormatting sqref="A556">
    <cfRule type="beginsWith" dxfId="118" priority="66" operator="beginsWith" text="tmp">
      <formula>LEFT(A556,LEN("tmp"))="tmp"</formula>
    </cfRule>
    <cfRule type="duplicateValues" dxfId="117" priority="67"/>
  </conditionalFormatting>
  <conditionalFormatting sqref="A563">
    <cfRule type="beginsWith" dxfId="116" priority="64" operator="beginsWith" text="tmp">
      <formula>LEFT(A563,LEN("tmp"))="tmp"</formula>
    </cfRule>
    <cfRule type="duplicateValues" dxfId="115" priority="65"/>
  </conditionalFormatting>
  <conditionalFormatting sqref="A558">
    <cfRule type="beginsWith" dxfId="114" priority="62" operator="beginsWith" text="tmp">
      <formula>LEFT(A558,LEN("tmp"))="tmp"</formula>
    </cfRule>
    <cfRule type="duplicateValues" dxfId="113" priority="63"/>
  </conditionalFormatting>
  <conditionalFormatting sqref="A564">
    <cfRule type="beginsWith" dxfId="112" priority="60" operator="beginsWith" text="tmp">
      <formula>LEFT(A564,LEN("tmp"))="tmp"</formula>
    </cfRule>
    <cfRule type="duplicateValues" dxfId="111" priority="61"/>
  </conditionalFormatting>
  <conditionalFormatting sqref="A558">
    <cfRule type="beginsWith" dxfId="110" priority="58" operator="beginsWith" text="tmp">
      <formula>LEFT(A558,LEN("tmp"))="tmp"</formula>
    </cfRule>
    <cfRule type="duplicateValues" dxfId="109" priority="59"/>
  </conditionalFormatting>
  <conditionalFormatting sqref="A564">
    <cfRule type="beginsWith" dxfId="108" priority="56" operator="beginsWith" text="tmp">
      <formula>LEFT(A564,LEN("tmp"))="tmp"</formula>
    </cfRule>
    <cfRule type="duplicateValues" dxfId="107" priority="57"/>
  </conditionalFormatting>
  <conditionalFormatting sqref="A560">
    <cfRule type="beginsWith" dxfId="106" priority="54" operator="beginsWith" text="tmp">
      <formula>LEFT(A560,LEN("tmp"))="tmp"</formula>
    </cfRule>
    <cfRule type="duplicateValues" dxfId="105" priority="55"/>
  </conditionalFormatting>
  <conditionalFormatting sqref="A451">
    <cfRule type="beginsWith" dxfId="104" priority="50" operator="beginsWith" text="tmp">
      <formula>LEFT(A451,LEN("tmp"))="tmp"</formula>
    </cfRule>
    <cfRule type="duplicateValues" dxfId="103" priority="51"/>
  </conditionalFormatting>
  <conditionalFormatting sqref="A451">
    <cfRule type="beginsWith" dxfId="102" priority="48" operator="beginsWith" text="tmp">
      <formula>LEFT(A451,LEN("tmp"))="tmp"</formula>
    </cfRule>
    <cfRule type="duplicateValues" dxfId="101" priority="49"/>
  </conditionalFormatting>
  <conditionalFormatting sqref="A451">
    <cfRule type="beginsWith" dxfId="100" priority="46" operator="beginsWith" text="tmp">
      <formula>LEFT(A451,LEN("tmp"))="tmp"</formula>
    </cfRule>
    <cfRule type="duplicateValues" dxfId="99" priority="47"/>
  </conditionalFormatting>
  <conditionalFormatting sqref="A564:A565">
    <cfRule type="beginsWith" dxfId="98" priority="8324" operator="beginsWith" text="tmp">
      <formula>LEFT(A564,LEN("tmp"))="tmp"</formula>
    </cfRule>
    <cfRule type="duplicateValues" dxfId="97" priority="8325"/>
  </conditionalFormatting>
  <conditionalFormatting sqref="A484:A503">
    <cfRule type="beginsWith" dxfId="96" priority="8412" operator="beginsWith" text="tmp">
      <formula>LEFT(A484,LEN("tmp"))="tmp"</formula>
    </cfRule>
    <cfRule type="duplicateValues" dxfId="95" priority="8413"/>
  </conditionalFormatting>
  <conditionalFormatting sqref="A247 A249:A254 A257:A259 A261 A263:A266 A279 A281 A286:A293 A296:A297 A304:A309 A311:A313 A315:A316 A322:A323 A330:A332 A334:A342 A344:A346 A350 A353:A354 A356 A362:A369 A371 A376:A386 A388:A389 A396:A399 A402 A404:A411 A392 A394 A422:A429 A432:A434 A455:A456 A464:A469 A445:A452 A474:A565 A567:A576 A579:A580 A583:A599 A602:A603 A605:A607 A610:A614 A616:A1555">
    <cfRule type="beginsWith" dxfId="94" priority="8592" operator="beginsWith" text="tmp">
      <formula>LEFT(A247,LEN("tmp"))="tmp"</formula>
    </cfRule>
    <cfRule type="duplicateValues" dxfId="93" priority="8593"/>
  </conditionalFormatting>
  <conditionalFormatting sqref="A566">
    <cfRule type="beginsWith" dxfId="92" priority="42" operator="beginsWith" text="tmp">
      <formula>LEFT((A566),LEN("tmp"))=("tmp")</formula>
    </cfRule>
  </conditionalFormatting>
  <conditionalFormatting sqref="A567">
    <cfRule type="beginsWith" dxfId="91" priority="44" operator="beginsWith" text="tmp">
      <formula>LEFT(A567,LEN("tmp"))="tmp"</formula>
    </cfRule>
    <cfRule type="duplicateValues" dxfId="90" priority="45"/>
  </conditionalFormatting>
  <conditionalFormatting sqref="A566">
    <cfRule type="expression" dxfId="89" priority="43">
      <formula>COUNTIF(#REF!,#REF!)&gt;0</formula>
    </cfRule>
  </conditionalFormatting>
  <conditionalFormatting sqref="A577">
    <cfRule type="beginsWith" dxfId="88" priority="40" operator="beginsWith" text="tmp">
      <formula>LEFT(A577,LEN("tmp"))="tmp"</formula>
    </cfRule>
    <cfRule type="duplicateValues" dxfId="87" priority="41"/>
  </conditionalFormatting>
  <conditionalFormatting sqref="A578">
    <cfRule type="duplicateValues" dxfId="86" priority="30"/>
  </conditionalFormatting>
  <conditionalFormatting sqref="A578">
    <cfRule type="beginsWith" dxfId="85" priority="31" operator="beginsWith" text="tmp">
      <formula>LEFT(A578,LEN("tmp"))="tmp"</formula>
    </cfRule>
    <cfRule type="duplicateValues" dxfId="84" priority="32"/>
  </conditionalFormatting>
  <conditionalFormatting sqref="A581">
    <cfRule type="duplicateValues" dxfId="83" priority="26"/>
  </conditionalFormatting>
  <conditionalFormatting sqref="A581">
    <cfRule type="beginsWith" dxfId="82" priority="27" operator="beginsWith" text="tmp">
      <formula>LEFT(A581,LEN("tmp"))="tmp"</formula>
    </cfRule>
    <cfRule type="duplicateValues" dxfId="81" priority="28"/>
  </conditionalFormatting>
  <conditionalFormatting sqref="A582">
    <cfRule type="duplicateValues" dxfId="80" priority="22"/>
  </conditionalFormatting>
  <conditionalFormatting sqref="A582">
    <cfRule type="beginsWith" dxfId="79" priority="23" operator="beginsWith" text="tmp">
      <formula>LEFT(A582,LEN("tmp"))="tmp"</formula>
    </cfRule>
    <cfRule type="duplicateValues" dxfId="78" priority="24"/>
  </conditionalFormatting>
  <conditionalFormatting sqref="A600">
    <cfRule type="beginsWith" dxfId="77" priority="18" operator="beginsWith" text="tmp">
      <formula>LEFT(A600,LEN("tmp"))="tmp"</formula>
    </cfRule>
    <cfRule type="duplicateValues" dxfId="76" priority="19"/>
  </conditionalFormatting>
  <conditionalFormatting sqref="A600">
    <cfRule type="duplicateValues" dxfId="75" priority="20"/>
  </conditionalFormatting>
  <conditionalFormatting sqref="A601">
    <cfRule type="beginsWith" dxfId="74" priority="14" operator="beginsWith" text="tmp">
      <formula>LEFT(A601,LEN("tmp"))="tmp"</formula>
    </cfRule>
    <cfRule type="duplicateValues" dxfId="73" priority="15"/>
  </conditionalFormatting>
  <conditionalFormatting sqref="A601">
    <cfRule type="duplicateValues" dxfId="72" priority="16"/>
  </conditionalFormatting>
  <conditionalFormatting sqref="A604">
    <cfRule type="beginsWith" dxfId="71" priority="10" operator="beginsWith" text="tmp">
      <formula>LEFT(A604,LEN("tmp"))="tmp"</formula>
    </cfRule>
    <cfRule type="duplicateValues" dxfId="70" priority="11"/>
  </conditionalFormatting>
  <conditionalFormatting sqref="A604">
    <cfRule type="duplicateValues" dxfId="69" priority="12"/>
  </conditionalFormatting>
  <conditionalFormatting sqref="A608">
    <cfRule type="beginsWith" dxfId="68" priority="6" operator="beginsWith" text="tmp">
      <formula>LEFT(A608,LEN("tmp"))="tmp"</formula>
    </cfRule>
    <cfRule type="duplicateValues" dxfId="67" priority="7"/>
  </conditionalFormatting>
  <conditionalFormatting sqref="A608">
    <cfRule type="duplicateValues" dxfId="66" priority="8"/>
  </conditionalFormatting>
  <conditionalFormatting sqref="A609">
    <cfRule type="beginsWith" dxfId="65" priority="2" operator="beginsWith" text="tmp">
      <formula>LEFT(A609,LEN("tmp"))="tmp"</formula>
    </cfRule>
    <cfRule type="duplicateValues" dxfId="64" priority="3"/>
  </conditionalFormatting>
  <conditionalFormatting sqref="A609">
    <cfRule type="duplicateValues" dxfId="63" priority="4"/>
  </conditionalFormatting>
  <dataValidations count="7">
    <dataValidation operator="lessThanOrEqual" allowBlank="1" showInputMessage="1" showErrorMessage="1" sqref="J1:J2 M1:M1048576" xr:uid="{FF1C4B32-296E-4619-8C23-1D64999DF7A3}"/>
    <dataValidation type="textLength" allowBlank="1" showInputMessage="1" showErrorMessage="1" sqref="A1556:A1048576 A78:A162 A1:A60 A62:A76 A164:A241" xr:uid="{BC5DAD1F-88C9-4D8E-AEA6-AE4C46B9D90D}">
      <formula1>14</formula1>
      <formula2>17</formula2>
    </dataValidation>
    <dataValidation type="textLength" allowBlank="1" showInputMessage="1" showErrorMessage="1" sqref="A242:A279 A281:A302 A304:A481 A483:A565 A567:A600 A602:A614 A616:A1555" xr:uid="{D8386305-ABA1-4938-A644-FD6999440467}">
      <formula1>10</formula1>
      <formula2>17</formula2>
    </dataValidation>
    <dataValidation type="textLength" operator="lessThanOrEqual" allowBlank="1" showInputMessage="1" showErrorMessage="1" sqref="J3:J540 J556:J565 J567:J570 J572:J1048576" xr:uid="{E3623E72-DC5C-4E4B-9C89-7DD07EB353FA}">
      <formula1>1</formula1>
    </dataValidation>
    <dataValidation type="list" allowBlank="1" showInputMessage="1" showErrorMessage="1" sqref="K1:L1048576 B1:D1048576" xr:uid="{8A426F57-5E51-4884-9D26-F1038E59C03D}">
      <formula1>#REF!</formula1>
    </dataValidation>
    <dataValidation type="custom" allowBlank="1" showErrorMessage="1" sqref="J541:J555 J566 J571" xr:uid="{C09C8BDA-01CB-4A3B-B407-0EAB8649BD5E}">
      <formula1>LTE(LEN(J541),(1))</formula1>
    </dataValidation>
    <dataValidation type="custom" allowBlank="1" showErrorMessage="1" sqref="A566 A601" xr:uid="{BE503445-D33A-477F-B778-19992A9D4DD9}">
      <formula1>AND(GTE(LEN(A566),MIN((10),(17))),LTE(LEN(A566),MAX((10),(17))))</formula1>
    </dataValidation>
  </dataValidations>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expression" priority="2840" id="{BD58EB0F-58A6-404A-8B80-158E79E43E87}">
            <xm:f>COUNTIF('C:\Users\joblad\Documents\global.equinix.com\apac-au-fs01\Public\IBX-SY3-LOCC- Restored\03-Secure Store\[SY3-Shipment_Register_MasterCopy_Ver2.2.xlsx]AuditSheet'!#REF!,A1)&gt;0</xm:f>
            <x14:dxf>
              <fill>
                <patternFill>
                  <bgColor rgb="FF00B050"/>
                </patternFill>
              </fill>
            </x14:dxf>
          </x14:cfRule>
          <xm:sqref>A1:A2 A1556:A1048576</xm:sqref>
        </x14:conditionalFormatting>
        <x14:conditionalFormatting xmlns:xm="http://schemas.microsoft.com/office/excel/2006/main">
          <x14:cfRule type="expression" priority="2667" id="{EA3A8844-09B3-4336-888D-FA5142DFBD5F}">
            <xm:f>COUNTIF(AuditSheet!XFC:XFC,A5)&gt;0</xm:f>
            <x14:dxf>
              <fill>
                <patternFill>
                  <bgColor rgb="FF00B050"/>
                </patternFill>
              </fill>
            </x14:dxf>
          </x14:cfRule>
          <xm:sqref>A5:A8 A10:A11 A13:A18 A31 A33 A35:A37 A41 A43 A46:A49 A52:A55 A62 A64:A66 A81:A86 A89 A91:A94 A96 A98:A99 A101 A104:A107 A113 A118:A121 A127:A128 A148:A151 A153:A160 A162 A164 A166 A168:A175 A179 A189:A194 A204:A205 A209 A211:A216 A219:A225 A228:A230 A233:A235 A242:A271 A274:A279 A281:A293 A295:A302 A304:A332 A334:A565 A567:A576 A602:A603 A605:A607 A578:A599 A610:A614 A616:A1555</xm:sqref>
        </x14:conditionalFormatting>
        <x14:conditionalFormatting xmlns:xm="http://schemas.microsoft.com/office/excel/2006/main">
          <x14:cfRule type="expression" priority="586" id="{D554068C-7DDF-41ED-86A4-73AC132224F3}">
            <xm:f>COUNTIF('C:\Users\joblad\Documents\global.equinix.com\apac-au-fs01\Public\IBX-SY3-LOCC- Restored\03-Secure Store\[SY3-Shipment_Register_MasterCopy_Ver2.2.xlsx]AuditSheet'!#REF!,A3)&gt;0</xm:f>
            <x14:dxf>
              <fill>
                <patternFill>
                  <bgColor rgb="FF00B050"/>
                </patternFill>
              </fill>
            </x14:dxf>
          </x14:cfRule>
          <xm:sqref>A3:A4 A12 A19:A30 A32 A34 A38:A40 A42 A44 A50:A51 A56:A60 A63 A67:A76 A78:A80 A87:A88 A90 A95 A97 A100 A102 A108:A112 A114 A122:A126 A152 A161 A165 A129:A147 A176:A177 A180:A188 A195:A203 A206:A208 A210 A217:A218 A226:A227 A231:A232 A236:A241</xm:sqref>
        </x14:conditionalFormatting>
        <x14:conditionalFormatting xmlns:xm="http://schemas.microsoft.com/office/excel/2006/main">
          <x14:cfRule type="expression" priority="39" id="{5534CC68-678E-4EE7-94E2-8B087CEFCC79}">
            <xm:f>COUNTIF(AuditSheet!XFC:XFC,A575)&gt;0</xm:f>
            <x14:dxf>
              <fill>
                <patternFill>
                  <bgColor rgb="FF00B050"/>
                </patternFill>
              </fill>
            </x14:dxf>
          </x14:cfRule>
          <xm:sqref>A577 A600:A601 A604</xm:sqref>
        </x14:conditionalFormatting>
        <x14:conditionalFormatting xmlns:xm="http://schemas.microsoft.com/office/excel/2006/main">
          <x14:cfRule type="expression" priority="5" id="{3079E639-24B0-408F-A145-2F931A6B3920}">
            <xm:f>COUNTIF(AuditSheet!XFC:XFC,A606)&gt;0</xm:f>
            <x14:dxf>
              <fill>
                <patternFill>
                  <bgColor rgb="FF00B050"/>
                </patternFill>
              </fill>
            </x14:dxf>
          </x14:cfRule>
          <xm:sqref>A608</xm:sqref>
        </x14:conditionalFormatting>
        <x14:conditionalFormatting xmlns:xm="http://schemas.microsoft.com/office/excel/2006/main">
          <x14:cfRule type="expression" priority="1" id="{55C2A5F4-9FC7-4902-AD7D-1895B6961C24}">
            <xm:f>COUNTIF(AuditSheet!XFC:XFC,A607)&gt;0</xm:f>
            <x14:dxf>
              <fill>
                <patternFill>
                  <bgColor rgb="FF00B050"/>
                </patternFill>
              </fill>
            </x14:dxf>
          </x14:cfRule>
          <xm:sqref>A609</xm:sqref>
        </x14:conditionalFormatting>
      </x14:conditionalFormatting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7"/>
  <dimension ref="A1:G1000"/>
  <sheetViews>
    <sheetView topLeftCell="A3" workbookViewId="0">
      <selection activeCell="A4" sqref="A4"/>
    </sheetView>
  </sheetViews>
  <sheetFormatPr defaultColWidth="9.140625" defaultRowHeight="15"/>
  <cols>
    <col min="1" max="1" width="17.7109375" style="46" customWidth="1"/>
    <col min="2" max="3" width="14.42578125" style="47" customWidth="1"/>
    <col min="4" max="4" width="15.28515625" style="47" bestFit="1" customWidth="1"/>
    <col min="5" max="5" width="6" style="47" bestFit="1" customWidth="1"/>
    <col min="6" max="6" width="22.140625" style="47" customWidth="1"/>
    <col min="7" max="7" width="15" style="47" customWidth="1"/>
    <col min="8" max="16384" width="9.140625" style="46"/>
  </cols>
  <sheetData>
    <row r="1" spans="1:7" s="26" customFormat="1" ht="15" customHeight="1">
      <c r="A1" s="261" t="s">
        <v>78</v>
      </c>
      <c r="B1" s="35"/>
      <c r="C1" s="51" t="s">
        <v>2</v>
      </c>
      <c r="D1" s="36"/>
      <c r="E1" s="261" t="s">
        <v>40</v>
      </c>
      <c r="F1" s="261" t="s">
        <v>179</v>
      </c>
      <c r="G1" s="261" t="s">
        <v>180</v>
      </c>
    </row>
    <row r="2" spans="1:7" s="27" customFormat="1" ht="29.25" customHeight="1">
      <c r="A2" s="264"/>
      <c r="B2" s="52" t="s">
        <v>181</v>
      </c>
      <c r="C2" s="52" t="s">
        <v>182</v>
      </c>
      <c r="D2" s="52" t="s">
        <v>183</v>
      </c>
      <c r="E2" s="264"/>
      <c r="F2" s="264"/>
      <c r="G2" s="264"/>
    </row>
    <row r="3" spans="1:7" s="54" customFormat="1">
      <c r="A3" s="29" t="s">
        <v>3171</v>
      </c>
      <c r="B3" s="24" t="s">
        <v>13</v>
      </c>
      <c r="C3" s="38" t="str">
        <f>IF(ISBLANK($A3),"",INDEX(ShipmentRegister!F:F,MATCH(AuditSheet!$A3,ShipmentRegister!C:C,0)))</f>
        <v>A1.1</v>
      </c>
      <c r="D3" s="38" t="str">
        <f t="shared" ref="D3" si="0">IF(A3="","",IF(B3&lt;&gt;C3,"Does Not Match",""))</f>
        <v/>
      </c>
      <c r="E3" s="38">
        <f>IF(ISBLANK($A3),"",INDEX(ShipmentRegister!D:D,MATCH(AuditSheet!$A3,ShipmentRegister!C:C,0)))</f>
        <v>1</v>
      </c>
      <c r="F3" s="38" t="str">
        <f>IF(ISBLANK($A3),"",INDEX(ShipmentRegister!M:M,MATCH(AuditSheet!$A3,ShipmentRegister!C:C,0)))</f>
        <v>Collected And Gone</v>
      </c>
      <c r="G3" s="37" t="str">
        <f t="shared" ref="G3:G66" si="1">IF(COUNTIF(A:A,A:A)&gt;1,"Duplicate ID","")</f>
        <v/>
      </c>
    </row>
    <row r="4" spans="1:7" s="54" customFormat="1">
      <c r="A4" s="50" t="s">
        <v>3209</v>
      </c>
      <c r="B4" s="24" t="s">
        <v>13</v>
      </c>
      <c r="C4" s="38" t="str">
        <f>IF(ISBLANK($A4),"",INDEX(ShipmentRegister!F:F,MATCH(AuditSheet!$A4,ShipmentRegister!C:C,0)))</f>
        <v>A1.1</v>
      </c>
      <c r="D4" s="38" t="str">
        <f t="shared" ref="D4:D67" si="2">IF(A4="","",IF(B4&lt;&gt;C4,"Does Not Match",""))</f>
        <v/>
      </c>
      <c r="E4" s="38">
        <f>IF(ISBLANK($A4),"",INDEX(ShipmentRegister!D:D,MATCH(AuditSheet!$A4,ShipmentRegister!C:C,0)))</f>
        <v>1</v>
      </c>
      <c r="F4" s="38" t="str">
        <f>IF(ISBLANK($A4),"",INDEX(ShipmentRegister!M:M,MATCH(AuditSheet!$A4,ShipmentRegister!C:C,0)))</f>
        <v>Inside The Secure Store</v>
      </c>
      <c r="G4" s="37" t="str">
        <f t="shared" si="1"/>
        <v/>
      </c>
    </row>
    <row r="5" spans="1:7" s="54" customFormat="1">
      <c r="A5" s="50" t="s">
        <v>3168</v>
      </c>
      <c r="B5" s="24" t="s">
        <v>13</v>
      </c>
      <c r="C5" s="38" t="str">
        <f>IF(ISBLANK($A5),"",INDEX(ShipmentRegister!F:F,MATCH(AuditSheet!$A5,ShipmentRegister!C:C,0)))</f>
        <v>A1.1</v>
      </c>
      <c r="D5" s="38" t="str">
        <f t="shared" si="2"/>
        <v/>
      </c>
      <c r="E5" s="38">
        <f>IF(ISBLANK($A5),"",INDEX(ShipmentRegister!D:D,MATCH(AuditSheet!$A5,ShipmentRegister!C:C,0)))</f>
        <v>1</v>
      </c>
      <c r="F5" s="38" t="str">
        <f>IF(ISBLANK($A5),"",INDEX(ShipmentRegister!M:M,MATCH(AuditSheet!$A5,ShipmentRegister!C:C,0)))</f>
        <v>Inside The Secure Store</v>
      </c>
      <c r="G5" s="37" t="str">
        <f t="shared" si="1"/>
        <v/>
      </c>
    </row>
    <row r="6" spans="1:7" s="54" customFormat="1">
      <c r="A6" s="29" t="s">
        <v>557</v>
      </c>
      <c r="B6" s="24" t="s">
        <v>13</v>
      </c>
      <c r="C6" s="38" t="str">
        <f>IF(ISBLANK($A6),"",INDEX(ShipmentRegister!F:F,MATCH(AuditSheet!$A6,ShipmentRegister!C:C,0)))</f>
        <v>A1.1</v>
      </c>
      <c r="D6" s="38" t="str">
        <f t="shared" si="2"/>
        <v/>
      </c>
      <c r="E6" s="38">
        <f>IF(ISBLANK($A6),"",INDEX(ShipmentRegister!D:D,MATCH(AuditSheet!$A6,ShipmentRegister!C:C,0)))</f>
        <v>1</v>
      </c>
      <c r="F6" s="38" t="str">
        <f>IF(ISBLANK($A6),"",INDEX(ShipmentRegister!M:M,MATCH(AuditSheet!$A6,ShipmentRegister!C:C,0)))</f>
        <v>Inside The Secure Store</v>
      </c>
      <c r="G6" s="37" t="str">
        <f t="shared" si="1"/>
        <v/>
      </c>
    </row>
    <row r="7" spans="1:7" s="54" customFormat="1">
      <c r="A7" s="29" t="s">
        <v>164</v>
      </c>
      <c r="B7" s="24" t="s">
        <v>13</v>
      </c>
      <c r="C7" s="38" t="str">
        <f>IF(ISBLANK($A7),"",INDEX(ShipmentRegister!F:F,MATCH(AuditSheet!$A7,ShipmentRegister!C:C,0)))</f>
        <v>A1.1</v>
      </c>
      <c r="D7" s="38" t="str">
        <f t="shared" si="2"/>
        <v/>
      </c>
      <c r="E7" s="38">
        <f>IF(ISBLANK($A7),"",INDEX(ShipmentRegister!D:D,MATCH(AuditSheet!$A7,ShipmentRegister!C:C,0)))</f>
        <v>1</v>
      </c>
      <c r="F7" s="38" t="str">
        <f>IF(ISBLANK($A7),"",INDEX(ShipmentRegister!M:M,MATCH(AuditSheet!$A7,ShipmentRegister!C:C,0)))</f>
        <v>Inside The Secure Store</v>
      </c>
      <c r="G7" s="37" t="str">
        <f t="shared" si="1"/>
        <v/>
      </c>
    </row>
    <row r="8" spans="1:7" s="54" customFormat="1">
      <c r="A8" s="29" t="s">
        <v>3178</v>
      </c>
      <c r="B8" s="24" t="s">
        <v>13</v>
      </c>
      <c r="C8" s="38" t="str">
        <f>IF(ISBLANK($A8),"",INDEX(ShipmentRegister!F:F,MATCH(AuditSheet!$A8,ShipmentRegister!C:C,0)))</f>
        <v>A1.1</v>
      </c>
      <c r="D8" s="38" t="str">
        <f t="shared" si="2"/>
        <v/>
      </c>
      <c r="E8" s="38">
        <f>IF(ISBLANK($A8),"",INDEX(ShipmentRegister!D:D,MATCH(AuditSheet!$A8,ShipmentRegister!C:C,0)))</f>
        <v>1</v>
      </c>
      <c r="F8" s="38" t="str">
        <f>IF(ISBLANK($A8),"",INDEX(ShipmentRegister!M:M,MATCH(AuditSheet!$A8,ShipmentRegister!C:C,0)))</f>
        <v>Inside The Secure Store</v>
      </c>
      <c r="G8" s="37" t="str">
        <f t="shared" si="1"/>
        <v/>
      </c>
    </row>
    <row r="9" spans="1:7" s="54" customFormat="1">
      <c r="A9" s="29" t="s">
        <v>3181</v>
      </c>
      <c r="B9" s="24" t="s">
        <v>13</v>
      </c>
      <c r="C9" s="38" t="str">
        <f>IF(ISBLANK($A9),"",INDEX(ShipmentRegister!F:F,MATCH(AuditSheet!$A9,ShipmentRegister!C:C,0)))</f>
        <v>A1.1</v>
      </c>
      <c r="D9" s="38" t="str">
        <f t="shared" si="2"/>
        <v/>
      </c>
      <c r="E9" s="38">
        <f>IF(ISBLANK($A9),"",INDEX(ShipmentRegister!D:D,MATCH(AuditSheet!$A9,ShipmentRegister!C:C,0)))</f>
        <v>1</v>
      </c>
      <c r="F9" s="38" t="str">
        <f>IF(ISBLANK($A9),"",INDEX(ShipmentRegister!M:M,MATCH(AuditSheet!$A9,ShipmentRegister!C:C,0)))</f>
        <v>Inside The Secure Store</v>
      </c>
      <c r="G9" s="37" t="str">
        <f t="shared" si="1"/>
        <v/>
      </c>
    </row>
    <row r="10" spans="1:7" s="54" customFormat="1">
      <c r="A10" s="29" t="s">
        <v>2752</v>
      </c>
      <c r="B10" s="24" t="s">
        <v>13</v>
      </c>
      <c r="C10" s="38" t="str">
        <f>IF(ISBLANK($A10),"",INDEX(ShipmentRegister!F:F,MATCH(AuditSheet!$A10,ShipmentRegister!C:C,0)))</f>
        <v>A1.1</v>
      </c>
      <c r="D10" s="38" t="str">
        <f t="shared" si="2"/>
        <v/>
      </c>
      <c r="E10" s="38">
        <f>IF(ISBLANK($A10),"",INDEX(ShipmentRegister!D:D,MATCH(AuditSheet!$A10,ShipmentRegister!C:C,0)))</f>
        <v>1</v>
      </c>
      <c r="F10" s="38" t="str">
        <f>IF(ISBLANK($A10),"",INDEX(ShipmentRegister!M:M,MATCH(AuditSheet!$A10,ShipmentRegister!C:C,0)))</f>
        <v>Inside The Secure Store</v>
      </c>
      <c r="G10" s="37" t="str">
        <f t="shared" si="1"/>
        <v/>
      </c>
    </row>
    <row r="11" spans="1:7" s="54" customFormat="1">
      <c r="A11" s="29" t="s">
        <v>2288</v>
      </c>
      <c r="B11" s="24" t="s">
        <v>13</v>
      </c>
      <c r="C11" s="38" t="str">
        <f>IF(ISBLANK($A11),"",INDEX(ShipmentRegister!F:F,MATCH(AuditSheet!$A11,ShipmentRegister!C:C,0)))</f>
        <v>A1.1</v>
      </c>
      <c r="D11" s="38" t="str">
        <f t="shared" si="2"/>
        <v/>
      </c>
      <c r="E11" s="38">
        <f>IF(ISBLANK($A11),"",INDEX(ShipmentRegister!D:D,MATCH(AuditSheet!$A11,ShipmentRegister!C:C,0)))</f>
        <v>2</v>
      </c>
      <c r="F11" s="38" t="str">
        <f>IF(ISBLANK($A11),"",INDEX(ShipmentRegister!M:M,MATCH(AuditSheet!$A11,ShipmentRegister!C:C,0)))</f>
        <v>Collected And Gone</v>
      </c>
      <c r="G11" s="37" t="str">
        <f t="shared" si="1"/>
        <v/>
      </c>
    </row>
    <row r="12" spans="1:7" s="54" customFormat="1">
      <c r="A12" s="29" t="s">
        <v>777</v>
      </c>
      <c r="B12" s="24" t="s">
        <v>13</v>
      </c>
      <c r="C12" s="38" t="str">
        <f>IF(ISBLANK($A12),"",INDEX(ShipmentRegister!F:F,MATCH(AuditSheet!$A12,ShipmentRegister!C:C,0)))</f>
        <v>A1.1</v>
      </c>
      <c r="D12" s="38" t="str">
        <f t="shared" si="2"/>
        <v/>
      </c>
      <c r="E12" s="38">
        <f>IF(ISBLANK($A12),"",INDEX(ShipmentRegister!D:D,MATCH(AuditSheet!$A12,ShipmentRegister!C:C,0)))</f>
        <v>1</v>
      </c>
      <c r="F12" s="38" t="str">
        <f>IF(ISBLANK($A12),"",INDEX(ShipmentRegister!M:M,MATCH(AuditSheet!$A12,ShipmentRegister!C:C,0)))</f>
        <v>Inside The Secure Store</v>
      </c>
      <c r="G12" s="37" t="str">
        <f t="shared" si="1"/>
        <v/>
      </c>
    </row>
    <row r="13" spans="1:7" s="54" customFormat="1">
      <c r="A13" s="29" t="s">
        <v>2287</v>
      </c>
      <c r="B13" s="24" t="s">
        <v>13</v>
      </c>
      <c r="C13" s="38" t="str">
        <f>IF(ISBLANK($A13),"",INDEX(ShipmentRegister!F:F,MATCH(AuditSheet!$A13,ShipmentRegister!C:C,0)))</f>
        <v>A1.1</v>
      </c>
      <c r="D13" s="38" t="str">
        <f t="shared" si="2"/>
        <v/>
      </c>
      <c r="E13" s="38">
        <f>IF(ISBLANK($A13),"",INDEX(ShipmentRegister!D:D,MATCH(AuditSheet!$A13,ShipmentRegister!C:C,0)))</f>
        <v>2</v>
      </c>
      <c r="F13" s="38" t="str">
        <f>IF(ISBLANK($A13),"",INDEX(ShipmentRegister!M:M,MATCH(AuditSheet!$A13,ShipmentRegister!C:C,0)))</f>
        <v>Collected And Gone</v>
      </c>
      <c r="G13" s="37" t="str">
        <f t="shared" si="1"/>
        <v/>
      </c>
    </row>
    <row r="14" spans="1:7" s="54" customFormat="1">
      <c r="A14" s="29" t="s">
        <v>168</v>
      </c>
      <c r="B14" s="24" t="s">
        <v>13</v>
      </c>
      <c r="C14" s="38" t="str">
        <f>IF(ISBLANK($A14),"",INDEX(ShipmentRegister!F:F,MATCH(AuditSheet!$A14,ShipmentRegister!C:C,0)))</f>
        <v>A1.1</v>
      </c>
      <c r="D14" s="38" t="str">
        <f t="shared" si="2"/>
        <v/>
      </c>
      <c r="E14" s="38">
        <f>IF(ISBLANK($A14),"",INDEX(ShipmentRegister!D:D,MATCH(AuditSheet!$A14,ShipmentRegister!C:C,0)))</f>
        <v>1</v>
      </c>
      <c r="F14" s="38" t="str">
        <f>IF(ISBLANK($A14),"",INDEX(ShipmentRegister!M:M,MATCH(AuditSheet!$A14,ShipmentRegister!C:C,0)))</f>
        <v>Inside The Secure Store</v>
      </c>
      <c r="G14" s="37" t="str">
        <f t="shared" si="1"/>
        <v/>
      </c>
    </row>
    <row r="15" spans="1:7" s="54" customFormat="1">
      <c r="A15" s="29" t="s">
        <v>88</v>
      </c>
      <c r="B15" s="24" t="s">
        <v>13</v>
      </c>
      <c r="C15" s="38" t="str">
        <f>IF(ISBLANK($A15),"",INDEX(ShipmentRegister!F:F,MATCH(AuditSheet!$A15,ShipmentRegister!C:C,0)))</f>
        <v>A1.1</v>
      </c>
      <c r="D15" s="38" t="str">
        <f t="shared" si="2"/>
        <v/>
      </c>
      <c r="E15" s="38">
        <f>IF(ISBLANK($A15),"",INDEX(ShipmentRegister!D:D,MATCH(AuditSheet!$A15,ShipmentRegister!C:C,0)))</f>
        <v>1</v>
      </c>
      <c r="F15" s="38" t="str">
        <f>IF(ISBLANK($A15),"",INDEX(ShipmentRegister!M:M,MATCH(AuditSheet!$A15,ShipmentRegister!C:C,0)))</f>
        <v>Inside The Secure Store</v>
      </c>
      <c r="G15" s="37" t="str">
        <f t="shared" si="1"/>
        <v/>
      </c>
    </row>
    <row r="16" spans="1:7" s="54" customFormat="1">
      <c r="A16" s="29" t="s">
        <v>1924</v>
      </c>
      <c r="B16" s="24" t="s">
        <v>13</v>
      </c>
      <c r="C16" s="38" t="str">
        <f>IF(ISBLANK($A16),"",INDEX(ShipmentRegister!F:F,MATCH(AuditSheet!$A16,ShipmentRegister!C:C,0)))</f>
        <v>A1.1</v>
      </c>
      <c r="D16" s="38" t="str">
        <f t="shared" si="2"/>
        <v/>
      </c>
      <c r="E16" s="38">
        <f>IF(ISBLANK($A16),"",INDEX(ShipmentRegister!D:D,MATCH(AuditSheet!$A16,ShipmentRegister!C:C,0)))</f>
        <v>1</v>
      </c>
      <c r="F16" s="38" t="str">
        <f>IF(ISBLANK($A16),"",INDEX(ShipmentRegister!M:M,MATCH(AuditSheet!$A16,ShipmentRegister!C:C,0)))</f>
        <v>Collected And Gone</v>
      </c>
      <c r="G16" s="37" t="str">
        <f t="shared" si="1"/>
        <v/>
      </c>
    </row>
    <row r="17" spans="1:7" s="54" customFormat="1">
      <c r="A17" s="29" t="s">
        <v>2236</v>
      </c>
      <c r="B17" s="24" t="s">
        <v>13</v>
      </c>
      <c r="C17" s="38" t="str">
        <f>IF(ISBLANK($A17),"",INDEX(ShipmentRegister!F:F,MATCH(AuditSheet!$A17,ShipmentRegister!C:C,0)))</f>
        <v>A1.1</v>
      </c>
      <c r="D17" s="38" t="str">
        <f t="shared" si="2"/>
        <v/>
      </c>
      <c r="E17" s="38">
        <f>IF(ISBLANK($A17),"",INDEX(ShipmentRegister!D:D,MATCH(AuditSheet!$A17,ShipmentRegister!C:C,0)))</f>
        <v>1</v>
      </c>
      <c r="F17" s="38" t="str">
        <f>IF(ISBLANK($A17),"",INDEX(ShipmentRegister!M:M,MATCH(AuditSheet!$A17,ShipmentRegister!C:C,0)))</f>
        <v>Collected And Gone</v>
      </c>
      <c r="G17" s="37" t="str">
        <f t="shared" si="1"/>
        <v/>
      </c>
    </row>
    <row r="18" spans="1:7" s="54" customFormat="1">
      <c r="A18" s="29" t="s">
        <v>2589</v>
      </c>
      <c r="B18" s="24" t="s">
        <v>13</v>
      </c>
      <c r="C18" s="38" t="str">
        <f>IF(ISBLANK($A18),"",INDEX(ShipmentRegister!F:F,MATCH(AuditSheet!$A18,ShipmentRegister!C:C,0)))</f>
        <v>A1.1</v>
      </c>
      <c r="D18" s="38" t="str">
        <f t="shared" si="2"/>
        <v/>
      </c>
      <c r="E18" s="38">
        <f>IF(ISBLANK($A18),"",INDEX(ShipmentRegister!D:D,MATCH(AuditSheet!$A18,ShipmentRegister!C:C,0)))</f>
        <v>1</v>
      </c>
      <c r="F18" s="38" t="str">
        <f>IF(ISBLANK($A18),"",INDEX(ShipmentRegister!M:M,MATCH(AuditSheet!$A18,ShipmentRegister!C:C,0)))</f>
        <v>Inside The Secure Store</v>
      </c>
      <c r="G18" s="37" t="str">
        <f t="shared" si="1"/>
        <v/>
      </c>
    </row>
    <row r="19" spans="1:7" s="54" customFormat="1">
      <c r="A19" s="29" t="s">
        <v>1459</v>
      </c>
      <c r="B19" s="24" t="s">
        <v>13</v>
      </c>
      <c r="C19" s="38" t="str">
        <f>IF(ISBLANK($A19),"",INDEX(ShipmentRegister!F:F,MATCH(AuditSheet!$A19,ShipmentRegister!C:C,0)))</f>
        <v>A1.1</v>
      </c>
      <c r="D19" s="38" t="str">
        <f t="shared" si="2"/>
        <v/>
      </c>
      <c r="E19" s="38">
        <f>IF(ISBLANK($A19),"",INDEX(ShipmentRegister!D:D,MATCH(AuditSheet!$A19,ShipmentRegister!C:C,0)))</f>
        <v>1</v>
      </c>
      <c r="F19" s="38" t="str">
        <f>IF(ISBLANK($A19),"",INDEX(ShipmentRegister!M:M,MATCH(AuditSheet!$A19,ShipmentRegister!C:C,0)))</f>
        <v>Inside The Secure Store</v>
      </c>
      <c r="G19" s="37" t="str">
        <f t="shared" si="1"/>
        <v/>
      </c>
    </row>
    <row r="20" spans="1:7" s="54" customFormat="1">
      <c r="A20" s="29"/>
      <c r="B20" s="24" t="s">
        <v>13</v>
      </c>
      <c r="C20" s="38" t="str">
        <f>IF(ISBLANK($A20),"",INDEX(ShipmentRegister!F:F,MATCH(AuditSheet!$A20,ShipmentRegister!C:C,0)))</f>
        <v/>
      </c>
      <c r="D20" s="38" t="str">
        <f t="shared" si="2"/>
        <v/>
      </c>
      <c r="E20" s="38" t="str">
        <f>IF(ISBLANK($A20),"",INDEX(ShipmentRegister!D:D,MATCH(AuditSheet!$A20,ShipmentRegister!C:C,0)))</f>
        <v/>
      </c>
      <c r="F20" s="38" t="str">
        <f>IF(ISBLANK($A20),"",INDEX(ShipmentRegister!M:M,MATCH(AuditSheet!$A20,ShipmentRegister!C:C,0)))</f>
        <v/>
      </c>
      <c r="G20" s="37" t="str">
        <f t="shared" si="1"/>
        <v/>
      </c>
    </row>
    <row r="21" spans="1:7" s="54" customFormat="1">
      <c r="A21" s="29" t="s">
        <v>3013</v>
      </c>
      <c r="B21" s="24" t="s">
        <v>14</v>
      </c>
      <c r="C21" s="38" t="str">
        <f>IF(ISBLANK($A21),"",INDEX(ShipmentRegister!F:F,MATCH(AuditSheet!$A21,ShipmentRegister!C:C,0)))</f>
        <v>A1.2</v>
      </c>
      <c r="D21" s="38" t="str">
        <f t="shared" ref="D21:D26" si="3">IF(A21="","",IF(B21&lt;&gt;C21,"Does Not Match",""))</f>
        <v/>
      </c>
      <c r="E21" s="38">
        <f>IF(ISBLANK($A21),"",INDEX(ShipmentRegister!D:D,MATCH(AuditSheet!$A21,ShipmentRegister!C:C,0)))</f>
        <v>2</v>
      </c>
      <c r="F21" s="38" t="str">
        <f>IF(ISBLANK($A21),"",INDEX(ShipmentRegister!M:M,MATCH(AuditSheet!$A21,ShipmentRegister!C:C,0)))</f>
        <v>Inside The Secure Store</v>
      </c>
      <c r="G21" s="37" t="str">
        <f t="shared" si="1"/>
        <v/>
      </c>
    </row>
    <row r="22" spans="1:7" s="54" customFormat="1">
      <c r="A22" s="29" t="s">
        <v>3012</v>
      </c>
      <c r="B22" s="24" t="s">
        <v>14</v>
      </c>
      <c r="C22" s="38" t="str">
        <f>IF(ISBLANK($A22),"",INDEX(ShipmentRegister!F:F,MATCH(AuditSheet!$A22,ShipmentRegister!C:C,0)))</f>
        <v>A1.2</v>
      </c>
      <c r="D22" s="38" t="str">
        <f t="shared" si="3"/>
        <v/>
      </c>
      <c r="E22" s="38">
        <f>IF(ISBLANK($A22),"",INDEX(ShipmentRegister!D:D,MATCH(AuditSheet!$A22,ShipmentRegister!C:C,0)))</f>
        <v>2</v>
      </c>
      <c r="F22" s="38" t="str">
        <f>IF(ISBLANK($A22),"",INDEX(ShipmentRegister!M:M,MATCH(AuditSheet!$A22,ShipmentRegister!C:C,0)))</f>
        <v>Inside The Secure Store</v>
      </c>
      <c r="G22" s="37" t="str">
        <f t="shared" si="1"/>
        <v/>
      </c>
    </row>
    <row r="23" spans="1:7" s="54" customFormat="1">
      <c r="A23" s="29" t="s">
        <v>2950</v>
      </c>
      <c r="B23" s="24" t="s">
        <v>14</v>
      </c>
      <c r="C23" s="38" t="str">
        <f>IF(ISBLANK($A23),"",INDEX(ShipmentRegister!F:F,MATCH(AuditSheet!$A23,ShipmentRegister!C:C,0)))</f>
        <v>A1.2</v>
      </c>
      <c r="D23" s="38" t="str">
        <f t="shared" si="3"/>
        <v/>
      </c>
      <c r="E23" s="38">
        <f>IF(ISBLANK($A23),"",INDEX(ShipmentRegister!D:D,MATCH(AuditSheet!$A23,ShipmentRegister!C:C,0)))</f>
        <v>1</v>
      </c>
      <c r="F23" s="38" t="str">
        <f>IF(ISBLANK($A23),"",INDEX(ShipmentRegister!M:M,MATCH(AuditSheet!$A23,ShipmentRegister!C:C,0)))</f>
        <v>Inside The Secure Store</v>
      </c>
      <c r="G23" s="37" t="str">
        <f t="shared" si="1"/>
        <v/>
      </c>
    </row>
    <row r="24" spans="1:7" s="54" customFormat="1">
      <c r="A24" s="29" t="s">
        <v>599</v>
      </c>
      <c r="B24" s="24" t="s">
        <v>14</v>
      </c>
      <c r="C24" s="38" t="str">
        <f>IF(ISBLANK($A24),"",INDEX(ShipmentRegister!F:F,MATCH(AuditSheet!$A24,ShipmentRegister!C:C,0)))</f>
        <v>A1.2</v>
      </c>
      <c r="D24" s="38" t="str">
        <f t="shared" si="3"/>
        <v/>
      </c>
      <c r="E24" s="38">
        <f>IF(ISBLANK($A24),"",INDEX(ShipmentRegister!D:D,MATCH(AuditSheet!$A24,ShipmentRegister!C:C,0)))</f>
        <v>1</v>
      </c>
      <c r="F24" s="38" t="str">
        <f>IF(ISBLANK($A24),"",INDEX(ShipmentRegister!M:M,MATCH(AuditSheet!$A24,ShipmentRegister!C:C,0)))</f>
        <v>Inside The Secure Store</v>
      </c>
      <c r="G24" s="37" t="str">
        <f t="shared" si="1"/>
        <v/>
      </c>
    </row>
    <row r="25" spans="1:7" s="54" customFormat="1">
      <c r="A25" s="29" t="s">
        <v>408</v>
      </c>
      <c r="B25" s="24" t="s">
        <v>14</v>
      </c>
      <c r="C25" s="38" t="str">
        <f>IF(ISBLANK($A25),"",INDEX(ShipmentRegister!F:F,MATCH(AuditSheet!$A25,ShipmentRegister!C:C,0)))</f>
        <v>A1.2</v>
      </c>
      <c r="D25" s="38" t="str">
        <f t="shared" si="3"/>
        <v/>
      </c>
      <c r="E25" s="38">
        <f>IF(ISBLANK($A25),"",INDEX(ShipmentRegister!D:D,MATCH(AuditSheet!$A25,ShipmentRegister!C:C,0)))</f>
        <v>1</v>
      </c>
      <c r="F25" s="38" t="str">
        <f>IF(ISBLANK($A25),"",INDEX(ShipmentRegister!M:M,MATCH(AuditSheet!$A25,ShipmentRegister!C:C,0)))</f>
        <v>Inside The Secure Store</v>
      </c>
      <c r="G25" s="37" t="str">
        <f t="shared" si="1"/>
        <v/>
      </c>
    </row>
    <row r="26" spans="1:7" s="54" customFormat="1">
      <c r="A26" s="29" t="s">
        <v>469</v>
      </c>
      <c r="B26" s="24" t="s">
        <v>14</v>
      </c>
      <c r="C26" s="38" t="str">
        <f>IF(ISBLANK($A26),"",INDEX(ShipmentRegister!F:F,MATCH(AuditSheet!$A26,ShipmentRegister!C:C,0)))</f>
        <v>A1.2</v>
      </c>
      <c r="D26" s="38" t="str">
        <f t="shared" si="3"/>
        <v/>
      </c>
      <c r="E26" s="38">
        <f>IF(ISBLANK($A26),"",INDEX(ShipmentRegister!D:D,MATCH(AuditSheet!$A26,ShipmentRegister!C:C,0)))</f>
        <v>1</v>
      </c>
      <c r="F26" s="38" t="str">
        <f>IF(ISBLANK($A26),"",INDEX(ShipmentRegister!M:M,MATCH(AuditSheet!$A26,ShipmentRegister!C:C,0)))</f>
        <v>Inside The Secure Store</v>
      </c>
      <c r="G26" s="37" t="str">
        <f t="shared" si="1"/>
        <v/>
      </c>
    </row>
    <row r="27" spans="1:7" s="54" customFormat="1">
      <c r="A27" s="29" t="s">
        <v>634</v>
      </c>
      <c r="B27" s="24" t="s">
        <v>14</v>
      </c>
      <c r="C27" s="38" t="str">
        <f>IF(ISBLANK($A27),"",INDEX(ShipmentRegister!F:F,MATCH(AuditSheet!$A27,ShipmentRegister!C:C,0)))</f>
        <v>A1.2</v>
      </c>
      <c r="D27" s="38" t="str">
        <f t="shared" si="2"/>
        <v/>
      </c>
      <c r="E27" s="38">
        <f>IF(ISBLANK($A27),"",INDEX(ShipmentRegister!D:D,MATCH(AuditSheet!$A27,ShipmentRegister!C:C,0)))</f>
        <v>1</v>
      </c>
      <c r="F27" s="38" t="str">
        <f>IF(ISBLANK($A27),"",INDEX(ShipmentRegister!M:M,MATCH(AuditSheet!$A27,ShipmentRegister!C:C,0)))</f>
        <v>Inside The Secure Store</v>
      </c>
      <c r="G27" s="37" t="str">
        <f t="shared" si="1"/>
        <v/>
      </c>
    </row>
    <row r="28" spans="1:7" s="54" customFormat="1">
      <c r="A28" s="24" t="s">
        <v>1753</v>
      </c>
      <c r="B28" s="24" t="s">
        <v>14</v>
      </c>
      <c r="C28" s="38" t="str">
        <f>IF(ISBLANK($A28),"",INDEX(ShipmentRegister!F:F,MATCH(AuditSheet!$A28,ShipmentRegister!C:C,0)))</f>
        <v>A1.2</v>
      </c>
      <c r="D28" s="38" t="str">
        <f>IF(A28="","",IF(B28&lt;&gt;C28,"Does Not Match",""))</f>
        <v/>
      </c>
      <c r="E28" s="38">
        <f>IF(ISBLANK($A28),"",INDEX(ShipmentRegister!D:D,MATCH(AuditSheet!$A28,ShipmentRegister!C:C,0)))</f>
        <v>1</v>
      </c>
      <c r="F28" s="38" t="str">
        <f>IF(ISBLANK($A28),"",INDEX(ShipmentRegister!M:M,MATCH(AuditSheet!$A28,ShipmentRegister!C:C,0)))</f>
        <v>Inside The Secure Store</v>
      </c>
      <c r="G28" s="37" t="str">
        <f t="shared" si="1"/>
        <v/>
      </c>
    </row>
    <row r="29" spans="1:7" s="54" customFormat="1">
      <c r="A29" s="29" t="s">
        <v>2385</v>
      </c>
      <c r="B29" s="24" t="s">
        <v>14</v>
      </c>
      <c r="C29" s="38" t="str">
        <f>IF(ISBLANK($A29),"",INDEX(ShipmentRegister!F:F,MATCH(AuditSheet!$A29,ShipmentRegister!C:C,0)))</f>
        <v>A1.2</v>
      </c>
      <c r="D29" s="38" t="str">
        <f>IF(A29="","",IF(B29&lt;&gt;C29,"Does Not Match",""))</f>
        <v/>
      </c>
      <c r="E29" s="38">
        <f>IF(ISBLANK($A29),"",INDEX(ShipmentRegister!D:D,MATCH(AuditSheet!$A29,ShipmentRegister!C:C,0)))</f>
        <v>1</v>
      </c>
      <c r="F29" s="38" t="str">
        <f>IF(ISBLANK($A29),"",INDEX(ShipmentRegister!M:M,MATCH(AuditSheet!$A29,ShipmentRegister!C:C,0)))</f>
        <v>Inside The Secure Store</v>
      </c>
      <c r="G29" s="37" t="str">
        <f t="shared" si="1"/>
        <v/>
      </c>
    </row>
    <row r="30" spans="1:7" s="54" customFormat="1">
      <c r="A30" s="29" t="s">
        <v>397</v>
      </c>
      <c r="B30" s="24" t="s">
        <v>14</v>
      </c>
      <c r="C30" s="38" t="str">
        <f>IF(ISBLANK($A30),"",INDEX(ShipmentRegister!F:F,MATCH(AuditSheet!$A30,ShipmentRegister!C:C,0)))</f>
        <v>A1.2</v>
      </c>
      <c r="D30" s="38" t="str">
        <f>IF(A30="","",IF(B30&lt;&gt;C30,"Does Not Match",""))</f>
        <v/>
      </c>
      <c r="E30" s="38">
        <f>IF(ISBLANK($A30),"",INDEX(ShipmentRegister!D:D,MATCH(AuditSheet!$A30,ShipmentRegister!C:C,0)))</f>
        <v>1</v>
      </c>
      <c r="F30" s="38" t="str">
        <f>IF(ISBLANK($A30),"",INDEX(ShipmentRegister!M:M,MATCH(AuditSheet!$A30,ShipmentRegister!C:C,0)))</f>
        <v>Inside The Secure Store</v>
      </c>
      <c r="G30" s="37" t="str">
        <f t="shared" si="1"/>
        <v/>
      </c>
    </row>
    <row r="31" spans="1:7" s="54" customFormat="1">
      <c r="A31" s="29" t="s">
        <v>226</v>
      </c>
      <c r="B31" s="24" t="s">
        <v>14</v>
      </c>
      <c r="C31" s="38" t="str">
        <f>IF(ISBLANK($A31),"",INDEX(ShipmentRegister!F:F,MATCH(AuditSheet!$A31,ShipmentRegister!C:C,0)))</f>
        <v>A1.2</v>
      </c>
      <c r="D31" s="38" t="str">
        <f>IF(A31="","",IF(B31&lt;&gt;C31,"Does Not Match",""))</f>
        <v/>
      </c>
      <c r="E31" s="38">
        <f>IF(ISBLANK($A31),"",INDEX(ShipmentRegister!D:D,MATCH(AuditSheet!$A31,ShipmentRegister!C:C,0)))</f>
        <v>1</v>
      </c>
      <c r="F31" s="38" t="str">
        <f>IF(ISBLANK($A31),"",INDEX(ShipmentRegister!M:M,MATCH(AuditSheet!$A31,ShipmentRegister!C:C,0)))</f>
        <v>Inside The Secure Store</v>
      </c>
      <c r="G31" s="37" t="str">
        <f t="shared" si="1"/>
        <v/>
      </c>
    </row>
    <row r="32" spans="1:7" s="54" customFormat="1">
      <c r="A32" s="29" t="s">
        <v>392</v>
      </c>
      <c r="B32" s="24" t="s">
        <v>14</v>
      </c>
      <c r="C32" s="38" t="str">
        <f>IF(ISBLANK($A32),"",INDEX(ShipmentRegister!F:F,MATCH(AuditSheet!$A32,ShipmentRegister!C:C,0)))</f>
        <v>A1.2</v>
      </c>
      <c r="D32" s="38" t="str">
        <f>IF(A32="","",IF(B32&lt;&gt;C32,"Does Not Match",""))</f>
        <v/>
      </c>
      <c r="E32" s="38">
        <f>IF(ISBLANK($A32),"",INDEX(ShipmentRegister!D:D,MATCH(AuditSheet!$A32,ShipmentRegister!C:C,0)))</f>
        <v>1</v>
      </c>
      <c r="F32" s="38" t="str">
        <f>IF(ISBLANK($A32),"",INDEX(ShipmentRegister!M:M,MATCH(AuditSheet!$A32,ShipmentRegister!C:C,0)))</f>
        <v>Inside The Secure Store</v>
      </c>
      <c r="G32" s="37" t="str">
        <f t="shared" si="1"/>
        <v/>
      </c>
    </row>
    <row r="33" spans="1:7" s="54" customFormat="1">
      <c r="A33" s="29" t="s">
        <v>629</v>
      </c>
      <c r="B33" s="24" t="s">
        <v>14</v>
      </c>
      <c r="C33" s="38" t="str">
        <f>IF(ISBLANK($A33),"",INDEX(ShipmentRegister!F:F,MATCH(AuditSheet!$A33,ShipmentRegister!C:C,0)))</f>
        <v>A1.2</v>
      </c>
      <c r="D33" s="38" t="str">
        <f t="shared" si="2"/>
        <v/>
      </c>
      <c r="E33" s="38">
        <f>IF(ISBLANK($A33),"",INDEX(ShipmentRegister!D:D,MATCH(AuditSheet!$A33,ShipmentRegister!C:C,0)))</f>
        <v>1</v>
      </c>
      <c r="F33" s="38" t="str">
        <f>IF(ISBLANK($A33),"",INDEX(ShipmentRegister!M:M,MATCH(AuditSheet!$A33,ShipmentRegister!C:C,0)))</f>
        <v>Inside The Secure Store</v>
      </c>
      <c r="G33" s="37" t="str">
        <f t="shared" si="1"/>
        <v/>
      </c>
    </row>
    <row r="34" spans="1:7" s="54" customFormat="1">
      <c r="A34" s="29" t="s">
        <v>3207</v>
      </c>
      <c r="B34" s="24" t="s">
        <v>14</v>
      </c>
      <c r="C34" s="38" t="str">
        <f>IF(ISBLANK($A34),"",INDEX(ShipmentRegister!F:F,MATCH(AuditSheet!$A34,ShipmentRegister!C:C,0)))</f>
        <v>A1.2</v>
      </c>
      <c r="D34" s="38" t="str">
        <f t="shared" si="2"/>
        <v/>
      </c>
      <c r="E34" s="38">
        <f>IF(ISBLANK($A34),"",INDEX(ShipmentRegister!D:D,MATCH(AuditSheet!$A34,ShipmentRegister!C:C,0)))</f>
        <v>1</v>
      </c>
      <c r="F34" s="38" t="str">
        <f>IF(ISBLANK($A34),"",INDEX(ShipmentRegister!M:M,MATCH(AuditSheet!$A34,ShipmentRegister!C:C,0)))</f>
        <v>Inside The Secure Store</v>
      </c>
      <c r="G34" s="37" t="str">
        <f t="shared" si="1"/>
        <v/>
      </c>
    </row>
    <row r="35" spans="1:7" s="54" customFormat="1">
      <c r="A35" s="29" t="s">
        <v>3305</v>
      </c>
      <c r="B35" s="24" t="s">
        <v>14</v>
      </c>
      <c r="C35" s="38" t="str">
        <f>IF(ISBLANK($A35),"",INDEX(ShipmentRegister!F:F,MATCH(AuditSheet!$A35,ShipmentRegister!C:C,0)))</f>
        <v>A1.2</v>
      </c>
      <c r="D35" s="38" t="str">
        <f t="shared" si="2"/>
        <v/>
      </c>
      <c r="E35" s="38">
        <f>IF(ISBLANK($A35),"",INDEX(ShipmentRegister!D:D,MATCH(AuditSheet!$A35,ShipmentRegister!C:C,0)))</f>
        <v>1</v>
      </c>
      <c r="F35" s="38" t="str">
        <f>IF(ISBLANK($A35),"",INDEX(ShipmentRegister!M:M,MATCH(AuditSheet!$A35,ShipmentRegister!C:C,0)))</f>
        <v>Inside The Secure Store</v>
      </c>
      <c r="G35" s="37" t="str">
        <f t="shared" si="1"/>
        <v/>
      </c>
    </row>
    <row r="36" spans="1:7" s="54" customFormat="1">
      <c r="A36" s="29" t="s">
        <v>1023</v>
      </c>
      <c r="B36" s="24" t="s">
        <v>14</v>
      </c>
      <c r="C36" s="38" t="str">
        <f>IF(ISBLANK($A36),"",INDEX(ShipmentRegister!F:F,MATCH(AuditSheet!$A36,ShipmentRegister!C:C,0)))</f>
        <v>A1.2</v>
      </c>
      <c r="D36" s="38" t="str">
        <f t="shared" si="2"/>
        <v/>
      </c>
      <c r="E36" s="38">
        <f>IF(ISBLANK($A36),"",INDEX(ShipmentRegister!D:D,MATCH(AuditSheet!$A36,ShipmentRegister!C:C,0)))</f>
        <v>1</v>
      </c>
      <c r="F36" s="38" t="str">
        <f>IF(ISBLANK($A36),"",INDEX(ShipmentRegister!M:M,MATCH(AuditSheet!$A36,ShipmentRegister!C:C,0)))</f>
        <v>Inside The Secure Store</v>
      </c>
      <c r="G36" s="37" t="str">
        <f t="shared" si="1"/>
        <v/>
      </c>
    </row>
    <row r="37" spans="1:7" s="54" customFormat="1">
      <c r="A37" s="29" t="s">
        <v>308</v>
      </c>
      <c r="B37" s="24" t="s">
        <v>14</v>
      </c>
      <c r="C37" s="38" t="str">
        <f>IF(ISBLANK($A37),"",INDEX(ShipmentRegister!F:F,MATCH(AuditSheet!$A37,ShipmentRegister!C:C,0)))</f>
        <v>A1.2</v>
      </c>
      <c r="D37" s="38" t="str">
        <f t="shared" si="2"/>
        <v/>
      </c>
      <c r="E37" s="38">
        <f>IF(ISBLANK($A37),"",INDEX(ShipmentRegister!D:D,MATCH(AuditSheet!$A37,ShipmentRegister!C:C,0)))</f>
        <v>1</v>
      </c>
      <c r="F37" s="38" t="str">
        <f>IF(ISBLANK($A37),"",INDEX(ShipmentRegister!M:M,MATCH(AuditSheet!$A37,ShipmentRegister!C:C,0)))</f>
        <v>Inside The Secure Store</v>
      </c>
      <c r="G37" s="37" t="str">
        <f t="shared" si="1"/>
        <v/>
      </c>
    </row>
    <row r="38" spans="1:7" s="54" customFormat="1">
      <c r="A38" s="29" t="s">
        <v>196</v>
      </c>
      <c r="B38" s="24" t="s">
        <v>14</v>
      </c>
      <c r="C38" s="38" t="str">
        <f>IF(ISBLANK($A38),"",INDEX(ShipmentRegister!F:F,MATCH(AuditSheet!$A38,ShipmentRegister!C:C,0)))</f>
        <v>A1.2</v>
      </c>
      <c r="D38" s="38" t="str">
        <f t="shared" si="2"/>
        <v/>
      </c>
      <c r="E38" s="38">
        <f>IF(ISBLANK($A38),"",INDEX(ShipmentRegister!D:D,MATCH(AuditSheet!$A38,ShipmentRegister!C:C,0)))</f>
        <v>1</v>
      </c>
      <c r="F38" s="38" t="str">
        <f>IF(ISBLANK($A38),"",INDEX(ShipmentRegister!M:M,MATCH(AuditSheet!$A38,ShipmentRegister!C:C,0)))</f>
        <v>Inside The Secure Store</v>
      </c>
      <c r="G38" s="37" t="str">
        <f t="shared" si="1"/>
        <v/>
      </c>
    </row>
    <row r="39" spans="1:7" s="54" customFormat="1">
      <c r="A39" s="29" t="s">
        <v>313</v>
      </c>
      <c r="B39" s="24" t="s">
        <v>14</v>
      </c>
      <c r="C39" s="38" t="str">
        <f>IF(ISBLANK($A39),"",INDEX(ShipmentRegister!F:F,MATCH(AuditSheet!$A39,ShipmentRegister!C:C,0)))</f>
        <v>A1.2</v>
      </c>
      <c r="D39" s="38" t="str">
        <f t="shared" si="2"/>
        <v/>
      </c>
      <c r="E39" s="38">
        <f>IF(ISBLANK($A39),"",INDEX(ShipmentRegister!D:D,MATCH(AuditSheet!$A39,ShipmentRegister!C:C,0)))</f>
        <v>1</v>
      </c>
      <c r="F39" s="38" t="str">
        <f>IF(ISBLANK($A39),"",INDEX(ShipmentRegister!M:M,MATCH(AuditSheet!$A39,ShipmentRegister!C:C,0)))</f>
        <v>Inside The Secure Store</v>
      </c>
      <c r="G39" s="37" t="str">
        <f t="shared" si="1"/>
        <v/>
      </c>
    </row>
    <row r="40" spans="1:7" s="54" customFormat="1">
      <c r="A40" s="29" t="s">
        <v>600</v>
      </c>
      <c r="B40" s="24" t="s">
        <v>14</v>
      </c>
      <c r="C40" s="38" t="str">
        <f>IF(ISBLANK($A40),"",INDEX(ShipmentRegister!F:F,MATCH(AuditSheet!$A40,ShipmentRegister!C:C,0)))</f>
        <v>A1.2</v>
      </c>
      <c r="D40" s="38" t="str">
        <f t="shared" si="2"/>
        <v/>
      </c>
      <c r="E40" s="38">
        <f>IF(ISBLANK($A40),"",INDEX(ShipmentRegister!D:D,MATCH(AuditSheet!$A40,ShipmentRegister!C:C,0)))</f>
        <v>1</v>
      </c>
      <c r="F40" s="38" t="str">
        <f>IF(ISBLANK($A40),"",INDEX(ShipmentRegister!M:M,MATCH(AuditSheet!$A40,ShipmentRegister!C:C,0)))</f>
        <v>Inside The Secure Store</v>
      </c>
      <c r="G40" s="37" t="str">
        <f t="shared" si="1"/>
        <v/>
      </c>
    </row>
    <row r="41" spans="1:7" s="54" customFormat="1">
      <c r="A41" s="29" t="s">
        <v>383</v>
      </c>
      <c r="B41" s="24" t="s">
        <v>14</v>
      </c>
      <c r="C41" s="38" t="str">
        <f>IF(ISBLANK($A41),"",INDEX(ShipmentRegister!F:F,MATCH(AuditSheet!$A41,ShipmentRegister!C:C,0)))</f>
        <v>A1.2</v>
      </c>
      <c r="D41" s="38" t="str">
        <f t="shared" si="2"/>
        <v/>
      </c>
      <c r="E41" s="38">
        <f>IF(ISBLANK($A41),"",INDEX(ShipmentRegister!D:D,MATCH(AuditSheet!$A41,ShipmentRegister!C:C,0)))</f>
        <v>1</v>
      </c>
      <c r="F41" s="38" t="str">
        <f>IF(ISBLANK($A41),"",INDEX(ShipmentRegister!M:M,MATCH(AuditSheet!$A41,ShipmentRegister!C:C,0)))</f>
        <v>Inside The Secure Store</v>
      </c>
      <c r="G41" s="37" t="str">
        <f t="shared" si="1"/>
        <v/>
      </c>
    </row>
    <row r="42" spans="1:7" s="54" customFormat="1">
      <c r="A42" s="29" t="s">
        <v>550</v>
      </c>
      <c r="B42" s="24" t="s">
        <v>14</v>
      </c>
      <c r="C42" s="38" t="str">
        <f>IF(ISBLANK($A42),"",INDEX(ShipmentRegister!F:F,MATCH(AuditSheet!$A42,ShipmentRegister!C:C,0)))</f>
        <v>A1.2</v>
      </c>
      <c r="D42" s="38" t="str">
        <f t="shared" si="2"/>
        <v/>
      </c>
      <c r="E42" s="38">
        <f>IF(ISBLANK($A42),"",INDEX(ShipmentRegister!D:D,MATCH(AuditSheet!$A42,ShipmentRegister!C:C,0)))</f>
        <v>1</v>
      </c>
      <c r="F42" s="38" t="str">
        <f>IF(ISBLANK($A42),"",INDEX(ShipmentRegister!M:M,MATCH(AuditSheet!$A42,ShipmentRegister!C:C,0)))</f>
        <v>Inside The Secure Store</v>
      </c>
      <c r="G42" s="37" t="str">
        <f t="shared" si="1"/>
        <v/>
      </c>
    </row>
    <row r="43" spans="1:7" s="54" customFormat="1">
      <c r="A43" s="29" t="s">
        <v>2864</v>
      </c>
      <c r="B43" s="24" t="s">
        <v>14</v>
      </c>
      <c r="C43" s="38" t="str">
        <f>IF(ISBLANK($A43),"",INDEX(ShipmentRegister!F:F,MATCH(AuditSheet!$A43,ShipmentRegister!C:C,0)))</f>
        <v>A1.2</v>
      </c>
      <c r="D43" s="38" t="str">
        <f t="shared" si="2"/>
        <v/>
      </c>
      <c r="E43" s="38">
        <f>IF(ISBLANK($A43),"",INDEX(ShipmentRegister!D:D,MATCH(AuditSheet!$A43,ShipmentRegister!C:C,0)))</f>
        <v>1</v>
      </c>
      <c r="F43" s="38" t="str">
        <f>IF(ISBLANK($A43),"",INDEX(ShipmentRegister!M:M,MATCH(AuditSheet!$A43,ShipmentRegister!C:C,0)))</f>
        <v>Inside The Secure Store</v>
      </c>
      <c r="G43" s="37" t="str">
        <f t="shared" si="1"/>
        <v/>
      </c>
    </row>
    <row r="44" spans="1:7" s="54" customFormat="1">
      <c r="A44" s="29"/>
      <c r="B44" s="24" t="s">
        <v>14</v>
      </c>
      <c r="C44" s="38" t="str">
        <f>IF(ISBLANK($A44),"",INDEX(ShipmentRegister!F:F,MATCH(AuditSheet!$A44,ShipmentRegister!C:C,0)))</f>
        <v/>
      </c>
      <c r="D44" s="38" t="str">
        <f t="shared" si="2"/>
        <v/>
      </c>
      <c r="E44" s="38" t="str">
        <f>IF(ISBLANK($A44),"",INDEX(ShipmentRegister!D:D,MATCH(AuditSheet!$A44,ShipmentRegister!C:C,0)))</f>
        <v/>
      </c>
      <c r="F44" s="38" t="str">
        <f>IF(ISBLANK($A44),"",INDEX(ShipmentRegister!M:M,MATCH(AuditSheet!$A44,ShipmentRegister!C:C,0)))</f>
        <v/>
      </c>
      <c r="G44" s="37" t="str">
        <f t="shared" si="1"/>
        <v/>
      </c>
    </row>
    <row r="45" spans="1:7" s="54" customFormat="1">
      <c r="A45" s="29"/>
      <c r="B45" s="24" t="s">
        <v>14</v>
      </c>
      <c r="C45" s="38" t="str">
        <f>IF(ISBLANK($A45),"",INDEX(ShipmentRegister!F:F,MATCH(AuditSheet!$A45,ShipmentRegister!C:C,0)))</f>
        <v/>
      </c>
      <c r="D45" s="38" t="str">
        <f t="shared" si="2"/>
        <v/>
      </c>
      <c r="E45" s="38" t="str">
        <f>IF(ISBLANK($A45),"",INDEX(ShipmentRegister!D:D,MATCH(AuditSheet!$A45,ShipmentRegister!C:C,0)))</f>
        <v/>
      </c>
      <c r="F45" s="38" t="str">
        <f>IF(ISBLANK($A45),"",INDEX(ShipmentRegister!M:M,MATCH(AuditSheet!$A45,ShipmentRegister!C:C,0)))</f>
        <v/>
      </c>
      <c r="G45" s="37" t="str">
        <f t="shared" si="1"/>
        <v/>
      </c>
    </row>
    <row r="46" spans="1:7" s="54" customFormat="1">
      <c r="A46" s="29" t="s">
        <v>3262</v>
      </c>
      <c r="B46" s="24" t="s">
        <v>14</v>
      </c>
      <c r="C46" s="38" t="str">
        <f>IF(ISBLANK($A46),"",INDEX(ShipmentRegister!F:F,MATCH(AuditSheet!$A46,ShipmentRegister!C:C,0)))</f>
        <v>A1.2</v>
      </c>
      <c r="D46" s="38" t="str">
        <f t="shared" si="2"/>
        <v/>
      </c>
      <c r="E46" s="38">
        <f>IF(ISBLANK($A46),"",INDEX(ShipmentRegister!D:D,MATCH(AuditSheet!$A46,ShipmentRegister!C:C,0)))</f>
        <v>1</v>
      </c>
      <c r="F46" s="38" t="str">
        <f>IF(ISBLANK($A46),"",INDEX(ShipmentRegister!M:M,MATCH(AuditSheet!$A46,ShipmentRegister!C:C,0)))</f>
        <v>Inside The Secure Store</v>
      </c>
      <c r="G46" s="37" t="str">
        <f t="shared" si="1"/>
        <v/>
      </c>
    </row>
    <row r="47" spans="1:7" s="54" customFormat="1">
      <c r="A47" s="29" t="s">
        <v>885</v>
      </c>
      <c r="B47" s="24" t="s">
        <v>97</v>
      </c>
      <c r="C47" s="38" t="str">
        <f>IF(ISBLANK($A47),"",INDEX(ShipmentRegister!F:F,MATCH(AuditSheet!$A47,ShipmentRegister!C:C,0)))</f>
        <v>A2.1</v>
      </c>
      <c r="D47" s="38" t="str">
        <f t="shared" si="2"/>
        <v/>
      </c>
      <c r="E47" s="38">
        <f>IF(ISBLANK($A47),"",INDEX(ShipmentRegister!D:D,MATCH(AuditSheet!$A47,ShipmentRegister!C:C,0)))</f>
        <v>3</v>
      </c>
      <c r="F47" s="38" t="str">
        <f>IF(ISBLANK($A47),"",INDEX(ShipmentRegister!M:M,MATCH(AuditSheet!$A47,ShipmentRegister!C:C,0)))</f>
        <v>Inside The Secure Store</v>
      </c>
      <c r="G47" s="37" t="str">
        <f t="shared" si="1"/>
        <v/>
      </c>
    </row>
    <row r="48" spans="1:7" s="54" customFormat="1">
      <c r="A48" s="29" t="s">
        <v>1967</v>
      </c>
      <c r="B48" s="24" t="s">
        <v>13</v>
      </c>
      <c r="C48" s="38" t="str">
        <f>IF(ISBLANK($A48),"",INDEX(ShipmentRegister!F:F,MATCH(AuditSheet!$A48,ShipmentRegister!C:C,0)))</f>
        <v>A1.1</v>
      </c>
      <c r="D48" s="38" t="str">
        <f t="shared" si="2"/>
        <v/>
      </c>
      <c r="E48" s="38">
        <f>IF(ISBLANK($A48),"",INDEX(ShipmentRegister!D:D,MATCH(AuditSheet!$A48,ShipmentRegister!C:C,0)))</f>
        <v>1</v>
      </c>
      <c r="F48" s="38" t="str">
        <f>IF(ISBLANK($A48),"",INDEX(ShipmentRegister!M:M,MATCH(AuditSheet!$A48,ShipmentRegister!C:C,0)))</f>
        <v>Collected And Gone</v>
      </c>
      <c r="G48" s="37" t="str">
        <f t="shared" si="1"/>
        <v/>
      </c>
    </row>
    <row r="49" spans="1:7" s="54" customFormat="1">
      <c r="A49" s="29" t="s">
        <v>3257</v>
      </c>
      <c r="B49" s="24" t="s">
        <v>97</v>
      </c>
      <c r="C49" s="38" t="str">
        <f>IF(ISBLANK($A49),"",INDEX(ShipmentRegister!F:F,MATCH(AuditSheet!$A49,ShipmentRegister!C:C,0)))</f>
        <v>A2.1</v>
      </c>
      <c r="D49" s="38" t="str">
        <f t="shared" si="2"/>
        <v/>
      </c>
      <c r="E49" s="38">
        <f>IF(ISBLANK($A49),"",INDEX(ShipmentRegister!D:D,MATCH(AuditSheet!$A49,ShipmentRegister!C:C,0)))</f>
        <v>1</v>
      </c>
      <c r="F49" s="38" t="str">
        <f>IF(ISBLANK($A49),"",INDEX(ShipmentRegister!M:M,MATCH(AuditSheet!$A49,ShipmentRegister!C:C,0)))</f>
        <v>Collected And Gone</v>
      </c>
      <c r="G49" s="37" t="str">
        <f t="shared" si="1"/>
        <v/>
      </c>
    </row>
    <row r="50" spans="1:7" s="54" customFormat="1">
      <c r="A50" s="29" t="s">
        <v>884</v>
      </c>
      <c r="B50" s="24" t="s">
        <v>97</v>
      </c>
      <c r="C50" s="38" t="str">
        <f>IF(ISBLANK($A50),"",INDEX(ShipmentRegister!F:F,MATCH(AuditSheet!$A50,ShipmentRegister!C:C,0)))</f>
        <v>A2.1</v>
      </c>
      <c r="D50" s="38" t="str">
        <f t="shared" si="2"/>
        <v/>
      </c>
      <c r="E50" s="38">
        <f>IF(ISBLANK($A50),"",INDEX(ShipmentRegister!D:D,MATCH(AuditSheet!$A50,ShipmentRegister!C:C,0)))</f>
        <v>3</v>
      </c>
      <c r="F50" s="38" t="str">
        <f>IF(ISBLANK($A50),"",INDEX(ShipmentRegister!M:M,MATCH(AuditSheet!$A50,ShipmentRegister!C:C,0)))</f>
        <v>Inside The Secure Store</v>
      </c>
      <c r="G50" s="37" t="str">
        <f t="shared" si="1"/>
        <v/>
      </c>
    </row>
    <row r="51" spans="1:7" s="54" customFormat="1">
      <c r="A51" s="29" t="s">
        <v>3312</v>
      </c>
      <c r="B51" s="24" t="s">
        <v>97</v>
      </c>
      <c r="C51" s="38" t="e">
        <f>IF(ISBLANK($A51),"",INDEX(ShipmentRegister!F:F,MATCH(AuditSheet!$A51,ShipmentRegister!C:C,0)))</f>
        <v>#N/A</v>
      </c>
      <c r="D51" s="38" t="e">
        <f t="shared" si="2"/>
        <v>#N/A</v>
      </c>
      <c r="E51" s="38" t="e">
        <f>IF(ISBLANK($A51),"",INDEX(ShipmentRegister!D:D,MATCH(AuditSheet!$A51,ShipmentRegister!C:C,0)))</f>
        <v>#N/A</v>
      </c>
      <c r="F51" s="38" t="e">
        <f>IF(ISBLANK($A51),"",INDEX(ShipmentRegister!M:M,MATCH(AuditSheet!$A51,ShipmentRegister!C:C,0)))</f>
        <v>#N/A</v>
      </c>
      <c r="G51" s="37" t="str">
        <f t="shared" si="1"/>
        <v/>
      </c>
    </row>
    <row r="52" spans="1:7" s="54" customFormat="1">
      <c r="A52" s="29" t="s">
        <v>560</v>
      </c>
      <c r="B52" s="24" t="s">
        <v>97</v>
      </c>
      <c r="C52" s="38" t="str">
        <f>IF(ISBLANK($A52),"",INDEX(ShipmentRegister!F:F,MATCH(AuditSheet!$A52,ShipmentRegister!C:C,0)))</f>
        <v>A2.1</v>
      </c>
      <c r="D52" s="38" t="str">
        <f t="shared" si="2"/>
        <v/>
      </c>
      <c r="E52" s="38">
        <f>IF(ISBLANK($A52),"",INDEX(ShipmentRegister!D:D,MATCH(AuditSheet!$A52,ShipmentRegister!C:C,0)))</f>
        <v>1</v>
      </c>
      <c r="F52" s="38" t="str">
        <f>IF(ISBLANK($A52),"",INDEX(ShipmentRegister!M:M,MATCH(AuditSheet!$A52,ShipmentRegister!C:C,0)))</f>
        <v>Inside The Secure Store</v>
      </c>
      <c r="G52" s="37" t="str">
        <f t="shared" si="1"/>
        <v/>
      </c>
    </row>
    <row r="53" spans="1:7" s="54" customFormat="1">
      <c r="A53" s="29" t="s">
        <v>96</v>
      </c>
      <c r="B53" s="24" t="s">
        <v>97</v>
      </c>
      <c r="C53" s="38" t="str">
        <f>IF(ISBLANK($A53),"",INDEX(ShipmentRegister!F:F,MATCH(AuditSheet!$A53,ShipmentRegister!C:C,0)))</f>
        <v>A2.1</v>
      </c>
      <c r="D53" s="38" t="str">
        <f t="shared" si="2"/>
        <v/>
      </c>
      <c r="E53" s="38">
        <f>IF(ISBLANK($A53),"",INDEX(ShipmentRegister!D:D,MATCH(AuditSheet!$A53,ShipmentRegister!C:C,0)))</f>
        <v>1</v>
      </c>
      <c r="F53" s="38" t="str">
        <f>IF(ISBLANK($A53),"",INDEX(ShipmentRegister!M:M,MATCH(AuditSheet!$A53,ShipmentRegister!C:C,0)))</f>
        <v>Inside The Secure Store</v>
      </c>
      <c r="G53" s="37" t="str">
        <f t="shared" si="1"/>
        <v/>
      </c>
    </row>
    <row r="54" spans="1:7" s="54" customFormat="1">
      <c r="A54" s="29" t="s">
        <v>93</v>
      </c>
      <c r="B54" s="24" t="s">
        <v>97</v>
      </c>
      <c r="C54" s="38" t="str">
        <f>IF(ISBLANK($A54),"",INDEX(ShipmentRegister!F:F,MATCH(AuditSheet!$A54,ShipmentRegister!C:C,0)))</f>
        <v>A2.1</v>
      </c>
      <c r="D54" s="38" t="str">
        <f t="shared" si="2"/>
        <v/>
      </c>
      <c r="E54" s="38">
        <f>IF(ISBLANK($A54),"",INDEX(ShipmentRegister!D:D,MATCH(AuditSheet!$A54,ShipmentRegister!C:C,0)))</f>
        <v>1</v>
      </c>
      <c r="F54" s="38" t="str">
        <f>IF(ISBLANK($A54),"",INDEX(ShipmentRegister!M:M,MATCH(AuditSheet!$A54,ShipmentRegister!C:C,0)))</f>
        <v>Inside The Secure Store</v>
      </c>
      <c r="G54" s="37" t="str">
        <f t="shared" si="1"/>
        <v/>
      </c>
    </row>
    <row r="55" spans="1:7" s="54" customFormat="1">
      <c r="A55" s="29" t="s">
        <v>3204</v>
      </c>
      <c r="B55" s="24" t="s">
        <v>97</v>
      </c>
      <c r="C55" s="38" t="str">
        <f>IF(ISBLANK($A55),"",INDEX(ShipmentRegister!F:F,MATCH(AuditSheet!$A55,ShipmentRegister!C:C,0)))</f>
        <v>A2.1</v>
      </c>
      <c r="D55" s="38" t="str">
        <f t="shared" si="2"/>
        <v/>
      </c>
      <c r="E55" s="38">
        <f>IF(ISBLANK($A55),"",INDEX(ShipmentRegister!D:D,MATCH(AuditSheet!$A55,ShipmentRegister!C:C,0)))</f>
        <v>1</v>
      </c>
      <c r="F55" s="38" t="str">
        <f>IF(ISBLANK($A55),"",INDEX(ShipmentRegister!M:M,MATCH(AuditSheet!$A55,ShipmentRegister!C:C,0)))</f>
        <v>Inside The Secure Store</v>
      </c>
      <c r="G55" s="37" t="str">
        <f t="shared" si="1"/>
        <v/>
      </c>
    </row>
    <row r="56" spans="1:7" s="54" customFormat="1">
      <c r="A56" s="29" t="s">
        <v>3133</v>
      </c>
      <c r="B56" s="24" t="s">
        <v>97</v>
      </c>
      <c r="C56" s="38" t="str">
        <f>IF(ISBLANK($A56),"",INDEX(ShipmentRegister!F:F,MATCH(AuditSheet!$A56,ShipmentRegister!C:C,0)))</f>
        <v>A2.1</v>
      </c>
      <c r="D56" s="38" t="str">
        <f t="shared" si="2"/>
        <v/>
      </c>
      <c r="E56" s="38">
        <f>IF(ISBLANK($A56),"",INDEX(ShipmentRegister!D:D,MATCH(AuditSheet!$A56,ShipmentRegister!C:C,0)))</f>
        <v>1</v>
      </c>
      <c r="F56" s="38" t="str">
        <f>IF(ISBLANK($A56),"",INDEX(ShipmentRegister!M:M,MATCH(AuditSheet!$A56,ShipmentRegister!C:C,0)))</f>
        <v>Inside The Secure Store</v>
      </c>
      <c r="G56" s="37" t="str">
        <f t="shared" si="1"/>
        <v/>
      </c>
    </row>
    <row r="57" spans="1:7" s="54" customFormat="1">
      <c r="A57" s="29" t="s">
        <v>531</v>
      </c>
      <c r="B57" s="24" t="s">
        <v>98</v>
      </c>
      <c r="C57" s="38" t="str">
        <f>IF(ISBLANK($A57),"",INDEX(ShipmentRegister!F:F,MATCH(AuditSheet!$A57,ShipmentRegister!C:C,0)))</f>
        <v>A2.2</v>
      </c>
      <c r="D57" s="38" t="str">
        <f t="shared" si="2"/>
        <v/>
      </c>
      <c r="E57" s="38">
        <f>IF(ISBLANK($A57),"",INDEX(ShipmentRegister!D:D,MATCH(AuditSheet!$A57,ShipmentRegister!C:C,0)))</f>
        <v>1</v>
      </c>
      <c r="F57" s="38" t="str">
        <f>IF(ISBLANK($A57),"",INDEX(ShipmentRegister!M:M,MATCH(AuditSheet!$A57,ShipmentRegister!C:C,0)))</f>
        <v>Inside The Secure Store</v>
      </c>
      <c r="G57" s="37" t="str">
        <f t="shared" si="1"/>
        <v/>
      </c>
    </row>
    <row r="58" spans="1:7" s="54" customFormat="1">
      <c r="A58" s="29" t="s">
        <v>89</v>
      </c>
      <c r="B58" s="24" t="s">
        <v>98</v>
      </c>
      <c r="C58" s="38" t="str">
        <f>IF(ISBLANK($A58),"",INDEX(ShipmentRegister!F:F,MATCH(AuditSheet!$A58,ShipmentRegister!C:C,0)))</f>
        <v>A2.2</v>
      </c>
      <c r="D58" s="38" t="str">
        <f t="shared" si="2"/>
        <v/>
      </c>
      <c r="E58" s="38">
        <f>IF(ISBLANK($A58),"",INDEX(ShipmentRegister!D:D,MATCH(AuditSheet!$A58,ShipmentRegister!C:C,0)))</f>
        <v>1</v>
      </c>
      <c r="F58" s="38" t="str">
        <f>IF(ISBLANK($A58),"",INDEX(ShipmentRegister!M:M,MATCH(AuditSheet!$A58,ShipmentRegister!C:C,0)))</f>
        <v>Inside The Secure Store</v>
      </c>
      <c r="G58" s="37" t="str">
        <f t="shared" si="1"/>
        <v/>
      </c>
    </row>
    <row r="59" spans="1:7" s="54" customFormat="1">
      <c r="A59" s="29" t="s">
        <v>538</v>
      </c>
      <c r="B59" s="24" t="s">
        <v>98</v>
      </c>
      <c r="C59" s="38" t="str">
        <f>IF(ISBLANK($A59),"",INDEX(ShipmentRegister!F:F,MATCH(AuditSheet!$A59,ShipmentRegister!C:C,0)))</f>
        <v>A2.2</v>
      </c>
      <c r="D59" s="38" t="str">
        <f t="shared" si="2"/>
        <v/>
      </c>
      <c r="E59" s="38">
        <f>IF(ISBLANK($A59),"",INDEX(ShipmentRegister!D:D,MATCH(AuditSheet!$A59,ShipmentRegister!C:C,0)))</f>
        <v>1</v>
      </c>
      <c r="F59" s="38" t="str">
        <f>IF(ISBLANK($A59),"",INDEX(ShipmentRegister!M:M,MATCH(AuditSheet!$A59,ShipmentRegister!C:C,0)))</f>
        <v>Inside The Secure Store</v>
      </c>
      <c r="G59" s="37" t="str">
        <f t="shared" si="1"/>
        <v/>
      </c>
    </row>
    <row r="60" spans="1:7" s="54" customFormat="1">
      <c r="A60" s="29" t="s">
        <v>90</v>
      </c>
      <c r="B60" s="24" t="s">
        <v>98</v>
      </c>
      <c r="C60" s="38" t="str">
        <f>IF(ISBLANK($A60),"",INDEX(ShipmentRegister!F:F,MATCH(AuditSheet!$A60,ShipmentRegister!C:C,0)))</f>
        <v>A2.2</v>
      </c>
      <c r="D60" s="38" t="str">
        <f t="shared" si="2"/>
        <v/>
      </c>
      <c r="E60" s="38">
        <f>IF(ISBLANK($A60),"",INDEX(ShipmentRegister!D:D,MATCH(AuditSheet!$A60,ShipmentRegister!C:C,0)))</f>
        <v>1</v>
      </c>
      <c r="F60" s="38" t="str">
        <f>IF(ISBLANK($A60),"",INDEX(ShipmentRegister!M:M,MATCH(AuditSheet!$A60,ShipmentRegister!C:C,0)))</f>
        <v>Inside The Secure Store</v>
      </c>
      <c r="G60" s="37" t="str">
        <f t="shared" si="1"/>
        <v/>
      </c>
    </row>
    <row r="61" spans="1:7" s="54" customFormat="1">
      <c r="A61" s="29" t="s">
        <v>95</v>
      </c>
      <c r="B61" s="24" t="s">
        <v>98</v>
      </c>
      <c r="C61" s="38" t="str">
        <f>IF(ISBLANK($A61),"",INDEX(ShipmentRegister!F:F,MATCH(AuditSheet!$A61,ShipmentRegister!C:C,0)))</f>
        <v>A2.2</v>
      </c>
      <c r="D61" s="38" t="str">
        <f t="shared" si="2"/>
        <v/>
      </c>
      <c r="E61" s="38">
        <f>IF(ISBLANK($A61),"",INDEX(ShipmentRegister!D:D,MATCH(AuditSheet!$A61,ShipmentRegister!C:C,0)))</f>
        <v>1</v>
      </c>
      <c r="F61" s="38" t="str">
        <f>IF(ISBLANK($A61),"",INDEX(ShipmentRegister!M:M,MATCH(AuditSheet!$A61,ShipmentRegister!C:C,0)))</f>
        <v>Inside The Secure Store</v>
      </c>
      <c r="G61" s="37" t="str">
        <f t="shared" si="1"/>
        <v/>
      </c>
    </row>
    <row r="62" spans="1:7" s="54" customFormat="1">
      <c r="A62" s="29" t="s">
        <v>254</v>
      </c>
      <c r="B62" s="24" t="s">
        <v>98</v>
      </c>
      <c r="C62" s="38" t="str">
        <f>IF(ISBLANK($A62),"",INDEX(ShipmentRegister!F:F,MATCH(AuditSheet!$A62,ShipmentRegister!C:C,0)))</f>
        <v>A2.2</v>
      </c>
      <c r="D62" s="38" t="str">
        <f t="shared" si="2"/>
        <v/>
      </c>
      <c r="E62" s="38">
        <f>IF(ISBLANK($A62),"",INDEX(ShipmentRegister!D:D,MATCH(AuditSheet!$A62,ShipmentRegister!C:C,0)))</f>
        <v>1</v>
      </c>
      <c r="F62" s="38" t="str">
        <f>IF(ISBLANK($A62),"",INDEX(ShipmentRegister!M:M,MATCH(AuditSheet!$A62,ShipmentRegister!C:C,0)))</f>
        <v>Inside The Secure Store</v>
      </c>
      <c r="G62" s="37" t="str">
        <f t="shared" si="1"/>
        <v/>
      </c>
    </row>
    <row r="63" spans="1:7" s="54" customFormat="1">
      <c r="A63" s="29" t="s">
        <v>318</v>
      </c>
      <c r="B63" s="24" t="s">
        <v>98</v>
      </c>
      <c r="C63" s="38" t="str">
        <f>IF(ISBLANK($A63),"",INDEX(ShipmentRegister!F:F,MATCH(AuditSheet!$A63,ShipmentRegister!C:C,0)))</f>
        <v>A2.2</v>
      </c>
      <c r="D63" s="38" t="str">
        <f t="shared" si="2"/>
        <v/>
      </c>
      <c r="E63" s="38">
        <f>IF(ISBLANK($A63),"",INDEX(ShipmentRegister!D:D,MATCH(AuditSheet!$A63,ShipmentRegister!C:C,0)))</f>
        <v>1</v>
      </c>
      <c r="F63" s="38" t="str">
        <f>IF(ISBLANK($A63),"",INDEX(ShipmentRegister!M:M,MATCH(AuditSheet!$A63,ShipmentRegister!C:C,0)))</f>
        <v>Inside The Secure Store</v>
      </c>
      <c r="G63" s="37" t="str">
        <f t="shared" si="1"/>
        <v/>
      </c>
    </row>
    <row r="64" spans="1:7" s="54" customFormat="1">
      <c r="A64" s="29" t="s">
        <v>356</v>
      </c>
      <c r="B64" s="24" t="s">
        <v>98</v>
      </c>
      <c r="C64" s="38" t="str">
        <f>IF(ISBLANK($A64),"",INDEX(ShipmentRegister!F:F,MATCH(AuditSheet!$A64,ShipmentRegister!C:C,0)))</f>
        <v>A2.2</v>
      </c>
      <c r="D64" s="38" t="str">
        <f t="shared" si="2"/>
        <v/>
      </c>
      <c r="E64" s="38">
        <f>IF(ISBLANK($A64),"",INDEX(ShipmentRegister!D:D,MATCH(AuditSheet!$A64,ShipmentRegister!C:C,0)))</f>
        <v>1</v>
      </c>
      <c r="F64" s="38" t="str">
        <f>IF(ISBLANK($A64),"",INDEX(ShipmentRegister!M:M,MATCH(AuditSheet!$A64,ShipmentRegister!C:C,0)))</f>
        <v>Inside The Secure Store</v>
      </c>
      <c r="G64" s="37" t="str">
        <f t="shared" si="1"/>
        <v/>
      </c>
    </row>
    <row r="65" spans="1:7" s="54" customFormat="1">
      <c r="A65" s="29" t="s">
        <v>945</v>
      </c>
      <c r="B65" s="24" t="s">
        <v>98</v>
      </c>
      <c r="C65" s="38" t="str">
        <f>IF(ISBLANK($A65),"",INDEX(ShipmentRegister!F:F,MATCH(AuditSheet!$A65,ShipmentRegister!C:C,0)))</f>
        <v>A2.2</v>
      </c>
      <c r="D65" s="38" t="str">
        <f t="shared" si="2"/>
        <v/>
      </c>
      <c r="E65" s="38">
        <f>IF(ISBLANK($A65),"",INDEX(ShipmentRegister!D:D,MATCH(AuditSheet!$A65,ShipmentRegister!C:C,0)))</f>
        <v>1</v>
      </c>
      <c r="F65" s="38" t="str">
        <f>IF(ISBLANK($A65),"",INDEX(ShipmentRegister!M:M,MATCH(AuditSheet!$A65,ShipmentRegister!C:C,0)))</f>
        <v>Inside The Secure Store</v>
      </c>
      <c r="G65" s="37" t="str">
        <f t="shared" si="1"/>
        <v/>
      </c>
    </row>
    <row r="66" spans="1:7" s="54" customFormat="1">
      <c r="A66" s="29" t="s">
        <v>342</v>
      </c>
      <c r="B66" s="24" t="s">
        <v>98</v>
      </c>
      <c r="C66" s="38" t="str">
        <f>IF(ISBLANK($A66),"",INDEX(ShipmentRegister!F:F,MATCH(AuditSheet!$A66,ShipmentRegister!C:C,0)))</f>
        <v>A2.2</v>
      </c>
      <c r="D66" s="38" t="str">
        <f t="shared" si="2"/>
        <v/>
      </c>
      <c r="E66" s="38">
        <f>IF(ISBLANK($A66),"",INDEX(ShipmentRegister!D:D,MATCH(AuditSheet!$A66,ShipmentRegister!C:C,0)))</f>
        <v>1</v>
      </c>
      <c r="F66" s="38" t="str">
        <f>IF(ISBLANK($A66),"",INDEX(ShipmentRegister!M:M,MATCH(AuditSheet!$A66,ShipmentRegister!C:C,0)))</f>
        <v>Inside The Secure Store</v>
      </c>
      <c r="G66" s="37" t="str">
        <f t="shared" si="1"/>
        <v/>
      </c>
    </row>
    <row r="67" spans="1:7" s="54" customFormat="1">
      <c r="A67" s="29" t="s">
        <v>3232</v>
      </c>
      <c r="B67" s="24" t="s">
        <v>98</v>
      </c>
      <c r="C67" s="38" t="str">
        <f>IF(ISBLANK($A67),"",INDEX(ShipmentRegister!F:F,MATCH(AuditSheet!$A67,ShipmentRegister!C:C,0)))</f>
        <v>A2.2</v>
      </c>
      <c r="D67" s="38" t="str">
        <f t="shared" si="2"/>
        <v/>
      </c>
      <c r="E67" s="38">
        <f>IF(ISBLANK($A67),"",INDEX(ShipmentRegister!D:D,MATCH(AuditSheet!$A67,ShipmentRegister!C:C,0)))</f>
        <v>1</v>
      </c>
      <c r="F67" s="38" t="str">
        <f>IF(ISBLANK($A67),"",INDEX(ShipmentRegister!M:M,MATCH(AuditSheet!$A67,ShipmentRegister!C:C,0)))</f>
        <v>Inside The Secure Store</v>
      </c>
      <c r="G67" s="37" t="str">
        <f t="shared" ref="G67:G130" si="4">IF(COUNTIF(A:A,A:A)&gt;1,"Duplicate ID","")</f>
        <v/>
      </c>
    </row>
    <row r="68" spans="1:7" s="54" customFormat="1">
      <c r="A68" s="29" t="s">
        <v>2852</v>
      </c>
      <c r="B68" s="24" t="s">
        <v>98</v>
      </c>
      <c r="C68" s="38" t="str">
        <f>IF(ISBLANK($A68),"",INDEX(ShipmentRegister!F:F,MATCH(AuditSheet!$A68,ShipmentRegister!C:C,0)))</f>
        <v>A2.2</v>
      </c>
      <c r="D68" s="38" t="str">
        <f t="shared" ref="D68:D131" si="5">IF(A68="","",IF(B68&lt;&gt;C68,"Does Not Match",""))</f>
        <v/>
      </c>
      <c r="E68" s="38">
        <f>IF(ISBLANK($A68),"",INDEX(ShipmentRegister!D:D,MATCH(AuditSheet!$A68,ShipmentRegister!C:C,0)))</f>
        <v>1</v>
      </c>
      <c r="F68" s="38" t="str">
        <f>IF(ISBLANK($A68),"",INDEX(ShipmentRegister!M:M,MATCH(AuditSheet!$A68,ShipmentRegister!C:C,0)))</f>
        <v>Inside The Secure Store</v>
      </c>
      <c r="G68" s="37" t="str">
        <f t="shared" si="4"/>
        <v/>
      </c>
    </row>
    <row r="69" spans="1:7" s="54" customFormat="1">
      <c r="A69" s="29" t="s">
        <v>2713</v>
      </c>
      <c r="B69" s="24" t="s">
        <v>98</v>
      </c>
      <c r="C69" s="38" t="str">
        <f>IF(ISBLANK($A69),"",INDEX(ShipmentRegister!F:F,MATCH(AuditSheet!$A69,ShipmentRegister!C:C,0)))</f>
        <v>A2.2</v>
      </c>
      <c r="D69" s="38" t="str">
        <f t="shared" si="5"/>
        <v/>
      </c>
      <c r="E69" s="38">
        <f>IF(ISBLANK($A69),"",INDEX(ShipmentRegister!D:D,MATCH(AuditSheet!$A69,ShipmentRegister!C:C,0)))</f>
        <v>1</v>
      </c>
      <c r="F69" s="38" t="str">
        <f>IF(ISBLANK($A69),"",INDEX(ShipmentRegister!M:M,MATCH(AuditSheet!$A69,ShipmentRegister!C:C,0)))</f>
        <v>Inside The Secure Store</v>
      </c>
      <c r="G69" s="37" t="str">
        <f t="shared" si="4"/>
        <v/>
      </c>
    </row>
    <row r="70" spans="1:7" s="54" customFormat="1">
      <c r="A70" s="29" t="s">
        <v>1593</v>
      </c>
      <c r="B70" s="24" t="s">
        <v>146</v>
      </c>
      <c r="C70" s="38" t="str">
        <f>IF(ISBLANK($A70),"",INDEX(ShipmentRegister!F:F,MATCH(AuditSheet!$A70,ShipmentRegister!C:C,0)))</f>
        <v>A3.1</v>
      </c>
      <c r="D70" s="38" t="str">
        <f t="shared" si="5"/>
        <v/>
      </c>
      <c r="E70" s="38">
        <f>IF(ISBLANK($A70),"",INDEX(ShipmentRegister!D:D,MATCH(AuditSheet!$A70,ShipmentRegister!C:C,0)))</f>
        <v>2</v>
      </c>
      <c r="F70" s="38" t="str">
        <f>IF(ISBLANK($A70),"",INDEX(ShipmentRegister!M:M,MATCH(AuditSheet!$A70,ShipmentRegister!C:C,0)))</f>
        <v>Inside The Secure Store</v>
      </c>
      <c r="G70" s="37" t="str">
        <f t="shared" si="4"/>
        <v/>
      </c>
    </row>
    <row r="71" spans="1:7" s="54" customFormat="1">
      <c r="A71" s="29" t="s">
        <v>373</v>
      </c>
      <c r="B71" s="24" t="s">
        <v>146</v>
      </c>
      <c r="C71" s="38" t="str">
        <f>IF(ISBLANK($A71),"",INDEX(ShipmentRegister!F:F,MATCH(AuditSheet!$A71,ShipmentRegister!C:C,0)))</f>
        <v>A3.2</v>
      </c>
      <c r="D71" s="38" t="str">
        <f t="shared" si="5"/>
        <v>Does Not Match</v>
      </c>
      <c r="E71" s="38">
        <f>IF(ISBLANK($A71),"",INDEX(ShipmentRegister!D:D,MATCH(AuditSheet!$A71,ShipmentRegister!C:C,0)))</f>
        <v>1</v>
      </c>
      <c r="F71" s="38" t="str">
        <f>IF(ISBLANK($A71),"",INDEX(ShipmentRegister!M:M,MATCH(AuditSheet!$A71,ShipmentRegister!C:C,0)))</f>
        <v>Inside The Secure Store</v>
      </c>
      <c r="G71" s="37" t="str">
        <f t="shared" si="4"/>
        <v/>
      </c>
    </row>
    <row r="72" spans="1:7" s="54" customFormat="1">
      <c r="A72" s="29" t="s">
        <v>91</v>
      </c>
      <c r="B72" s="24" t="s">
        <v>146</v>
      </c>
      <c r="C72" s="38" t="str">
        <f>IF(ISBLANK($A72),"",INDEX(ShipmentRegister!F:F,MATCH(AuditSheet!$A72,ShipmentRegister!C:C,0)))</f>
        <v>A3.2</v>
      </c>
      <c r="D72" s="38" t="str">
        <f t="shared" si="5"/>
        <v>Does Not Match</v>
      </c>
      <c r="E72" s="38">
        <f>IF(ISBLANK($A72),"",INDEX(ShipmentRegister!D:D,MATCH(AuditSheet!$A72,ShipmentRegister!C:C,0)))</f>
        <v>16</v>
      </c>
      <c r="F72" s="38" t="str">
        <f>IF(ISBLANK($A72),"",INDEX(ShipmentRegister!M:M,MATCH(AuditSheet!$A72,ShipmentRegister!C:C,0)))</f>
        <v>Inside The Secure Store</v>
      </c>
      <c r="G72" s="37" t="str">
        <f t="shared" si="4"/>
        <v/>
      </c>
    </row>
    <row r="73" spans="1:7" s="54" customFormat="1">
      <c r="A73" s="29" t="s">
        <v>3260</v>
      </c>
      <c r="B73" s="24" t="s">
        <v>146</v>
      </c>
      <c r="C73" s="38" t="str">
        <f>IF(ISBLANK($A73),"",INDEX(ShipmentRegister!F:F,MATCH(AuditSheet!$A73,ShipmentRegister!C:C,0)))</f>
        <v>A3.1</v>
      </c>
      <c r="D73" s="38" t="str">
        <f t="shared" si="5"/>
        <v/>
      </c>
      <c r="E73" s="38">
        <f>IF(ISBLANK($A73),"",INDEX(ShipmentRegister!D:D,MATCH(AuditSheet!$A73,ShipmentRegister!C:C,0)))</f>
        <v>1</v>
      </c>
      <c r="F73" s="38" t="str">
        <f>IF(ISBLANK($A73),"",INDEX(ShipmentRegister!M:M,MATCH(AuditSheet!$A73,ShipmentRegister!C:C,0)))</f>
        <v>Inside The Secure Store</v>
      </c>
      <c r="G73" s="37" t="str">
        <f t="shared" si="4"/>
        <v/>
      </c>
    </row>
    <row r="74" spans="1:7" s="54" customFormat="1">
      <c r="A74" s="29" t="s">
        <v>3313</v>
      </c>
      <c r="B74" s="24" t="s">
        <v>146</v>
      </c>
      <c r="C74" s="38" t="e">
        <f>IF(ISBLANK($A74),"",INDEX(ShipmentRegister!F:F,MATCH(AuditSheet!$A74,ShipmentRegister!C:C,0)))</f>
        <v>#N/A</v>
      </c>
      <c r="D74" s="38" t="e">
        <f t="shared" si="5"/>
        <v>#N/A</v>
      </c>
      <c r="E74" s="38" t="e">
        <f>IF(ISBLANK($A74),"",INDEX(ShipmentRegister!D:D,MATCH(AuditSheet!$A74,ShipmentRegister!C:C,0)))</f>
        <v>#N/A</v>
      </c>
      <c r="F74" s="38" t="e">
        <f>IF(ISBLANK($A74),"",INDEX(ShipmentRegister!M:M,MATCH(AuditSheet!$A74,ShipmentRegister!C:C,0)))</f>
        <v>#N/A</v>
      </c>
      <c r="G74" s="37" t="str">
        <f t="shared" si="4"/>
        <v/>
      </c>
    </row>
    <row r="75" spans="1:7" s="54" customFormat="1">
      <c r="A75" s="29" t="s">
        <v>3314</v>
      </c>
      <c r="B75" s="24" t="s">
        <v>146</v>
      </c>
      <c r="C75" s="38" t="e">
        <f>IF(ISBLANK($A75),"",INDEX(ShipmentRegister!F:F,MATCH(AuditSheet!$A75,ShipmentRegister!C:C,0)))</f>
        <v>#N/A</v>
      </c>
      <c r="D75" s="38" t="e">
        <f t="shared" si="5"/>
        <v>#N/A</v>
      </c>
      <c r="E75" s="38" t="e">
        <f>IF(ISBLANK($A75),"",INDEX(ShipmentRegister!D:D,MATCH(AuditSheet!$A75,ShipmentRegister!C:C,0)))</f>
        <v>#N/A</v>
      </c>
      <c r="F75" s="38" t="e">
        <f>IF(ISBLANK($A75),"",INDEX(ShipmentRegister!M:M,MATCH(AuditSheet!$A75,ShipmentRegister!C:C,0)))</f>
        <v>#N/A</v>
      </c>
      <c r="G75" s="37" t="str">
        <f t="shared" si="4"/>
        <v/>
      </c>
    </row>
    <row r="76" spans="1:7" s="54" customFormat="1">
      <c r="A76" s="29" t="s">
        <v>407</v>
      </c>
      <c r="B76" s="24" t="s">
        <v>147</v>
      </c>
      <c r="C76" s="38" t="str">
        <f>IF(ISBLANK($A76),"",INDEX(ShipmentRegister!F:F,MATCH(AuditSheet!$A76,ShipmentRegister!C:C,0)))</f>
        <v>A3.2</v>
      </c>
      <c r="D76" s="38" t="str">
        <f t="shared" si="5"/>
        <v/>
      </c>
      <c r="E76" s="38">
        <f>IF(ISBLANK($A76),"",INDEX(ShipmentRegister!D:D,MATCH(AuditSheet!$A76,ShipmentRegister!C:C,0)))</f>
        <v>1</v>
      </c>
      <c r="F76" s="38" t="str">
        <f>IF(ISBLANK($A76),"",INDEX(ShipmentRegister!M:M,MATCH(AuditSheet!$A76,ShipmentRegister!C:C,0)))</f>
        <v>Inside The Secure Store</v>
      </c>
      <c r="G76" s="37" t="str">
        <f t="shared" si="4"/>
        <v/>
      </c>
    </row>
    <row r="77" spans="1:7" s="54" customFormat="1">
      <c r="A77" s="29" t="s">
        <v>1649</v>
      </c>
      <c r="B77" s="24" t="s">
        <v>147</v>
      </c>
      <c r="C77" s="38" t="str">
        <f>IF(ISBLANK($A77),"",INDEX(ShipmentRegister!F:F,MATCH(AuditSheet!$A77,ShipmentRegister!C:C,0)))</f>
        <v>A3.2</v>
      </c>
      <c r="D77" s="38" t="str">
        <f t="shared" si="5"/>
        <v/>
      </c>
      <c r="E77" s="38">
        <f>IF(ISBLANK($A77),"",INDEX(ShipmentRegister!D:D,MATCH(AuditSheet!$A77,ShipmentRegister!C:C,0)))</f>
        <v>1</v>
      </c>
      <c r="F77" s="38" t="str">
        <f>IF(ISBLANK($A77),"",INDEX(ShipmentRegister!M:M,MATCH(AuditSheet!$A77,ShipmentRegister!C:C,0)))</f>
        <v>Collected And Gone</v>
      </c>
      <c r="G77" s="37" t="str">
        <f t="shared" si="4"/>
        <v/>
      </c>
    </row>
    <row r="78" spans="1:7" s="54" customFormat="1">
      <c r="A78" s="29" t="s">
        <v>3315</v>
      </c>
      <c r="B78" s="24" t="s">
        <v>147</v>
      </c>
      <c r="C78" s="38" t="e">
        <f>IF(ISBLANK($A78),"",INDEX(ShipmentRegister!F:F,MATCH(AuditSheet!$A78,ShipmentRegister!C:C,0)))</f>
        <v>#N/A</v>
      </c>
      <c r="D78" s="38" t="e">
        <f t="shared" si="5"/>
        <v>#N/A</v>
      </c>
      <c r="E78" s="38" t="e">
        <f>IF(ISBLANK($A78),"",INDEX(ShipmentRegister!D:D,MATCH(AuditSheet!$A78,ShipmentRegister!C:C,0)))</f>
        <v>#N/A</v>
      </c>
      <c r="F78" s="38" t="e">
        <f>IF(ISBLANK($A78),"",INDEX(ShipmentRegister!M:M,MATCH(AuditSheet!$A78,ShipmentRegister!C:C,0)))</f>
        <v>#N/A</v>
      </c>
      <c r="G78" s="37" t="str">
        <f t="shared" si="4"/>
        <v/>
      </c>
    </row>
    <row r="79" spans="1:7" s="54" customFormat="1">
      <c r="A79" s="29" t="s">
        <v>3316</v>
      </c>
      <c r="B79" s="24" t="s">
        <v>147</v>
      </c>
      <c r="C79" s="38" t="e">
        <f>IF(ISBLANK($A79),"",INDEX(ShipmentRegister!F:F,MATCH(AuditSheet!$A79,ShipmentRegister!C:C,0)))</f>
        <v>#N/A</v>
      </c>
      <c r="D79" s="38" t="e">
        <f t="shared" si="5"/>
        <v>#N/A</v>
      </c>
      <c r="E79" s="38" t="e">
        <f>IF(ISBLANK($A79),"",INDEX(ShipmentRegister!D:D,MATCH(AuditSheet!$A79,ShipmentRegister!C:C,0)))</f>
        <v>#N/A</v>
      </c>
      <c r="F79" s="38" t="e">
        <f>IF(ISBLANK($A79),"",INDEX(ShipmentRegister!M:M,MATCH(AuditSheet!$A79,ShipmentRegister!C:C,0)))</f>
        <v>#N/A</v>
      </c>
      <c r="G79" s="37" t="str">
        <f t="shared" si="4"/>
        <v/>
      </c>
    </row>
    <row r="80" spans="1:7" s="54" customFormat="1">
      <c r="A80" s="29" t="s">
        <v>3317</v>
      </c>
      <c r="B80" s="24" t="s">
        <v>20</v>
      </c>
      <c r="C80" s="38" t="e">
        <f>IF(ISBLANK($A80),"",INDEX(ShipmentRegister!F:F,MATCH(AuditSheet!$A80,ShipmentRegister!C:C,0)))</f>
        <v>#N/A</v>
      </c>
      <c r="D80" s="38" t="e">
        <f t="shared" si="5"/>
        <v>#N/A</v>
      </c>
      <c r="E80" s="38" t="e">
        <f>IF(ISBLANK($A80),"",INDEX(ShipmentRegister!D:D,MATCH(AuditSheet!$A80,ShipmentRegister!C:C,0)))</f>
        <v>#N/A</v>
      </c>
      <c r="F80" s="38" t="e">
        <f>IF(ISBLANK($A80),"",INDEX(ShipmentRegister!M:M,MATCH(AuditSheet!$A80,ShipmentRegister!C:C,0)))</f>
        <v>#N/A</v>
      </c>
      <c r="G80" s="37" t="str">
        <f t="shared" si="4"/>
        <v/>
      </c>
    </row>
    <row r="81" spans="1:7" s="54" customFormat="1">
      <c r="A81" s="29" t="s">
        <v>92</v>
      </c>
      <c r="B81" s="24" t="s">
        <v>20</v>
      </c>
      <c r="C81" s="38" t="str">
        <f>IF(ISBLANK($A81),"",INDEX(ShipmentRegister!F:F,MATCH(AuditSheet!$A81,ShipmentRegister!C:C,0)))</f>
        <v>C2.2</v>
      </c>
      <c r="D81" s="38" t="str">
        <f t="shared" si="5"/>
        <v/>
      </c>
      <c r="E81" s="38">
        <f>IF(ISBLANK($A81),"",INDEX(ShipmentRegister!D:D,MATCH(AuditSheet!$A81,ShipmentRegister!C:C,0)))</f>
        <v>1</v>
      </c>
      <c r="F81" s="38" t="str">
        <f>IF(ISBLANK($A81),"",INDEX(ShipmentRegister!M:M,MATCH(AuditSheet!$A81,ShipmentRegister!C:C,0)))</f>
        <v>Inside The Secure Store</v>
      </c>
      <c r="G81" s="37" t="str">
        <f t="shared" si="4"/>
        <v/>
      </c>
    </row>
    <row r="82" spans="1:7" s="54" customFormat="1">
      <c r="A82" s="29" t="s">
        <v>277</v>
      </c>
      <c r="B82" s="24" t="s">
        <v>20</v>
      </c>
      <c r="C82" s="38" t="str">
        <f>IF(ISBLANK($A82),"",INDEX(ShipmentRegister!F:F,MATCH(AuditSheet!$A82,ShipmentRegister!C:C,0)))</f>
        <v>C2.2</v>
      </c>
      <c r="D82" s="38" t="str">
        <f t="shared" si="5"/>
        <v/>
      </c>
      <c r="E82" s="38">
        <f>IF(ISBLANK($A82),"",INDEX(ShipmentRegister!D:D,MATCH(AuditSheet!$A82,ShipmentRegister!C:C,0)))</f>
        <v>2</v>
      </c>
      <c r="F82" s="38" t="str">
        <f>IF(ISBLANK($A82),"",INDEX(ShipmentRegister!M:M,MATCH(AuditSheet!$A82,ShipmentRegister!C:C,0)))</f>
        <v>Inside The Secure Store</v>
      </c>
      <c r="G82" s="37" t="str">
        <f t="shared" si="4"/>
        <v>Duplicate ID</v>
      </c>
    </row>
    <row r="83" spans="1:7" s="54" customFormat="1">
      <c r="A83" s="29" t="s">
        <v>277</v>
      </c>
      <c r="B83" s="24" t="s">
        <v>20</v>
      </c>
      <c r="C83" s="38" t="str">
        <f>IF(ISBLANK($A83),"",INDEX(ShipmentRegister!F:F,MATCH(AuditSheet!$A83,ShipmentRegister!C:C,0)))</f>
        <v>C2.2</v>
      </c>
      <c r="D83" s="38" t="str">
        <f t="shared" si="5"/>
        <v/>
      </c>
      <c r="E83" s="38">
        <f>IF(ISBLANK($A83),"",INDEX(ShipmentRegister!D:D,MATCH(AuditSheet!$A83,ShipmentRegister!C:C,0)))</f>
        <v>2</v>
      </c>
      <c r="F83" s="38" t="str">
        <f>IF(ISBLANK($A83),"",INDEX(ShipmentRegister!M:M,MATCH(AuditSheet!$A83,ShipmentRegister!C:C,0)))</f>
        <v>Inside The Secure Store</v>
      </c>
      <c r="G83" s="37" t="str">
        <f t="shared" si="4"/>
        <v>Duplicate ID</v>
      </c>
    </row>
    <row r="84" spans="1:7" s="54" customFormat="1">
      <c r="A84" s="29" t="s">
        <v>1002</v>
      </c>
      <c r="B84" s="24" t="s">
        <v>19</v>
      </c>
      <c r="C84" s="38" t="str">
        <f>IF(ISBLANK($A84),"",INDEX(ShipmentRegister!F:F,MATCH(AuditSheet!$A84,ShipmentRegister!C:C,0)))</f>
        <v>C2.1</v>
      </c>
      <c r="D84" s="38" t="str">
        <f t="shared" si="5"/>
        <v/>
      </c>
      <c r="E84" s="38">
        <f>IF(ISBLANK($A84),"",INDEX(ShipmentRegister!D:D,MATCH(AuditSheet!$A84,ShipmentRegister!C:C,0)))</f>
        <v>1</v>
      </c>
      <c r="F84" s="38" t="str">
        <f>IF(ISBLANK($A84),"",INDEX(ShipmentRegister!M:M,MATCH(AuditSheet!$A84,ShipmentRegister!C:C,0)))</f>
        <v>Inside The Secure Store</v>
      </c>
      <c r="G84" s="37" t="str">
        <f t="shared" si="4"/>
        <v/>
      </c>
    </row>
    <row r="85" spans="1:7" s="54" customFormat="1">
      <c r="A85" s="29" t="s">
        <v>2501</v>
      </c>
      <c r="B85" s="24" t="s">
        <v>160</v>
      </c>
      <c r="C85" s="38" t="str">
        <f>IF(ISBLANK($A85),"",INDEX(ShipmentRegister!F:F,MATCH(AuditSheet!$A85,ShipmentRegister!C:C,0)))</f>
        <v>C3.1</v>
      </c>
      <c r="D85" s="38" t="str">
        <f t="shared" si="5"/>
        <v/>
      </c>
      <c r="E85" s="38">
        <f>IF(ISBLANK($A85),"",INDEX(ShipmentRegister!D:D,MATCH(AuditSheet!$A85,ShipmentRegister!C:C,0)))</f>
        <v>1</v>
      </c>
      <c r="F85" s="38" t="str">
        <f>IF(ISBLANK($A85),"",INDEX(ShipmentRegister!M:M,MATCH(AuditSheet!$A85,ShipmentRegister!C:C,0)))</f>
        <v>Inside The Secure Store</v>
      </c>
      <c r="G85" s="37" t="str">
        <f t="shared" si="4"/>
        <v/>
      </c>
    </row>
    <row r="86" spans="1:7" s="54" customFormat="1">
      <c r="A86" s="29" t="s">
        <v>2504</v>
      </c>
      <c r="B86" s="24" t="s">
        <v>160</v>
      </c>
      <c r="C86" s="38" t="str">
        <f>IF(ISBLANK($A86),"",INDEX(ShipmentRegister!F:F,MATCH(AuditSheet!$A86,ShipmentRegister!C:C,0)))</f>
        <v>C3.1</v>
      </c>
      <c r="D86" s="38" t="str">
        <f t="shared" si="5"/>
        <v/>
      </c>
      <c r="E86" s="38">
        <f>IF(ISBLANK($A86),"",INDEX(ShipmentRegister!D:D,MATCH(AuditSheet!$A86,ShipmentRegister!C:C,0)))</f>
        <v>1</v>
      </c>
      <c r="F86" s="38" t="str">
        <f>IF(ISBLANK($A86),"",INDEX(ShipmentRegister!M:M,MATCH(AuditSheet!$A86,ShipmentRegister!C:C,0)))</f>
        <v>Inside The Secure Store</v>
      </c>
      <c r="G86" s="37" t="str">
        <f t="shared" si="4"/>
        <v/>
      </c>
    </row>
    <row r="87" spans="1:7" s="54" customFormat="1">
      <c r="A87" s="29" t="s">
        <v>271</v>
      </c>
      <c r="B87" s="24" t="s">
        <v>160</v>
      </c>
      <c r="C87" s="38" t="str">
        <f>IF(ISBLANK($A87),"",INDEX(ShipmentRegister!F:F,MATCH(AuditSheet!$A87,ShipmentRegister!C:C,0)))</f>
        <v>C3.1</v>
      </c>
      <c r="D87" s="38" t="str">
        <f t="shared" si="5"/>
        <v/>
      </c>
      <c r="E87" s="38">
        <f>IF(ISBLANK($A87),"",INDEX(ShipmentRegister!D:D,MATCH(AuditSheet!$A87,ShipmentRegister!C:C,0)))</f>
        <v>2</v>
      </c>
      <c r="F87" s="38" t="str">
        <f>IF(ISBLANK($A87),"",INDEX(ShipmentRegister!M:M,MATCH(AuditSheet!$A87,ShipmentRegister!C:C,0)))</f>
        <v>Inside The Secure Store</v>
      </c>
      <c r="G87" s="37" t="str">
        <f t="shared" si="4"/>
        <v/>
      </c>
    </row>
    <row r="88" spans="1:7" s="54" customFormat="1">
      <c r="A88" s="29" t="s">
        <v>287</v>
      </c>
      <c r="B88" s="24" t="s">
        <v>160</v>
      </c>
      <c r="C88" s="38" t="str">
        <f>IF(ISBLANK($A88),"",INDEX(ShipmentRegister!F:F,MATCH(AuditSheet!$A88,ShipmentRegister!C:C,0)))</f>
        <v>C3.1</v>
      </c>
      <c r="D88" s="38" t="str">
        <f t="shared" si="5"/>
        <v/>
      </c>
      <c r="E88" s="38">
        <f>IF(ISBLANK($A88),"",INDEX(ShipmentRegister!D:D,MATCH(AuditSheet!$A88,ShipmentRegister!C:C,0)))</f>
        <v>1</v>
      </c>
      <c r="F88" s="38" t="str">
        <f>IF(ISBLANK($A88),"",INDEX(ShipmentRegister!M:M,MATCH(AuditSheet!$A88,ShipmentRegister!C:C,0)))</f>
        <v>Inside The Secure Store</v>
      </c>
      <c r="G88" s="37" t="str">
        <f t="shared" si="4"/>
        <v/>
      </c>
    </row>
    <row r="89" spans="1:7" s="54" customFormat="1">
      <c r="A89" s="29" t="s">
        <v>274</v>
      </c>
      <c r="B89" s="24" t="s">
        <v>160</v>
      </c>
      <c r="C89" s="38" t="str">
        <f>IF(ISBLANK($A89),"",INDEX(ShipmentRegister!F:F,MATCH(AuditSheet!$A89,ShipmentRegister!C:C,0)))</f>
        <v>C3.1</v>
      </c>
      <c r="D89" s="38" t="str">
        <f t="shared" si="5"/>
        <v/>
      </c>
      <c r="E89" s="38">
        <f>IF(ISBLANK($A89),"",INDEX(ShipmentRegister!D:D,MATCH(AuditSheet!$A89,ShipmentRegister!C:C,0)))</f>
        <v>2</v>
      </c>
      <c r="F89" s="38" t="str">
        <f>IF(ISBLANK($A89),"",INDEX(ShipmentRegister!M:M,MATCH(AuditSheet!$A89,ShipmentRegister!C:C,0)))</f>
        <v>Inside The Secure Store</v>
      </c>
      <c r="G89" s="37" t="str">
        <f t="shared" si="4"/>
        <v/>
      </c>
    </row>
    <row r="90" spans="1:7" s="54" customFormat="1">
      <c r="A90" s="29" t="s">
        <v>3184</v>
      </c>
      <c r="B90" s="24" t="s">
        <v>160</v>
      </c>
      <c r="C90" s="38" t="str">
        <f>IF(ISBLANK($A90),"",INDEX(ShipmentRegister!F:F,MATCH(AuditSheet!$A90,ShipmentRegister!C:C,0)))</f>
        <v>C3.1</v>
      </c>
      <c r="D90" s="38" t="str">
        <f t="shared" si="5"/>
        <v/>
      </c>
      <c r="E90" s="38">
        <f>IF(ISBLANK($A90),"",INDEX(ShipmentRegister!D:D,MATCH(AuditSheet!$A90,ShipmentRegister!C:C,0)))</f>
        <v>6</v>
      </c>
      <c r="F90" s="38" t="str">
        <f>IF(ISBLANK($A90),"",INDEX(ShipmentRegister!M:M,MATCH(AuditSheet!$A90,ShipmentRegister!C:C,0)))</f>
        <v>Inside The Secure Store</v>
      </c>
      <c r="G90" s="37" t="str">
        <f t="shared" si="4"/>
        <v/>
      </c>
    </row>
    <row r="91" spans="1:7" s="54" customFormat="1">
      <c r="A91" s="29" t="s">
        <v>252</v>
      </c>
      <c r="B91" s="24" t="s">
        <v>160</v>
      </c>
      <c r="C91" s="38" t="str">
        <f>IF(ISBLANK($A91),"",INDEX(ShipmentRegister!F:F,MATCH(AuditSheet!$A91,ShipmentRegister!C:C,0)))</f>
        <v>C3.1</v>
      </c>
      <c r="D91" s="38" t="str">
        <f t="shared" si="5"/>
        <v/>
      </c>
      <c r="E91" s="38">
        <f>IF(ISBLANK($A91),"",INDEX(ShipmentRegister!D:D,MATCH(AuditSheet!$A91,ShipmentRegister!C:C,0)))</f>
        <v>1</v>
      </c>
      <c r="F91" s="38" t="str">
        <f>IF(ISBLANK($A91),"",INDEX(ShipmentRegister!M:M,MATCH(AuditSheet!$A91,ShipmentRegister!C:C,0)))</f>
        <v>Inside The Secure Store</v>
      </c>
      <c r="G91" s="37" t="str">
        <f t="shared" si="4"/>
        <v/>
      </c>
    </row>
    <row r="92" spans="1:7" s="54" customFormat="1">
      <c r="A92" s="29" t="s">
        <v>2337</v>
      </c>
      <c r="B92" s="24" t="s">
        <v>162</v>
      </c>
      <c r="C92" s="38" t="str">
        <f>IF(ISBLANK($A92),"",INDEX(ShipmentRegister!F:F,MATCH(AuditSheet!$A92,ShipmentRegister!C:C,0)))</f>
        <v>C4.1</v>
      </c>
      <c r="D92" s="38" t="str">
        <f t="shared" si="5"/>
        <v/>
      </c>
      <c r="E92" s="38">
        <f>IF(ISBLANK($A92),"",INDEX(ShipmentRegister!D:D,MATCH(AuditSheet!$A92,ShipmentRegister!C:C,0)))</f>
        <v>1</v>
      </c>
      <c r="F92" s="38" t="str">
        <f>IF(ISBLANK($A92),"",INDEX(ShipmentRegister!M:M,MATCH(AuditSheet!$A92,ShipmentRegister!C:C,0)))</f>
        <v>Inside The Secure Store</v>
      </c>
      <c r="G92" s="37" t="str">
        <f t="shared" si="4"/>
        <v/>
      </c>
    </row>
    <row r="93" spans="1:7" s="54" customFormat="1">
      <c r="A93" s="29" t="s">
        <v>2983</v>
      </c>
      <c r="B93" s="24" t="s">
        <v>162</v>
      </c>
      <c r="C93" s="38" t="str">
        <f>IF(ISBLANK($A93),"",INDEX(ShipmentRegister!F:F,MATCH(AuditSheet!$A93,ShipmentRegister!C:C,0)))</f>
        <v>C4.1</v>
      </c>
      <c r="D93" s="38" t="str">
        <f t="shared" si="5"/>
        <v/>
      </c>
      <c r="E93" s="38">
        <f>IF(ISBLANK($A93),"",INDEX(ShipmentRegister!D:D,MATCH(AuditSheet!$A93,ShipmentRegister!C:C,0)))</f>
        <v>1</v>
      </c>
      <c r="F93" s="38" t="str">
        <f>IF(ISBLANK($A93),"",INDEX(ShipmentRegister!M:M,MATCH(AuditSheet!$A93,ShipmentRegister!C:C,0)))</f>
        <v>Inside The Secure Store</v>
      </c>
      <c r="G93" s="37" t="str">
        <f t="shared" si="4"/>
        <v/>
      </c>
    </row>
    <row r="94" spans="1:7" s="54" customFormat="1">
      <c r="A94" s="29" t="s">
        <v>3248</v>
      </c>
      <c r="B94" s="24" t="s">
        <v>162</v>
      </c>
      <c r="C94" s="38" t="str">
        <f>IF(ISBLANK($A94),"",INDEX(ShipmentRegister!F:F,MATCH(AuditSheet!$A94,ShipmentRegister!C:C,0)))</f>
        <v>C4.1</v>
      </c>
      <c r="D94" s="38" t="str">
        <f t="shared" si="5"/>
        <v/>
      </c>
      <c r="E94" s="38">
        <f>IF(ISBLANK($A94),"",INDEX(ShipmentRegister!D:D,MATCH(AuditSheet!$A94,ShipmentRegister!C:C,0)))</f>
        <v>7</v>
      </c>
      <c r="F94" s="38" t="str">
        <f>IF(ISBLANK($A94),"",INDEX(ShipmentRegister!M:M,MATCH(AuditSheet!$A94,ShipmentRegister!C:C,0)))</f>
        <v>Inside The Secure Store</v>
      </c>
      <c r="G94" s="37" t="str">
        <f t="shared" si="4"/>
        <v/>
      </c>
    </row>
    <row r="95" spans="1:7" s="54" customFormat="1">
      <c r="A95" s="29" t="s">
        <v>3246</v>
      </c>
      <c r="B95" s="24" t="s">
        <v>162</v>
      </c>
      <c r="C95" s="38" t="str">
        <f>IF(ISBLANK($A95),"",INDEX(ShipmentRegister!F:F,MATCH(AuditSheet!$A95,ShipmentRegister!C:C,0)))</f>
        <v>C4.1</v>
      </c>
      <c r="D95" s="38" t="str">
        <f t="shared" si="5"/>
        <v/>
      </c>
      <c r="E95" s="38">
        <f>IF(ISBLANK($A95),"",INDEX(ShipmentRegister!D:D,MATCH(AuditSheet!$A95,ShipmentRegister!C:C,0)))</f>
        <v>7</v>
      </c>
      <c r="F95" s="38" t="str">
        <f>IF(ISBLANK($A95),"",INDEX(ShipmentRegister!M:M,MATCH(AuditSheet!$A95,ShipmentRegister!C:C,0)))</f>
        <v>Inside The Secure Store</v>
      </c>
      <c r="G95" s="37" t="str">
        <f t="shared" si="4"/>
        <v/>
      </c>
    </row>
    <row r="96" spans="1:7" s="54" customFormat="1">
      <c r="A96" s="29" t="s">
        <v>3247</v>
      </c>
      <c r="B96" s="24" t="s">
        <v>162</v>
      </c>
      <c r="C96" s="38" t="str">
        <f>IF(ISBLANK($A96),"",INDEX(ShipmentRegister!F:F,MATCH(AuditSheet!$A96,ShipmentRegister!C:C,0)))</f>
        <v>C4.1</v>
      </c>
      <c r="D96" s="38" t="str">
        <f t="shared" si="5"/>
        <v/>
      </c>
      <c r="E96" s="38">
        <f>IF(ISBLANK($A96),"",INDEX(ShipmentRegister!D:D,MATCH(AuditSheet!$A96,ShipmentRegister!C:C,0)))</f>
        <v>7</v>
      </c>
      <c r="F96" s="38" t="str">
        <f>IF(ISBLANK($A96),"",INDEX(ShipmentRegister!M:M,MATCH(AuditSheet!$A96,ShipmentRegister!C:C,0)))</f>
        <v>Inside The Secure Store</v>
      </c>
      <c r="G96" s="37" t="str">
        <f t="shared" si="4"/>
        <v/>
      </c>
    </row>
    <row r="97" spans="1:7" s="54" customFormat="1">
      <c r="A97" s="29" t="s">
        <v>3249</v>
      </c>
      <c r="B97" s="24" t="s">
        <v>162</v>
      </c>
      <c r="C97" s="38" t="str">
        <f>IF(ISBLANK($A97),"",INDEX(ShipmentRegister!F:F,MATCH(AuditSheet!$A97,ShipmentRegister!C:C,0)))</f>
        <v>C4.1</v>
      </c>
      <c r="D97" s="38" t="str">
        <f t="shared" si="5"/>
        <v/>
      </c>
      <c r="E97" s="38">
        <f>IF(ISBLANK($A97),"",INDEX(ShipmentRegister!D:D,MATCH(AuditSheet!$A97,ShipmentRegister!C:C,0)))</f>
        <v>7</v>
      </c>
      <c r="F97" s="38" t="str">
        <f>IF(ISBLANK($A97),"",INDEX(ShipmentRegister!M:M,MATCH(AuditSheet!$A97,ShipmentRegister!C:C,0)))</f>
        <v>Inside The Secure Store</v>
      </c>
      <c r="G97" s="37" t="str">
        <f t="shared" si="4"/>
        <v/>
      </c>
    </row>
    <row r="98" spans="1:7" s="54" customFormat="1">
      <c r="A98" s="29" t="s">
        <v>3250</v>
      </c>
      <c r="B98" s="24" t="s">
        <v>162</v>
      </c>
      <c r="C98" s="38" t="str">
        <f>IF(ISBLANK($A98),"",INDEX(ShipmentRegister!F:F,MATCH(AuditSheet!$A98,ShipmentRegister!C:C,0)))</f>
        <v>C4.1</v>
      </c>
      <c r="D98" s="38" t="str">
        <f t="shared" si="5"/>
        <v/>
      </c>
      <c r="E98" s="38">
        <f>IF(ISBLANK($A98),"",INDEX(ShipmentRegister!D:D,MATCH(AuditSheet!$A98,ShipmentRegister!C:C,0)))</f>
        <v>7</v>
      </c>
      <c r="F98" s="38" t="str">
        <f>IF(ISBLANK($A98),"",INDEX(ShipmentRegister!M:M,MATCH(AuditSheet!$A98,ShipmentRegister!C:C,0)))</f>
        <v>Inside The Secure Store</v>
      </c>
      <c r="G98" s="37" t="str">
        <f t="shared" si="4"/>
        <v/>
      </c>
    </row>
    <row r="99" spans="1:7" s="54" customFormat="1">
      <c r="A99" s="29" t="s">
        <v>3251</v>
      </c>
      <c r="B99" s="24" t="s">
        <v>162</v>
      </c>
      <c r="C99" s="38" t="str">
        <f>IF(ISBLANK($A99),"",INDEX(ShipmentRegister!F:F,MATCH(AuditSheet!$A99,ShipmentRegister!C:C,0)))</f>
        <v>C4.1</v>
      </c>
      <c r="D99" s="38" t="str">
        <f t="shared" si="5"/>
        <v/>
      </c>
      <c r="E99" s="38">
        <f>IF(ISBLANK($A99),"",INDEX(ShipmentRegister!D:D,MATCH(AuditSheet!$A99,ShipmentRegister!C:C,0)))</f>
        <v>7</v>
      </c>
      <c r="F99" s="38" t="str">
        <f>IF(ISBLANK($A99),"",INDEX(ShipmentRegister!M:M,MATCH(AuditSheet!$A99,ShipmentRegister!C:C,0)))</f>
        <v>Inside The Secure Store</v>
      </c>
      <c r="G99" s="37" t="str">
        <f t="shared" si="4"/>
        <v/>
      </c>
    </row>
    <row r="100" spans="1:7" s="54" customFormat="1">
      <c r="A100" s="29" t="s">
        <v>3244</v>
      </c>
      <c r="B100" s="24" t="s">
        <v>162</v>
      </c>
      <c r="C100" s="38" t="str">
        <f>IF(ISBLANK($A100),"",INDEX(ShipmentRegister!F:F,MATCH(AuditSheet!$A100,ShipmentRegister!C:C,0)))</f>
        <v>C4.1</v>
      </c>
      <c r="D100" s="38" t="str">
        <f t="shared" si="5"/>
        <v/>
      </c>
      <c r="E100" s="38">
        <f>IF(ISBLANK($A100),"",INDEX(ShipmentRegister!D:D,MATCH(AuditSheet!$A100,ShipmentRegister!C:C,0)))</f>
        <v>7</v>
      </c>
      <c r="F100" s="38" t="str">
        <f>IF(ISBLANK($A100),"",INDEX(ShipmentRegister!M:M,MATCH(AuditSheet!$A100,ShipmentRegister!C:C,0)))</f>
        <v>Inside The Secure Store</v>
      </c>
      <c r="G100" s="37" t="str">
        <f t="shared" si="4"/>
        <v/>
      </c>
    </row>
    <row r="101" spans="1:7" s="54" customFormat="1">
      <c r="A101" s="29" t="s">
        <v>2828</v>
      </c>
      <c r="B101" s="24" t="s">
        <v>162</v>
      </c>
      <c r="C101" s="38" t="str">
        <f>IF(ISBLANK($A101),"",INDEX(ShipmentRegister!F:F,MATCH(AuditSheet!$A101,ShipmentRegister!C:C,0)))</f>
        <v>C4.1</v>
      </c>
      <c r="D101" s="38" t="str">
        <f t="shared" si="5"/>
        <v/>
      </c>
      <c r="E101" s="38">
        <f>IF(ISBLANK($A101),"",INDEX(ShipmentRegister!D:D,MATCH(AuditSheet!$A101,ShipmentRegister!C:C,0)))</f>
        <v>3</v>
      </c>
      <c r="F101" s="38" t="str">
        <f>IF(ISBLANK($A101),"",INDEX(ShipmentRegister!M:M,MATCH(AuditSheet!$A101,ShipmentRegister!C:C,0)))</f>
        <v>Inside The Secure Store</v>
      </c>
      <c r="G101" s="37" t="str">
        <f t="shared" si="4"/>
        <v/>
      </c>
    </row>
    <row r="102" spans="1:7" s="54" customFormat="1">
      <c r="A102" s="29" t="s">
        <v>743</v>
      </c>
      <c r="B102" s="24" t="s">
        <v>163</v>
      </c>
      <c r="C102" s="38" t="str">
        <f>IF(ISBLANK($A102),"",INDEX(ShipmentRegister!F:F,MATCH(AuditSheet!$A102,ShipmentRegister!C:C,0)))</f>
        <v>C4.2</v>
      </c>
      <c r="D102" s="38" t="str">
        <f t="shared" si="5"/>
        <v/>
      </c>
      <c r="E102" s="38">
        <f>IF(ISBLANK($A102),"",INDEX(ShipmentRegister!D:D,MATCH(AuditSheet!$A102,ShipmentRegister!C:C,0)))</f>
        <v>4</v>
      </c>
      <c r="F102" s="38" t="str">
        <f>IF(ISBLANK($A102),"",INDEX(ShipmentRegister!M:M,MATCH(AuditSheet!$A102,ShipmentRegister!C:C,0)))</f>
        <v>Inside The Secure Store</v>
      </c>
      <c r="G102" s="37" t="str">
        <f t="shared" si="4"/>
        <v/>
      </c>
    </row>
    <row r="103" spans="1:7" s="54" customFormat="1">
      <c r="A103" s="29" t="s">
        <v>748</v>
      </c>
      <c r="B103" s="24" t="s">
        <v>163</v>
      </c>
      <c r="C103" s="38" t="str">
        <f>IF(ISBLANK($A103),"",INDEX(ShipmentRegister!F:F,MATCH(AuditSheet!$A103,ShipmentRegister!C:C,0)))</f>
        <v>C4.2</v>
      </c>
      <c r="D103" s="38" t="str">
        <f t="shared" si="5"/>
        <v/>
      </c>
      <c r="E103" s="38">
        <f>IF(ISBLANK($A103),"",INDEX(ShipmentRegister!D:D,MATCH(AuditSheet!$A103,ShipmentRegister!C:C,0)))</f>
        <v>4</v>
      </c>
      <c r="F103" s="38" t="str">
        <f>IF(ISBLANK($A103),"",INDEX(ShipmentRegister!M:M,MATCH(AuditSheet!$A103,ShipmentRegister!C:C,0)))</f>
        <v>Inside The Secure Store</v>
      </c>
      <c r="G103" s="37" t="str">
        <f t="shared" si="4"/>
        <v/>
      </c>
    </row>
    <row r="104" spans="1:7" s="54" customFormat="1">
      <c r="A104" s="29" t="s">
        <v>710</v>
      </c>
      <c r="B104" s="24" t="s">
        <v>163</v>
      </c>
      <c r="C104" s="38" t="str">
        <f>IF(ISBLANK($A104),"",INDEX(ShipmentRegister!F:F,MATCH(AuditSheet!$A104,ShipmentRegister!C:C,0)))</f>
        <v>C4.2</v>
      </c>
      <c r="D104" s="38" t="str">
        <f t="shared" si="5"/>
        <v/>
      </c>
      <c r="E104" s="38">
        <f>IF(ISBLANK($A104),"",INDEX(ShipmentRegister!D:D,MATCH(AuditSheet!$A104,ShipmentRegister!C:C,0)))</f>
        <v>4</v>
      </c>
      <c r="F104" s="38" t="str">
        <f>IF(ISBLANK($A104),"",INDEX(ShipmentRegister!M:M,MATCH(AuditSheet!$A104,ShipmentRegister!C:C,0)))</f>
        <v>Inside The Secure Store</v>
      </c>
      <c r="G104" s="37" t="str">
        <f t="shared" si="4"/>
        <v/>
      </c>
    </row>
    <row r="105" spans="1:7" s="54" customFormat="1">
      <c r="A105" s="29" t="s">
        <v>433</v>
      </c>
      <c r="B105" s="24" t="s">
        <v>163</v>
      </c>
      <c r="C105" s="38" t="str">
        <f>IF(ISBLANK($A105),"",INDEX(ShipmentRegister!F:F,MATCH(AuditSheet!$A105,ShipmentRegister!C:C,0)))</f>
        <v>C4.2</v>
      </c>
      <c r="D105" s="38" t="str">
        <f t="shared" si="5"/>
        <v/>
      </c>
      <c r="E105" s="38">
        <f>IF(ISBLANK($A105),"",INDEX(ShipmentRegister!D:D,MATCH(AuditSheet!$A105,ShipmentRegister!C:C,0)))</f>
        <v>2</v>
      </c>
      <c r="F105" s="38" t="str">
        <f>IF(ISBLANK($A105),"",INDEX(ShipmentRegister!M:M,MATCH(AuditSheet!$A105,ShipmentRegister!C:C,0)))</f>
        <v>Inside The Secure Store</v>
      </c>
      <c r="G105" s="37" t="str">
        <f t="shared" si="4"/>
        <v>Duplicate ID</v>
      </c>
    </row>
    <row r="106" spans="1:7" s="54" customFormat="1">
      <c r="A106" s="29" t="s">
        <v>433</v>
      </c>
      <c r="B106" s="24" t="s">
        <v>163</v>
      </c>
      <c r="C106" s="38" t="str">
        <f>IF(ISBLANK($A106),"",INDEX(ShipmentRegister!F:F,MATCH(AuditSheet!$A106,ShipmentRegister!C:C,0)))</f>
        <v>C4.2</v>
      </c>
      <c r="D106" s="38" t="str">
        <f t="shared" si="5"/>
        <v/>
      </c>
      <c r="E106" s="38">
        <f>IF(ISBLANK($A106),"",INDEX(ShipmentRegister!D:D,MATCH(AuditSheet!$A106,ShipmentRegister!C:C,0)))</f>
        <v>2</v>
      </c>
      <c r="F106" s="38" t="str">
        <f>IF(ISBLANK($A106),"",INDEX(ShipmentRegister!M:M,MATCH(AuditSheet!$A106,ShipmentRegister!C:C,0)))</f>
        <v>Inside The Secure Store</v>
      </c>
      <c r="G106" s="37" t="str">
        <f t="shared" si="4"/>
        <v>Duplicate ID</v>
      </c>
    </row>
    <row r="107" spans="1:7" s="54" customFormat="1">
      <c r="A107" s="29" t="s">
        <v>709</v>
      </c>
      <c r="B107" s="24" t="s">
        <v>163</v>
      </c>
      <c r="C107" s="38" t="str">
        <f>IF(ISBLANK($A107),"",INDEX(ShipmentRegister!F:F,MATCH(AuditSheet!$A107,ShipmentRegister!C:C,0)))</f>
        <v>C4.2</v>
      </c>
      <c r="D107" s="38" t="str">
        <f t="shared" si="5"/>
        <v/>
      </c>
      <c r="E107" s="38">
        <f>IF(ISBLANK($A107),"",INDEX(ShipmentRegister!D:D,MATCH(AuditSheet!$A107,ShipmentRegister!C:C,0)))</f>
        <v>4</v>
      </c>
      <c r="F107" s="38" t="str">
        <f>IF(ISBLANK($A107),"",INDEX(ShipmentRegister!M:M,MATCH(AuditSheet!$A107,ShipmentRegister!C:C,0)))</f>
        <v>Inside The Secure Store</v>
      </c>
      <c r="G107" s="37" t="str">
        <f t="shared" si="4"/>
        <v/>
      </c>
    </row>
    <row r="108" spans="1:7" s="54" customFormat="1">
      <c r="A108" s="29" t="s">
        <v>3318</v>
      </c>
      <c r="B108" s="24" t="s">
        <v>163</v>
      </c>
      <c r="C108" s="38" t="e">
        <f>IF(ISBLANK($A108),"",INDEX(ShipmentRegister!F:F,MATCH(AuditSheet!$A108,ShipmentRegister!C:C,0)))</f>
        <v>#N/A</v>
      </c>
      <c r="D108" s="38" t="e">
        <f t="shared" si="5"/>
        <v>#N/A</v>
      </c>
      <c r="E108" s="38" t="e">
        <f>IF(ISBLANK($A108),"",INDEX(ShipmentRegister!D:D,MATCH(AuditSheet!$A108,ShipmentRegister!C:C,0)))</f>
        <v>#N/A</v>
      </c>
      <c r="F108" s="38" t="e">
        <f>IF(ISBLANK($A108),"",INDEX(ShipmentRegister!M:M,MATCH(AuditSheet!$A108,ShipmentRegister!C:C,0)))</f>
        <v>#N/A</v>
      </c>
      <c r="G108" s="37" t="str">
        <f t="shared" si="4"/>
        <v/>
      </c>
    </row>
    <row r="109" spans="1:7" s="54" customFormat="1">
      <c r="A109" s="29" t="s">
        <v>3234</v>
      </c>
      <c r="B109" s="24" t="s">
        <v>163</v>
      </c>
      <c r="C109" s="38" t="str">
        <f>IF(ISBLANK($A109),"",INDEX(ShipmentRegister!F:F,MATCH(AuditSheet!$A109,ShipmentRegister!C:C,0)))</f>
        <v>C4.2</v>
      </c>
      <c r="D109" s="38" t="str">
        <f t="shared" si="5"/>
        <v/>
      </c>
      <c r="E109" s="38">
        <f>IF(ISBLANK($A109),"",INDEX(ShipmentRegister!D:D,MATCH(AuditSheet!$A109,ShipmentRegister!C:C,0)))</f>
        <v>2</v>
      </c>
      <c r="F109" s="38" t="str">
        <f>IF(ISBLANK($A109),"",INDEX(ShipmentRegister!M:M,MATCH(AuditSheet!$A109,ShipmentRegister!C:C,0)))</f>
        <v>Inside The Secure Store</v>
      </c>
      <c r="G109" s="37" t="str">
        <f t="shared" si="4"/>
        <v/>
      </c>
    </row>
    <row r="110" spans="1:7" s="54" customFormat="1">
      <c r="A110" s="29" t="s">
        <v>3319</v>
      </c>
      <c r="B110" s="24" t="s">
        <v>1862</v>
      </c>
      <c r="C110" s="38" t="e">
        <f>IF(ISBLANK($A110),"",INDEX(ShipmentRegister!F:F,MATCH(AuditSheet!$A110,ShipmentRegister!C:C,0)))</f>
        <v>#N/A</v>
      </c>
      <c r="D110" s="38" t="e">
        <f t="shared" si="5"/>
        <v>#N/A</v>
      </c>
      <c r="E110" s="38" t="e">
        <f>IF(ISBLANK($A110),"",INDEX(ShipmentRegister!D:D,MATCH(AuditSheet!$A110,ShipmentRegister!C:C,0)))</f>
        <v>#N/A</v>
      </c>
      <c r="F110" s="38" t="e">
        <f>IF(ISBLANK($A110),"",INDEX(ShipmentRegister!M:M,MATCH(AuditSheet!$A110,ShipmentRegister!C:C,0)))</f>
        <v>#N/A</v>
      </c>
      <c r="G110" s="37" t="str">
        <f t="shared" si="4"/>
        <v/>
      </c>
    </row>
    <row r="111" spans="1:7" s="54" customFormat="1">
      <c r="A111" s="29" t="s">
        <v>582</v>
      </c>
      <c r="B111" s="24" t="s">
        <v>1862</v>
      </c>
      <c r="C111" s="38" t="str">
        <f>IF(ISBLANK($A111),"",INDEX(ShipmentRegister!F:F,MATCH(AuditSheet!$A111,ShipmentRegister!C:C,0)))</f>
        <v>C5.1</v>
      </c>
      <c r="D111" s="38" t="str">
        <f t="shared" si="5"/>
        <v/>
      </c>
      <c r="E111" s="38">
        <f>IF(ISBLANK($A111),"",INDEX(ShipmentRegister!D:D,MATCH(AuditSheet!$A111,ShipmentRegister!C:C,0)))</f>
        <v>1</v>
      </c>
      <c r="F111" s="38" t="str">
        <f>IF(ISBLANK($A111),"",INDEX(ShipmentRegister!M:M,MATCH(AuditSheet!$A111,ShipmentRegister!C:C,0)))</f>
        <v>Inside The Secure Store</v>
      </c>
      <c r="G111" s="37" t="str">
        <f t="shared" si="4"/>
        <v/>
      </c>
    </row>
    <row r="112" spans="1:7" s="54" customFormat="1">
      <c r="A112" s="29" t="s">
        <v>614</v>
      </c>
      <c r="B112" s="24" t="s">
        <v>1866</v>
      </c>
      <c r="C112" s="38" t="str">
        <f>IF(ISBLANK($A112),"",INDEX(ShipmentRegister!F:F,MATCH(AuditSheet!$A112,ShipmentRegister!C:C,0)))</f>
        <v>C6.1</v>
      </c>
      <c r="D112" s="38" t="str">
        <f t="shared" si="5"/>
        <v/>
      </c>
      <c r="E112" s="38">
        <f>IF(ISBLANK($A112),"",INDEX(ShipmentRegister!D:D,MATCH(AuditSheet!$A112,ShipmentRegister!C:C,0)))</f>
        <v>2</v>
      </c>
      <c r="F112" s="38" t="str">
        <f>IF(ISBLANK($A112),"",INDEX(ShipmentRegister!M:M,MATCH(AuditSheet!$A112,ShipmentRegister!C:C,0)))</f>
        <v>Inside The Secure Store</v>
      </c>
      <c r="G112" s="37" t="str">
        <f t="shared" si="4"/>
        <v/>
      </c>
    </row>
    <row r="113" spans="1:7" s="54" customFormat="1">
      <c r="A113" s="29" t="s">
        <v>1013</v>
      </c>
      <c r="B113" s="24" t="s">
        <v>1870</v>
      </c>
      <c r="C113" s="38" t="str">
        <f>IF(ISBLANK($A113),"",INDEX(ShipmentRegister!F:F,MATCH(AuditSheet!$A113,ShipmentRegister!C:C,0)))</f>
        <v>C7.1</v>
      </c>
      <c r="D113" s="38" t="str">
        <f t="shared" si="5"/>
        <v/>
      </c>
      <c r="E113" s="38">
        <f>IF(ISBLANK($A113),"",INDEX(ShipmentRegister!D:D,MATCH(AuditSheet!$A113,ShipmentRegister!C:C,0)))</f>
        <v>2</v>
      </c>
      <c r="F113" s="38" t="str">
        <f>IF(ISBLANK($A113),"",INDEX(ShipmentRegister!M:M,MATCH(AuditSheet!$A113,ShipmentRegister!C:C,0)))</f>
        <v>Collected And Gone</v>
      </c>
      <c r="G113" s="37" t="str">
        <f t="shared" si="4"/>
        <v/>
      </c>
    </row>
    <row r="114" spans="1:7" s="54" customFormat="1">
      <c r="A114" s="29" t="s">
        <v>783</v>
      </c>
      <c r="B114" s="24" t="s">
        <v>1870</v>
      </c>
      <c r="C114" s="38" t="str">
        <f>IF(ISBLANK($A114),"",INDEX(ShipmentRegister!F:F,MATCH(AuditSheet!$A114,ShipmentRegister!C:C,0)))</f>
        <v>C7.1</v>
      </c>
      <c r="D114" s="38" t="str">
        <f t="shared" si="5"/>
        <v/>
      </c>
      <c r="E114" s="38">
        <f>IF(ISBLANK($A114),"",INDEX(ShipmentRegister!D:D,MATCH(AuditSheet!$A114,ShipmentRegister!C:C,0)))</f>
        <v>3</v>
      </c>
      <c r="F114" s="38" t="str">
        <f>IF(ISBLANK($A114),"",INDEX(ShipmentRegister!M:M,MATCH(AuditSheet!$A114,ShipmentRegister!C:C,0)))</f>
        <v>Inside The Secure Store</v>
      </c>
      <c r="G114" s="37" t="str">
        <f t="shared" si="4"/>
        <v/>
      </c>
    </row>
    <row r="115" spans="1:7" s="54" customFormat="1">
      <c r="A115" s="29" t="s">
        <v>3320</v>
      </c>
      <c r="B115" s="24" t="s">
        <v>1867</v>
      </c>
      <c r="C115" s="38" t="e">
        <f>IF(ISBLANK($A115),"",INDEX(ShipmentRegister!F:F,MATCH(AuditSheet!$A115,ShipmentRegister!C:C,0)))</f>
        <v>#N/A</v>
      </c>
      <c r="D115" s="38" t="e">
        <f t="shared" si="5"/>
        <v>#N/A</v>
      </c>
      <c r="E115" s="38" t="e">
        <f>IF(ISBLANK($A115),"",INDEX(ShipmentRegister!D:D,MATCH(AuditSheet!$A115,ShipmentRegister!C:C,0)))</f>
        <v>#N/A</v>
      </c>
      <c r="F115" s="38" t="e">
        <f>IF(ISBLANK($A115),"",INDEX(ShipmentRegister!M:M,MATCH(AuditSheet!$A115,ShipmentRegister!C:C,0)))</f>
        <v>#N/A</v>
      </c>
      <c r="G115" s="37" t="str">
        <f t="shared" si="4"/>
        <v/>
      </c>
    </row>
    <row r="116" spans="1:7" s="54" customFormat="1">
      <c r="A116" s="29" t="s">
        <v>2873</v>
      </c>
      <c r="B116" s="24" t="s">
        <v>1867</v>
      </c>
      <c r="C116" s="38" t="str">
        <f>IF(ISBLANK($A116),"",INDEX(ShipmentRegister!F:F,MATCH(AuditSheet!$A116,ShipmentRegister!C:C,0)))</f>
        <v>C6.2</v>
      </c>
      <c r="D116" s="38" t="str">
        <f t="shared" si="5"/>
        <v/>
      </c>
      <c r="E116" s="38">
        <f>IF(ISBLANK($A116),"",INDEX(ShipmentRegister!D:D,MATCH(AuditSheet!$A116,ShipmentRegister!C:C,0)))</f>
        <v>1</v>
      </c>
      <c r="F116" s="38" t="str">
        <f>IF(ISBLANK($A116),"",INDEX(ShipmentRegister!M:M,MATCH(AuditSheet!$A116,ShipmentRegister!C:C,0)))</f>
        <v>Inside The Secure Store</v>
      </c>
      <c r="G116" s="37" t="str">
        <f t="shared" si="4"/>
        <v/>
      </c>
    </row>
    <row r="117" spans="1:7" s="54" customFormat="1">
      <c r="A117" s="29" t="s">
        <v>727</v>
      </c>
      <c r="B117" s="24" t="s">
        <v>1870</v>
      </c>
      <c r="C117" s="38" t="str">
        <f>IF(ISBLANK($A117),"",INDEX(ShipmentRegister!F:F,MATCH(AuditSheet!$A117,ShipmentRegister!C:C,0)))</f>
        <v>C7.1</v>
      </c>
      <c r="D117" s="38" t="str">
        <f t="shared" si="5"/>
        <v/>
      </c>
      <c r="E117" s="38">
        <f>IF(ISBLANK($A117),"",INDEX(ShipmentRegister!D:D,MATCH(AuditSheet!$A117,ShipmentRegister!C:C,0)))</f>
        <v>1</v>
      </c>
      <c r="F117" s="38" t="str">
        <f>IF(ISBLANK($A117),"",INDEX(ShipmentRegister!M:M,MATCH(AuditSheet!$A117,ShipmentRegister!C:C,0)))</f>
        <v>Inside The Secure Store</v>
      </c>
      <c r="G117" s="37" t="str">
        <f t="shared" si="4"/>
        <v/>
      </c>
    </row>
    <row r="118" spans="1:7" s="54" customFormat="1">
      <c r="A118" s="29" t="s">
        <v>2108</v>
      </c>
      <c r="B118" s="24" t="s">
        <v>1870</v>
      </c>
      <c r="C118" s="38" t="str">
        <f>IF(ISBLANK($A118),"",INDEX(ShipmentRegister!F:F,MATCH(AuditSheet!$A118,ShipmentRegister!C:C,0)))</f>
        <v>C7.1</v>
      </c>
      <c r="D118" s="38" t="str">
        <f t="shared" si="5"/>
        <v/>
      </c>
      <c r="E118" s="38">
        <f>IF(ISBLANK($A118),"",INDEX(ShipmentRegister!D:D,MATCH(AuditSheet!$A118,ShipmentRegister!C:C,0)))</f>
        <v>2</v>
      </c>
      <c r="F118" s="38" t="str">
        <f>IF(ISBLANK($A118),"",INDEX(ShipmentRegister!M:M,MATCH(AuditSheet!$A118,ShipmentRegister!C:C,0)))</f>
        <v>Collected And Gone</v>
      </c>
      <c r="G118" s="37" t="str">
        <f t="shared" si="4"/>
        <v/>
      </c>
    </row>
    <row r="119" spans="1:7" s="54" customFormat="1">
      <c r="A119" s="29" t="s">
        <v>2497</v>
      </c>
      <c r="B119" s="24" t="s">
        <v>1870</v>
      </c>
      <c r="C119" s="38" t="str">
        <f>IF(ISBLANK($A119),"",INDEX(ShipmentRegister!F:F,MATCH(AuditSheet!$A119,ShipmentRegister!C:C,0)))</f>
        <v>C7.1</v>
      </c>
      <c r="D119" s="38" t="str">
        <f t="shared" si="5"/>
        <v/>
      </c>
      <c r="E119" s="38">
        <f>IF(ISBLANK($A119),"",INDEX(ShipmentRegister!D:D,MATCH(AuditSheet!$A119,ShipmentRegister!C:C,0)))</f>
        <v>1</v>
      </c>
      <c r="F119" s="38" t="str">
        <f>IF(ISBLANK($A119),"",INDEX(ShipmentRegister!M:M,MATCH(AuditSheet!$A119,ShipmentRegister!C:C,0)))</f>
        <v>Inside The Secure Store</v>
      </c>
      <c r="G119" s="37" t="str">
        <f t="shared" si="4"/>
        <v/>
      </c>
    </row>
    <row r="120" spans="1:7" s="54" customFormat="1">
      <c r="A120" s="41" t="s">
        <v>2371</v>
      </c>
      <c r="B120" s="24" t="s">
        <v>1870</v>
      </c>
      <c r="C120" s="38" t="str">
        <f>IF(ISBLANK($A120),"",INDEX(ShipmentRegister!F:F,MATCH(AuditSheet!$A120,ShipmentRegister!C:C,0)))</f>
        <v>C7.1</v>
      </c>
      <c r="D120" s="38" t="str">
        <f t="shared" si="5"/>
        <v/>
      </c>
      <c r="E120" s="38">
        <f>IF(ISBLANK($A120),"",INDEX(ShipmentRegister!D:D,MATCH(AuditSheet!$A120,ShipmentRegister!C:C,0)))</f>
        <v>1</v>
      </c>
      <c r="F120" s="38" t="str">
        <f>IF(ISBLANK($A120),"",INDEX(ShipmentRegister!M:M,MATCH(AuditSheet!$A120,ShipmentRegister!C:C,0)))</f>
        <v>Inside The Secure Store</v>
      </c>
      <c r="G120" s="37" t="str">
        <f t="shared" si="4"/>
        <v/>
      </c>
    </row>
    <row r="121" spans="1:7" s="54" customFormat="1">
      <c r="A121" s="29" t="s">
        <v>512</v>
      </c>
      <c r="B121" s="24" t="s">
        <v>1870</v>
      </c>
      <c r="C121" s="38" t="str">
        <f>IF(ISBLANK($A121),"",INDEX(ShipmentRegister!F:F,MATCH(AuditSheet!$A121,ShipmentRegister!C:C,0)))</f>
        <v>C7.1</v>
      </c>
      <c r="D121" s="38" t="str">
        <f t="shared" si="5"/>
        <v/>
      </c>
      <c r="E121" s="38">
        <f>IF(ISBLANK($A121),"",INDEX(ShipmentRegister!D:D,MATCH(AuditSheet!$A121,ShipmentRegister!C:C,0)))</f>
        <v>1</v>
      </c>
      <c r="F121" s="38" t="str">
        <f>IF(ISBLANK($A121),"",INDEX(ShipmentRegister!M:M,MATCH(AuditSheet!$A121,ShipmentRegister!C:C,0)))</f>
        <v>Inside The Secure Store</v>
      </c>
      <c r="G121" s="37" t="str">
        <f t="shared" si="4"/>
        <v/>
      </c>
    </row>
    <row r="122" spans="1:7" s="54" customFormat="1">
      <c r="A122" s="29" t="s">
        <v>1755</v>
      </c>
      <c r="B122" s="24" t="s">
        <v>1870</v>
      </c>
      <c r="C122" s="38" t="str">
        <f>IF(ISBLANK($A122),"",INDEX(ShipmentRegister!F:F,MATCH(AuditSheet!$A122,ShipmentRegister!C:C,0)))</f>
        <v>C7.1</v>
      </c>
      <c r="D122" s="38" t="str">
        <f t="shared" si="5"/>
        <v/>
      </c>
      <c r="E122" s="38">
        <f>IF(ISBLANK($A122),"",INDEX(ShipmentRegister!D:D,MATCH(AuditSheet!$A122,ShipmentRegister!C:C,0)))</f>
        <v>1</v>
      </c>
      <c r="F122" s="38" t="str">
        <f>IF(ISBLANK($A122),"",INDEX(ShipmentRegister!M:M,MATCH(AuditSheet!$A122,ShipmentRegister!C:C,0)))</f>
        <v>Inside The Secure Store</v>
      </c>
      <c r="G122" s="37" t="str">
        <f t="shared" si="4"/>
        <v/>
      </c>
    </row>
    <row r="123" spans="1:7" s="54" customFormat="1">
      <c r="A123" s="29" t="s">
        <v>1791</v>
      </c>
      <c r="B123" s="24" t="s">
        <v>1870</v>
      </c>
      <c r="C123" s="38" t="str">
        <f>IF(ISBLANK($A123),"",INDEX(ShipmentRegister!F:F,MATCH(AuditSheet!$A123,ShipmentRegister!C:C,0)))</f>
        <v>C7.1</v>
      </c>
      <c r="D123" s="38" t="str">
        <f t="shared" si="5"/>
        <v/>
      </c>
      <c r="E123" s="38">
        <f>IF(ISBLANK($A123),"",INDEX(ShipmentRegister!D:D,MATCH(AuditSheet!$A123,ShipmentRegister!C:C,0)))</f>
        <v>1</v>
      </c>
      <c r="F123" s="38" t="str">
        <f>IF(ISBLANK($A123),"",INDEX(ShipmentRegister!M:M,MATCH(AuditSheet!$A123,ShipmentRegister!C:C,0)))</f>
        <v>Inside The Secure Store</v>
      </c>
      <c r="G123" s="37" t="str">
        <f t="shared" si="4"/>
        <v/>
      </c>
    </row>
    <row r="124" spans="1:7" s="54" customFormat="1">
      <c r="A124" s="29" t="s">
        <v>776</v>
      </c>
      <c r="B124" s="24" t="s">
        <v>1870</v>
      </c>
      <c r="C124" s="38" t="str">
        <f>IF(ISBLANK($A124),"",INDEX(ShipmentRegister!F:F,MATCH(AuditSheet!$A124,ShipmentRegister!C:C,0)))</f>
        <v>C7.1</v>
      </c>
      <c r="D124" s="38" t="str">
        <f t="shared" si="5"/>
        <v/>
      </c>
      <c r="E124" s="38">
        <f>IF(ISBLANK($A124),"",INDEX(ShipmentRegister!D:D,MATCH(AuditSheet!$A124,ShipmentRegister!C:C,0)))</f>
        <v>1</v>
      </c>
      <c r="F124" s="38" t="str">
        <f>IF(ISBLANK($A124),"",INDEX(ShipmentRegister!M:M,MATCH(AuditSheet!$A124,ShipmentRegister!C:C,0)))</f>
        <v>Inside The Secure Store</v>
      </c>
      <c r="G124" s="37" t="str">
        <f t="shared" si="4"/>
        <v/>
      </c>
    </row>
    <row r="125" spans="1:7" s="54" customFormat="1">
      <c r="A125" s="29" t="s">
        <v>501</v>
      </c>
      <c r="B125" s="24" t="s">
        <v>1870</v>
      </c>
      <c r="C125" s="38" t="str">
        <f>IF(ISBLANK($A125),"",INDEX(ShipmentRegister!F:F,MATCH(AuditSheet!$A125,ShipmentRegister!C:C,0)))</f>
        <v>C7.1</v>
      </c>
      <c r="D125" s="38" t="str">
        <f t="shared" si="5"/>
        <v/>
      </c>
      <c r="E125" s="38">
        <f>IF(ISBLANK($A125),"",INDEX(ShipmentRegister!D:D,MATCH(AuditSheet!$A125,ShipmentRegister!C:C,0)))</f>
        <v>1</v>
      </c>
      <c r="F125" s="38" t="str">
        <f>IF(ISBLANK($A125),"",INDEX(ShipmentRegister!M:M,MATCH(AuditSheet!$A125,ShipmentRegister!C:C,0)))</f>
        <v>Inside The Secure Store</v>
      </c>
      <c r="G125" s="37" t="str">
        <f t="shared" si="4"/>
        <v/>
      </c>
    </row>
    <row r="126" spans="1:7" s="54" customFormat="1">
      <c r="A126" s="29" t="s">
        <v>3272</v>
      </c>
      <c r="B126" s="24" t="s">
        <v>1871</v>
      </c>
      <c r="C126" s="38" t="str">
        <f>IF(ISBLANK($A126),"",INDEX(ShipmentRegister!F:F,MATCH(AuditSheet!$A126,ShipmentRegister!C:C,0)))</f>
        <v>C7.2</v>
      </c>
      <c r="D126" s="38" t="str">
        <f t="shared" si="5"/>
        <v/>
      </c>
      <c r="E126" s="38">
        <f>IF(ISBLANK($A126),"",INDEX(ShipmentRegister!D:D,MATCH(AuditSheet!$A126,ShipmentRegister!C:C,0)))</f>
        <v>1</v>
      </c>
      <c r="F126" s="38" t="str">
        <f>IF(ISBLANK($A126),"",INDEX(ShipmentRegister!M:M,MATCH(AuditSheet!$A126,ShipmentRegister!C:C,0)))</f>
        <v>Inside The Secure Store</v>
      </c>
      <c r="G126" s="37" t="str">
        <f t="shared" si="4"/>
        <v/>
      </c>
    </row>
    <row r="127" spans="1:7" s="54" customFormat="1">
      <c r="A127" s="29" t="s">
        <v>228</v>
      </c>
      <c r="B127" s="24" t="s">
        <v>1871</v>
      </c>
      <c r="C127" s="38" t="str">
        <f>IF(ISBLANK($A127),"",INDEX(ShipmentRegister!F:F,MATCH(AuditSheet!$A127,ShipmentRegister!C:C,0)))</f>
        <v>C7.2</v>
      </c>
      <c r="D127" s="38" t="str">
        <f t="shared" si="5"/>
        <v/>
      </c>
      <c r="E127" s="38">
        <f>IF(ISBLANK($A127),"",INDEX(ShipmentRegister!D:D,MATCH(AuditSheet!$A127,ShipmentRegister!C:C,0)))</f>
        <v>1</v>
      </c>
      <c r="F127" s="38" t="str">
        <f>IF(ISBLANK($A127),"",INDEX(ShipmentRegister!M:M,MATCH(AuditSheet!$A127,ShipmentRegister!C:C,0)))</f>
        <v>Inside The Secure Store</v>
      </c>
      <c r="G127" s="37" t="str">
        <f t="shared" si="4"/>
        <v/>
      </c>
    </row>
    <row r="128" spans="1:7" s="54" customFormat="1">
      <c r="A128" s="29" t="s">
        <v>171</v>
      </c>
      <c r="B128" s="24" t="s">
        <v>1871</v>
      </c>
      <c r="C128" s="38" t="str">
        <f>IF(ISBLANK($A128),"",INDEX(ShipmentRegister!F:F,MATCH(AuditSheet!$A128,ShipmentRegister!C:C,0)))</f>
        <v>C7.2</v>
      </c>
      <c r="D128" s="38" t="str">
        <f t="shared" si="5"/>
        <v/>
      </c>
      <c r="E128" s="38">
        <f>IF(ISBLANK($A128),"",INDEX(ShipmentRegister!D:D,MATCH(AuditSheet!$A128,ShipmentRegister!C:C,0)))</f>
        <v>1</v>
      </c>
      <c r="F128" s="38" t="str">
        <f>IF(ISBLANK($A128),"",INDEX(ShipmentRegister!M:M,MATCH(AuditSheet!$A128,ShipmentRegister!C:C,0)))</f>
        <v>Inside The Secure Store</v>
      </c>
      <c r="G128" s="37" t="str">
        <f t="shared" si="4"/>
        <v/>
      </c>
    </row>
    <row r="129" spans="1:7" s="54" customFormat="1">
      <c r="A129" s="29" t="s">
        <v>2845</v>
      </c>
      <c r="B129" s="24" t="s">
        <v>1871</v>
      </c>
      <c r="C129" s="38" t="str">
        <f>IF(ISBLANK($A129),"",INDEX(ShipmentRegister!F:F,MATCH(AuditSheet!$A129,ShipmentRegister!C:C,0)))</f>
        <v>C7.2</v>
      </c>
      <c r="D129" s="38" t="str">
        <f t="shared" si="5"/>
        <v/>
      </c>
      <c r="E129" s="38">
        <f>IF(ISBLANK($A129),"",INDEX(ShipmentRegister!D:D,MATCH(AuditSheet!$A129,ShipmentRegister!C:C,0)))</f>
        <v>1</v>
      </c>
      <c r="F129" s="38" t="str">
        <f>IF(ISBLANK($A129),"",INDEX(ShipmentRegister!M:M,MATCH(AuditSheet!$A129,ShipmentRegister!C:C,0)))</f>
        <v>Inside The Secure Store</v>
      </c>
      <c r="G129" s="37" t="str">
        <f t="shared" si="4"/>
        <v/>
      </c>
    </row>
    <row r="130" spans="1:7" s="54" customFormat="1">
      <c r="A130" s="29" t="s">
        <v>3321</v>
      </c>
      <c r="B130" s="24" t="s">
        <v>1871</v>
      </c>
      <c r="C130" s="38" t="e">
        <f>IF(ISBLANK($A130),"",INDEX(ShipmentRegister!F:F,MATCH(AuditSheet!$A130,ShipmentRegister!C:C,0)))</f>
        <v>#N/A</v>
      </c>
      <c r="D130" s="38" t="e">
        <f t="shared" si="5"/>
        <v>#N/A</v>
      </c>
      <c r="E130" s="38" t="e">
        <f>IF(ISBLANK($A130),"",INDEX(ShipmentRegister!D:D,MATCH(AuditSheet!$A130,ShipmentRegister!C:C,0)))</f>
        <v>#N/A</v>
      </c>
      <c r="F130" s="38" t="e">
        <f>IF(ISBLANK($A130),"",INDEX(ShipmentRegister!M:M,MATCH(AuditSheet!$A130,ShipmentRegister!C:C,0)))</f>
        <v>#N/A</v>
      </c>
      <c r="G130" s="37" t="str">
        <f t="shared" si="4"/>
        <v/>
      </c>
    </row>
    <row r="131" spans="1:7" s="54" customFormat="1">
      <c r="A131" s="29" t="s">
        <v>336</v>
      </c>
      <c r="B131" s="24" t="s">
        <v>1871</v>
      </c>
      <c r="C131" s="38" t="str">
        <f>IF(ISBLANK($A131),"",INDEX(ShipmentRegister!F:F,MATCH(AuditSheet!$A131,ShipmentRegister!C:C,0)))</f>
        <v>C7.2</v>
      </c>
      <c r="D131" s="38" t="str">
        <f t="shared" si="5"/>
        <v/>
      </c>
      <c r="E131" s="38">
        <f>IF(ISBLANK($A131),"",INDEX(ShipmentRegister!D:D,MATCH(AuditSheet!$A131,ShipmentRegister!C:C,0)))</f>
        <v>1</v>
      </c>
      <c r="F131" s="38" t="str">
        <f>IF(ISBLANK($A131),"",INDEX(ShipmentRegister!M:M,MATCH(AuditSheet!$A131,ShipmentRegister!C:C,0)))</f>
        <v>Inside The Secure Store</v>
      </c>
      <c r="G131" s="37" t="str">
        <f t="shared" ref="G131:G194" si="6">IF(COUNTIF(A:A,A:A)&gt;1,"Duplicate ID","")</f>
        <v/>
      </c>
    </row>
    <row r="132" spans="1:7" s="54" customFormat="1">
      <c r="A132" s="29" t="s">
        <v>94</v>
      </c>
      <c r="B132" s="24" t="s">
        <v>1875</v>
      </c>
      <c r="C132" s="38" t="str">
        <f>IF(ISBLANK($A132),"",INDEX(ShipmentRegister!F:F,MATCH(AuditSheet!$A132,ShipmentRegister!C:C,0)))</f>
        <v>C8.2</v>
      </c>
      <c r="D132" s="38" t="str">
        <f t="shared" ref="D132:D195" si="7">IF(A132="","",IF(B132&lt;&gt;C132,"Does Not Match",""))</f>
        <v/>
      </c>
      <c r="E132" s="38">
        <f>IF(ISBLANK($A132),"",INDEX(ShipmentRegister!D:D,MATCH(AuditSheet!$A132,ShipmentRegister!C:C,0)))</f>
        <v>1</v>
      </c>
      <c r="F132" s="38" t="str">
        <f>IF(ISBLANK($A132),"",INDEX(ShipmentRegister!M:M,MATCH(AuditSheet!$A132,ShipmentRegister!C:C,0)))</f>
        <v>Inside The Secure Store</v>
      </c>
      <c r="G132" s="37" t="str">
        <f t="shared" si="6"/>
        <v/>
      </c>
    </row>
    <row r="133" spans="1:7" s="54" customFormat="1">
      <c r="A133" s="29" t="s">
        <v>207</v>
      </c>
      <c r="B133" s="24" t="s">
        <v>1875</v>
      </c>
      <c r="C133" s="38" t="str">
        <f>IF(ISBLANK($A133),"",INDEX(ShipmentRegister!F:F,MATCH(AuditSheet!$A133,ShipmentRegister!C:C,0)))</f>
        <v>C8.2</v>
      </c>
      <c r="D133" s="38" t="str">
        <f t="shared" si="7"/>
        <v/>
      </c>
      <c r="E133" s="38">
        <f>IF(ISBLANK($A133),"",INDEX(ShipmentRegister!D:D,MATCH(AuditSheet!$A133,ShipmentRegister!C:C,0)))</f>
        <v>1</v>
      </c>
      <c r="F133" s="38" t="str">
        <f>IF(ISBLANK($A133),"",INDEX(ShipmentRegister!M:M,MATCH(AuditSheet!$A133,ShipmentRegister!C:C,0)))</f>
        <v>Inside The Secure Store</v>
      </c>
      <c r="G133" s="37" t="str">
        <f t="shared" si="6"/>
        <v/>
      </c>
    </row>
    <row r="134" spans="1:7" s="54" customFormat="1">
      <c r="A134" s="29" t="s">
        <v>368</v>
      </c>
      <c r="B134" s="24" t="s">
        <v>1875</v>
      </c>
      <c r="C134" s="38" t="str">
        <f>IF(ISBLANK($A134),"",INDEX(ShipmentRegister!F:F,MATCH(AuditSheet!$A134,ShipmentRegister!C:C,0)))</f>
        <v>C8.2</v>
      </c>
      <c r="D134" s="38" t="str">
        <f t="shared" si="7"/>
        <v/>
      </c>
      <c r="E134" s="38">
        <f>IF(ISBLANK($A134),"",INDEX(ShipmentRegister!D:D,MATCH(AuditSheet!$A134,ShipmentRegister!C:C,0)))</f>
        <v>1</v>
      </c>
      <c r="F134" s="38" t="str">
        <f>IF(ISBLANK($A134),"",INDEX(ShipmentRegister!M:M,MATCH(AuditSheet!$A134,ShipmentRegister!C:C,0)))</f>
        <v>Inside The Secure Store</v>
      </c>
      <c r="G134" s="37" t="str">
        <f t="shared" si="6"/>
        <v/>
      </c>
    </row>
    <row r="135" spans="1:7" s="54" customFormat="1">
      <c r="A135" s="29" t="s">
        <v>401</v>
      </c>
      <c r="B135" s="24" t="s">
        <v>1875</v>
      </c>
      <c r="C135" s="38" t="str">
        <f>IF(ISBLANK($A135),"",INDEX(ShipmentRegister!F:F,MATCH(AuditSheet!$A135,ShipmentRegister!C:C,0)))</f>
        <v>C8.2</v>
      </c>
      <c r="D135" s="38" t="str">
        <f t="shared" si="7"/>
        <v/>
      </c>
      <c r="E135" s="38">
        <f>IF(ISBLANK($A135),"",INDEX(ShipmentRegister!D:D,MATCH(AuditSheet!$A135,ShipmentRegister!C:C,0)))</f>
        <v>1</v>
      </c>
      <c r="F135" s="38" t="str">
        <f>IF(ISBLANK($A135),"",INDEX(ShipmentRegister!M:M,MATCH(AuditSheet!$A135,ShipmentRegister!C:C,0)))</f>
        <v>Inside The Secure Store</v>
      </c>
      <c r="G135" s="37" t="str">
        <f t="shared" si="6"/>
        <v/>
      </c>
    </row>
    <row r="136" spans="1:7" s="54" customFormat="1">
      <c r="A136" s="29" t="s">
        <v>390</v>
      </c>
      <c r="B136" s="24" t="s">
        <v>1875</v>
      </c>
      <c r="C136" s="38" t="str">
        <f>IF(ISBLANK($A136),"",INDEX(ShipmentRegister!F:F,MATCH(AuditSheet!$A136,ShipmentRegister!C:C,0)))</f>
        <v>C8.2</v>
      </c>
      <c r="D136" s="38" t="str">
        <f t="shared" si="7"/>
        <v/>
      </c>
      <c r="E136" s="38">
        <f>IF(ISBLANK($A136),"",INDEX(ShipmentRegister!D:D,MATCH(AuditSheet!$A136,ShipmentRegister!C:C,0)))</f>
        <v>1</v>
      </c>
      <c r="F136" s="38" t="str">
        <f>IF(ISBLANK($A136),"",INDEX(ShipmentRegister!M:M,MATCH(AuditSheet!$A136,ShipmentRegister!C:C,0)))</f>
        <v>Inside The Secure Store</v>
      </c>
      <c r="G136" s="37" t="str">
        <f t="shared" si="6"/>
        <v/>
      </c>
    </row>
    <row r="137" spans="1:7" s="54" customFormat="1">
      <c r="A137" s="29" t="s">
        <v>259</v>
      </c>
      <c r="B137" s="24" t="s">
        <v>1875</v>
      </c>
      <c r="C137" s="38" t="str">
        <f>IF(ISBLANK($A137),"",INDEX(ShipmentRegister!F:F,MATCH(AuditSheet!$A137,ShipmentRegister!C:C,0)))</f>
        <v>C8.2</v>
      </c>
      <c r="D137" s="38" t="str">
        <f t="shared" si="7"/>
        <v/>
      </c>
      <c r="E137" s="38">
        <f>IF(ISBLANK($A137),"",INDEX(ShipmentRegister!D:D,MATCH(AuditSheet!$A137,ShipmentRegister!C:C,0)))</f>
        <v>1</v>
      </c>
      <c r="F137" s="38" t="str">
        <f>IF(ISBLANK($A137),"",INDEX(ShipmentRegister!M:M,MATCH(AuditSheet!$A137,ShipmentRegister!C:C,0)))</f>
        <v>Inside The Secure Store</v>
      </c>
      <c r="G137" s="37" t="str">
        <f t="shared" si="6"/>
        <v/>
      </c>
    </row>
    <row r="138" spans="1:7" s="54" customFormat="1">
      <c r="A138" s="29" t="s">
        <v>3322</v>
      </c>
      <c r="B138" s="24" t="s">
        <v>1875</v>
      </c>
      <c r="C138" s="38" t="e">
        <f>IF(ISBLANK($A138),"",INDEX(ShipmentRegister!F:F,MATCH(AuditSheet!$A138,ShipmentRegister!C:C,0)))</f>
        <v>#N/A</v>
      </c>
      <c r="D138" s="38" t="e">
        <f t="shared" si="7"/>
        <v>#N/A</v>
      </c>
      <c r="E138" s="38" t="e">
        <f>IF(ISBLANK($A138),"",INDEX(ShipmentRegister!D:D,MATCH(AuditSheet!$A138,ShipmentRegister!C:C,0)))</f>
        <v>#N/A</v>
      </c>
      <c r="F138" s="38" t="e">
        <f>IF(ISBLANK($A138),"",INDEX(ShipmentRegister!M:M,MATCH(AuditSheet!$A138,ShipmentRegister!C:C,0)))</f>
        <v>#N/A</v>
      </c>
      <c r="G138" s="37" t="str">
        <f t="shared" si="6"/>
        <v/>
      </c>
    </row>
    <row r="139" spans="1:7" s="54" customFormat="1">
      <c r="A139" s="29" t="s">
        <v>3323</v>
      </c>
      <c r="B139" s="24" t="s">
        <v>1874</v>
      </c>
      <c r="C139" s="38" t="e">
        <f>IF(ISBLANK($A139),"",INDEX(ShipmentRegister!F:F,MATCH(AuditSheet!$A139,ShipmentRegister!C:C,0)))</f>
        <v>#N/A</v>
      </c>
      <c r="D139" s="38" t="e">
        <f t="shared" si="7"/>
        <v>#N/A</v>
      </c>
      <c r="E139" s="38" t="e">
        <f>IF(ISBLANK($A139),"",INDEX(ShipmentRegister!D:D,MATCH(AuditSheet!$A139,ShipmentRegister!C:C,0)))</f>
        <v>#N/A</v>
      </c>
      <c r="F139" s="38" t="e">
        <f>IF(ISBLANK($A139),"",INDEX(ShipmentRegister!M:M,MATCH(AuditSheet!$A139,ShipmentRegister!C:C,0)))</f>
        <v>#N/A</v>
      </c>
      <c r="G139" s="37" t="str">
        <f t="shared" si="6"/>
        <v/>
      </c>
    </row>
    <row r="140" spans="1:7" s="54" customFormat="1">
      <c r="A140" s="24" t="s">
        <v>3035</v>
      </c>
      <c r="B140" s="24" t="s">
        <v>1874</v>
      </c>
      <c r="C140" s="38" t="str">
        <f>IF(ISBLANK($A140),"",INDEX(ShipmentRegister!F:F,MATCH(AuditSheet!$A140,ShipmentRegister!C:C,0)))</f>
        <v>C8.1</v>
      </c>
      <c r="D140" s="38" t="str">
        <f t="shared" si="7"/>
        <v/>
      </c>
      <c r="E140" s="38">
        <f>IF(ISBLANK($A140),"",INDEX(ShipmentRegister!D:D,MATCH(AuditSheet!$A140,ShipmentRegister!C:C,0)))</f>
        <v>1</v>
      </c>
      <c r="F140" s="38" t="str">
        <f>IF(ISBLANK($A140),"",INDEX(ShipmentRegister!M:M,MATCH(AuditSheet!$A140,ShipmentRegister!C:C,0)))</f>
        <v>Inside The Secure Store</v>
      </c>
      <c r="G140" s="37" t="str">
        <f t="shared" si="6"/>
        <v/>
      </c>
    </row>
    <row r="141" spans="1:7" s="54" customFormat="1">
      <c r="A141" s="29" t="s">
        <v>518</v>
      </c>
      <c r="B141" s="24" t="s">
        <v>1882</v>
      </c>
      <c r="C141" s="38" t="str">
        <f>IF(ISBLANK($A141),"",INDEX(ShipmentRegister!F:F,MATCH(AuditSheet!$A141,ShipmentRegister!C:C,0)))</f>
        <v>E3.2</v>
      </c>
      <c r="D141" s="38" t="str">
        <f t="shared" si="7"/>
        <v>Does Not Match</v>
      </c>
      <c r="E141" s="38">
        <f>IF(ISBLANK($A141),"",INDEX(ShipmentRegister!D:D,MATCH(AuditSheet!$A141,ShipmentRegister!C:C,0)))</f>
        <v>3</v>
      </c>
      <c r="F141" s="38" t="str">
        <f>IF(ISBLANK($A141),"",INDEX(ShipmentRegister!M:M,MATCH(AuditSheet!$A141,ShipmentRegister!C:C,0)))</f>
        <v>Inside The Secure Store</v>
      </c>
      <c r="G141" s="37" t="str">
        <f t="shared" si="6"/>
        <v>Duplicate ID</v>
      </c>
    </row>
    <row r="142" spans="1:7" s="54" customFormat="1">
      <c r="A142" s="29" t="s">
        <v>1390</v>
      </c>
      <c r="B142" s="24" t="s">
        <v>1883</v>
      </c>
      <c r="C142" s="38" t="str">
        <f>IF(ISBLANK($A142),"",INDEX(ShipmentRegister!F:F,MATCH(AuditSheet!$A142,ShipmentRegister!C:C,0)))</f>
        <v>E1.2</v>
      </c>
      <c r="D142" s="38" t="str">
        <f t="shared" si="7"/>
        <v/>
      </c>
      <c r="E142" s="38">
        <f>IF(ISBLANK($A142),"",INDEX(ShipmentRegister!D:D,MATCH(AuditSheet!$A142,ShipmentRegister!C:C,0)))</f>
        <v>1</v>
      </c>
      <c r="F142" s="38" t="str">
        <f>IF(ISBLANK($A142),"",INDEX(ShipmentRegister!M:M,MATCH(AuditSheet!$A142,ShipmentRegister!C:C,0)))</f>
        <v>Inside The Secure Store</v>
      </c>
      <c r="G142" s="37" t="str">
        <f t="shared" si="6"/>
        <v/>
      </c>
    </row>
    <row r="143" spans="1:7" s="54" customFormat="1">
      <c r="A143" s="29" t="s">
        <v>386</v>
      </c>
      <c r="B143" s="24" t="s">
        <v>1885</v>
      </c>
      <c r="C143" s="38" t="str">
        <f>IF(ISBLANK($A143),"",INDEX(ShipmentRegister!F:F,MATCH(AuditSheet!$A143,ShipmentRegister!C:C,0)))</f>
        <v>E2.1</v>
      </c>
      <c r="D143" s="38" t="str">
        <f t="shared" si="7"/>
        <v/>
      </c>
      <c r="E143" s="38">
        <f>IF(ISBLANK($A143),"",INDEX(ShipmentRegister!D:D,MATCH(AuditSheet!$A143,ShipmentRegister!C:C,0)))</f>
        <v>4</v>
      </c>
      <c r="F143" s="38" t="str">
        <f>IF(ISBLANK($A143),"",INDEX(ShipmentRegister!M:M,MATCH(AuditSheet!$A143,ShipmentRegister!C:C,0)))</f>
        <v>Inside The Secure Store</v>
      </c>
      <c r="G143" s="37" t="str">
        <f t="shared" si="6"/>
        <v/>
      </c>
    </row>
    <row r="144" spans="1:7" s="54" customFormat="1">
      <c r="A144" s="29" t="s">
        <v>388</v>
      </c>
      <c r="B144" s="24" t="s">
        <v>1885</v>
      </c>
      <c r="C144" s="38" t="str">
        <f>IF(ISBLANK($A144),"",INDEX(ShipmentRegister!F:F,MATCH(AuditSheet!$A144,ShipmentRegister!C:C,0)))</f>
        <v>E2.1</v>
      </c>
      <c r="D144" s="38" t="str">
        <f t="shared" si="7"/>
        <v/>
      </c>
      <c r="E144" s="38">
        <f>IF(ISBLANK($A144),"",INDEX(ShipmentRegister!D:D,MATCH(AuditSheet!$A144,ShipmentRegister!C:C,0)))</f>
        <v>4</v>
      </c>
      <c r="F144" s="38" t="str">
        <f>IF(ISBLANK($A144),"",INDEX(ShipmentRegister!M:M,MATCH(AuditSheet!$A144,ShipmentRegister!C:C,0)))</f>
        <v>Inside The Secure Store</v>
      </c>
      <c r="G144" s="37" t="str">
        <f t="shared" si="6"/>
        <v/>
      </c>
    </row>
    <row r="145" spans="1:7" s="54" customFormat="1">
      <c r="A145" s="29" t="s">
        <v>387</v>
      </c>
      <c r="B145" s="24" t="s">
        <v>1885</v>
      </c>
      <c r="C145" s="38" t="str">
        <f>IF(ISBLANK($A145),"",INDEX(ShipmentRegister!F:F,MATCH(AuditSheet!$A145,ShipmentRegister!C:C,0)))</f>
        <v>E2.1</v>
      </c>
      <c r="D145" s="38" t="str">
        <f t="shared" si="7"/>
        <v/>
      </c>
      <c r="E145" s="38">
        <f>IF(ISBLANK($A145),"",INDEX(ShipmentRegister!D:D,MATCH(AuditSheet!$A145,ShipmentRegister!C:C,0)))</f>
        <v>4</v>
      </c>
      <c r="F145" s="38" t="str">
        <f>IF(ISBLANK($A145),"",INDEX(ShipmentRegister!M:M,MATCH(AuditSheet!$A145,ShipmentRegister!C:C,0)))</f>
        <v>Inside The Secure Store</v>
      </c>
      <c r="G145" s="37" t="str">
        <f t="shared" si="6"/>
        <v/>
      </c>
    </row>
    <row r="146" spans="1:7" s="54" customFormat="1">
      <c r="A146" s="29" t="s">
        <v>389</v>
      </c>
      <c r="B146" s="24" t="s">
        <v>1885</v>
      </c>
      <c r="C146" s="38" t="str">
        <f>IF(ISBLANK($A146),"",INDEX(ShipmentRegister!F:F,MATCH(AuditSheet!$A146,ShipmentRegister!C:C,0)))</f>
        <v>E2.1</v>
      </c>
      <c r="D146" s="38" t="str">
        <f t="shared" si="7"/>
        <v/>
      </c>
      <c r="E146" s="38">
        <f>IF(ISBLANK($A146),"",INDEX(ShipmentRegister!D:D,MATCH(AuditSheet!$A146,ShipmentRegister!C:C,0)))</f>
        <v>4</v>
      </c>
      <c r="F146" s="38" t="str">
        <f>IF(ISBLANK($A146),"",INDEX(ShipmentRegister!M:M,MATCH(AuditSheet!$A146,ShipmentRegister!C:C,0)))</f>
        <v>Inside The Secure Store</v>
      </c>
      <c r="G146" s="37" t="str">
        <f t="shared" si="6"/>
        <v/>
      </c>
    </row>
    <row r="147" spans="1:7" s="54" customFormat="1">
      <c r="A147" s="29" t="s">
        <v>1700</v>
      </c>
      <c r="B147" s="24" t="s">
        <v>1885</v>
      </c>
      <c r="C147" s="38" t="str">
        <f>IF(ISBLANK($A147),"",INDEX(ShipmentRegister!F:F,MATCH(AuditSheet!$A147,ShipmentRegister!C:C,0)))</f>
        <v>E2.1</v>
      </c>
      <c r="D147" s="38" t="str">
        <f t="shared" si="7"/>
        <v/>
      </c>
      <c r="E147" s="38">
        <f>IF(ISBLANK($A147),"",INDEX(ShipmentRegister!D:D,MATCH(AuditSheet!$A147,ShipmentRegister!C:C,0)))</f>
        <v>5</v>
      </c>
      <c r="F147" s="38" t="str">
        <f>IF(ISBLANK($A147),"",INDEX(ShipmentRegister!M:M,MATCH(AuditSheet!$A147,ShipmentRegister!C:C,0)))</f>
        <v>Inside The Secure Store</v>
      </c>
      <c r="G147" s="37" t="str">
        <f t="shared" si="6"/>
        <v/>
      </c>
    </row>
    <row r="148" spans="1:7" s="54" customFormat="1">
      <c r="A148" s="29" t="s">
        <v>1701</v>
      </c>
      <c r="B148" s="24" t="s">
        <v>1885</v>
      </c>
      <c r="C148" s="38" t="str">
        <f>IF(ISBLANK($A148),"",INDEX(ShipmentRegister!F:F,MATCH(AuditSheet!$A148,ShipmentRegister!C:C,0)))</f>
        <v>E2.1</v>
      </c>
      <c r="D148" s="38" t="str">
        <f t="shared" si="7"/>
        <v/>
      </c>
      <c r="E148" s="38">
        <f>IF(ISBLANK($A148),"",INDEX(ShipmentRegister!D:D,MATCH(AuditSheet!$A148,ShipmentRegister!C:C,0)))</f>
        <v>5</v>
      </c>
      <c r="F148" s="38" t="str">
        <f>IF(ISBLANK($A148),"",INDEX(ShipmentRegister!M:M,MATCH(AuditSheet!$A148,ShipmentRegister!C:C,0)))</f>
        <v>Inside The Secure Store</v>
      </c>
      <c r="G148" s="37" t="str">
        <f t="shared" si="6"/>
        <v/>
      </c>
    </row>
    <row r="149" spans="1:7" s="54" customFormat="1">
      <c r="A149" s="29" t="s">
        <v>1661</v>
      </c>
      <c r="B149" s="24" t="s">
        <v>1885</v>
      </c>
      <c r="C149" s="38" t="str">
        <f>IF(ISBLANK($A149),"",INDEX(ShipmentRegister!F:F,MATCH(AuditSheet!$A149,ShipmentRegister!C:C,0)))</f>
        <v>E2.1</v>
      </c>
      <c r="D149" s="38" t="str">
        <f t="shared" si="7"/>
        <v/>
      </c>
      <c r="E149" s="38">
        <f>IF(ISBLANK($A149),"",INDEX(ShipmentRegister!D:D,MATCH(AuditSheet!$A149,ShipmentRegister!C:C,0)))</f>
        <v>4</v>
      </c>
      <c r="F149" s="38" t="str">
        <f>IF(ISBLANK($A149),"",INDEX(ShipmentRegister!M:M,MATCH(AuditSheet!$A149,ShipmentRegister!C:C,0)))</f>
        <v>Inside The Secure Store</v>
      </c>
      <c r="G149" s="37" t="str">
        <f t="shared" si="6"/>
        <v/>
      </c>
    </row>
    <row r="150" spans="1:7" s="54" customFormat="1">
      <c r="A150" s="29" t="s">
        <v>1660</v>
      </c>
      <c r="B150" s="24" t="s">
        <v>1885</v>
      </c>
      <c r="C150" s="38" t="str">
        <f>IF(ISBLANK($A150),"",INDEX(ShipmentRegister!F:F,MATCH(AuditSheet!$A150,ShipmentRegister!C:C,0)))</f>
        <v>E2.1</v>
      </c>
      <c r="D150" s="38" t="str">
        <f t="shared" si="7"/>
        <v/>
      </c>
      <c r="E150" s="38">
        <f>IF(ISBLANK($A150),"",INDEX(ShipmentRegister!D:D,MATCH(AuditSheet!$A150,ShipmentRegister!C:C,0)))</f>
        <v>4</v>
      </c>
      <c r="F150" s="38" t="str">
        <f>IF(ISBLANK($A150),"",INDEX(ShipmentRegister!M:M,MATCH(AuditSheet!$A150,ShipmentRegister!C:C,0)))</f>
        <v>Inside The Secure Store</v>
      </c>
      <c r="G150" s="37" t="str">
        <f t="shared" si="6"/>
        <v/>
      </c>
    </row>
    <row r="151" spans="1:7" s="54" customFormat="1">
      <c r="A151" s="29" t="s">
        <v>1699</v>
      </c>
      <c r="B151" s="24" t="s">
        <v>1885</v>
      </c>
      <c r="C151" s="38" t="str">
        <f>IF(ISBLANK($A151),"",INDEX(ShipmentRegister!F:F,MATCH(AuditSheet!$A151,ShipmentRegister!C:C,0)))</f>
        <v>E2.1</v>
      </c>
      <c r="D151" s="38" t="str">
        <f t="shared" si="7"/>
        <v/>
      </c>
      <c r="E151" s="38">
        <f>IF(ISBLANK($A151),"",INDEX(ShipmentRegister!D:D,MATCH(AuditSheet!$A151,ShipmentRegister!C:C,0)))</f>
        <v>5</v>
      </c>
      <c r="F151" s="38" t="str">
        <f>IF(ISBLANK($A151),"",INDEX(ShipmentRegister!M:M,MATCH(AuditSheet!$A151,ShipmentRegister!C:C,0)))</f>
        <v>Inside The Secure Store</v>
      </c>
      <c r="G151" s="37" t="str">
        <f t="shared" si="6"/>
        <v/>
      </c>
    </row>
    <row r="152" spans="1:7" s="54" customFormat="1">
      <c r="A152" s="29" t="s">
        <v>1659</v>
      </c>
      <c r="B152" s="24" t="s">
        <v>1885</v>
      </c>
      <c r="C152" s="38" t="str">
        <f>IF(ISBLANK($A152),"",INDEX(ShipmentRegister!F:F,MATCH(AuditSheet!$A152,ShipmentRegister!C:C,0)))</f>
        <v>E2.1</v>
      </c>
      <c r="D152" s="38" t="str">
        <f t="shared" si="7"/>
        <v/>
      </c>
      <c r="E152" s="38">
        <f>IF(ISBLANK($A152),"",INDEX(ShipmentRegister!D:D,MATCH(AuditSheet!$A152,ShipmentRegister!C:C,0)))</f>
        <v>4</v>
      </c>
      <c r="F152" s="38" t="str">
        <f>IF(ISBLANK($A152),"",INDEX(ShipmentRegister!M:M,MATCH(AuditSheet!$A152,ShipmentRegister!C:C,0)))</f>
        <v>Inside The Secure Store</v>
      </c>
      <c r="G152" s="37" t="str">
        <f t="shared" si="6"/>
        <v/>
      </c>
    </row>
    <row r="153" spans="1:7" s="54" customFormat="1">
      <c r="A153" s="29" t="s">
        <v>1654</v>
      </c>
      <c r="B153" s="24" t="s">
        <v>1885</v>
      </c>
      <c r="C153" s="38" t="str">
        <f>IF(ISBLANK($A153),"",INDEX(ShipmentRegister!F:F,MATCH(AuditSheet!$A153,ShipmentRegister!C:C,0)))</f>
        <v>E2.1</v>
      </c>
      <c r="D153" s="38" t="str">
        <f t="shared" si="7"/>
        <v/>
      </c>
      <c r="E153" s="38">
        <f>IF(ISBLANK($A153),"",INDEX(ShipmentRegister!D:D,MATCH(AuditSheet!$A153,ShipmentRegister!C:C,0)))</f>
        <v>4</v>
      </c>
      <c r="F153" s="38" t="str">
        <f>IF(ISBLANK($A153),"",INDEX(ShipmentRegister!M:M,MATCH(AuditSheet!$A153,ShipmentRegister!C:C,0)))</f>
        <v>Inside The Secure Store</v>
      </c>
      <c r="G153" s="37" t="str">
        <f t="shared" si="6"/>
        <v/>
      </c>
    </row>
    <row r="154" spans="1:7" s="54" customFormat="1">
      <c r="A154" s="29" t="s">
        <v>1698</v>
      </c>
      <c r="B154" s="24" t="s">
        <v>1885</v>
      </c>
      <c r="C154" s="38" t="str">
        <f>IF(ISBLANK($A154),"",INDEX(ShipmentRegister!F:F,MATCH(AuditSheet!$A154,ShipmentRegister!C:C,0)))</f>
        <v>E2.1</v>
      </c>
      <c r="D154" s="38" t="str">
        <f t="shared" si="7"/>
        <v/>
      </c>
      <c r="E154" s="38">
        <f>IF(ISBLANK($A154),"",INDEX(ShipmentRegister!D:D,MATCH(AuditSheet!$A154,ShipmentRegister!C:C,0)))</f>
        <v>5</v>
      </c>
      <c r="F154" s="38" t="str">
        <f>IF(ISBLANK($A154),"",INDEX(ShipmentRegister!M:M,MATCH(AuditSheet!$A154,ShipmentRegister!C:C,0)))</f>
        <v>Inside The Secure Store</v>
      </c>
      <c r="G154" s="37" t="str">
        <f t="shared" si="6"/>
        <v/>
      </c>
    </row>
    <row r="155" spans="1:7" s="54" customFormat="1">
      <c r="A155" s="29" t="s">
        <v>1697</v>
      </c>
      <c r="B155" s="24" t="s">
        <v>1885</v>
      </c>
      <c r="C155" s="38" t="str">
        <f>IF(ISBLANK($A155),"",INDEX(ShipmentRegister!F:F,MATCH(AuditSheet!$A155,ShipmentRegister!C:C,0)))</f>
        <v>E2.1</v>
      </c>
      <c r="D155" s="38" t="str">
        <f t="shared" si="7"/>
        <v/>
      </c>
      <c r="E155" s="38">
        <f>IF(ISBLANK($A155),"",INDEX(ShipmentRegister!D:D,MATCH(AuditSheet!$A155,ShipmentRegister!C:C,0)))</f>
        <v>5</v>
      </c>
      <c r="F155" s="38" t="str">
        <f>IF(ISBLANK($A155),"",INDEX(ShipmentRegister!M:M,MATCH(AuditSheet!$A155,ShipmentRegister!C:C,0)))</f>
        <v>Inside The Secure Store</v>
      </c>
      <c r="G155" s="37" t="str">
        <f t="shared" si="6"/>
        <v/>
      </c>
    </row>
    <row r="156" spans="1:7" s="54" customFormat="1">
      <c r="A156" s="29" t="s">
        <v>466</v>
      </c>
      <c r="B156" s="24" t="s">
        <v>1886</v>
      </c>
      <c r="C156" s="38" t="str">
        <f>IF(ISBLANK($A156),"",INDEX(ShipmentRegister!F:F,MATCH(AuditSheet!$A156,ShipmentRegister!C:C,0)))</f>
        <v>E2.2</v>
      </c>
      <c r="D156" s="38" t="str">
        <f t="shared" si="7"/>
        <v/>
      </c>
      <c r="E156" s="38">
        <f>IF(ISBLANK($A156),"",INDEX(ShipmentRegister!D:D,MATCH(AuditSheet!$A156,ShipmentRegister!C:C,0)))</f>
        <v>3</v>
      </c>
      <c r="F156" s="38" t="str">
        <f>IF(ISBLANK($A156),"",INDEX(ShipmentRegister!M:M,MATCH(AuditSheet!$A156,ShipmentRegister!C:C,0)))</f>
        <v>Inside The Secure Store</v>
      </c>
      <c r="G156" s="37" t="str">
        <f t="shared" si="6"/>
        <v/>
      </c>
    </row>
    <row r="157" spans="1:7" s="54" customFormat="1">
      <c r="A157" s="29" t="s">
        <v>467</v>
      </c>
      <c r="B157" s="24" t="s">
        <v>1886</v>
      </c>
      <c r="C157" s="38" t="str">
        <f>IF(ISBLANK($A157),"",INDEX(ShipmentRegister!F:F,MATCH(AuditSheet!$A157,ShipmentRegister!C:C,0)))</f>
        <v>E2.2</v>
      </c>
      <c r="D157" s="38" t="str">
        <f t="shared" si="7"/>
        <v/>
      </c>
      <c r="E157" s="38">
        <f>IF(ISBLANK($A157),"",INDEX(ShipmentRegister!D:D,MATCH(AuditSheet!$A157,ShipmentRegister!C:C,0)))</f>
        <v>3</v>
      </c>
      <c r="F157" s="38" t="str">
        <f>IF(ISBLANK($A157),"",INDEX(ShipmentRegister!M:M,MATCH(AuditSheet!$A157,ShipmentRegister!C:C,0)))</f>
        <v>Inside The Secure Store</v>
      </c>
      <c r="G157" s="37" t="str">
        <f t="shared" si="6"/>
        <v/>
      </c>
    </row>
    <row r="158" spans="1:7" s="54" customFormat="1">
      <c r="A158" s="29" t="s">
        <v>518</v>
      </c>
      <c r="B158" s="24" t="s">
        <v>1889</v>
      </c>
      <c r="C158" s="38" t="str">
        <f>IF(ISBLANK($A158),"",INDEX(ShipmentRegister!F:F,MATCH(AuditSheet!$A158,ShipmentRegister!C:C,0)))</f>
        <v>E3.2</v>
      </c>
      <c r="D158" s="38" t="str">
        <f t="shared" si="7"/>
        <v/>
      </c>
      <c r="E158" s="38">
        <f>IF(ISBLANK($A158),"",INDEX(ShipmentRegister!D:D,MATCH(AuditSheet!$A158,ShipmentRegister!C:C,0)))</f>
        <v>3</v>
      </c>
      <c r="F158" s="38" t="str">
        <f>IF(ISBLANK($A158),"",INDEX(ShipmentRegister!M:M,MATCH(AuditSheet!$A158,ShipmentRegister!C:C,0)))</f>
        <v>Inside The Secure Store</v>
      </c>
      <c r="G158" s="37" t="str">
        <f t="shared" si="6"/>
        <v>Duplicate ID</v>
      </c>
    </row>
    <row r="159" spans="1:7" s="54" customFormat="1">
      <c r="A159" s="29" t="s">
        <v>437</v>
      </c>
      <c r="B159" s="24" t="s">
        <v>1891</v>
      </c>
      <c r="C159" s="38" t="str">
        <f>IF(ISBLANK($A159),"",INDEX(ShipmentRegister!F:F,MATCH(AuditSheet!$A159,ShipmentRegister!C:C,0)))</f>
        <v>E4.1</v>
      </c>
      <c r="D159" s="38" t="str">
        <f t="shared" si="7"/>
        <v/>
      </c>
      <c r="E159" s="38">
        <f>IF(ISBLANK($A159),"",INDEX(ShipmentRegister!D:D,MATCH(AuditSheet!$A159,ShipmentRegister!C:C,0)))</f>
        <v>6</v>
      </c>
      <c r="F159" s="38" t="str">
        <f>IF(ISBLANK($A159),"",INDEX(ShipmentRegister!M:M,MATCH(AuditSheet!$A159,ShipmentRegister!C:C,0)))</f>
        <v>Inside The Secure Store</v>
      </c>
      <c r="G159" s="37" t="str">
        <f t="shared" si="6"/>
        <v/>
      </c>
    </row>
    <row r="160" spans="1:7" s="54" customFormat="1">
      <c r="A160" s="29" t="s">
        <v>440</v>
      </c>
      <c r="B160" s="24" t="s">
        <v>1891</v>
      </c>
      <c r="C160" s="38" t="str">
        <f>IF(ISBLANK($A160),"",INDEX(ShipmentRegister!F:F,MATCH(AuditSheet!$A160,ShipmentRegister!C:C,0)))</f>
        <v>E4.1</v>
      </c>
      <c r="D160" s="38" t="str">
        <f t="shared" si="7"/>
        <v/>
      </c>
      <c r="E160" s="38">
        <f>IF(ISBLANK($A160),"",INDEX(ShipmentRegister!D:D,MATCH(AuditSheet!$A160,ShipmentRegister!C:C,0)))</f>
        <v>6</v>
      </c>
      <c r="F160" s="38" t="str">
        <f>IF(ISBLANK($A160),"",INDEX(ShipmentRegister!M:M,MATCH(AuditSheet!$A160,ShipmentRegister!C:C,0)))</f>
        <v>Inside The Secure Store</v>
      </c>
      <c r="G160" s="37" t="str">
        <f t="shared" si="6"/>
        <v/>
      </c>
    </row>
    <row r="161" spans="1:7" s="54" customFormat="1">
      <c r="A161" s="29" t="s">
        <v>439</v>
      </c>
      <c r="B161" s="24" t="s">
        <v>1891</v>
      </c>
      <c r="C161" s="38" t="str">
        <f>IF(ISBLANK($A161),"",INDEX(ShipmentRegister!F:F,MATCH(AuditSheet!$A161,ShipmentRegister!C:C,0)))</f>
        <v>E4.1</v>
      </c>
      <c r="D161" s="38" t="str">
        <f t="shared" si="7"/>
        <v/>
      </c>
      <c r="E161" s="38">
        <f>IF(ISBLANK($A161),"",INDEX(ShipmentRegister!D:D,MATCH(AuditSheet!$A161,ShipmentRegister!C:C,0)))</f>
        <v>6</v>
      </c>
      <c r="F161" s="38" t="str">
        <f>IF(ISBLANK($A161),"",INDEX(ShipmentRegister!M:M,MATCH(AuditSheet!$A161,ShipmentRegister!C:C,0)))</f>
        <v>Inside The Secure Store</v>
      </c>
      <c r="G161" s="37" t="str">
        <f t="shared" si="6"/>
        <v/>
      </c>
    </row>
    <row r="162" spans="1:7" s="54" customFormat="1">
      <c r="A162" s="29" t="s">
        <v>438</v>
      </c>
      <c r="B162" s="24" t="s">
        <v>1891</v>
      </c>
      <c r="C162" s="38" t="str">
        <f>IF(ISBLANK($A162),"",INDEX(ShipmentRegister!F:F,MATCH(AuditSheet!$A162,ShipmentRegister!C:C,0)))</f>
        <v>E4.1</v>
      </c>
      <c r="D162" s="38" t="str">
        <f>IF(A162="","",IF(B162&lt;&gt;C162,"Does Not Match",""))</f>
        <v/>
      </c>
      <c r="E162" s="38">
        <f>IF(ISBLANK($A162),"",INDEX(ShipmentRegister!D:D,MATCH(AuditSheet!$A162,ShipmentRegister!C:C,0)))</f>
        <v>6</v>
      </c>
      <c r="F162" s="38" t="str">
        <f>IF(ISBLANK($A162),"",INDEX(ShipmentRegister!M:M,MATCH(AuditSheet!$A162,ShipmentRegister!C:C,0)))</f>
        <v>Inside The Secure Store</v>
      </c>
      <c r="G162" s="37" t="str">
        <f t="shared" si="6"/>
        <v/>
      </c>
    </row>
    <row r="163" spans="1:7" s="54" customFormat="1">
      <c r="A163" s="29" t="s">
        <v>442</v>
      </c>
      <c r="B163" s="24" t="s">
        <v>1891</v>
      </c>
      <c r="C163" s="38" t="str">
        <f>IF(ISBLANK($A163),"",INDEX(ShipmentRegister!F:F,MATCH(AuditSheet!$A163,ShipmentRegister!C:C,0)))</f>
        <v>E4.1</v>
      </c>
      <c r="D163" s="38" t="str">
        <f t="shared" si="7"/>
        <v/>
      </c>
      <c r="E163" s="38">
        <f>IF(ISBLANK($A163),"",INDEX(ShipmentRegister!D:D,MATCH(AuditSheet!$A163,ShipmentRegister!C:C,0)))</f>
        <v>6</v>
      </c>
      <c r="F163" s="38" t="str">
        <f>IF(ISBLANK($A163),"",INDEX(ShipmentRegister!M:M,MATCH(AuditSheet!$A163,ShipmentRegister!C:C,0)))</f>
        <v>Inside The Secure Store</v>
      </c>
      <c r="G163" s="37" t="str">
        <f t="shared" si="6"/>
        <v/>
      </c>
    </row>
    <row r="164" spans="1:7" s="54" customFormat="1">
      <c r="A164" s="29" t="s">
        <v>441</v>
      </c>
      <c r="B164" s="24" t="s">
        <v>1891</v>
      </c>
      <c r="C164" s="38" t="str">
        <f>IF(ISBLANK($A164),"",INDEX(ShipmentRegister!F:F,MATCH(AuditSheet!$A164,ShipmentRegister!C:C,0)))</f>
        <v>E4.1</v>
      </c>
      <c r="D164" s="38" t="str">
        <f t="shared" si="7"/>
        <v/>
      </c>
      <c r="E164" s="38">
        <f>IF(ISBLANK($A164),"",INDEX(ShipmentRegister!D:D,MATCH(AuditSheet!$A164,ShipmentRegister!C:C,0)))</f>
        <v>6</v>
      </c>
      <c r="F164" s="38" t="str">
        <f>IF(ISBLANK($A164),"",INDEX(ShipmentRegister!M:M,MATCH(AuditSheet!$A164,ShipmentRegister!C:C,0)))</f>
        <v>Inside The Secure Store</v>
      </c>
      <c r="G164" s="37" t="str">
        <f t="shared" si="6"/>
        <v/>
      </c>
    </row>
    <row r="165" spans="1:7" s="54" customFormat="1">
      <c r="A165" s="29" t="s">
        <v>2317</v>
      </c>
      <c r="B165" s="24" t="s">
        <v>1891</v>
      </c>
      <c r="C165" s="38" t="str">
        <f>IF(ISBLANK($A165),"",INDEX(ShipmentRegister!F:F,MATCH(AuditSheet!$A165,ShipmentRegister!C:C,0)))</f>
        <v>E4.1</v>
      </c>
      <c r="D165" s="38" t="str">
        <f t="shared" si="7"/>
        <v/>
      </c>
      <c r="E165" s="38">
        <f>IF(ISBLANK($A165),"",INDEX(ShipmentRegister!D:D,MATCH(AuditSheet!$A165,ShipmentRegister!C:C,0)))</f>
        <v>2</v>
      </c>
      <c r="F165" s="38" t="str">
        <f>IF(ISBLANK($A165),"",INDEX(ShipmentRegister!M:M,MATCH(AuditSheet!$A165,ShipmentRegister!C:C,0)))</f>
        <v>Inside The Secure Store</v>
      </c>
      <c r="G165" s="37" t="str">
        <f t="shared" si="6"/>
        <v/>
      </c>
    </row>
    <row r="166" spans="1:7" s="54" customFormat="1">
      <c r="A166" s="29" t="s">
        <v>2316</v>
      </c>
      <c r="B166" s="24" t="s">
        <v>1891</v>
      </c>
      <c r="C166" s="38" t="str">
        <f>IF(ISBLANK($A166),"",INDEX(ShipmentRegister!F:F,MATCH(AuditSheet!$A166,ShipmentRegister!C:C,0)))</f>
        <v>E4.1</v>
      </c>
      <c r="D166" s="38" t="str">
        <f t="shared" si="7"/>
        <v/>
      </c>
      <c r="E166" s="38">
        <f>IF(ISBLANK($A166),"",INDEX(ShipmentRegister!D:D,MATCH(AuditSheet!$A166,ShipmentRegister!C:C,0)))</f>
        <v>2</v>
      </c>
      <c r="F166" s="38" t="str">
        <f>IF(ISBLANK($A166),"",INDEX(ShipmentRegister!M:M,MATCH(AuditSheet!$A166,ShipmentRegister!C:C,0)))</f>
        <v>Inside The Secure Store</v>
      </c>
      <c r="G166" s="37" t="str">
        <f t="shared" si="6"/>
        <v/>
      </c>
    </row>
    <row r="167" spans="1:7" s="54" customFormat="1">
      <c r="A167" s="29" t="s">
        <v>889</v>
      </c>
      <c r="B167" s="24" t="s">
        <v>1892</v>
      </c>
      <c r="C167" s="38" t="str">
        <f>IF(ISBLANK($A167),"",INDEX(ShipmentRegister!F:F,MATCH(AuditSheet!$A167,ShipmentRegister!C:C,0)))</f>
        <v>E4.2</v>
      </c>
      <c r="D167" s="38" t="str">
        <f>IF(A167="","",IF(B167&lt;&gt;C167,"Does Not Match",""))</f>
        <v/>
      </c>
      <c r="E167" s="38">
        <f>IF(ISBLANK($A167),"",INDEX(ShipmentRegister!D:D,MATCH(AuditSheet!$A167,ShipmentRegister!C:C,0)))</f>
        <v>1</v>
      </c>
      <c r="F167" s="38" t="str">
        <f>IF(ISBLANK($A167),"",INDEX(ShipmentRegister!M:M,MATCH(AuditSheet!$A167,ShipmentRegister!C:C,0)))</f>
        <v>Inside The Secure Store</v>
      </c>
      <c r="G167" s="37" t="str">
        <f t="shared" si="6"/>
        <v/>
      </c>
    </row>
    <row r="168" spans="1:7" s="54" customFormat="1">
      <c r="A168" s="29" t="s">
        <v>3269</v>
      </c>
      <c r="B168" s="24" t="s">
        <v>104</v>
      </c>
      <c r="C168" s="38" t="str">
        <f>IF(ISBLANK($A168),"",INDEX(ShipmentRegister!F:F,MATCH(AuditSheet!$A168,ShipmentRegister!C:C,0)))</f>
        <v>Central Floor</v>
      </c>
      <c r="D168" s="38" t="str">
        <f t="shared" si="7"/>
        <v/>
      </c>
      <c r="E168" s="38">
        <f>IF(ISBLANK($A168),"",INDEX(ShipmentRegister!D:D,MATCH(AuditSheet!$A168,ShipmentRegister!C:C,0)))</f>
        <v>1</v>
      </c>
      <c r="F168" s="38" t="str">
        <f>IF(ISBLANK($A168),"",INDEX(ShipmentRegister!M:M,MATCH(AuditSheet!$A168,ShipmentRegister!C:C,0)))</f>
        <v>Inside The Secure Store</v>
      </c>
      <c r="G168" s="37" t="str">
        <f t="shared" si="6"/>
        <v/>
      </c>
    </row>
    <row r="169" spans="1:7" s="54" customFormat="1">
      <c r="A169" s="29" t="s">
        <v>2872</v>
      </c>
      <c r="B169" s="24" t="s">
        <v>104</v>
      </c>
      <c r="C169" s="38" t="str">
        <f>IF(ISBLANK($A169),"",INDEX(ShipmentRegister!F:F,MATCH(AuditSheet!$A169,ShipmentRegister!C:C,0)))</f>
        <v>Central Floor</v>
      </c>
      <c r="D169" s="38" t="str">
        <f t="shared" si="7"/>
        <v/>
      </c>
      <c r="E169" s="38">
        <f>IF(ISBLANK($A169),"",INDEX(ShipmentRegister!D:D,MATCH(AuditSheet!$A169,ShipmentRegister!C:C,0)))</f>
        <v>4</v>
      </c>
      <c r="F169" s="38" t="str">
        <f>IF(ISBLANK($A169),"",INDEX(ShipmentRegister!M:M,MATCH(AuditSheet!$A169,ShipmentRegister!C:C,0)))</f>
        <v>Inside The Secure Store</v>
      </c>
      <c r="G169" s="37" t="str">
        <f t="shared" si="6"/>
        <v/>
      </c>
    </row>
    <row r="170" spans="1:7" s="54" customFormat="1">
      <c r="A170" s="29" t="s">
        <v>2870</v>
      </c>
      <c r="B170" s="24" t="s">
        <v>104</v>
      </c>
      <c r="C170" s="38" t="str">
        <f>IF(ISBLANK($A170),"",INDEX(ShipmentRegister!F:F,MATCH(AuditSheet!$A170,ShipmentRegister!C:C,0)))</f>
        <v>Central Floor</v>
      </c>
      <c r="D170" s="38" t="str">
        <f t="shared" si="7"/>
        <v/>
      </c>
      <c r="E170" s="38">
        <f>IF(ISBLANK($A170),"",INDEX(ShipmentRegister!D:D,MATCH(AuditSheet!$A170,ShipmentRegister!C:C,0)))</f>
        <v>4</v>
      </c>
      <c r="F170" s="38" t="str">
        <f>IF(ISBLANK($A170),"",INDEX(ShipmentRegister!M:M,MATCH(AuditSheet!$A170,ShipmentRegister!C:C,0)))</f>
        <v>Inside The Secure Store</v>
      </c>
      <c r="G170" s="37" t="str">
        <f t="shared" si="6"/>
        <v/>
      </c>
    </row>
    <row r="171" spans="1:7" s="54" customFormat="1">
      <c r="A171" s="29" t="s">
        <v>2867</v>
      </c>
      <c r="B171" s="24" t="s">
        <v>104</v>
      </c>
      <c r="C171" s="38" t="str">
        <f>IF(ISBLANK($A171),"",INDEX(ShipmentRegister!F:F,MATCH(AuditSheet!$A171,ShipmentRegister!C:C,0)))</f>
        <v>Central Floor</v>
      </c>
      <c r="D171" s="38" t="str">
        <f t="shared" si="7"/>
        <v/>
      </c>
      <c r="E171" s="38">
        <f>IF(ISBLANK($A171),"",INDEX(ShipmentRegister!D:D,MATCH(AuditSheet!$A171,ShipmentRegister!C:C,0)))</f>
        <v>4</v>
      </c>
      <c r="F171" s="38" t="str">
        <f>IF(ISBLANK($A171),"",INDEX(ShipmentRegister!M:M,MATCH(AuditSheet!$A171,ShipmentRegister!C:C,0)))</f>
        <v>Inside The Secure Store</v>
      </c>
      <c r="G171" s="37" t="str">
        <f t="shared" si="6"/>
        <v/>
      </c>
    </row>
    <row r="172" spans="1:7" s="54" customFormat="1">
      <c r="A172" s="29" t="s">
        <v>2871</v>
      </c>
      <c r="B172" s="24" t="s">
        <v>104</v>
      </c>
      <c r="C172" s="38" t="str">
        <f>IF(ISBLANK($A172),"",INDEX(ShipmentRegister!F:F,MATCH(AuditSheet!$A172,ShipmentRegister!C:C,0)))</f>
        <v>Central Floor</v>
      </c>
      <c r="D172" s="38" t="str">
        <f t="shared" si="7"/>
        <v/>
      </c>
      <c r="E172" s="38">
        <f>IF(ISBLANK($A172),"",INDEX(ShipmentRegister!D:D,MATCH(AuditSheet!$A172,ShipmentRegister!C:C,0)))</f>
        <v>4</v>
      </c>
      <c r="F172" s="38" t="str">
        <f>IF(ISBLANK($A172),"",INDEX(ShipmentRegister!M:M,MATCH(AuditSheet!$A172,ShipmentRegister!C:C,0)))</f>
        <v>Inside The Secure Store</v>
      </c>
      <c r="G172" s="37" t="str">
        <f t="shared" si="6"/>
        <v/>
      </c>
    </row>
    <row r="173" spans="1:7" s="54" customFormat="1">
      <c r="A173" s="29" t="s">
        <v>3153</v>
      </c>
      <c r="B173" s="24" t="s">
        <v>104</v>
      </c>
      <c r="C173" s="38" t="str">
        <f>IF(ISBLANK($A173),"",INDEX(ShipmentRegister!F:F,MATCH(AuditSheet!$A173,ShipmentRegister!C:C,0)))</f>
        <v>Central Floor</v>
      </c>
      <c r="D173" s="38" t="str">
        <f t="shared" si="7"/>
        <v/>
      </c>
      <c r="E173" s="38">
        <f>IF(ISBLANK($A173),"",INDEX(ShipmentRegister!D:D,MATCH(AuditSheet!$A173,ShipmentRegister!C:C,0)))</f>
        <v>1</v>
      </c>
      <c r="F173" s="38" t="str">
        <f>IF(ISBLANK($A173),"",INDEX(ShipmentRegister!M:M,MATCH(AuditSheet!$A173,ShipmentRegister!C:C,0)))</f>
        <v>Inside The Secure Store</v>
      </c>
      <c r="G173" s="37" t="str">
        <f t="shared" si="6"/>
        <v/>
      </c>
    </row>
    <row r="174" spans="1:7" s="54" customFormat="1">
      <c r="A174" s="29" t="s">
        <v>3324</v>
      </c>
      <c r="B174" s="24" t="s">
        <v>104</v>
      </c>
      <c r="C174" s="38" t="e">
        <f>IF(ISBLANK($A174),"",INDEX(ShipmentRegister!F:F,MATCH(AuditSheet!$A174,ShipmentRegister!C:C,0)))</f>
        <v>#N/A</v>
      </c>
      <c r="D174" s="38" t="e">
        <f t="shared" si="7"/>
        <v>#N/A</v>
      </c>
      <c r="E174" s="38" t="e">
        <f>IF(ISBLANK($A174),"",INDEX(ShipmentRegister!D:D,MATCH(AuditSheet!$A174,ShipmentRegister!C:C,0)))</f>
        <v>#N/A</v>
      </c>
      <c r="F174" s="38" t="e">
        <f>IF(ISBLANK($A174),"",INDEX(ShipmentRegister!M:M,MATCH(AuditSheet!$A174,ShipmentRegister!C:C,0)))</f>
        <v>#N/A</v>
      </c>
      <c r="G174" s="37" t="str">
        <f t="shared" si="6"/>
        <v/>
      </c>
    </row>
    <row r="175" spans="1:7" s="54" customFormat="1">
      <c r="A175" s="29" t="s">
        <v>2755</v>
      </c>
      <c r="B175" s="24" t="s">
        <v>104</v>
      </c>
      <c r="C175" s="38" t="str">
        <f>IF(ISBLANK($A175),"",INDEX(ShipmentRegister!F:F,MATCH(AuditSheet!$A175,ShipmentRegister!C:C,0)))</f>
        <v>Central Floor</v>
      </c>
      <c r="D175" s="38" t="str">
        <f t="shared" si="7"/>
        <v/>
      </c>
      <c r="E175" s="38">
        <f>IF(ISBLANK($A175),"",INDEX(ShipmentRegister!D:D,MATCH(AuditSheet!$A175,ShipmentRegister!C:C,0)))</f>
        <v>3</v>
      </c>
      <c r="F175" s="38" t="str">
        <f>IF(ISBLANK($A175),"",INDEX(ShipmentRegister!M:M,MATCH(AuditSheet!$A175,ShipmentRegister!C:C,0)))</f>
        <v>Inside The Secure Store</v>
      </c>
      <c r="G175" s="37" t="str">
        <f t="shared" si="6"/>
        <v/>
      </c>
    </row>
    <row r="176" spans="1:7" s="54" customFormat="1">
      <c r="A176" s="29" t="s">
        <v>2228</v>
      </c>
      <c r="B176" s="24" t="s">
        <v>104</v>
      </c>
      <c r="C176" s="38" t="str">
        <f>IF(ISBLANK($A176),"",INDEX(ShipmentRegister!F:F,MATCH(AuditSheet!$A176,ShipmentRegister!C:C,0)))</f>
        <v>Central Floor</v>
      </c>
      <c r="D176" s="38" t="str">
        <f t="shared" si="7"/>
        <v/>
      </c>
      <c r="E176" s="38">
        <f>IF(ISBLANK($A176),"",INDEX(ShipmentRegister!D:D,MATCH(AuditSheet!$A176,ShipmentRegister!C:C,0)))</f>
        <v>3</v>
      </c>
      <c r="F176" s="38" t="str">
        <f>IF(ISBLANK($A176),"",INDEX(ShipmentRegister!M:M,MATCH(AuditSheet!$A176,ShipmentRegister!C:C,0)))</f>
        <v>Inside The Secure Store</v>
      </c>
      <c r="G176" s="37" t="str">
        <f t="shared" si="6"/>
        <v/>
      </c>
    </row>
    <row r="177" spans="1:7" s="54" customFormat="1">
      <c r="A177" s="29" t="s">
        <v>2220</v>
      </c>
      <c r="B177" s="24" t="s">
        <v>104</v>
      </c>
      <c r="C177" s="38" t="str">
        <f>IF(ISBLANK($A177),"",INDEX(ShipmentRegister!F:F,MATCH(AuditSheet!$A177,ShipmentRegister!C:C,0)))</f>
        <v>Central Floor</v>
      </c>
      <c r="D177" s="38" t="str">
        <f t="shared" si="7"/>
        <v/>
      </c>
      <c r="E177" s="38">
        <f>IF(ISBLANK($A177),"",INDEX(ShipmentRegister!D:D,MATCH(AuditSheet!$A177,ShipmentRegister!C:C,0)))</f>
        <v>3</v>
      </c>
      <c r="F177" s="38" t="str">
        <f>IF(ISBLANK($A177),"",INDEX(ShipmentRegister!M:M,MATCH(AuditSheet!$A177,ShipmentRegister!C:C,0)))</f>
        <v>Inside The Secure Store</v>
      </c>
      <c r="G177" s="37" t="str">
        <f t="shared" si="6"/>
        <v/>
      </c>
    </row>
    <row r="178" spans="1:7" s="54" customFormat="1">
      <c r="A178" s="29" t="s">
        <v>1971</v>
      </c>
      <c r="B178" s="24" t="s">
        <v>104</v>
      </c>
      <c r="C178" s="38" t="str">
        <f>IF(ISBLANK($A178),"",INDEX(ShipmentRegister!F:F,MATCH(AuditSheet!$A178,ShipmentRegister!C:C,0)))</f>
        <v>Central Floor</v>
      </c>
      <c r="D178" s="38" t="str">
        <f t="shared" si="7"/>
        <v/>
      </c>
      <c r="E178" s="38">
        <f>IF(ISBLANK($A178),"",INDEX(ShipmentRegister!D:D,MATCH(AuditSheet!$A178,ShipmentRegister!C:C,0)))</f>
        <v>1</v>
      </c>
      <c r="F178" s="38" t="str">
        <f>IF(ISBLANK($A178),"",INDEX(ShipmentRegister!M:M,MATCH(AuditSheet!$A178,ShipmentRegister!C:C,0)))</f>
        <v>Collected And Gone</v>
      </c>
      <c r="G178" s="37" t="str">
        <f t="shared" si="6"/>
        <v/>
      </c>
    </row>
    <row r="179" spans="1:7" s="54" customFormat="1">
      <c r="A179" s="29" t="s">
        <v>1533</v>
      </c>
      <c r="B179" s="24" t="s">
        <v>104</v>
      </c>
      <c r="C179" s="38" t="e">
        <f>IF(ISBLANK($A179),"",INDEX(ShipmentRegister!F:F,MATCH(AuditSheet!$A179,ShipmentRegister!C:C,0)))</f>
        <v>#N/A</v>
      </c>
      <c r="D179" s="38" t="e">
        <f t="shared" si="7"/>
        <v>#N/A</v>
      </c>
      <c r="E179" s="38" t="e">
        <f>IF(ISBLANK($A179),"",INDEX(ShipmentRegister!D:D,MATCH(AuditSheet!$A179,ShipmentRegister!C:C,0)))</f>
        <v>#N/A</v>
      </c>
      <c r="F179" s="38" t="e">
        <f>IF(ISBLANK($A179),"",INDEX(ShipmentRegister!M:M,MATCH(AuditSheet!$A179,ShipmentRegister!C:C,0)))</f>
        <v>#N/A</v>
      </c>
      <c r="G179" s="37" t="str">
        <f t="shared" si="6"/>
        <v/>
      </c>
    </row>
    <row r="180" spans="1:7" s="54" customFormat="1">
      <c r="A180" s="29" t="s">
        <v>1534</v>
      </c>
      <c r="B180" s="24" t="s">
        <v>104</v>
      </c>
      <c r="C180" s="38" t="e">
        <f>IF(ISBLANK($A180),"",INDEX(ShipmentRegister!F:F,MATCH(AuditSheet!$A180,ShipmentRegister!C:C,0)))</f>
        <v>#N/A</v>
      </c>
      <c r="D180" s="38" t="e">
        <f t="shared" si="7"/>
        <v>#N/A</v>
      </c>
      <c r="E180" s="38" t="e">
        <f>IF(ISBLANK($A180),"",INDEX(ShipmentRegister!D:D,MATCH(AuditSheet!$A180,ShipmentRegister!C:C,0)))</f>
        <v>#N/A</v>
      </c>
      <c r="F180" s="38" t="e">
        <f>IF(ISBLANK($A180),"",INDEX(ShipmentRegister!M:M,MATCH(AuditSheet!$A180,ShipmentRegister!C:C,0)))</f>
        <v>#N/A</v>
      </c>
      <c r="G180" s="37" t="str">
        <f t="shared" si="6"/>
        <v/>
      </c>
    </row>
    <row r="181" spans="1:7" s="54" customFormat="1">
      <c r="A181" s="29" t="s">
        <v>979</v>
      </c>
      <c r="B181" s="24" t="s">
        <v>104</v>
      </c>
      <c r="C181" s="38" t="str">
        <f>IF(ISBLANK($A181),"",INDEX(ShipmentRegister!F:F,MATCH(AuditSheet!$A181,ShipmentRegister!C:C,0)))</f>
        <v>Central Floor</v>
      </c>
      <c r="D181" s="38" t="str">
        <f t="shared" si="7"/>
        <v/>
      </c>
      <c r="E181" s="38">
        <f>IF(ISBLANK($A181),"",INDEX(ShipmentRegister!D:D,MATCH(AuditSheet!$A181,ShipmentRegister!C:C,0)))</f>
        <v>1</v>
      </c>
      <c r="F181" s="38" t="str">
        <f>IF(ISBLANK($A181),"",INDEX(ShipmentRegister!M:M,MATCH(AuditSheet!$A181,ShipmentRegister!C:C,0)))</f>
        <v>Inside The Secure Store</v>
      </c>
      <c r="G181" s="37" t="str">
        <f t="shared" si="6"/>
        <v/>
      </c>
    </row>
    <row r="182" spans="1:7" s="54" customFormat="1">
      <c r="A182" s="29" t="s">
        <v>648</v>
      </c>
      <c r="B182" s="24" t="s">
        <v>104</v>
      </c>
      <c r="C182" s="38" t="str">
        <f>IF(ISBLANK($A182),"",INDEX(ShipmentRegister!F:F,MATCH(AuditSheet!$A182,ShipmentRegister!C:C,0)))</f>
        <v>Central Floor</v>
      </c>
      <c r="D182" s="38" t="str">
        <f t="shared" si="7"/>
        <v/>
      </c>
      <c r="E182" s="38">
        <f>IF(ISBLANK($A182),"",INDEX(ShipmentRegister!D:D,MATCH(AuditSheet!$A182,ShipmentRegister!C:C,0)))</f>
        <v>2</v>
      </c>
      <c r="F182" s="38" t="str">
        <f>IF(ISBLANK($A182),"",INDEX(ShipmentRegister!M:M,MATCH(AuditSheet!$A182,ShipmentRegister!C:C,0)))</f>
        <v>Inside The Secure Store</v>
      </c>
      <c r="G182" s="37" t="str">
        <f t="shared" si="6"/>
        <v/>
      </c>
    </row>
    <row r="183" spans="1:7" s="54" customFormat="1">
      <c r="A183" s="29" t="s">
        <v>3121</v>
      </c>
      <c r="B183" s="24" t="s">
        <v>104</v>
      </c>
      <c r="C183" s="38" t="str">
        <f>IF(ISBLANK($A183),"",INDEX(ShipmentRegister!F:F,MATCH(AuditSheet!$A183,ShipmentRegister!C:C,0)))</f>
        <v>Central Floor</v>
      </c>
      <c r="D183" s="38" t="str">
        <f t="shared" si="7"/>
        <v/>
      </c>
      <c r="E183" s="38">
        <f>IF(ISBLANK($A183),"",INDEX(ShipmentRegister!D:D,MATCH(AuditSheet!$A183,ShipmentRegister!C:C,0)))</f>
        <v>1</v>
      </c>
      <c r="F183" s="38" t="str">
        <f>IF(ISBLANK($A183),"",INDEX(ShipmentRegister!M:M,MATCH(AuditSheet!$A183,ShipmentRegister!C:C,0)))</f>
        <v>Inside The Secure Store</v>
      </c>
      <c r="G183" s="37" t="str">
        <f t="shared" si="6"/>
        <v/>
      </c>
    </row>
    <row r="184" spans="1:7" s="54" customFormat="1">
      <c r="A184" s="29" t="s">
        <v>580</v>
      </c>
      <c r="B184" s="24" t="s">
        <v>104</v>
      </c>
      <c r="C184" s="38" t="str">
        <f>IF(ISBLANK($A184),"",INDEX(ShipmentRegister!F:F,MATCH(AuditSheet!$A184,ShipmentRegister!C:C,0)))</f>
        <v>Central Floor</v>
      </c>
      <c r="D184" s="38" t="str">
        <f t="shared" si="7"/>
        <v/>
      </c>
      <c r="E184" s="38">
        <f>IF(ISBLANK($A184),"",INDEX(ShipmentRegister!D:D,MATCH(AuditSheet!$A184,ShipmentRegister!C:C,0)))</f>
        <v>1</v>
      </c>
      <c r="F184" s="38" t="str">
        <f>IF(ISBLANK($A184),"",INDEX(ShipmentRegister!M:M,MATCH(AuditSheet!$A184,ShipmentRegister!C:C,0)))</f>
        <v>Inside The Secure Store</v>
      </c>
      <c r="G184" s="37" t="str">
        <f t="shared" si="6"/>
        <v/>
      </c>
    </row>
    <row r="185" spans="1:7" s="54" customFormat="1">
      <c r="A185" s="29" t="s">
        <v>782</v>
      </c>
      <c r="B185" s="24" t="s">
        <v>104</v>
      </c>
      <c r="C185" s="38" t="str">
        <f>IF(ISBLANK($A185),"",INDEX(ShipmentRegister!F:F,MATCH(AuditSheet!$A185,ShipmentRegister!C:C,0)))</f>
        <v>Central Floor</v>
      </c>
      <c r="D185" s="38" t="str">
        <f t="shared" si="7"/>
        <v/>
      </c>
      <c r="E185" s="38">
        <f>IF(ISBLANK($A185),"",INDEX(ShipmentRegister!D:D,MATCH(AuditSheet!$A185,ShipmentRegister!C:C,0)))</f>
        <v>3</v>
      </c>
      <c r="F185" s="38" t="str">
        <f>IF(ISBLANK($A185),"",INDEX(ShipmentRegister!M:M,MATCH(AuditSheet!$A185,ShipmentRegister!C:C,0)))</f>
        <v>Inside The Secure Store</v>
      </c>
      <c r="G185" s="37" t="str">
        <f t="shared" si="6"/>
        <v/>
      </c>
    </row>
    <row r="186" spans="1:7" s="54" customFormat="1">
      <c r="A186" s="29" t="s">
        <v>753</v>
      </c>
      <c r="B186" s="24" t="s">
        <v>104</v>
      </c>
      <c r="C186" s="38" t="str">
        <f>IF(ISBLANK($A186),"",INDEX(ShipmentRegister!F:F,MATCH(AuditSheet!$A186,ShipmentRegister!C:C,0)))</f>
        <v>Central Floor</v>
      </c>
      <c r="D186" s="38" t="str">
        <f t="shared" si="7"/>
        <v/>
      </c>
      <c r="E186" s="38">
        <f>IF(ISBLANK($A186),"",INDEX(ShipmentRegister!D:D,MATCH(AuditSheet!$A186,ShipmentRegister!C:C,0)))</f>
        <v>2</v>
      </c>
      <c r="F186" s="38" t="str">
        <f>IF(ISBLANK($A186),"",INDEX(ShipmentRegister!M:M,MATCH(AuditSheet!$A186,ShipmentRegister!C:C,0)))</f>
        <v>Inside The Secure Store</v>
      </c>
      <c r="G186" s="37" t="str">
        <f t="shared" si="6"/>
        <v/>
      </c>
    </row>
    <row r="187" spans="1:7" s="54" customFormat="1">
      <c r="A187" s="29" t="s">
        <v>713</v>
      </c>
      <c r="B187" s="24" t="s">
        <v>104</v>
      </c>
      <c r="C187" s="38" t="str">
        <f>IF(ISBLANK($A187),"",INDEX(ShipmentRegister!F:F,MATCH(AuditSheet!$A187,ShipmentRegister!C:C,0)))</f>
        <v>Central Floor</v>
      </c>
      <c r="D187" s="38" t="str">
        <f t="shared" si="7"/>
        <v/>
      </c>
      <c r="E187" s="38">
        <f>IF(ISBLANK($A187),"",INDEX(ShipmentRegister!D:D,MATCH(AuditSheet!$A187,ShipmentRegister!C:C,0)))</f>
        <v>2</v>
      </c>
      <c r="F187" s="38" t="str">
        <f>IF(ISBLANK($A187),"",INDEX(ShipmentRegister!M:M,MATCH(AuditSheet!$A187,ShipmentRegister!C:C,0)))</f>
        <v>Inside The Secure Store</v>
      </c>
      <c r="G187" s="37" t="str">
        <f t="shared" si="6"/>
        <v/>
      </c>
    </row>
    <row r="188" spans="1:7" s="54" customFormat="1">
      <c r="A188" s="29" t="s">
        <v>2638</v>
      </c>
      <c r="B188" s="24" t="s">
        <v>104</v>
      </c>
      <c r="C188" s="38" t="str">
        <f>IF(ISBLANK($A188),"",INDEX(ShipmentRegister!F:F,MATCH(AuditSheet!$A188,ShipmentRegister!C:C,0)))</f>
        <v>Central Floor</v>
      </c>
      <c r="D188" s="38" t="str">
        <f t="shared" si="7"/>
        <v/>
      </c>
      <c r="E188" s="38">
        <f>IF(ISBLANK($A188),"",INDEX(ShipmentRegister!D:D,MATCH(AuditSheet!$A188,ShipmentRegister!C:C,0)))</f>
        <v>2</v>
      </c>
      <c r="F188" s="38" t="str">
        <f>IF(ISBLANK($A188),"",INDEX(ShipmentRegister!M:M,MATCH(AuditSheet!$A188,ShipmentRegister!C:C,0)))</f>
        <v>Inside The Secure Store</v>
      </c>
      <c r="G188" s="37" t="str">
        <f t="shared" si="6"/>
        <v/>
      </c>
    </row>
    <row r="189" spans="1:7" s="54" customFormat="1">
      <c r="A189" s="29" t="s">
        <v>644</v>
      </c>
      <c r="B189" s="24" t="s">
        <v>104</v>
      </c>
      <c r="C189" s="38" t="str">
        <f>IF(ISBLANK($A189),"",INDEX(ShipmentRegister!F:F,MATCH(AuditSheet!$A189,ShipmentRegister!C:C,0)))</f>
        <v>Central Floor</v>
      </c>
      <c r="D189" s="38" t="str">
        <f t="shared" si="7"/>
        <v/>
      </c>
      <c r="E189" s="38">
        <f>IF(ISBLANK($A189),"",INDEX(ShipmentRegister!D:D,MATCH(AuditSheet!$A189,ShipmentRegister!C:C,0)))</f>
        <v>2</v>
      </c>
      <c r="F189" s="38" t="str">
        <f>IF(ISBLANK($A189),"",INDEX(ShipmentRegister!M:M,MATCH(AuditSheet!$A189,ShipmentRegister!C:C,0)))</f>
        <v>Inside The Secure Store</v>
      </c>
      <c r="G189" s="37" t="str">
        <f t="shared" si="6"/>
        <v/>
      </c>
    </row>
    <row r="190" spans="1:7" s="54" customFormat="1">
      <c r="A190" s="29" t="s">
        <v>602</v>
      </c>
      <c r="B190" s="24" t="s">
        <v>104</v>
      </c>
      <c r="C190" s="38" t="str">
        <f>IF(ISBLANK($A190),"",INDEX(ShipmentRegister!F:F,MATCH(AuditSheet!$A190,ShipmentRegister!C:C,0)))</f>
        <v>Central Floor</v>
      </c>
      <c r="D190" s="38" t="str">
        <f t="shared" si="7"/>
        <v/>
      </c>
      <c r="E190" s="38">
        <f>IF(ISBLANK($A190),"",INDEX(ShipmentRegister!D:D,MATCH(AuditSheet!$A190,ShipmentRegister!C:C,0)))</f>
        <v>1</v>
      </c>
      <c r="F190" s="38" t="str">
        <f>IF(ISBLANK($A190),"",INDEX(ShipmentRegister!M:M,MATCH(AuditSheet!$A190,ShipmentRegister!C:C,0)))</f>
        <v>Inside The Secure Store</v>
      </c>
      <c r="G190" s="37" t="str">
        <f t="shared" si="6"/>
        <v/>
      </c>
    </row>
    <row r="191" spans="1:7" s="54" customFormat="1">
      <c r="A191" s="29" t="s">
        <v>2646</v>
      </c>
      <c r="B191" s="24" t="s">
        <v>104</v>
      </c>
      <c r="C191" s="38" t="str">
        <f>IF(ISBLANK($A191),"",INDEX(ShipmentRegister!F:F,MATCH(AuditSheet!$A191,ShipmentRegister!C:C,0)))</f>
        <v>Central Floor</v>
      </c>
      <c r="D191" s="38" t="str">
        <f t="shared" si="7"/>
        <v/>
      </c>
      <c r="E191" s="38">
        <f>IF(ISBLANK($A191),"",INDEX(ShipmentRegister!D:D,MATCH(AuditSheet!$A191,ShipmentRegister!C:C,0)))</f>
        <v>1</v>
      </c>
      <c r="F191" s="38" t="str">
        <f>IF(ISBLANK($A191),"",INDEX(ShipmentRegister!M:M,MATCH(AuditSheet!$A191,ShipmentRegister!C:C,0)))</f>
        <v>Collected And Gone</v>
      </c>
      <c r="G191" s="37" t="str">
        <f t="shared" si="6"/>
        <v/>
      </c>
    </row>
    <row r="192" spans="1:7" s="54" customFormat="1">
      <c r="A192" s="29" t="s">
        <v>3325</v>
      </c>
      <c r="B192" s="24" t="s">
        <v>104</v>
      </c>
      <c r="C192" s="38" t="e">
        <f>IF(ISBLANK($A192),"",INDEX(ShipmentRegister!F:F,MATCH(AuditSheet!$A192,ShipmentRegister!C:C,0)))</f>
        <v>#N/A</v>
      </c>
      <c r="D192" s="38" t="e">
        <f t="shared" si="7"/>
        <v>#N/A</v>
      </c>
      <c r="E192" s="38" t="e">
        <f>IF(ISBLANK($A192),"",INDEX(ShipmentRegister!D:D,MATCH(AuditSheet!$A192,ShipmentRegister!C:C,0)))</f>
        <v>#N/A</v>
      </c>
      <c r="F192" s="38" t="e">
        <f>IF(ISBLANK($A192),"",INDEX(ShipmentRegister!M:M,MATCH(AuditSheet!$A192,ShipmentRegister!C:C,0)))</f>
        <v>#N/A</v>
      </c>
      <c r="G192" s="37" t="str">
        <f t="shared" si="6"/>
        <v/>
      </c>
    </row>
    <row r="193" spans="1:7" s="54" customFormat="1">
      <c r="A193" s="29" t="s">
        <v>2310</v>
      </c>
      <c r="B193" s="24" t="s">
        <v>104</v>
      </c>
      <c r="C193" s="38" t="str">
        <f>IF(ISBLANK($A193),"",INDEX(ShipmentRegister!F:F,MATCH(AuditSheet!$A193,ShipmentRegister!C:C,0)))</f>
        <v>Central Floor</v>
      </c>
      <c r="D193" s="38" t="str">
        <f t="shared" si="7"/>
        <v/>
      </c>
      <c r="E193" s="38">
        <f>IF(ISBLANK($A193),"",INDEX(ShipmentRegister!D:D,MATCH(AuditSheet!$A193,ShipmentRegister!C:C,0)))</f>
        <v>2</v>
      </c>
      <c r="F193" s="38" t="str">
        <f>IF(ISBLANK($A193),"",INDEX(ShipmentRegister!M:M,MATCH(AuditSheet!$A193,ShipmentRegister!C:C,0)))</f>
        <v>Inside The Secure Store</v>
      </c>
      <c r="G193" s="37" t="str">
        <f t="shared" si="6"/>
        <v/>
      </c>
    </row>
    <row r="194" spans="1:7" s="54" customFormat="1">
      <c r="A194" s="29" t="s">
        <v>2311</v>
      </c>
      <c r="B194" s="24" t="s">
        <v>104</v>
      </c>
      <c r="C194" s="38" t="str">
        <f>IF(ISBLANK($A194),"",INDEX(ShipmentRegister!F:F,MATCH(AuditSheet!$A194,ShipmentRegister!C:C,0)))</f>
        <v>Central Floor</v>
      </c>
      <c r="D194" s="38" t="str">
        <f t="shared" si="7"/>
        <v/>
      </c>
      <c r="E194" s="38">
        <f>IF(ISBLANK($A194),"",INDEX(ShipmentRegister!D:D,MATCH(AuditSheet!$A194,ShipmentRegister!C:C,0)))</f>
        <v>2</v>
      </c>
      <c r="F194" s="38" t="str">
        <f>IF(ISBLANK($A194),"",INDEX(ShipmentRegister!M:M,MATCH(AuditSheet!$A194,ShipmentRegister!C:C,0)))</f>
        <v>Inside The Secure Store</v>
      </c>
      <c r="G194" s="37" t="str">
        <f t="shared" si="6"/>
        <v/>
      </c>
    </row>
    <row r="195" spans="1:7" s="54" customFormat="1">
      <c r="A195" s="29" t="s">
        <v>2467</v>
      </c>
      <c r="B195" s="24" t="s">
        <v>104</v>
      </c>
      <c r="C195" s="38" t="str">
        <f>IF(ISBLANK($A195),"",INDEX(ShipmentRegister!F:F,MATCH(AuditSheet!$A195,ShipmentRegister!C:C,0)))</f>
        <v>Central Floor</v>
      </c>
      <c r="D195" s="38" t="str">
        <f t="shared" si="7"/>
        <v/>
      </c>
      <c r="E195" s="38">
        <f>IF(ISBLANK($A195),"",INDEX(ShipmentRegister!D:D,MATCH(AuditSheet!$A195,ShipmentRegister!C:C,0)))</f>
        <v>2</v>
      </c>
      <c r="F195" s="38" t="str">
        <f>IF(ISBLANK($A195),"",INDEX(ShipmentRegister!M:M,MATCH(AuditSheet!$A195,ShipmentRegister!C:C,0)))</f>
        <v>Inside The Secure Store</v>
      </c>
      <c r="G195" s="37" t="str">
        <f t="shared" ref="G195:G258" si="8">IF(COUNTIF(A:A,A:A)&gt;1,"Duplicate ID","")</f>
        <v/>
      </c>
    </row>
    <row r="196" spans="1:7" s="54" customFormat="1">
      <c r="A196" s="29" t="s">
        <v>2478</v>
      </c>
      <c r="B196" s="24" t="s">
        <v>104</v>
      </c>
      <c r="C196" s="38" t="str">
        <f>IF(ISBLANK($A196),"",INDEX(ShipmentRegister!F:F,MATCH(AuditSheet!$A196,ShipmentRegister!C:C,0)))</f>
        <v>Central Floor</v>
      </c>
      <c r="D196" s="38" t="str">
        <f t="shared" ref="D196:D259" si="9">IF(A196="","",IF(B196&lt;&gt;C196,"Does Not Match",""))</f>
        <v/>
      </c>
      <c r="E196" s="38">
        <f>IF(ISBLANK($A196),"",INDEX(ShipmentRegister!D:D,MATCH(AuditSheet!$A196,ShipmentRegister!C:C,0)))</f>
        <v>1</v>
      </c>
      <c r="F196" s="38" t="str">
        <f>IF(ISBLANK($A196),"",INDEX(ShipmentRegister!M:M,MATCH(AuditSheet!$A196,ShipmentRegister!C:C,0)))</f>
        <v>Inside The Secure Store</v>
      </c>
      <c r="G196" s="37" t="str">
        <f t="shared" si="8"/>
        <v/>
      </c>
    </row>
    <row r="197" spans="1:7" s="54" customFormat="1">
      <c r="A197" s="29" t="s">
        <v>2980</v>
      </c>
      <c r="B197" s="24" t="s">
        <v>104</v>
      </c>
      <c r="C197" s="38" t="str">
        <f>IF(ISBLANK($A197),"",INDEX(ShipmentRegister!F:F,MATCH(AuditSheet!$A197,ShipmentRegister!C:C,0)))</f>
        <v>Central Floor</v>
      </c>
      <c r="D197" s="38" t="str">
        <f t="shared" si="9"/>
        <v/>
      </c>
      <c r="E197" s="38">
        <f>IF(ISBLANK($A197),"",INDEX(ShipmentRegister!D:D,MATCH(AuditSheet!$A197,ShipmentRegister!C:C,0)))</f>
        <v>1</v>
      </c>
      <c r="F197" s="38" t="str">
        <f>IF(ISBLANK($A197),"",INDEX(ShipmentRegister!M:M,MATCH(AuditSheet!$A197,ShipmentRegister!C:C,0)))</f>
        <v>Inside The Secure Store</v>
      </c>
      <c r="G197" s="37" t="str">
        <f t="shared" si="8"/>
        <v/>
      </c>
    </row>
    <row r="198" spans="1:7" s="54" customFormat="1">
      <c r="A198" s="29" t="s">
        <v>3216</v>
      </c>
      <c r="B198" s="24" t="s">
        <v>104</v>
      </c>
      <c r="C198" s="38" t="str">
        <f>IF(ISBLANK($A198),"",INDEX(ShipmentRegister!F:F,MATCH(AuditSheet!$A198,ShipmentRegister!C:C,0)))</f>
        <v>Central Floor</v>
      </c>
      <c r="D198" s="38" t="str">
        <f t="shared" si="9"/>
        <v/>
      </c>
      <c r="E198" s="38">
        <f>IF(ISBLANK($A198),"",INDEX(ShipmentRegister!D:D,MATCH(AuditSheet!$A198,ShipmentRegister!C:C,0)))</f>
        <v>6</v>
      </c>
      <c r="F198" s="38" t="str">
        <f>IF(ISBLANK($A198),"",INDEX(ShipmentRegister!M:M,MATCH(AuditSheet!$A198,ShipmentRegister!C:C,0)))</f>
        <v>Inside The Secure Store</v>
      </c>
      <c r="G198" s="37" t="str">
        <f t="shared" si="8"/>
        <v/>
      </c>
    </row>
    <row r="199" spans="1:7" s="54" customFormat="1">
      <c r="A199" s="29" t="s">
        <v>3217</v>
      </c>
      <c r="B199" s="24" t="s">
        <v>104</v>
      </c>
      <c r="C199" s="38" t="str">
        <f>IF(ISBLANK($A199),"",INDEX(ShipmentRegister!F:F,MATCH(AuditSheet!$A199,ShipmentRegister!C:C,0)))</f>
        <v>Central Floor</v>
      </c>
      <c r="D199" s="38" t="str">
        <f t="shared" si="9"/>
        <v/>
      </c>
      <c r="E199" s="38">
        <f>IF(ISBLANK($A199),"",INDEX(ShipmentRegister!D:D,MATCH(AuditSheet!$A199,ShipmentRegister!C:C,0)))</f>
        <v>6</v>
      </c>
      <c r="F199" s="38" t="str">
        <f>IF(ISBLANK($A199),"",INDEX(ShipmentRegister!M:M,MATCH(AuditSheet!$A199,ShipmentRegister!C:C,0)))</f>
        <v>Inside The Secure Store</v>
      </c>
      <c r="G199" s="37" t="str">
        <f t="shared" si="8"/>
        <v/>
      </c>
    </row>
    <row r="200" spans="1:7" s="54" customFormat="1">
      <c r="A200" s="29" t="s">
        <v>3231</v>
      </c>
      <c r="B200" s="24" t="s">
        <v>104</v>
      </c>
      <c r="C200" s="38" t="str">
        <f>IF(ISBLANK($A200),"",INDEX(ShipmentRegister!F:F,MATCH(AuditSheet!$A200,ShipmentRegister!C:C,0)))</f>
        <v>Central Floor</v>
      </c>
      <c r="D200" s="38" t="str">
        <f t="shared" si="9"/>
        <v/>
      </c>
      <c r="E200" s="38">
        <f>IF(ISBLANK($A200),"",INDEX(ShipmentRegister!D:D,MATCH(AuditSheet!$A200,ShipmentRegister!C:C,0)))</f>
        <v>0</v>
      </c>
      <c r="F200" s="38" t="str">
        <f>IF(ISBLANK($A200),"",INDEX(ShipmentRegister!M:M,MATCH(AuditSheet!$A200,ShipmentRegister!C:C,0)))</f>
        <v>Inside The Secure Store</v>
      </c>
      <c r="G200" s="37" t="str">
        <f t="shared" si="8"/>
        <v/>
      </c>
    </row>
    <row r="201" spans="1:7" s="54" customFormat="1">
      <c r="A201" s="29" t="s">
        <v>3226</v>
      </c>
      <c r="B201" s="24" t="s">
        <v>104</v>
      </c>
      <c r="C201" s="38" t="str">
        <f>IF(ISBLANK($A201),"",INDEX(ShipmentRegister!F:F,MATCH(AuditSheet!$A201,ShipmentRegister!C:C,0)))</f>
        <v>Central Floor</v>
      </c>
      <c r="D201" s="38" t="str">
        <f t="shared" si="9"/>
        <v/>
      </c>
      <c r="E201" s="38">
        <f>IF(ISBLANK($A201),"",INDEX(ShipmentRegister!D:D,MATCH(AuditSheet!$A201,ShipmentRegister!C:C,0)))</f>
        <v>0</v>
      </c>
      <c r="F201" s="38" t="str">
        <f>IF(ISBLANK($A201),"",INDEX(ShipmentRegister!M:M,MATCH(AuditSheet!$A201,ShipmentRegister!C:C,0)))</f>
        <v>Inside The Secure Store</v>
      </c>
      <c r="G201" s="37" t="str">
        <f t="shared" si="8"/>
        <v/>
      </c>
    </row>
    <row r="202" spans="1:7" s="54" customFormat="1">
      <c r="A202" s="29" t="s">
        <v>2662</v>
      </c>
      <c r="B202" s="24" t="s">
        <v>104</v>
      </c>
      <c r="C202" s="38" t="str">
        <f>IF(ISBLANK($A202),"",INDEX(ShipmentRegister!F:F,MATCH(AuditSheet!$A202,ShipmentRegister!C:C,0)))</f>
        <v>Central Floor</v>
      </c>
      <c r="D202" s="38" t="str">
        <f t="shared" si="9"/>
        <v/>
      </c>
      <c r="E202" s="38">
        <f>IF(ISBLANK($A202),"",INDEX(ShipmentRegister!D:D,MATCH(AuditSheet!$A202,ShipmentRegister!C:C,0)))</f>
        <v>1</v>
      </c>
      <c r="F202" s="38" t="str">
        <f>IF(ISBLANK($A202),"",INDEX(ShipmentRegister!M:M,MATCH(AuditSheet!$A202,ShipmentRegister!C:C,0)))</f>
        <v>Inside The Secure Store</v>
      </c>
      <c r="G202" s="37" t="str">
        <f t="shared" si="8"/>
        <v/>
      </c>
    </row>
    <row r="203" spans="1:7" s="54" customFormat="1">
      <c r="A203" s="29" t="s">
        <v>3311</v>
      </c>
      <c r="B203" s="24" t="s">
        <v>104</v>
      </c>
      <c r="C203" s="38" t="str">
        <f>IF(ISBLANK($A203),"",INDEX(ShipmentRegister!F:F,MATCH(AuditSheet!$A203,ShipmentRegister!C:C,0)))</f>
        <v>Central Floor</v>
      </c>
      <c r="D203" s="38" t="str">
        <f t="shared" si="9"/>
        <v/>
      </c>
      <c r="E203" s="38">
        <f>IF(ISBLANK($A203),"",INDEX(ShipmentRegister!D:D,MATCH(AuditSheet!$A203,ShipmentRegister!C:C,0)))</f>
        <v>1</v>
      </c>
      <c r="F203" s="38" t="str">
        <f>IF(ISBLANK($A203),"",INDEX(ShipmentRegister!M:M,MATCH(AuditSheet!$A203,ShipmentRegister!C:C,0)))</f>
        <v>Collected And Gone</v>
      </c>
      <c r="G203" s="37" t="str">
        <f t="shared" si="8"/>
        <v/>
      </c>
    </row>
    <row r="204" spans="1:7" s="54" customFormat="1">
      <c r="A204" s="29" t="s">
        <v>3275</v>
      </c>
      <c r="B204" s="24" t="s">
        <v>104</v>
      </c>
      <c r="C204" s="38" t="str">
        <f>IF(ISBLANK($A204),"",INDEX(ShipmentRegister!F:F,MATCH(AuditSheet!$A204,ShipmentRegister!C:C,0)))</f>
        <v>Central Floor</v>
      </c>
      <c r="D204" s="38" t="str">
        <f t="shared" si="9"/>
        <v/>
      </c>
      <c r="E204" s="38">
        <f>IF(ISBLANK($A204),"",INDEX(ShipmentRegister!D:D,MATCH(AuditSheet!$A204,ShipmentRegister!C:C,0)))</f>
        <v>17</v>
      </c>
      <c r="F204" s="38" t="str">
        <f>IF(ISBLANK($A204),"",INDEX(ShipmentRegister!M:M,MATCH(AuditSheet!$A204,ShipmentRegister!C:C,0)))</f>
        <v>Inside The Secure Store</v>
      </c>
      <c r="G204" s="37" t="str">
        <f t="shared" si="8"/>
        <v/>
      </c>
    </row>
    <row r="205" spans="1:7" s="54" customFormat="1">
      <c r="A205" s="29" t="s">
        <v>3280</v>
      </c>
      <c r="B205" s="24" t="s">
        <v>104</v>
      </c>
      <c r="C205" s="38" t="str">
        <f>IF(ISBLANK($A205),"",INDEX(ShipmentRegister!F:F,MATCH(AuditSheet!$A205,ShipmentRegister!C:C,0)))</f>
        <v>Central Floor</v>
      </c>
      <c r="D205" s="38" t="str">
        <f t="shared" si="9"/>
        <v/>
      </c>
      <c r="E205" s="38">
        <f>IF(ISBLANK($A205),"",INDEX(ShipmentRegister!D:D,MATCH(AuditSheet!$A205,ShipmentRegister!C:C,0)))</f>
        <v>17</v>
      </c>
      <c r="F205" s="38" t="str">
        <f>IF(ISBLANK($A205),"",INDEX(ShipmentRegister!M:M,MATCH(AuditSheet!$A205,ShipmentRegister!C:C,0)))</f>
        <v>Inside The Secure Store</v>
      </c>
      <c r="G205" s="37" t="str">
        <f t="shared" si="8"/>
        <v/>
      </c>
    </row>
    <row r="206" spans="1:7" s="54" customFormat="1">
      <c r="A206" s="29" t="s">
        <v>3279</v>
      </c>
      <c r="B206" s="24" t="s">
        <v>104</v>
      </c>
      <c r="C206" s="38" t="str">
        <f>IF(ISBLANK($A206),"",INDEX(ShipmentRegister!F:F,MATCH(AuditSheet!$A206,ShipmentRegister!C:C,0)))</f>
        <v>Central Floor</v>
      </c>
      <c r="D206" s="38" t="str">
        <f t="shared" si="9"/>
        <v/>
      </c>
      <c r="E206" s="38">
        <f>IF(ISBLANK($A206),"",INDEX(ShipmentRegister!D:D,MATCH(AuditSheet!$A206,ShipmentRegister!C:C,0)))</f>
        <v>17</v>
      </c>
      <c r="F206" s="38" t="str">
        <f>IF(ISBLANK($A206),"",INDEX(ShipmentRegister!M:M,MATCH(AuditSheet!$A206,ShipmentRegister!C:C,0)))</f>
        <v>Inside The Secure Store</v>
      </c>
      <c r="G206" s="37" t="str">
        <f t="shared" si="8"/>
        <v/>
      </c>
    </row>
    <row r="207" spans="1:7" s="54" customFormat="1">
      <c r="A207" s="29" t="s">
        <v>3274</v>
      </c>
      <c r="B207" s="24" t="s">
        <v>104</v>
      </c>
      <c r="C207" s="38" t="str">
        <f>IF(ISBLANK($A207),"",INDEX(ShipmentRegister!F:F,MATCH(AuditSheet!$A207,ShipmentRegister!C:C,0)))</f>
        <v>Central Floor</v>
      </c>
      <c r="D207" s="38" t="str">
        <f t="shared" si="9"/>
        <v/>
      </c>
      <c r="E207" s="38">
        <f>IF(ISBLANK($A207),"",INDEX(ShipmentRegister!D:D,MATCH(AuditSheet!$A207,ShipmentRegister!C:C,0)))</f>
        <v>17</v>
      </c>
      <c r="F207" s="38" t="str">
        <f>IF(ISBLANK($A207),"",INDEX(ShipmentRegister!M:M,MATCH(AuditSheet!$A207,ShipmentRegister!C:C,0)))</f>
        <v>Inside The Secure Store</v>
      </c>
      <c r="G207" s="37" t="str">
        <f t="shared" si="8"/>
        <v/>
      </c>
    </row>
    <row r="208" spans="1:7" s="54" customFormat="1">
      <c r="A208" s="29" t="s">
        <v>3284</v>
      </c>
      <c r="B208" s="24" t="s">
        <v>104</v>
      </c>
      <c r="C208" s="38" t="str">
        <f>IF(ISBLANK($A208),"",INDEX(ShipmentRegister!F:F,MATCH(AuditSheet!$A208,ShipmentRegister!C:C,0)))</f>
        <v>Central Floor</v>
      </c>
      <c r="D208" s="38" t="str">
        <f t="shared" si="9"/>
        <v/>
      </c>
      <c r="E208" s="38">
        <f>IF(ISBLANK($A208),"",INDEX(ShipmentRegister!D:D,MATCH(AuditSheet!$A208,ShipmentRegister!C:C,0)))</f>
        <v>17</v>
      </c>
      <c r="F208" s="38" t="str">
        <f>IF(ISBLANK($A208),"",INDEX(ShipmentRegister!M:M,MATCH(AuditSheet!$A208,ShipmentRegister!C:C,0)))</f>
        <v>Inside The Secure Store</v>
      </c>
      <c r="G208" s="37" t="str">
        <f t="shared" si="8"/>
        <v/>
      </c>
    </row>
    <row r="209" spans="1:7" s="54" customFormat="1">
      <c r="A209" s="29" t="s">
        <v>3283</v>
      </c>
      <c r="B209" s="24" t="s">
        <v>104</v>
      </c>
      <c r="C209" s="38" t="str">
        <f>IF(ISBLANK($A209),"",INDEX(ShipmentRegister!F:F,MATCH(AuditSheet!$A209,ShipmentRegister!C:C,0)))</f>
        <v>Central Floor</v>
      </c>
      <c r="D209" s="38" t="str">
        <f t="shared" si="9"/>
        <v/>
      </c>
      <c r="E209" s="38">
        <f>IF(ISBLANK($A209),"",INDEX(ShipmentRegister!D:D,MATCH(AuditSheet!$A209,ShipmentRegister!C:C,0)))</f>
        <v>17</v>
      </c>
      <c r="F209" s="38" t="str">
        <f>IF(ISBLANK($A209),"",INDEX(ShipmentRegister!M:M,MATCH(AuditSheet!$A209,ShipmentRegister!C:C,0)))</f>
        <v>Inside The Secure Store</v>
      </c>
      <c r="G209" s="37" t="str">
        <f t="shared" si="8"/>
        <v/>
      </c>
    </row>
    <row r="210" spans="1:7" s="54" customFormat="1">
      <c r="A210" s="29" t="s">
        <v>3278</v>
      </c>
      <c r="B210" s="24" t="s">
        <v>104</v>
      </c>
      <c r="C210" s="38" t="str">
        <f>IF(ISBLANK($A210),"",INDEX(ShipmentRegister!F:F,MATCH(AuditSheet!$A210,ShipmentRegister!C:C,0)))</f>
        <v>Central Floor</v>
      </c>
      <c r="D210" s="38" t="str">
        <f t="shared" si="9"/>
        <v/>
      </c>
      <c r="E210" s="38">
        <f>IF(ISBLANK($A210),"",INDEX(ShipmentRegister!D:D,MATCH(AuditSheet!$A210,ShipmentRegister!C:C,0)))</f>
        <v>17</v>
      </c>
      <c r="F210" s="38" t="str">
        <f>IF(ISBLANK($A210),"",INDEX(ShipmentRegister!M:M,MATCH(AuditSheet!$A210,ShipmentRegister!C:C,0)))</f>
        <v>Inside The Secure Store</v>
      </c>
      <c r="G210" s="37" t="str">
        <f t="shared" si="8"/>
        <v/>
      </c>
    </row>
    <row r="211" spans="1:7" s="54" customFormat="1">
      <c r="A211" s="29" t="s">
        <v>3277</v>
      </c>
      <c r="B211" s="24" t="s">
        <v>104</v>
      </c>
      <c r="C211" s="38" t="str">
        <f>IF(ISBLANK($A211),"",INDEX(ShipmentRegister!F:F,MATCH(AuditSheet!$A211,ShipmentRegister!C:C,0)))</f>
        <v>Central Floor</v>
      </c>
      <c r="D211" s="38" t="str">
        <f t="shared" si="9"/>
        <v/>
      </c>
      <c r="E211" s="38">
        <f>IF(ISBLANK($A211),"",INDEX(ShipmentRegister!D:D,MATCH(AuditSheet!$A211,ShipmentRegister!C:C,0)))</f>
        <v>17</v>
      </c>
      <c r="F211" s="38" t="str">
        <f>IF(ISBLANK($A211),"",INDEX(ShipmentRegister!M:M,MATCH(AuditSheet!$A211,ShipmentRegister!C:C,0)))</f>
        <v>Inside The Secure Store</v>
      </c>
      <c r="G211" s="37" t="str">
        <f t="shared" si="8"/>
        <v/>
      </c>
    </row>
    <row r="212" spans="1:7" s="54" customFormat="1">
      <c r="A212" s="29" t="s">
        <v>3276</v>
      </c>
      <c r="B212" s="24" t="s">
        <v>104</v>
      </c>
      <c r="C212" s="38" t="str">
        <f>IF(ISBLANK($A212),"",INDEX(ShipmentRegister!F:F,MATCH(AuditSheet!$A212,ShipmentRegister!C:C,0)))</f>
        <v>Central Floor</v>
      </c>
      <c r="D212" s="38" t="str">
        <f t="shared" si="9"/>
        <v/>
      </c>
      <c r="E212" s="38">
        <f>IF(ISBLANK($A212),"",INDEX(ShipmentRegister!D:D,MATCH(AuditSheet!$A212,ShipmentRegister!C:C,0)))</f>
        <v>17</v>
      </c>
      <c r="F212" s="38" t="str">
        <f>IF(ISBLANK($A212),"",INDEX(ShipmentRegister!M:M,MATCH(AuditSheet!$A212,ShipmentRegister!C:C,0)))</f>
        <v>Inside The Secure Store</v>
      </c>
      <c r="G212" s="37" t="str">
        <f t="shared" si="8"/>
        <v/>
      </c>
    </row>
    <row r="213" spans="1:7" s="54" customFormat="1">
      <c r="A213" s="29" t="s">
        <v>3290</v>
      </c>
      <c r="B213" s="24" t="s">
        <v>104</v>
      </c>
      <c r="C213" s="38" t="str">
        <f>IF(ISBLANK($A213),"",INDEX(ShipmentRegister!F:F,MATCH(AuditSheet!$A213,ShipmentRegister!C:C,0)))</f>
        <v>Central Floor</v>
      </c>
      <c r="D213" s="38" t="str">
        <f t="shared" si="9"/>
        <v/>
      </c>
      <c r="E213" s="38">
        <f>IF(ISBLANK($A213),"",INDEX(ShipmentRegister!D:D,MATCH(AuditSheet!$A213,ShipmentRegister!C:C,0)))</f>
        <v>17</v>
      </c>
      <c r="F213" s="38" t="str">
        <f>IF(ISBLANK($A213),"",INDEX(ShipmentRegister!M:M,MATCH(AuditSheet!$A213,ShipmentRegister!C:C,0)))</f>
        <v>Inside The Secure Store</v>
      </c>
      <c r="G213" s="37" t="str">
        <f t="shared" si="8"/>
        <v/>
      </c>
    </row>
    <row r="214" spans="1:7" s="54" customFormat="1">
      <c r="A214" s="29" t="s">
        <v>3286</v>
      </c>
      <c r="B214" s="24" t="s">
        <v>104</v>
      </c>
      <c r="C214" s="38" t="str">
        <f>IF(ISBLANK($A214),"",INDEX(ShipmentRegister!F:F,MATCH(AuditSheet!$A214,ShipmentRegister!C:C,0)))</f>
        <v>Central Floor</v>
      </c>
      <c r="D214" s="38" t="str">
        <f t="shared" si="9"/>
        <v/>
      </c>
      <c r="E214" s="38">
        <f>IF(ISBLANK($A214),"",INDEX(ShipmentRegister!D:D,MATCH(AuditSheet!$A214,ShipmentRegister!C:C,0)))</f>
        <v>17</v>
      </c>
      <c r="F214" s="38" t="str">
        <f>IF(ISBLANK($A214),"",INDEX(ShipmentRegister!M:M,MATCH(AuditSheet!$A214,ShipmentRegister!C:C,0)))</f>
        <v>Inside The Secure Store</v>
      </c>
      <c r="G214" s="37" t="str">
        <f t="shared" si="8"/>
        <v/>
      </c>
    </row>
    <row r="215" spans="1:7" s="54" customFormat="1">
      <c r="A215" s="29" t="s">
        <v>3285</v>
      </c>
      <c r="B215" s="24" t="s">
        <v>104</v>
      </c>
      <c r="C215" s="38" t="str">
        <f>IF(ISBLANK($A215),"",INDEX(ShipmentRegister!F:F,MATCH(AuditSheet!$A215,ShipmentRegister!C:C,0)))</f>
        <v>Central Floor</v>
      </c>
      <c r="D215" s="38" t="str">
        <f t="shared" si="9"/>
        <v/>
      </c>
      <c r="E215" s="38">
        <f>IF(ISBLANK($A215),"",INDEX(ShipmentRegister!D:D,MATCH(AuditSheet!$A215,ShipmentRegister!C:C,0)))</f>
        <v>17</v>
      </c>
      <c r="F215" s="38" t="str">
        <f>IF(ISBLANK($A215),"",INDEX(ShipmentRegister!M:M,MATCH(AuditSheet!$A215,ShipmentRegister!C:C,0)))</f>
        <v>Inside The Secure Store</v>
      </c>
      <c r="G215" s="37" t="str">
        <f t="shared" si="8"/>
        <v/>
      </c>
    </row>
    <row r="216" spans="1:7" s="54" customFormat="1">
      <c r="A216" s="29" t="s">
        <v>3287</v>
      </c>
      <c r="B216" s="24" t="s">
        <v>104</v>
      </c>
      <c r="C216" s="38" t="str">
        <f>IF(ISBLANK($A216),"",INDEX(ShipmentRegister!F:F,MATCH(AuditSheet!$A216,ShipmentRegister!C:C,0)))</f>
        <v>Central Floor</v>
      </c>
      <c r="D216" s="38" t="str">
        <f t="shared" si="9"/>
        <v/>
      </c>
      <c r="E216" s="38">
        <f>IF(ISBLANK($A216),"",INDEX(ShipmentRegister!D:D,MATCH(AuditSheet!$A216,ShipmentRegister!C:C,0)))</f>
        <v>17</v>
      </c>
      <c r="F216" s="38" t="str">
        <f>IF(ISBLANK($A216),"",INDEX(ShipmentRegister!M:M,MATCH(AuditSheet!$A216,ShipmentRegister!C:C,0)))</f>
        <v>Inside The Secure Store</v>
      </c>
      <c r="G216" s="37" t="str">
        <f t="shared" si="8"/>
        <v/>
      </c>
    </row>
    <row r="217" spans="1:7" s="54" customFormat="1">
      <c r="A217" s="29" t="s">
        <v>3289</v>
      </c>
      <c r="B217" s="24" t="s">
        <v>104</v>
      </c>
      <c r="C217" s="38" t="str">
        <f>IF(ISBLANK($A217),"",INDEX(ShipmentRegister!F:F,MATCH(AuditSheet!$A217,ShipmentRegister!C:C,0)))</f>
        <v>Central Floor</v>
      </c>
      <c r="D217" s="38" t="str">
        <f t="shared" si="9"/>
        <v/>
      </c>
      <c r="E217" s="38">
        <f>IF(ISBLANK($A217),"",INDEX(ShipmentRegister!D:D,MATCH(AuditSheet!$A217,ShipmentRegister!C:C,0)))</f>
        <v>17</v>
      </c>
      <c r="F217" s="38" t="str">
        <f>IF(ISBLANK($A217),"",INDEX(ShipmentRegister!M:M,MATCH(AuditSheet!$A217,ShipmentRegister!C:C,0)))</f>
        <v>Inside The Secure Store</v>
      </c>
      <c r="G217" s="37" t="str">
        <f t="shared" si="8"/>
        <v/>
      </c>
    </row>
    <row r="218" spans="1:7" s="54" customFormat="1">
      <c r="A218" s="29" t="s">
        <v>3288</v>
      </c>
      <c r="B218" s="24" t="s">
        <v>104</v>
      </c>
      <c r="C218" s="38" t="str">
        <f>IF(ISBLANK($A218),"",INDEX(ShipmentRegister!F:F,MATCH(AuditSheet!$A218,ShipmentRegister!C:C,0)))</f>
        <v>Central Floor</v>
      </c>
      <c r="D218" s="38" t="str">
        <f t="shared" si="9"/>
        <v/>
      </c>
      <c r="E218" s="38">
        <f>IF(ISBLANK($A218),"",INDEX(ShipmentRegister!D:D,MATCH(AuditSheet!$A218,ShipmentRegister!C:C,0)))</f>
        <v>17</v>
      </c>
      <c r="F218" s="38" t="str">
        <f>IF(ISBLANK($A218),"",INDEX(ShipmentRegister!M:M,MATCH(AuditSheet!$A218,ShipmentRegister!C:C,0)))</f>
        <v>Inside The Secure Store</v>
      </c>
      <c r="G218" s="37" t="str">
        <f t="shared" si="8"/>
        <v/>
      </c>
    </row>
    <row r="219" spans="1:7" s="54" customFormat="1">
      <c r="A219" s="29" t="s">
        <v>3282</v>
      </c>
      <c r="B219" s="24" t="s">
        <v>104</v>
      </c>
      <c r="C219" s="38" t="str">
        <f>IF(ISBLANK($A219),"",INDEX(ShipmentRegister!F:F,MATCH(AuditSheet!$A219,ShipmentRegister!C:C,0)))</f>
        <v>Central Floor</v>
      </c>
      <c r="D219" s="38" t="str">
        <f t="shared" si="9"/>
        <v/>
      </c>
      <c r="E219" s="38">
        <f>IF(ISBLANK($A219),"",INDEX(ShipmentRegister!D:D,MATCH(AuditSheet!$A219,ShipmentRegister!C:C,0)))</f>
        <v>17</v>
      </c>
      <c r="F219" s="38" t="str">
        <f>IF(ISBLANK($A219),"",INDEX(ShipmentRegister!M:M,MATCH(AuditSheet!$A219,ShipmentRegister!C:C,0)))</f>
        <v>Inside The Secure Store</v>
      </c>
      <c r="G219" s="37" t="str">
        <f t="shared" si="8"/>
        <v/>
      </c>
    </row>
    <row r="220" spans="1:7" s="54" customFormat="1">
      <c r="A220" s="29" t="s">
        <v>3281</v>
      </c>
      <c r="B220" s="24" t="s">
        <v>104</v>
      </c>
      <c r="C220" s="38" t="str">
        <f>IF(ISBLANK($A220),"",INDEX(ShipmentRegister!F:F,MATCH(AuditSheet!$A220,ShipmentRegister!C:C,0)))</f>
        <v>Central Floor</v>
      </c>
      <c r="D220" s="38" t="str">
        <f t="shared" si="9"/>
        <v/>
      </c>
      <c r="E220" s="38">
        <f>IF(ISBLANK($A220),"",INDEX(ShipmentRegister!D:D,MATCH(AuditSheet!$A220,ShipmentRegister!C:C,0)))</f>
        <v>17</v>
      </c>
      <c r="F220" s="38" t="str">
        <f>IF(ISBLANK($A220),"",INDEX(ShipmentRegister!M:M,MATCH(AuditSheet!$A220,ShipmentRegister!C:C,0)))</f>
        <v>Inside The Secure Store</v>
      </c>
      <c r="G220" s="37" t="str">
        <f t="shared" si="8"/>
        <v/>
      </c>
    </row>
    <row r="221" spans="1:7" s="54" customFormat="1">
      <c r="A221" s="29"/>
      <c r="B221" s="24"/>
      <c r="C221" s="38" t="str">
        <f>IF(ISBLANK($A221),"",INDEX(ShipmentRegister!F:F,MATCH(AuditSheet!$A221,ShipmentRegister!C:C,0)))</f>
        <v/>
      </c>
      <c r="D221" s="38" t="str">
        <f t="shared" si="9"/>
        <v/>
      </c>
      <c r="E221" s="38" t="str">
        <f>IF(ISBLANK($A221),"",INDEX(ShipmentRegister!D:D,MATCH(AuditSheet!$A221,ShipmentRegister!C:C,0)))</f>
        <v/>
      </c>
      <c r="F221" s="38" t="str">
        <f>IF(ISBLANK($A221),"",INDEX(ShipmentRegister!M:M,MATCH(AuditSheet!$A221,ShipmentRegister!C:C,0)))</f>
        <v/>
      </c>
      <c r="G221" s="37" t="str">
        <f t="shared" si="8"/>
        <v/>
      </c>
    </row>
    <row r="222" spans="1:7" s="54" customFormat="1">
      <c r="A222" s="29"/>
      <c r="B222" s="24"/>
      <c r="C222" s="38" t="str">
        <f>IF(ISBLANK($A222),"",INDEX(ShipmentRegister!F:F,MATCH(AuditSheet!$A222,ShipmentRegister!C:C,0)))</f>
        <v/>
      </c>
      <c r="D222" s="38" t="str">
        <f t="shared" si="9"/>
        <v/>
      </c>
      <c r="E222" s="38" t="str">
        <f>IF(ISBLANK($A222),"",INDEX(ShipmentRegister!D:D,MATCH(AuditSheet!$A222,ShipmentRegister!C:C,0)))</f>
        <v/>
      </c>
      <c r="F222" s="38" t="str">
        <f>IF(ISBLANK($A222),"",INDEX(ShipmentRegister!M:M,MATCH(AuditSheet!$A222,ShipmentRegister!C:C,0)))</f>
        <v/>
      </c>
      <c r="G222" s="37" t="str">
        <f t="shared" si="8"/>
        <v/>
      </c>
    </row>
    <row r="223" spans="1:7" s="54" customFormat="1">
      <c r="A223" s="29"/>
      <c r="B223" s="24"/>
      <c r="C223" s="38" t="str">
        <f>IF(ISBLANK($A223),"",INDEX(ShipmentRegister!F:F,MATCH(AuditSheet!$A223,ShipmentRegister!C:C,0)))</f>
        <v/>
      </c>
      <c r="D223" s="38" t="str">
        <f t="shared" si="9"/>
        <v/>
      </c>
      <c r="E223" s="38" t="str">
        <f>IF(ISBLANK($A223),"",INDEX(ShipmentRegister!D:D,MATCH(AuditSheet!$A223,ShipmentRegister!C:C,0)))</f>
        <v/>
      </c>
      <c r="F223" s="38" t="str">
        <f>IF(ISBLANK($A223),"",INDEX(ShipmentRegister!M:M,MATCH(AuditSheet!$A223,ShipmentRegister!C:C,0)))</f>
        <v/>
      </c>
      <c r="G223" s="37" t="str">
        <f t="shared" si="8"/>
        <v/>
      </c>
    </row>
    <row r="224" spans="1:7" s="54" customFormat="1">
      <c r="A224" s="29"/>
      <c r="B224" s="24"/>
      <c r="C224" s="38" t="str">
        <f>IF(ISBLANK($A224),"",INDEX(ShipmentRegister!F:F,MATCH(AuditSheet!$A224,ShipmentRegister!C:C,0)))</f>
        <v/>
      </c>
      <c r="D224" s="38" t="str">
        <f t="shared" si="9"/>
        <v/>
      </c>
      <c r="E224" s="38" t="str">
        <f>IF(ISBLANK($A224),"",INDEX(ShipmentRegister!D:D,MATCH(AuditSheet!$A224,ShipmentRegister!C:C,0)))</f>
        <v/>
      </c>
      <c r="F224" s="38" t="str">
        <f>IF(ISBLANK($A224),"",INDEX(ShipmentRegister!M:M,MATCH(AuditSheet!$A224,ShipmentRegister!C:C,0)))</f>
        <v/>
      </c>
      <c r="G224" s="37" t="str">
        <f t="shared" si="8"/>
        <v/>
      </c>
    </row>
    <row r="225" spans="1:7" s="54" customFormat="1">
      <c r="A225" s="29"/>
      <c r="B225" s="24"/>
      <c r="C225" s="38" t="str">
        <f>IF(ISBLANK($A225),"",INDEX(ShipmentRegister!F:F,MATCH(AuditSheet!$A225,ShipmentRegister!C:C,0)))</f>
        <v/>
      </c>
      <c r="D225" s="38" t="str">
        <f t="shared" si="9"/>
        <v/>
      </c>
      <c r="E225" s="38" t="str">
        <f>IF(ISBLANK($A225),"",INDEX(ShipmentRegister!D:D,MATCH(AuditSheet!$A225,ShipmentRegister!C:C,0)))</f>
        <v/>
      </c>
      <c r="F225" s="38" t="str">
        <f>IF(ISBLANK($A225),"",INDEX(ShipmentRegister!M:M,MATCH(AuditSheet!$A225,ShipmentRegister!C:C,0)))</f>
        <v/>
      </c>
      <c r="G225" s="37" t="str">
        <f t="shared" si="8"/>
        <v/>
      </c>
    </row>
    <row r="226" spans="1:7" s="54" customFormat="1">
      <c r="A226" s="29"/>
      <c r="B226" s="24"/>
      <c r="C226" s="38" t="str">
        <f>IF(ISBLANK($A226),"",INDEX(ShipmentRegister!F:F,MATCH(AuditSheet!$A226,ShipmentRegister!C:C,0)))</f>
        <v/>
      </c>
      <c r="D226" s="38" t="str">
        <f t="shared" si="9"/>
        <v/>
      </c>
      <c r="E226" s="38" t="str">
        <f>IF(ISBLANK($A226),"",INDEX(ShipmentRegister!D:D,MATCH(AuditSheet!$A226,ShipmentRegister!C:C,0)))</f>
        <v/>
      </c>
      <c r="F226" s="38" t="str">
        <f>IF(ISBLANK($A226),"",INDEX(ShipmentRegister!M:M,MATCH(AuditSheet!$A226,ShipmentRegister!C:C,0)))</f>
        <v/>
      </c>
      <c r="G226" s="37" t="str">
        <f t="shared" si="8"/>
        <v/>
      </c>
    </row>
    <row r="227" spans="1:7" s="54" customFormat="1">
      <c r="A227" s="29"/>
      <c r="B227" s="24"/>
      <c r="C227" s="38" t="str">
        <f>IF(ISBLANK($A227),"",INDEX(ShipmentRegister!F:F,MATCH(AuditSheet!$A227,ShipmentRegister!C:C,0)))</f>
        <v/>
      </c>
      <c r="D227" s="38" t="str">
        <f t="shared" si="9"/>
        <v/>
      </c>
      <c r="E227" s="38" t="str">
        <f>IF(ISBLANK($A227),"",INDEX(ShipmentRegister!D:D,MATCH(AuditSheet!$A227,ShipmentRegister!C:C,0)))</f>
        <v/>
      </c>
      <c r="F227" s="38" t="str">
        <f>IF(ISBLANK($A227),"",INDEX(ShipmentRegister!M:M,MATCH(AuditSheet!$A227,ShipmentRegister!C:C,0)))</f>
        <v/>
      </c>
      <c r="G227" s="37" t="str">
        <f t="shared" si="8"/>
        <v/>
      </c>
    </row>
    <row r="228" spans="1:7" s="54" customFormat="1">
      <c r="A228" s="29"/>
      <c r="B228" s="24"/>
      <c r="C228" s="38" t="str">
        <f>IF(ISBLANK($A228),"",INDEX(ShipmentRegister!F:F,MATCH(AuditSheet!$A228,ShipmentRegister!C:C,0)))</f>
        <v/>
      </c>
      <c r="D228" s="38" t="str">
        <f t="shared" si="9"/>
        <v/>
      </c>
      <c r="E228" s="38" t="str">
        <f>IF(ISBLANK($A228),"",INDEX(ShipmentRegister!D:D,MATCH(AuditSheet!$A228,ShipmentRegister!C:C,0)))</f>
        <v/>
      </c>
      <c r="F228" s="38" t="str">
        <f>IF(ISBLANK($A228),"",INDEX(ShipmentRegister!M:M,MATCH(AuditSheet!$A228,ShipmentRegister!C:C,0)))</f>
        <v/>
      </c>
      <c r="G228" s="37" t="str">
        <f t="shared" si="8"/>
        <v/>
      </c>
    </row>
    <row r="229" spans="1:7" s="54" customFormat="1">
      <c r="A229" s="29"/>
      <c r="B229" s="24"/>
      <c r="C229" s="38" t="str">
        <f>IF(ISBLANK($A229),"",INDEX(ShipmentRegister!F:F,MATCH(AuditSheet!$A229,ShipmentRegister!C:C,0)))</f>
        <v/>
      </c>
      <c r="D229" s="38" t="str">
        <f t="shared" si="9"/>
        <v/>
      </c>
      <c r="E229" s="38" t="str">
        <f>IF(ISBLANK($A229),"",INDEX(ShipmentRegister!D:D,MATCH(AuditSheet!$A229,ShipmentRegister!C:C,0)))</f>
        <v/>
      </c>
      <c r="F229" s="38" t="str">
        <f>IF(ISBLANK($A229),"",INDEX(ShipmentRegister!M:M,MATCH(AuditSheet!$A229,ShipmentRegister!C:C,0)))</f>
        <v/>
      </c>
      <c r="G229" s="37" t="str">
        <f t="shared" si="8"/>
        <v/>
      </c>
    </row>
    <row r="230" spans="1:7" s="54" customFormat="1">
      <c r="A230" s="29"/>
      <c r="B230" s="24"/>
      <c r="C230" s="38" t="str">
        <f>IF(ISBLANK($A230),"",INDEX(ShipmentRegister!F:F,MATCH(AuditSheet!$A230,ShipmentRegister!C:C,0)))</f>
        <v/>
      </c>
      <c r="D230" s="38" t="str">
        <f t="shared" si="9"/>
        <v/>
      </c>
      <c r="E230" s="38" t="str">
        <f>IF(ISBLANK($A230),"",INDEX(ShipmentRegister!D:D,MATCH(AuditSheet!$A230,ShipmentRegister!C:C,0)))</f>
        <v/>
      </c>
      <c r="F230" s="38" t="str">
        <f>IF(ISBLANK($A230),"",INDEX(ShipmentRegister!M:M,MATCH(AuditSheet!$A230,ShipmentRegister!C:C,0)))</f>
        <v/>
      </c>
      <c r="G230" s="37" t="str">
        <f t="shared" si="8"/>
        <v/>
      </c>
    </row>
    <row r="231" spans="1:7" s="54" customFormat="1">
      <c r="A231" s="29"/>
      <c r="B231" s="24"/>
      <c r="C231" s="38" t="str">
        <f>IF(ISBLANK($A231),"",INDEX(ShipmentRegister!F:F,MATCH(AuditSheet!$A231,ShipmentRegister!C:C,0)))</f>
        <v/>
      </c>
      <c r="D231" s="38" t="str">
        <f t="shared" si="9"/>
        <v/>
      </c>
      <c r="E231" s="38" t="str">
        <f>IF(ISBLANK($A231),"",INDEX(ShipmentRegister!D:D,MATCH(AuditSheet!$A231,ShipmentRegister!C:C,0)))</f>
        <v/>
      </c>
      <c r="F231" s="38" t="str">
        <f>IF(ISBLANK($A231),"",INDEX(ShipmentRegister!M:M,MATCH(AuditSheet!$A231,ShipmentRegister!C:C,0)))</f>
        <v/>
      </c>
      <c r="G231" s="37" t="str">
        <f t="shared" si="8"/>
        <v/>
      </c>
    </row>
    <row r="232" spans="1:7" s="54" customFormat="1">
      <c r="A232" s="29"/>
      <c r="B232" s="24"/>
      <c r="C232" s="38" t="str">
        <f>IF(ISBLANK($A232),"",INDEX(ShipmentRegister!F:F,MATCH(AuditSheet!$A232,ShipmentRegister!C:C,0)))</f>
        <v/>
      </c>
      <c r="D232" s="38" t="str">
        <f t="shared" si="9"/>
        <v/>
      </c>
      <c r="E232" s="38" t="str">
        <f>IF(ISBLANK($A232),"",INDEX(ShipmentRegister!D:D,MATCH(AuditSheet!$A232,ShipmentRegister!C:C,0)))</f>
        <v/>
      </c>
      <c r="F232" s="38" t="str">
        <f>IF(ISBLANK($A232),"",INDEX(ShipmentRegister!M:M,MATCH(AuditSheet!$A232,ShipmentRegister!C:C,0)))</f>
        <v/>
      </c>
      <c r="G232" s="37" t="str">
        <f t="shared" si="8"/>
        <v/>
      </c>
    </row>
    <row r="233" spans="1:7" s="54" customFormat="1">
      <c r="A233" s="29"/>
      <c r="B233" s="24"/>
      <c r="C233" s="38" t="str">
        <f>IF(ISBLANK($A233),"",INDEX(ShipmentRegister!F:F,MATCH(AuditSheet!$A233,ShipmentRegister!C:C,0)))</f>
        <v/>
      </c>
      <c r="D233" s="38" t="str">
        <f t="shared" si="9"/>
        <v/>
      </c>
      <c r="E233" s="38" t="str">
        <f>IF(ISBLANK($A233),"",INDEX(ShipmentRegister!D:D,MATCH(AuditSheet!$A233,ShipmentRegister!C:C,0)))</f>
        <v/>
      </c>
      <c r="F233" s="38" t="str">
        <f>IF(ISBLANK($A233),"",INDEX(ShipmentRegister!M:M,MATCH(AuditSheet!$A233,ShipmentRegister!C:C,0)))</f>
        <v/>
      </c>
      <c r="G233" s="37" t="str">
        <f t="shared" si="8"/>
        <v/>
      </c>
    </row>
    <row r="234" spans="1:7" s="54" customFormat="1">
      <c r="A234" s="29"/>
      <c r="B234" s="24"/>
      <c r="C234" s="38" t="str">
        <f>IF(ISBLANK($A234),"",INDEX(ShipmentRegister!F:F,MATCH(AuditSheet!$A234,ShipmentRegister!C:C,0)))</f>
        <v/>
      </c>
      <c r="D234" s="38" t="str">
        <f t="shared" si="9"/>
        <v/>
      </c>
      <c r="E234" s="38" t="str">
        <f>IF(ISBLANK($A234),"",INDEX(ShipmentRegister!D:D,MATCH(AuditSheet!$A234,ShipmentRegister!C:C,0)))</f>
        <v/>
      </c>
      <c r="F234" s="38" t="str">
        <f>IF(ISBLANK($A234),"",INDEX(ShipmentRegister!M:M,MATCH(AuditSheet!$A234,ShipmentRegister!C:C,0)))</f>
        <v/>
      </c>
      <c r="G234" s="37" t="str">
        <f t="shared" si="8"/>
        <v/>
      </c>
    </row>
    <row r="235" spans="1:7" s="54" customFormat="1">
      <c r="A235" s="29"/>
      <c r="B235" s="24"/>
      <c r="C235" s="38" t="str">
        <f>IF(ISBLANK($A235),"",INDEX(ShipmentRegister!F:F,MATCH(AuditSheet!$A235,ShipmentRegister!C:C,0)))</f>
        <v/>
      </c>
      <c r="D235" s="38" t="str">
        <f t="shared" si="9"/>
        <v/>
      </c>
      <c r="E235" s="38" t="str">
        <f>IF(ISBLANK($A235),"",INDEX(ShipmentRegister!D:D,MATCH(AuditSheet!$A235,ShipmentRegister!C:C,0)))</f>
        <v/>
      </c>
      <c r="F235" s="38" t="str">
        <f>IF(ISBLANK($A235),"",INDEX(ShipmentRegister!M:M,MATCH(AuditSheet!$A235,ShipmentRegister!C:C,0)))</f>
        <v/>
      </c>
      <c r="G235" s="37" t="str">
        <f t="shared" si="8"/>
        <v/>
      </c>
    </row>
    <row r="236" spans="1:7" s="54" customFormat="1">
      <c r="A236" s="29"/>
      <c r="B236" s="24"/>
      <c r="C236" s="38" t="str">
        <f>IF(ISBLANK($A236),"",INDEX(ShipmentRegister!F:F,MATCH(AuditSheet!$A236,ShipmentRegister!C:C,0)))</f>
        <v/>
      </c>
      <c r="D236" s="38" t="str">
        <f t="shared" si="9"/>
        <v/>
      </c>
      <c r="E236" s="38" t="str">
        <f>IF(ISBLANK($A236),"",INDEX(ShipmentRegister!D:D,MATCH(AuditSheet!$A236,ShipmentRegister!C:C,0)))</f>
        <v/>
      </c>
      <c r="F236" s="38" t="str">
        <f>IF(ISBLANK($A236),"",INDEX(ShipmentRegister!M:M,MATCH(AuditSheet!$A236,ShipmentRegister!C:C,0)))</f>
        <v/>
      </c>
      <c r="G236" s="37" t="str">
        <f t="shared" si="8"/>
        <v/>
      </c>
    </row>
    <row r="237" spans="1:7" s="54" customFormat="1">
      <c r="A237" s="29"/>
      <c r="B237" s="24"/>
      <c r="C237" s="38" t="str">
        <f>IF(ISBLANK($A237),"",INDEX(ShipmentRegister!F:F,MATCH(AuditSheet!$A237,ShipmentRegister!C:C,0)))</f>
        <v/>
      </c>
      <c r="D237" s="38" t="str">
        <f t="shared" si="9"/>
        <v/>
      </c>
      <c r="E237" s="38" t="str">
        <f>IF(ISBLANK($A237),"",INDEX(ShipmentRegister!D:D,MATCH(AuditSheet!$A237,ShipmentRegister!C:C,0)))</f>
        <v/>
      </c>
      <c r="F237" s="38" t="str">
        <f>IF(ISBLANK($A237),"",INDEX(ShipmentRegister!M:M,MATCH(AuditSheet!$A237,ShipmentRegister!C:C,0)))</f>
        <v/>
      </c>
      <c r="G237" s="37" t="str">
        <f t="shared" si="8"/>
        <v/>
      </c>
    </row>
    <row r="238" spans="1:7" s="54" customFormat="1">
      <c r="A238" s="29"/>
      <c r="B238" s="24"/>
      <c r="C238" s="38" t="str">
        <f>IF(ISBLANK($A238),"",INDEX(ShipmentRegister!F:F,MATCH(AuditSheet!$A238,ShipmentRegister!C:C,0)))</f>
        <v/>
      </c>
      <c r="D238" s="38" t="str">
        <f t="shared" si="9"/>
        <v/>
      </c>
      <c r="E238" s="38" t="str">
        <f>IF(ISBLANK($A238),"",INDEX(ShipmentRegister!D:D,MATCH(AuditSheet!$A238,ShipmentRegister!C:C,0)))</f>
        <v/>
      </c>
      <c r="F238" s="38" t="str">
        <f>IF(ISBLANK($A238),"",INDEX(ShipmentRegister!M:M,MATCH(AuditSheet!$A238,ShipmentRegister!C:C,0)))</f>
        <v/>
      </c>
      <c r="G238" s="37" t="str">
        <f t="shared" si="8"/>
        <v/>
      </c>
    </row>
    <row r="239" spans="1:7" s="54" customFormat="1">
      <c r="A239" s="29"/>
      <c r="B239" s="24"/>
      <c r="C239" s="38" t="str">
        <f>IF(ISBLANK($A239),"",INDEX(ShipmentRegister!F:F,MATCH(AuditSheet!$A239,ShipmentRegister!C:C,0)))</f>
        <v/>
      </c>
      <c r="D239" s="38" t="str">
        <f t="shared" si="9"/>
        <v/>
      </c>
      <c r="E239" s="38" t="str">
        <f>IF(ISBLANK($A239),"",INDEX(ShipmentRegister!D:D,MATCH(AuditSheet!$A239,ShipmentRegister!C:C,0)))</f>
        <v/>
      </c>
      <c r="F239" s="38" t="str">
        <f>IF(ISBLANK($A239),"",INDEX(ShipmentRegister!M:M,MATCH(AuditSheet!$A239,ShipmentRegister!C:C,0)))</f>
        <v/>
      </c>
      <c r="G239" s="37" t="str">
        <f t="shared" si="8"/>
        <v/>
      </c>
    </row>
    <row r="240" spans="1:7" s="54" customFormat="1">
      <c r="A240" s="29"/>
      <c r="B240" s="24"/>
      <c r="C240" s="38" t="str">
        <f>IF(ISBLANK($A240),"",INDEX(ShipmentRegister!F:F,MATCH(AuditSheet!$A240,ShipmentRegister!C:C,0)))</f>
        <v/>
      </c>
      <c r="D240" s="38" t="str">
        <f t="shared" si="9"/>
        <v/>
      </c>
      <c r="E240" s="38" t="str">
        <f>IF(ISBLANK($A240),"",INDEX(ShipmentRegister!D:D,MATCH(AuditSheet!$A240,ShipmentRegister!C:C,0)))</f>
        <v/>
      </c>
      <c r="F240" s="38" t="str">
        <f>IF(ISBLANK($A240),"",INDEX(ShipmentRegister!M:M,MATCH(AuditSheet!$A240,ShipmentRegister!C:C,0)))</f>
        <v/>
      </c>
      <c r="G240" s="37" t="str">
        <f t="shared" si="8"/>
        <v/>
      </c>
    </row>
    <row r="241" spans="1:7" s="54" customFormat="1">
      <c r="A241" s="29"/>
      <c r="B241" s="24"/>
      <c r="C241" s="38" t="str">
        <f>IF(ISBLANK($A241),"",INDEX(ShipmentRegister!F:F,MATCH(AuditSheet!$A241,ShipmentRegister!C:C,0)))</f>
        <v/>
      </c>
      <c r="D241" s="38" t="str">
        <f t="shared" si="9"/>
        <v/>
      </c>
      <c r="E241" s="38" t="str">
        <f>IF(ISBLANK($A241),"",INDEX(ShipmentRegister!D:D,MATCH(AuditSheet!$A241,ShipmentRegister!C:C,0)))</f>
        <v/>
      </c>
      <c r="F241" s="38" t="str">
        <f>IF(ISBLANK($A241),"",INDEX(ShipmentRegister!M:M,MATCH(AuditSheet!$A241,ShipmentRegister!C:C,0)))</f>
        <v/>
      </c>
      <c r="G241" s="37" t="str">
        <f t="shared" si="8"/>
        <v/>
      </c>
    </row>
    <row r="242" spans="1:7" s="54" customFormat="1">
      <c r="A242" s="29"/>
      <c r="B242" s="24"/>
      <c r="C242" s="38" t="str">
        <f>IF(ISBLANK($A242),"",INDEX(ShipmentRegister!F:F,MATCH(AuditSheet!$A242,ShipmentRegister!C:C,0)))</f>
        <v/>
      </c>
      <c r="D242" s="38" t="str">
        <f t="shared" si="9"/>
        <v/>
      </c>
      <c r="E242" s="38" t="str">
        <f>IF(ISBLANK($A242),"",INDEX(ShipmentRegister!D:D,MATCH(AuditSheet!$A242,ShipmentRegister!C:C,0)))</f>
        <v/>
      </c>
      <c r="F242" s="38" t="str">
        <f>IF(ISBLANK($A242),"",INDEX(ShipmentRegister!M:M,MATCH(AuditSheet!$A242,ShipmentRegister!C:C,0)))</f>
        <v/>
      </c>
      <c r="G242" s="37" t="str">
        <f t="shared" si="8"/>
        <v/>
      </c>
    </row>
    <row r="243" spans="1:7" s="54" customFormat="1">
      <c r="A243" s="29"/>
      <c r="B243" s="24"/>
      <c r="C243" s="38" t="str">
        <f>IF(ISBLANK($A243),"",INDEX(ShipmentRegister!F:F,MATCH(AuditSheet!$A243,ShipmentRegister!C:C,0)))</f>
        <v/>
      </c>
      <c r="D243" s="38" t="str">
        <f t="shared" si="9"/>
        <v/>
      </c>
      <c r="E243" s="38" t="str">
        <f>IF(ISBLANK($A243),"",INDEX(ShipmentRegister!D:D,MATCH(AuditSheet!$A243,ShipmentRegister!C:C,0)))</f>
        <v/>
      </c>
      <c r="F243" s="38" t="str">
        <f>IF(ISBLANK($A243),"",INDEX(ShipmentRegister!M:M,MATCH(AuditSheet!$A243,ShipmentRegister!C:C,0)))</f>
        <v/>
      </c>
      <c r="G243" s="37" t="str">
        <f t="shared" si="8"/>
        <v/>
      </c>
    </row>
    <row r="244" spans="1:7" s="54" customFormat="1">
      <c r="A244" s="29"/>
      <c r="B244" s="24"/>
      <c r="C244" s="38" t="str">
        <f>IF(ISBLANK($A244),"",INDEX(ShipmentRegister!F:F,MATCH(AuditSheet!$A244,ShipmentRegister!C:C,0)))</f>
        <v/>
      </c>
      <c r="D244" s="38" t="str">
        <f t="shared" si="9"/>
        <v/>
      </c>
      <c r="E244" s="38" t="str">
        <f>IF(ISBLANK($A244),"",INDEX(ShipmentRegister!D:D,MATCH(AuditSheet!$A244,ShipmentRegister!C:C,0)))</f>
        <v/>
      </c>
      <c r="F244" s="38" t="str">
        <f>IF(ISBLANK($A244),"",INDEX(ShipmentRegister!M:M,MATCH(AuditSheet!$A244,ShipmentRegister!C:C,0)))</f>
        <v/>
      </c>
      <c r="G244" s="37" t="str">
        <f t="shared" si="8"/>
        <v/>
      </c>
    </row>
    <row r="245" spans="1:7" s="54" customFormat="1">
      <c r="A245" s="29"/>
      <c r="B245" s="24"/>
      <c r="C245" s="38" t="str">
        <f>IF(ISBLANK($A245),"",INDEX(ShipmentRegister!F:F,MATCH(AuditSheet!$A245,ShipmentRegister!C:C,0)))</f>
        <v/>
      </c>
      <c r="D245" s="38" t="str">
        <f t="shared" si="9"/>
        <v/>
      </c>
      <c r="E245" s="38" t="str">
        <f>IF(ISBLANK($A245),"",INDEX(ShipmentRegister!D:D,MATCH(AuditSheet!$A245,ShipmentRegister!C:C,0)))</f>
        <v/>
      </c>
      <c r="F245" s="38" t="str">
        <f>IF(ISBLANK($A245),"",INDEX(ShipmentRegister!M:M,MATCH(AuditSheet!$A245,ShipmentRegister!C:C,0)))</f>
        <v/>
      </c>
      <c r="G245" s="37" t="str">
        <f t="shared" si="8"/>
        <v/>
      </c>
    </row>
    <row r="246" spans="1:7" s="54" customFormat="1">
      <c r="A246" s="29"/>
      <c r="B246" s="24"/>
      <c r="C246" s="38" t="str">
        <f>IF(ISBLANK($A246),"",INDEX(ShipmentRegister!F:F,MATCH(AuditSheet!$A246,ShipmentRegister!C:C,0)))</f>
        <v/>
      </c>
      <c r="D246" s="38" t="str">
        <f t="shared" si="9"/>
        <v/>
      </c>
      <c r="E246" s="38" t="str">
        <f>IF(ISBLANK($A246),"",INDEX(ShipmentRegister!D:D,MATCH(AuditSheet!$A246,ShipmentRegister!C:C,0)))</f>
        <v/>
      </c>
      <c r="F246" s="38" t="str">
        <f>IF(ISBLANK($A246),"",INDEX(ShipmentRegister!M:M,MATCH(AuditSheet!$A246,ShipmentRegister!C:C,0)))</f>
        <v/>
      </c>
      <c r="G246" s="37" t="str">
        <f t="shared" si="8"/>
        <v/>
      </c>
    </row>
    <row r="247" spans="1:7" s="54" customFormat="1">
      <c r="A247" s="29"/>
      <c r="B247" s="24"/>
      <c r="C247" s="38" t="str">
        <f>IF(ISBLANK($A247),"",INDEX(ShipmentRegister!F:F,MATCH(AuditSheet!$A247,ShipmentRegister!C:C,0)))</f>
        <v/>
      </c>
      <c r="D247" s="38" t="str">
        <f t="shared" si="9"/>
        <v/>
      </c>
      <c r="E247" s="38" t="str">
        <f>IF(ISBLANK($A247),"",INDEX(ShipmentRegister!D:D,MATCH(AuditSheet!$A247,ShipmentRegister!C:C,0)))</f>
        <v/>
      </c>
      <c r="F247" s="38" t="str">
        <f>IF(ISBLANK($A247),"",INDEX(ShipmentRegister!M:M,MATCH(AuditSheet!$A247,ShipmentRegister!C:C,0)))</f>
        <v/>
      </c>
      <c r="G247" s="37" t="str">
        <f t="shared" si="8"/>
        <v/>
      </c>
    </row>
    <row r="248" spans="1:7" s="54" customFormat="1">
      <c r="A248" s="29"/>
      <c r="B248" s="24"/>
      <c r="C248" s="38" t="str">
        <f>IF(ISBLANK($A248),"",INDEX(ShipmentRegister!F:F,MATCH(AuditSheet!$A248,ShipmentRegister!C:C,0)))</f>
        <v/>
      </c>
      <c r="D248" s="38" t="str">
        <f t="shared" si="9"/>
        <v/>
      </c>
      <c r="E248" s="38" t="str">
        <f>IF(ISBLANK($A248),"",INDEX(ShipmentRegister!D:D,MATCH(AuditSheet!$A248,ShipmentRegister!C:C,0)))</f>
        <v/>
      </c>
      <c r="F248" s="38" t="str">
        <f>IF(ISBLANK($A248),"",INDEX(ShipmentRegister!M:M,MATCH(AuditSheet!$A248,ShipmentRegister!C:C,0)))</f>
        <v/>
      </c>
      <c r="G248" s="37" t="str">
        <f t="shared" si="8"/>
        <v/>
      </c>
    </row>
    <row r="249" spans="1:7" s="54" customFormat="1">
      <c r="A249" s="29"/>
      <c r="B249" s="24"/>
      <c r="C249" s="38" t="str">
        <f>IF(ISBLANK($A249),"",INDEX(ShipmentRegister!F:F,MATCH(AuditSheet!$A249,ShipmentRegister!C:C,0)))</f>
        <v/>
      </c>
      <c r="D249" s="38" t="str">
        <f t="shared" si="9"/>
        <v/>
      </c>
      <c r="E249" s="38" t="str">
        <f>IF(ISBLANK($A249),"",INDEX(ShipmentRegister!D:D,MATCH(AuditSheet!$A249,ShipmentRegister!C:C,0)))</f>
        <v/>
      </c>
      <c r="F249" s="38" t="str">
        <f>IF(ISBLANK($A249),"",INDEX(ShipmentRegister!M:M,MATCH(AuditSheet!$A249,ShipmentRegister!C:C,0)))</f>
        <v/>
      </c>
      <c r="G249" s="37" t="str">
        <f t="shared" si="8"/>
        <v/>
      </c>
    </row>
    <row r="250" spans="1:7" s="54" customFormat="1">
      <c r="A250" s="29"/>
      <c r="B250" s="24"/>
      <c r="C250" s="38" t="str">
        <f>IF(ISBLANK($A250),"",INDEX(ShipmentRegister!F:F,MATCH(AuditSheet!$A250,ShipmentRegister!C:C,0)))</f>
        <v/>
      </c>
      <c r="D250" s="38" t="str">
        <f t="shared" si="9"/>
        <v/>
      </c>
      <c r="E250" s="38" t="str">
        <f>IF(ISBLANK($A250),"",INDEX(ShipmentRegister!D:D,MATCH(AuditSheet!$A250,ShipmentRegister!C:C,0)))</f>
        <v/>
      </c>
      <c r="F250" s="38" t="str">
        <f>IF(ISBLANK($A250),"",INDEX(ShipmentRegister!M:M,MATCH(AuditSheet!$A250,ShipmentRegister!C:C,0)))</f>
        <v/>
      </c>
      <c r="G250" s="37" t="str">
        <f t="shared" si="8"/>
        <v/>
      </c>
    </row>
    <row r="251" spans="1:7" s="54" customFormat="1">
      <c r="A251" s="29"/>
      <c r="B251" s="24"/>
      <c r="C251" s="38" t="str">
        <f>IF(ISBLANK($A251),"",INDEX(ShipmentRegister!F:F,MATCH(AuditSheet!$A251,ShipmentRegister!C:C,0)))</f>
        <v/>
      </c>
      <c r="D251" s="38" t="str">
        <f t="shared" si="9"/>
        <v/>
      </c>
      <c r="E251" s="38" t="str">
        <f>IF(ISBLANK($A251),"",INDEX(ShipmentRegister!D:D,MATCH(AuditSheet!$A251,ShipmentRegister!C:C,0)))</f>
        <v/>
      </c>
      <c r="F251" s="38" t="str">
        <f>IF(ISBLANK($A251),"",INDEX(ShipmentRegister!M:M,MATCH(AuditSheet!$A251,ShipmentRegister!C:C,0)))</f>
        <v/>
      </c>
      <c r="G251" s="37" t="str">
        <f t="shared" si="8"/>
        <v/>
      </c>
    </row>
    <row r="252" spans="1:7" s="54" customFormat="1">
      <c r="A252" s="29"/>
      <c r="B252" s="24"/>
      <c r="C252" s="38" t="str">
        <f>IF(ISBLANK($A252),"",INDEX(ShipmentRegister!F:F,MATCH(AuditSheet!$A252,ShipmentRegister!C:C,0)))</f>
        <v/>
      </c>
      <c r="D252" s="38" t="str">
        <f t="shared" si="9"/>
        <v/>
      </c>
      <c r="E252" s="38" t="str">
        <f>IF(ISBLANK($A252),"",INDEX(ShipmentRegister!D:D,MATCH(AuditSheet!$A252,ShipmentRegister!C:C,0)))</f>
        <v/>
      </c>
      <c r="F252" s="38" t="str">
        <f>IF(ISBLANK($A252),"",INDEX(ShipmentRegister!M:M,MATCH(AuditSheet!$A252,ShipmentRegister!C:C,0)))</f>
        <v/>
      </c>
      <c r="G252" s="37" t="str">
        <f t="shared" si="8"/>
        <v/>
      </c>
    </row>
    <row r="253" spans="1:7" s="54" customFormat="1">
      <c r="A253" s="29"/>
      <c r="B253" s="24"/>
      <c r="C253" s="38" t="str">
        <f>IF(ISBLANK($A253),"",INDEX(ShipmentRegister!F:F,MATCH(AuditSheet!$A253,ShipmentRegister!C:C,0)))</f>
        <v/>
      </c>
      <c r="D253" s="38" t="str">
        <f t="shared" si="9"/>
        <v/>
      </c>
      <c r="E253" s="38" t="str">
        <f>IF(ISBLANK($A253),"",INDEX(ShipmentRegister!D:D,MATCH(AuditSheet!$A253,ShipmentRegister!C:C,0)))</f>
        <v/>
      </c>
      <c r="F253" s="38" t="str">
        <f>IF(ISBLANK($A253),"",INDEX(ShipmentRegister!M:M,MATCH(AuditSheet!$A253,ShipmentRegister!C:C,0)))</f>
        <v/>
      </c>
      <c r="G253" s="37" t="str">
        <f t="shared" si="8"/>
        <v/>
      </c>
    </row>
    <row r="254" spans="1:7" s="54" customFormat="1">
      <c r="A254" s="29"/>
      <c r="B254" s="24"/>
      <c r="C254" s="38" t="str">
        <f>IF(ISBLANK($A254),"",INDEX(ShipmentRegister!F:F,MATCH(AuditSheet!$A254,ShipmentRegister!C:C,0)))</f>
        <v/>
      </c>
      <c r="D254" s="38" t="str">
        <f t="shared" si="9"/>
        <v/>
      </c>
      <c r="E254" s="38" t="str">
        <f>IF(ISBLANK($A254),"",INDEX(ShipmentRegister!D:D,MATCH(AuditSheet!$A254,ShipmentRegister!C:C,0)))</f>
        <v/>
      </c>
      <c r="F254" s="38" t="str">
        <f>IF(ISBLANK($A254),"",INDEX(ShipmentRegister!M:M,MATCH(AuditSheet!$A254,ShipmentRegister!C:C,0)))</f>
        <v/>
      </c>
      <c r="G254" s="37" t="str">
        <f t="shared" si="8"/>
        <v/>
      </c>
    </row>
    <row r="255" spans="1:7" s="54" customFormat="1">
      <c r="A255" s="29"/>
      <c r="B255" s="24"/>
      <c r="C255" s="38" t="str">
        <f>IF(ISBLANK($A255),"",INDEX(ShipmentRegister!F:F,MATCH(AuditSheet!$A255,ShipmentRegister!C:C,0)))</f>
        <v/>
      </c>
      <c r="D255" s="38" t="str">
        <f t="shared" si="9"/>
        <v/>
      </c>
      <c r="E255" s="38" t="str">
        <f>IF(ISBLANK($A255),"",INDEX(ShipmentRegister!D:D,MATCH(AuditSheet!$A255,ShipmentRegister!C:C,0)))</f>
        <v/>
      </c>
      <c r="F255" s="38" t="str">
        <f>IF(ISBLANK($A255),"",INDEX(ShipmentRegister!M:M,MATCH(AuditSheet!$A255,ShipmentRegister!C:C,0)))</f>
        <v/>
      </c>
      <c r="G255" s="37" t="str">
        <f t="shared" si="8"/>
        <v/>
      </c>
    </row>
    <row r="256" spans="1:7" s="54" customFormat="1">
      <c r="A256" s="29"/>
      <c r="B256" s="24"/>
      <c r="C256" s="38" t="str">
        <f>IF(ISBLANK($A256),"",INDEX(ShipmentRegister!F:F,MATCH(AuditSheet!$A256,ShipmentRegister!C:C,0)))</f>
        <v/>
      </c>
      <c r="D256" s="38" t="str">
        <f t="shared" si="9"/>
        <v/>
      </c>
      <c r="E256" s="38" t="str">
        <f>IF(ISBLANK($A256),"",INDEX(ShipmentRegister!D:D,MATCH(AuditSheet!$A256,ShipmentRegister!C:C,0)))</f>
        <v/>
      </c>
      <c r="F256" s="38" t="str">
        <f>IF(ISBLANK($A256),"",INDEX(ShipmentRegister!M:M,MATCH(AuditSheet!$A256,ShipmentRegister!C:C,0)))</f>
        <v/>
      </c>
      <c r="G256" s="37" t="str">
        <f t="shared" si="8"/>
        <v/>
      </c>
    </row>
    <row r="257" spans="1:7" s="54" customFormat="1">
      <c r="A257" s="29"/>
      <c r="B257" s="24"/>
      <c r="C257" s="38" t="str">
        <f>IF(ISBLANK($A257),"",INDEX(ShipmentRegister!F:F,MATCH(AuditSheet!$A257,ShipmentRegister!C:C,0)))</f>
        <v/>
      </c>
      <c r="D257" s="38" t="str">
        <f t="shared" si="9"/>
        <v/>
      </c>
      <c r="E257" s="38" t="str">
        <f>IF(ISBLANK($A257),"",INDEX(ShipmentRegister!D:D,MATCH(AuditSheet!$A257,ShipmentRegister!C:C,0)))</f>
        <v/>
      </c>
      <c r="F257" s="38" t="str">
        <f>IF(ISBLANK($A257),"",INDEX(ShipmentRegister!M:M,MATCH(AuditSheet!$A257,ShipmentRegister!C:C,0)))</f>
        <v/>
      </c>
      <c r="G257" s="37" t="str">
        <f t="shared" si="8"/>
        <v/>
      </c>
    </row>
    <row r="258" spans="1:7" s="54" customFormat="1">
      <c r="A258" s="29"/>
      <c r="B258" s="24"/>
      <c r="C258" s="38" t="str">
        <f>IF(ISBLANK($A258),"",INDEX(ShipmentRegister!F:F,MATCH(AuditSheet!$A258,ShipmentRegister!C:C,0)))</f>
        <v/>
      </c>
      <c r="D258" s="38" t="str">
        <f t="shared" si="9"/>
        <v/>
      </c>
      <c r="E258" s="38" t="str">
        <f>IF(ISBLANK($A258),"",INDEX(ShipmentRegister!D:D,MATCH(AuditSheet!$A258,ShipmentRegister!C:C,0)))</f>
        <v/>
      </c>
      <c r="F258" s="38" t="str">
        <f>IF(ISBLANK($A258),"",INDEX(ShipmentRegister!M:M,MATCH(AuditSheet!$A258,ShipmentRegister!C:C,0)))</f>
        <v/>
      </c>
      <c r="G258" s="37" t="str">
        <f t="shared" si="8"/>
        <v/>
      </c>
    </row>
    <row r="259" spans="1:7" s="54" customFormat="1">
      <c r="A259" s="29"/>
      <c r="B259" s="24"/>
      <c r="C259" s="38" t="str">
        <f>IF(ISBLANK($A259),"",INDEX(ShipmentRegister!F:F,MATCH(AuditSheet!$A259,ShipmentRegister!C:C,0)))</f>
        <v/>
      </c>
      <c r="D259" s="38" t="str">
        <f t="shared" si="9"/>
        <v/>
      </c>
      <c r="E259" s="38" t="str">
        <f>IF(ISBLANK($A259),"",INDEX(ShipmentRegister!D:D,MATCH(AuditSheet!$A259,ShipmentRegister!C:C,0)))</f>
        <v/>
      </c>
      <c r="F259" s="38" t="str">
        <f>IF(ISBLANK($A259),"",INDEX(ShipmentRegister!M:M,MATCH(AuditSheet!$A259,ShipmentRegister!C:C,0)))</f>
        <v/>
      </c>
      <c r="G259" s="37" t="str">
        <f t="shared" ref="G259:G322" si="10">IF(COUNTIF(A:A,A:A)&gt;1,"Duplicate ID","")</f>
        <v/>
      </c>
    </row>
    <row r="260" spans="1:7" s="54" customFormat="1">
      <c r="A260" s="29"/>
      <c r="B260" s="24"/>
      <c r="C260" s="38" t="str">
        <f>IF(ISBLANK($A260),"",INDEX(ShipmentRegister!F:F,MATCH(AuditSheet!$A260,ShipmentRegister!C:C,0)))</f>
        <v/>
      </c>
      <c r="D260" s="38" t="str">
        <f t="shared" ref="D260:D323" si="11">IF(A260="","",IF(B260&lt;&gt;C260,"Does Not Match",""))</f>
        <v/>
      </c>
      <c r="E260" s="38" t="str">
        <f>IF(ISBLANK($A260),"",INDEX(ShipmentRegister!D:D,MATCH(AuditSheet!$A260,ShipmentRegister!C:C,0)))</f>
        <v/>
      </c>
      <c r="F260" s="38" t="str">
        <f>IF(ISBLANK($A260),"",INDEX(ShipmentRegister!M:M,MATCH(AuditSheet!$A260,ShipmentRegister!C:C,0)))</f>
        <v/>
      </c>
      <c r="G260" s="37" t="str">
        <f t="shared" si="10"/>
        <v/>
      </c>
    </row>
    <row r="261" spans="1:7" s="54" customFormat="1">
      <c r="A261" s="29"/>
      <c r="B261" s="24"/>
      <c r="C261" s="38" t="str">
        <f>IF(ISBLANK($A261),"",INDEX(ShipmentRegister!F:F,MATCH(AuditSheet!$A261,ShipmentRegister!C:C,0)))</f>
        <v/>
      </c>
      <c r="D261" s="38" t="str">
        <f t="shared" si="11"/>
        <v/>
      </c>
      <c r="E261" s="38" t="str">
        <f>IF(ISBLANK($A261),"",INDEX(ShipmentRegister!D:D,MATCH(AuditSheet!$A261,ShipmentRegister!C:C,0)))</f>
        <v/>
      </c>
      <c r="F261" s="38" t="str">
        <f>IF(ISBLANK($A261),"",INDEX(ShipmentRegister!M:M,MATCH(AuditSheet!$A261,ShipmentRegister!C:C,0)))</f>
        <v/>
      </c>
      <c r="G261" s="37" t="str">
        <f t="shared" si="10"/>
        <v/>
      </c>
    </row>
    <row r="262" spans="1:7" s="54" customFormat="1">
      <c r="A262" s="29"/>
      <c r="B262" s="24"/>
      <c r="C262" s="38" t="str">
        <f>IF(ISBLANK($A262),"",INDEX(ShipmentRegister!F:F,MATCH(AuditSheet!$A262,ShipmentRegister!C:C,0)))</f>
        <v/>
      </c>
      <c r="D262" s="38" t="str">
        <f t="shared" si="11"/>
        <v/>
      </c>
      <c r="E262" s="38" t="str">
        <f>IF(ISBLANK($A262),"",INDEX(ShipmentRegister!D:D,MATCH(AuditSheet!$A262,ShipmentRegister!C:C,0)))</f>
        <v/>
      </c>
      <c r="F262" s="38" t="str">
        <f>IF(ISBLANK($A262),"",INDEX(ShipmentRegister!M:M,MATCH(AuditSheet!$A262,ShipmentRegister!C:C,0)))</f>
        <v/>
      </c>
      <c r="G262" s="37" t="str">
        <f t="shared" si="10"/>
        <v/>
      </c>
    </row>
    <row r="263" spans="1:7" s="54" customFormat="1">
      <c r="A263" s="29"/>
      <c r="B263" s="24"/>
      <c r="C263" s="38" t="str">
        <f>IF(ISBLANK($A263),"",INDEX(ShipmentRegister!F:F,MATCH(AuditSheet!$A263,ShipmentRegister!C:C,0)))</f>
        <v/>
      </c>
      <c r="D263" s="38" t="str">
        <f t="shared" si="11"/>
        <v/>
      </c>
      <c r="E263" s="38" t="str">
        <f>IF(ISBLANK($A263),"",INDEX(ShipmentRegister!D:D,MATCH(AuditSheet!$A263,ShipmentRegister!C:C,0)))</f>
        <v/>
      </c>
      <c r="F263" s="38" t="str">
        <f>IF(ISBLANK($A263),"",INDEX(ShipmentRegister!M:M,MATCH(AuditSheet!$A263,ShipmentRegister!C:C,0)))</f>
        <v/>
      </c>
      <c r="G263" s="37" t="str">
        <f t="shared" si="10"/>
        <v/>
      </c>
    </row>
    <row r="264" spans="1:7" s="54" customFormat="1">
      <c r="A264" s="29"/>
      <c r="B264" s="24"/>
      <c r="C264" s="38" t="str">
        <f>IF(ISBLANK($A264),"",INDEX(ShipmentRegister!F:F,MATCH(AuditSheet!$A264,ShipmentRegister!C:C,0)))</f>
        <v/>
      </c>
      <c r="D264" s="38" t="str">
        <f t="shared" si="11"/>
        <v/>
      </c>
      <c r="E264" s="38" t="str">
        <f>IF(ISBLANK($A264),"",INDEX(ShipmentRegister!D:D,MATCH(AuditSheet!$A264,ShipmentRegister!C:C,0)))</f>
        <v/>
      </c>
      <c r="F264" s="38" t="str">
        <f>IF(ISBLANK($A264),"",INDEX(ShipmentRegister!M:M,MATCH(AuditSheet!$A264,ShipmentRegister!C:C,0)))</f>
        <v/>
      </c>
      <c r="G264" s="37" t="str">
        <f t="shared" si="10"/>
        <v/>
      </c>
    </row>
    <row r="265" spans="1:7" s="54" customFormat="1">
      <c r="A265" s="29"/>
      <c r="B265" s="24"/>
      <c r="C265" s="38" t="str">
        <f>IF(ISBLANK($A265),"",INDEX(ShipmentRegister!F:F,MATCH(AuditSheet!$A265,ShipmentRegister!C:C,0)))</f>
        <v/>
      </c>
      <c r="D265" s="38" t="str">
        <f t="shared" si="11"/>
        <v/>
      </c>
      <c r="E265" s="38" t="str">
        <f>IF(ISBLANK($A265),"",INDEX(ShipmentRegister!D:D,MATCH(AuditSheet!$A265,ShipmentRegister!C:C,0)))</f>
        <v/>
      </c>
      <c r="F265" s="38" t="str">
        <f>IF(ISBLANK($A265),"",INDEX(ShipmentRegister!M:M,MATCH(AuditSheet!$A265,ShipmentRegister!C:C,0)))</f>
        <v/>
      </c>
      <c r="G265" s="37" t="str">
        <f t="shared" si="10"/>
        <v/>
      </c>
    </row>
    <row r="266" spans="1:7" s="54" customFormat="1">
      <c r="A266" s="29"/>
      <c r="B266" s="24"/>
      <c r="C266" s="38" t="str">
        <f>IF(ISBLANK($A266),"",INDEX(ShipmentRegister!F:F,MATCH(AuditSheet!$A266,ShipmentRegister!C:C,0)))</f>
        <v/>
      </c>
      <c r="D266" s="38" t="str">
        <f t="shared" si="11"/>
        <v/>
      </c>
      <c r="E266" s="38" t="str">
        <f>IF(ISBLANK($A266),"",INDEX(ShipmentRegister!D:D,MATCH(AuditSheet!$A266,ShipmentRegister!C:C,0)))</f>
        <v/>
      </c>
      <c r="F266" s="38" t="str">
        <f>IF(ISBLANK($A266),"",INDEX(ShipmentRegister!M:M,MATCH(AuditSheet!$A266,ShipmentRegister!C:C,0)))</f>
        <v/>
      </c>
      <c r="G266" s="37" t="str">
        <f t="shared" si="10"/>
        <v/>
      </c>
    </row>
    <row r="267" spans="1:7" s="54" customFormat="1">
      <c r="A267" s="29"/>
      <c r="B267" s="24"/>
      <c r="C267" s="38" t="str">
        <f>IF(ISBLANK($A267),"",INDEX(ShipmentRegister!F:F,MATCH(AuditSheet!$A267,ShipmentRegister!C:C,0)))</f>
        <v/>
      </c>
      <c r="D267" s="38" t="str">
        <f t="shared" si="11"/>
        <v/>
      </c>
      <c r="E267" s="38" t="str">
        <f>IF(ISBLANK($A267),"",INDEX(ShipmentRegister!D:D,MATCH(AuditSheet!$A267,ShipmentRegister!C:C,0)))</f>
        <v/>
      </c>
      <c r="F267" s="38" t="str">
        <f>IF(ISBLANK($A267),"",INDEX(ShipmentRegister!M:M,MATCH(AuditSheet!$A267,ShipmentRegister!C:C,0)))</f>
        <v/>
      </c>
      <c r="G267" s="37" t="str">
        <f t="shared" si="10"/>
        <v/>
      </c>
    </row>
    <row r="268" spans="1:7" s="54" customFormat="1">
      <c r="A268" s="29"/>
      <c r="B268" s="24"/>
      <c r="C268" s="38" t="str">
        <f>IF(ISBLANK($A268),"",INDEX(ShipmentRegister!F:F,MATCH(AuditSheet!$A268,ShipmentRegister!C:C,0)))</f>
        <v/>
      </c>
      <c r="D268" s="38" t="str">
        <f t="shared" si="11"/>
        <v/>
      </c>
      <c r="E268" s="38" t="str">
        <f>IF(ISBLANK($A268),"",INDEX(ShipmentRegister!D:D,MATCH(AuditSheet!$A268,ShipmentRegister!C:C,0)))</f>
        <v/>
      </c>
      <c r="F268" s="38" t="str">
        <f>IF(ISBLANK($A268),"",INDEX(ShipmentRegister!M:M,MATCH(AuditSheet!$A268,ShipmentRegister!C:C,0)))</f>
        <v/>
      </c>
      <c r="G268" s="37" t="str">
        <f t="shared" si="10"/>
        <v/>
      </c>
    </row>
    <row r="269" spans="1:7" s="54" customFormat="1">
      <c r="A269" s="29"/>
      <c r="B269" s="24"/>
      <c r="C269" s="38" t="str">
        <f>IF(ISBLANK($A269),"",INDEX(ShipmentRegister!F:F,MATCH(AuditSheet!$A269,ShipmentRegister!C:C,0)))</f>
        <v/>
      </c>
      <c r="D269" s="38" t="str">
        <f t="shared" si="11"/>
        <v/>
      </c>
      <c r="E269" s="38" t="str">
        <f>IF(ISBLANK($A269),"",INDEX(ShipmentRegister!D:D,MATCH(AuditSheet!$A269,ShipmentRegister!C:C,0)))</f>
        <v/>
      </c>
      <c r="F269" s="38" t="str">
        <f>IF(ISBLANK($A269),"",INDEX(ShipmentRegister!M:M,MATCH(AuditSheet!$A269,ShipmentRegister!C:C,0)))</f>
        <v/>
      </c>
      <c r="G269" s="37" t="str">
        <f t="shared" si="10"/>
        <v/>
      </c>
    </row>
    <row r="270" spans="1:7" s="54" customFormat="1">
      <c r="A270" s="29"/>
      <c r="B270" s="24"/>
      <c r="C270" s="38" t="str">
        <f>IF(ISBLANK($A270),"",INDEX(ShipmentRegister!F:F,MATCH(AuditSheet!$A270,ShipmentRegister!C:C,0)))</f>
        <v/>
      </c>
      <c r="D270" s="38" t="str">
        <f t="shared" si="11"/>
        <v/>
      </c>
      <c r="E270" s="38" t="str">
        <f>IF(ISBLANK($A270),"",INDEX(ShipmentRegister!D:D,MATCH(AuditSheet!$A270,ShipmentRegister!C:C,0)))</f>
        <v/>
      </c>
      <c r="F270" s="38" t="str">
        <f>IF(ISBLANK($A270),"",INDEX(ShipmentRegister!M:M,MATCH(AuditSheet!$A270,ShipmentRegister!C:C,0)))</f>
        <v/>
      </c>
      <c r="G270" s="37" t="str">
        <f t="shared" si="10"/>
        <v/>
      </c>
    </row>
    <row r="271" spans="1:7" s="54" customFormat="1">
      <c r="A271" s="29"/>
      <c r="B271" s="24"/>
      <c r="C271" s="38" t="str">
        <f>IF(ISBLANK($A271),"",INDEX(ShipmentRegister!F:F,MATCH(AuditSheet!$A271,ShipmentRegister!C:C,0)))</f>
        <v/>
      </c>
      <c r="D271" s="38" t="str">
        <f t="shared" si="11"/>
        <v/>
      </c>
      <c r="E271" s="38" t="str">
        <f>IF(ISBLANK($A271),"",INDEX(ShipmentRegister!D:D,MATCH(AuditSheet!$A271,ShipmentRegister!C:C,0)))</f>
        <v/>
      </c>
      <c r="F271" s="38" t="str">
        <f>IF(ISBLANK($A271),"",INDEX(ShipmentRegister!M:M,MATCH(AuditSheet!$A271,ShipmentRegister!C:C,0)))</f>
        <v/>
      </c>
      <c r="G271" s="37" t="str">
        <f t="shared" si="10"/>
        <v/>
      </c>
    </row>
    <row r="272" spans="1:7" s="54" customFormat="1">
      <c r="A272" s="29"/>
      <c r="B272" s="24"/>
      <c r="C272" s="38" t="str">
        <f>IF(ISBLANK($A272),"",INDEX(ShipmentRegister!F:F,MATCH(AuditSheet!$A272,ShipmentRegister!C:C,0)))</f>
        <v/>
      </c>
      <c r="D272" s="38" t="str">
        <f t="shared" si="11"/>
        <v/>
      </c>
      <c r="E272" s="38" t="str">
        <f>IF(ISBLANK($A272),"",INDEX(ShipmentRegister!D:D,MATCH(AuditSheet!$A272,ShipmentRegister!C:C,0)))</f>
        <v/>
      </c>
      <c r="F272" s="38" t="str">
        <f>IF(ISBLANK($A272),"",INDEX(ShipmentRegister!M:M,MATCH(AuditSheet!$A272,ShipmentRegister!C:C,0)))</f>
        <v/>
      </c>
      <c r="G272" s="37" t="str">
        <f t="shared" si="10"/>
        <v/>
      </c>
    </row>
    <row r="273" spans="1:7" s="54" customFormat="1">
      <c r="A273" s="29"/>
      <c r="B273" s="24"/>
      <c r="C273" s="38" t="str">
        <f>IF(ISBLANK($A273),"",INDEX(ShipmentRegister!F:F,MATCH(AuditSheet!$A273,ShipmentRegister!C:C,0)))</f>
        <v/>
      </c>
      <c r="D273" s="38" t="str">
        <f t="shared" si="11"/>
        <v/>
      </c>
      <c r="E273" s="38" t="str">
        <f>IF(ISBLANK($A273),"",INDEX(ShipmentRegister!D:D,MATCH(AuditSheet!$A273,ShipmentRegister!C:C,0)))</f>
        <v/>
      </c>
      <c r="F273" s="38" t="str">
        <f>IF(ISBLANK($A273),"",INDEX(ShipmentRegister!M:M,MATCH(AuditSheet!$A273,ShipmentRegister!C:C,0)))</f>
        <v/>
      </c>
      <c r="G273" s="37" t="str">
        <f t="shared" si="10"/>
        <v/>
      </c>
    </row>
    <row r="274" spans="1:7" s="54" customFormat="1">
      <c r="A274" s="29"/>
      <c r="B274" s="24"/>
      <c r="C274" s="38" t="str">
        <f>IF(ISBLANK($A274),"",INDEX(ShipmentRegister!F:F,MATCH(AuditSheet!$A274,ShipmentRegister!C:C,0)))</f>
        <v/>
      </c>
      <c r="D274" s="38" t="str">
        <f t="shared" si="11"/>
        <v/>
      </c>
      <c r="E274" s="38" t="str">
        <f>IF(ISBLANK($A274),"",INDEX(ShipmentRegister!D:D,MATCH(AuditSheet!$A274,ShipmentRegister!C:C,0)))</f>
        <v/>
      </c>
      <c r="F274" s="38" t="str">
        <f>IF(ISBLANK($A274),"",INDEX(ShipmentRegister!M:M,MATCH(AuditSheet!$A274,ShipmentRegister!C:C,0)))</f>
        <v/>
      </c>
      <c r="G274" s="37" t="str">
        <f t="shared" si="10"/>
        <v/>
      </c>
    </row>
    <row r="275" spans="1:7" s="54" customFormat="1">
      <c r="A275" s="29"/>
      <c r="B275" s="24"/>
      <c r="C275" s="38" t="str">
        <f>IF(ISBLANK($A275),"",INDEX(ShipmentRegister!F:F,MATCH(AuditSheet!$A275,ShipmentRegister!C:C,0)))</f>
        <v/>
      </c>
      <c r="D275" s="38" t="str">
        <f t="shared" si="11"/>
        <v/>
      </c>
      <c r="E275" s="38" t="str">
        <f>IF(ISBLANK($A275),"",INDEX(ShipmentRegister!D:D,MATCH(AuditSheet!$A275,ShipmentRegister!C:C,0)))</f>
        <v/>
      </c>
      <c r="F275" s="38" t="str">
        <f>IF(ISBLANK($A275),"",INDEX(ShipmentRegister!M:M,MATCH(AuditSheet!$A275,ShipmentRegister!C:C,0)))</f>
        <v/>
      </c>
      <c r="G275" s="37" t="str">
        <f t="shared" si="10"/>
        <v/>
      </c>
    </row>
    <row r="276" spans="1:7" s="54" customFormat="1">
      <c r="A276" s="29"/>
      <c r="B276" s="24"/>
      <c r="C276" s="38" t="str">
        <f>IF(ISBLANK($A276),"",INDEX(ShipmentRegister!F:F,MATCH(AuditSheet!$A276,ShipmentRegister!C:C,0)))</f>
        <v/>
      </c>
      <c r="D276" s="38" t="str">
        <f t="shared" si="11"/>
        <v/>
      </c>
      <c r="E276" s="38" t="str">
        <f>IF(ISBLANK($A276),"",INDEX(ShipmentRegister!D:D,MATCH(AuditSheet!$A276,ShipmentRegister!C:C,0)))</f>
        <v/>
      </c>
      <c r="F276" s="38" t="str">
        <f>IF(ISBLANK($A276),"",INDEX(ShipmentRegister!M:M,MATCH(AuditSheet!$A276,ShipmentRegister!C:C,0)))</f>
        <v/>
      </c>
      <c r="G276" s="37" t="str">
        <f t="shared" si="10"/>
        <v/>
      </c>
    </row>
    <row r="277" spans="1:7" s="54" customFormat="1">
      <c r="A277" s="29"/>
      <c r="B277" s="24"/>
      <c r="C277" s="38" t="str">
        <f>IF(ISBLANK($A277),"",INDEX(ShipmentRegister!F:F,MATCH(AuditSheet!$A277,ShipmentRegister!C:C,0)))</f>
        <v/>
      </c>
      <c r="D277" s="38" t="str">
        <f t="shared" si="11"/>
        <v/>
      </c>
      <c r="E277" s="38" t="str">
        <f>IF(ISBLANK($A277),"",INDEX(ShipmentRegister!D:D,MATCH(AuditSheet!$A277,ShipmentRegister!C:C,0)))</f>
        <v/>
      </c>
      <c r="F277" s="38" t="str">
        <f>IF(ISBLANK($A277),"",INDEX(ShipmentRegister!M:M,MATCH(AuditSheet!$A277,ShipmentRegister!C:C,0)))</f>
        <v/>
      </c>
      <c r="G277" s="37" t="str">
        <f t="shared" si="10"/>
        <v/>
      </c>
    </row>
    <row r="278" spans="1:7" s="54" customFormat="1">
      <c r="A278" s="29"/>
      <c r="B278" s="24"/>
      <c r="C278" s="38" t="str">
        <f>IF(ISBLANK($A278),"",INDEX(ShipmentRegister!F:F,MATCH(AuditSheet!$A278,ShipmentRegister!C:C,0)))</f>
        <v/>
      </c>
      <c r="D278" s="38" t="str">
        <f t="shared" si="11"/>
        <v/>
      </c>
      <c r="E278" s="38" t="str">
        <f>IF(ISBLANK($A278),"",INDEX(ShipmentRegister!D:D,MATCH(AuditSheet!$A278,ShipmentRegister!C:C,0)))</f>
        <v/>
      </c>
      <c r="F278" s="38" t="str">
        <f>IF(ISBLANK($A278),"",INDEX(ShipmentRegister!M:M,MATCH(AuditSheet!$A278,ShipmentRegister!C:C,0)))</f>
        <v/>
      </c>
      <c r="G278" s="37" t="str">
        <f t="shared" si="10"/>
        <v/>
      </c>
    </row>
    <row r="279" spans="1:7" s="54" customFormat="1">
      <c r="A279" s="29"/>
      <c r="B279" s="24"/>
      <c r="C279" s="38" t="str">
        <f>IF(ISBLANK($A279),"",INDEX(ShipmentRegister!F:F,MATCH(AuditSheet!$A279,ShipmentRegister!C:C,0)))</f>
        <v/>
      </c>
      <c r="D279" s="38" t="str">
        <f t="shared" si="11"/>
        <v/>
      </c>
      <c r="E279" s="38" t="str">
        <f>IF(ISBLANK($A279),"",INDEX(ShipmentRegister!D:D,MATCH(AuditSheet!$A279,ShipmentRegister!C:C,0)))</f>
        <v/>
      </c>
      <c r="F279" s="38" t="str">
        <f>IF(ISBLANK($A279),"",INDEX(ShipmentRegister!M:M,MATCH(AuditSheet!$A279,ShipmentRegister!C:C,0)))</f>
        <v/>
      </c>
      <c r="G279" s="37" t="str">
        <f t="shared" si="10"/>
        <v/>
      </c>
    </row>
    <row r="280" spans="1:7" s="54" customFormat="1">
      <c r="A280" s="29"/>
      <c r="B280" s="24"/>
      <c r="C280" s="38" t="str">
        <f>IF(ISBLANK($A280),"",INDEX(ShipmentRegister!F:F,MATCH(AuditSheet!$A280,ShipmentRegister!C:C,0)))</f>
        <v/>
      </c>
      <c r="D280" s="38" t="str">
        <f t="shared" si="11"/>
        <v/>
      </c>
      <c r="E280" s="38" t="str">
        <f>IF(ISBLANK($A280),"",INDEX(ShipmentRegister!D:D,MATCH(AuditSheet!$A280,ShipmentRegister!C:C,0)))</f>
        <v/>
      </c>
      <c r="F280" s="38" t="str">
        <f>IF(ISBLANK($A280),"",INDEX(ShipmentRegister!M:M,MATCH(AuditSheet!$A280,ShipmentRegister!C:C,0)))</f>
        <v/>
      </c>
      <c r="G280" s="37" t="str">
        <f t="shared" si="10"/>
        <v/>
      </c>
    </row>
    <row r="281" spans="1:7" s="54" customFormat="1">
      <c r="A281" s="29"/>
      <c r="B281" s="24"/>
      <c r="C281" s="38" t="str">
        <f>IF(ISBLANK($A281),"",INDEX(ShipmentRegister!F:F,MATCH(AuditSheet!$A281,ShipmentRegister!C:C,0)))</f>
        <v/>
      </c>
      <c r="D281" s="38" t="str">
        <f t="shared" si="11"/>
        <v/>
      </c>
      <c r="E281" s="38" t="str">
        <f>IF(ISBLANK($A281),"",INDEX(ShipmentRegister!D:D,MATCH(AuditSheet!$A281,ShipmentRegister!C:C,0)))</f>
        <v/>
      </c>
      <c r="F281" s="38" t="str">
        <f>IF(ISBLANK($A281),"",INDEX(ShipmentRegister!M:M,MATCH(AuditSheet!$A281,ShipmentRegister!C:C,0)))</f>
        <v/>
      </c>
      <c r="G281" s="37" t="str">
        <f t="shared" si="10"/>
        <v/>
      </c>
    </row>
    <row r="282" spans="1:7" s="54" customFormat="1">
      <c r="A282" s="29"/>
      <c r="B282" s="24"/>
      <c r="C282" s="38" t="str">
        <f>IF(ISBLANK($A282),"",INDEX(ShipmentRegister!F:F,MATCH(AuditSheet!$A282,ShipmentRegister!C:C,0)))</f>
        <v/>
      </c>
      <c r="D282" s="38" t="str">
        <f t="shared" si="11"/>
        <v/>
      </c>
      <c r="E282" s="38" t="str">
        <f>IF(ISBLANK($A282),"",INDEX(ShipmentRegister!D:D,MATCH(AuditSheet!$A282,ShipmentRegister!C:C,0)))</f>
        <v/>
      </c>
      <c r="F282" s="38" t="str">
        <f>IF(ISBLANK($A282),"",INDEX(ShipmentRegister!M:M,MATCH(AuditSheet!$A282,ShipmentRegister!C:C,0)))</f>
        <v/>
      </c>
      <c r="G282" s="37" t="str">
        <f t="shared" si="10"/>
        <v/>
      </c>
    </row>
    <row r="283" spans="1:7" s="54" customFormat="1">
      <c r="A283" s="29"/>
      <c r="B283" s="24"/>
      <c r="C283" s="38" t="str">
        <f>IF(ISBLANK($A283),"",INDEX(ShipmentRegister!F:F,MATCH(AuditSheet!$A283,ShipmentRegister!C:C,0)))</f>
        <v/>
      </c>
      <c r="D283" s="38" t="str">
        <f t="shared" si="11"/>
        <v/>
      </c>
      <c r="E283" s="38" t="str">
        <f>IF(ISBLANK($A283),"",INDEX(ShipmentRegister!D:D,MATCH(AuditSheet!$A283,ShipmentRegister!C:C,0)))</f>
        <v/>
      </c>
      <c r="F283" s="38" t="str">
        <f>IF(ISBLANK($A283),"",INDEX(ShipmentRegister!M:M,MATCH(AuditSheet!$A283,ShipmentRegister!C:C,0)))</f>
        <v/>
      </c>
      <c r="G283" s="37" t="str">
        <f t="shared" si="10"/>
        <v/>
      </c>
    </row>
    <row r="284" spans="1:7" s="54" customFormat="1">
      <c r="A284" s="29"/>
      <c r="B284" s="24"/>
      <c r="C284" s="38" t="str">
        <f>IF(ISBLANK($A284),"",INDEX(ShipmentRegister!F:F,MATCH(AuditSheet!$A284,ShipmentRegister!C:C,0)))</f>
        <v/>
      </c>
      <c r="D284" s="38" t="str">
        <f t="shared" si="11"/>
        <v/>
      </c>
      <c r="E284" s="38" t="str">
        <f>IF(ISBLANK($A284),"",INDEX(ShipmentRegister!D:D,MATCH(AuditSheet!$A284,ShipmentRegister!C:C,0)))</f>
        <v/>
      </c>
      <c r="F284" s="38" t="str">
        <f>IF(ISBLANK($A284),"",INDEX(ShipmentRegister!M:M,MATCH(AuditSheet!$A284,ShipmentRegister!C:C,0)))</f>
        <v/>
      </c>
      <c r="G284" s="37" t="str">
        <f t="shared" si="10"/>
        <v/>
      </c>
    </row>
    <row r="285" spans="1:7" s="54" customFormat="1">
      <c r="A285" s="29"/>
      <c r="B285" s="24"/>
      <c r="C285" s="38" t="str">
        <f>IF(ISBLANK($A285),"",INDEX(ShipmentRegister!F:F,MATCH(AuditSheet!$A285,ShipmentRegister!C:C,0)))</f>
        <v/>
      </c>
      <c r="D285" s="38" t="str">
        <f t="shared" si="11"/>
        <v/>
      </c>
      <c r="E285" s="38" t="str">
        <f>IF(ISBLANK($A285),"",INDEX(ShipmentRegister!D:D,MATCH(AuditSheet!$A285,ShipmentRegister!C:C,0)))</f>
        <v/>
      </c>
      <c r="F285" s="38" t="str">
        <f>IF(ISBLANK($A285),"",INDEX(ShipmentRegister!M:M,MATCH(AuditSheet!$A285,ShipmentRegister!C:C,0)))</f>
        <v/>
      </c>
      <c r="G285" s="37" t="str">
        <f t="shared" si="10"/>
        <v/>
      </c>
    </row>
    <row r="286" spans="1:7" s="54" customFormat="1">
      <c r="A286" s="29"/>
      <c r="B286" s="24"/>
      <c r="C286" s="38" t="str">
        <f>IF(ISBLANK($A286),"",INDEX(ShipmentRegister!F:F,MATCH(AuditSheet!$A286,ShipmentRegister!C:C,0)))</f>
        <v/>
      </c>
      <c r="D286" s="38" t="str">
        <f t="shared" si="11"/>
        <v/>
      </c>
      <c r="E286" s="38" t="str">
        <f>IF(ISBLANK($A286),"",INDEX(ShipmentRegister!D:D,MATCH(AuditSheet!$A286,ShipmentRegister!C:C,0)))</f>
        <v/>
      </c>
      <c r="F286" s="38" t="str">
        <f>IF(ISBLANK($A286),"",INDEX(ShipmentRegister!M:M,MATCH(AuditSheet!$A286,ShipmentRegister!C:C,0)))</f>
        <v/>
      </c>
      <c r="G286" s="37" t="str">
        <f t="shared" si="10"/>
        <v/>
      </c>
    </row>
    <row r="287" spans="1:7" s="54" customFormat="1">
      <c r="A287" s="29"/>
      <c r="B287" s="24"/>
      <c r="C287" s="38" t="str">
        <f>IF(ISBLANK($A287),"",INDEX(ShipmentRegister!F:F,MATCH(AuditSheet!$A287,ShipmentRegister!C:C,0)))</f>
        <v/>
      </c>
      <c r="D287" s="38" t="str">
        <f t="shared" si="11"/>
        <v/>
      </c>
      <c r="E287" s="38" t="str">
        <f>IF(ISBLANK($A287),"",INDEX(ShipmentRegister!D:D,MATCH(AuditSheet!$A287,ShipmentRegister!C:C,0)))</f>
        <v/>
      </c>
      <c r="F287" s="38" t="str">
        <f>IF(ISBLANK($A287),"",INDEX(ShipmentRegister!M:M,MATCH(AuditSheet!$A287,ShipmentRegister!C:C,0)))</f>
        <v/>
      </c>
      <c r="G287" s="37" t="str">
        <f t="shared" si="10"/>
        <v/>
      </c>
    </row>
    <row r="288" spans="1:7" s="54" customFormat="1">
      <c r="A288" s="29"/>
      <c r="B288" s="24"/>
      <c r="C288" s="38" t="str">
        <f>IF(ISBLANK($A288),"",INDEX(ShipmentRegister!F:F,MATCH(AuditSheet!$A288,ShipmentRegister!C:C,0)))</f>
        <v/>
      </c>
      <c r="D288" s="38" t="str">
        <f t="shared" si="11"/>
        <v/>
      </c>
      <c r="E288" s="38" t="str">
        <f>IF(ISBLANK($A288),"",INDEX(ShipmentRegister!D:D,MATCH(AuditSheet!$A288,ShipmentRegister!C:C,0)))</f>
        <v/>
      </c>
      <c r="F288" s="38" t="str">
        <f>IF(ISBLANK($A288),"",INDEX(ShipmentRegister!M:M,MATCH(AuditSheet!$A288,ShipmentRegister!C:C,0)))</f>
        <v/>
      </c>
      <c r="G288" s="37" t="str">
        <f t="shared" si="10"/>
        <v/>
      </c>
    </row>
    <row r="289" spans="1:7" s="54" customFormat="1">
      <c r="A289" s="29"/>
      <c r="B289" s="24"/>
      <c r="C289" s="38" t="str">
        <f>IF(ISBLANK($A289),"",INDEX(ShipmentRegister!F:F,MATCH(AuditSheet!$A289,ShipmentRegister!C:C,0)))</f>
        <v/>
      </c>
      <c r="D289" s="38" t="str">
        <f t="shared" si="11"/>
        <v/>
      </c>
      <c r="E289" s="38" t="str">
        <f>IF(ISBLANK($A289),"",INDEX(ShipmentRegister!D:D,MATCH(AuditSheet!$A289,ShipmentRegister!C:C,0)))</f>
        <v/>
      </c>
      <c r="F289" s="38" t="str">
        <f>IF(ISBLANK($A289),"",INDEX(ShipmentRegister!M:M,MATCH(AuditSheet!$A289,ShipmentRegister!C:C,0)))</f>
        <v/>
      </c>
      <c r="G289" s="37" t="str">
        <f t="shared" si="10"/>
        <v/>
      </c>
    </row>
    <row r="290" spans="1:7" s="54" customFormat="1">
      <c r="A290" s="29"/>
      <c r="B290" s="24"/>
      <c r="C290" s="38" t="str">
        <f>IF(ISBLANK($A290),"",INDEX(ShipmentRegister!F:F,MATCH(AuditSheet!$A290,ShipmentRegister!C:C,0)))</f>
        <v/>
      </c>
      <c r="D290" s="38" t="str">
        <f t="shared" si="11"/>
        <v/>
      </c>
      <c r="E290" s="38" t="str">
        <f>IF(ISBLANK($A290),"",INDEX(ShipmentRegister!D:D,MATCH(AuditSheet!$A290,ShipmentRegister!C:C,0)))</f>
        <v/>
      </c>
      <c r="F290" s="38" t="str">
        <f>IF(ISBLANK($A290),"",INDEX(ShipmentRegister!M:M,MATCH(AuditSheet!$A290,ShipmentRegister!C:C,0)))</f>
        <v/>
      </c>
      <c r="G290" s="37" t="str">
        <f t="shared" si="10"/>
        <v/>
      </c>
    </row>
    <row r="291" spans="1:7" s="54" customFormat="1">
      <c r="A291" s="29"/>
      <c r="B291" s="24"/>
      <c r="C291" s="38" t="str">
        <f>IF(ISBLANK($A291),"",INDEX(ShipmentRegister!F:F,MATCH(AuditSheet!$A291,ShipmentRegister!C:C,0)))</f>
        <v/>
      </c>
      <c r="D291" s="38" t="str">
        <f t="shared" si="11"/>
        <v/>
      </c>
      <c r="E291" s="38" t="str">
        <f>IF(ISBLANK($A291),"",INDEX(ShipmentRegister!D:D,MATCH(AuditSheet!$A291,ShipmentRegister!C:C,0)))</f>
        <v/>
      </c>
      <c r="F291" s="38" t="str">
        <f>IF(ISBLANK($A291),"",INDEX(ShipmentRegister!M:M,MATCH(AuditSheet!$A291,ShipmentRegister!C:C,0)))</f>
        <v/>
      </c>
      <c r="G291" s="37" t="str">
        <f t="shared" si="10"/>
        <v/>
      </c>
    </row>
    <row r="292" spans="1:7" s="54" customFormat="1">
      <c r="A292" s="29"/>
      <c r="B292" s="24"/>
      <c r="C292" s="38" t="str">
        <f>IF(ISBLANK($A292),"",INDEX(ShipmentRegister!F:F,MATCH(AuditSheet!$A292,ShipmentRegister!C:C,0)))</f>
        <v/>
      </c>
      <c r="D292" s="38" t="str">
        <f t="shared" si="11"/>
        <v/>
      </c>
      <c r="E292" s="38" t="str">
        <f>IF(ISBLANK($A292),"",INDEX(ShipmentRegister!D:D,MATCH(AuditSheet!$A292,ShipmentRegister!C:C,0)))</f>
        <v/>
      </c>
      <c r="F292" s="38" t="str">
        <f>IF(ISBLANK($A292),"",INDEX(ShipmentRegister!M:M,MATCH(AuditSheet!$A292,ShipmentRegister!C:C,0)))</f>
        <v/>
      </c>
      <c r="G292" s="37" t="str">
        <f t="shared" si="10"/>
        <v/>
      </c>
    </row>
    <row r="293" spans="1:7" s="54" customFormat="1">
      <c r="A293" s="29"/>
      <c r="B293" s="24"/>
      <c r="C293" s="38" t="str">
        <f>IF(ISBLANK($A293),"",INDEX(ShipmentRegister!F:F,MATCH(AuditSheet!$A293,ShipmentRegister!C:C,0)))</f>
        <v/>
      </c>
      <c r="D293" s="38" t="str">
        <f t="shared" si="11"/>
        <v/>
      </c>
      <c r="E293" s="38" t="str">
        <f>IF(ISBLANK($A293),"",INDEX(ShipmentRegister!D:D,MATCH(AuditSheet!$A293,ShipmentRegister!C:C,0)))</f>
        <v/>
      </c>
      <c r="F293" s="38" t="str">
        <f>IF(ISBLANK($A293),"",INDEX(ShipmentRegister!M:M,MATCH(AuditSheet!$A293,ShipmentRegister!C:C,0)))</f>
        <v/>
      </c>
      <c r="G293" s="37" t="str">
        <f t="shared" si="10"/>
        <v/>
      </c>
    </row>
    <row r="294" spans="1:7" s="54" customFormat="1">
      <c r="A294" s="29"/>
      <c r="B294" s="24"/>
      <c r="C294" s="38" t="str">
        <f>IF(ISBLANK($A294),"",INDEX(ShipmentRegister!F:F,MATCH(AuditSheet!$A294,ShipmentRegister!C:C,0)))</f>
        <v/>
      </c>
      <c r="D294" s="38" t="str">
        <f t="shared" si="11"/>
        <v/>
      </c>
      <c r="E294" s="38" t="str">
        <f>IF(ISBLANK($A294),"",INDEX(ShipmentRegister!D:D,MATCH(AuditSheet!$A294,ShipmentRegister!C:C,0)))</f>
        <v/>
      </c>
      <c r="F294" s="38" t="str">
        <f>IF(ISBLANK($A294),"",INDEX(ShipmentRegister!M:M,MATCH(AuditSheet!$A294,ShipmentRegister!C:C,0)))</f>
        <v/>
      </c>
      <c r="G294" s="37" t="str">
        <f t="shared" si="10"/>
        <v/>
      </c>
    </row>
    <row r="295" spans="1:7" s="54" customFormat="1">
      <c r="A295" s="29"/>
      <c r="B295" s="24"/>
      <c r="C295" s="38" t="str">
        <f>IF(ISBLANK($A295),"",INDEX(ShipmentRegister!F:F,MATCH(AuditSheet!$A295,ShipmentRegister!C:C,0)))</f>
        <v/>
      </c>
      <c r="D295" s="38" t="str">
        <f t="shared" si="11"/>
        <v/>
      </c>
      <c r="E295" s="38" t="str">
        <f>IF(ISBLANK($A295),"",INDEX(ShipmentRegister!D:D,MATCH(AuditSheet!$A295,ShipmentRegister!C:C,0)))</f>
        <v/>
      </c>
      <c r="F295" s="38" t="str">
        <f>IF(ISBLANK($A295),"",INDEX(ShipmentRegister!M:M,MATCH(AuditSheet!$A295,ShipmentRegister!C:C,0)))</f>
        <v/>
      </c>
      <c r="G295" s="37" t="str">
        <f t="shared" si="10"/>
        <v/>
      </c>
    </row>
    <row r="296" spans="1:7" s="54" customFormat="1">
      <c r="A296" s="29"/>
      <c r="B296" s="24"/>
      <c r="C296" s="38" t="str">
        <f>IF(ISBLANK($A296),"",INDEX(ShipmentRegister!F:F,MATCH(AuditSheet!$A296,ShipmentRegister!C:C,0)))</f>
        <v/>
      </c>
      <c r="D296" s="38" t="str">
        <f t="shared" si="11"/>
        <v/>
      </c>
      <c r="E296" s="38" t="str">
        <f>IF(ISBLANK($A296),"",INDEX(ShipmentRegister!D:D,MATCH(AuditSheet!$A296,ShipmentRegister!C:C,0)))</f>
        <v/>
      </c>
      <c r="F296" s="38" t="str">
        <f>IF(ISBLANK($A296),"",INDEX(ShipmentRegister!M:M,MATCH(AuditSheet!$A296,ShipmentRegister!C:C,0)))</f>
        <v/>
      </c>
      <c r="G296" s="37" t="str">
        <f t="shared" si="10"/>
        <v/>
      </c>
    </row>
    <row r="297" spans="1:7" s="54" customFormat="1">
      <c r="A297" s="29"/>
      <c r="B297" s="24"/>
      <c r="C297" s="38" t="str">
        <f>IF(ISBLANK($A297),"",INDEX(ShipmentRegister!F:F,MATCH(AuditSheet!$A297,ShipmentRegister!C:C,0)))</f>
        <v/>
      </c>
      <c r="D297" s="38" t="str">
        <f t="shared" si="11"/>
        <v/>
      </c>
      <c r="E297" s="38" t="str">
        <f>IF(ISBLANK($A297),"",INDEX(ShipmentRegister!D:D,MATCH(AuditSheet!$A297,ShipmentRegister!C:C,0)))</f>
        <v/>
      </c>
      <c r="F297" s="38" t="str">
        <f>IF(ISBLANK($A297),"",INDEX(ShipmentRegister!M:M,MATCH(AuditSheet!$A297,ShipmentRegister!C:C,0)))</f>
        <v/>
      </c>
      <c r="G297" s="37" t="str">
        <f t="shared" si="10"/>
        <v/>
      </c>
    </row>
    <row r="298" spans="1:7" s="54" customFormat="1">
      <c r="A298" s="29"/>
      <c r="B298" s="24"/>
      <c r="C298" s="38" t="str">
        <f>IF(ISBLANK($A298),"",INDEX(ShipmentRegister!F:F,MATCH(AuditSheet!$A298,ShipmentRegister!C:C,0)))</f>
        <v/>
      </c>
      <c r="D298" s="38" t="str">
        <f t="shared" si="11"/>
        <v/>
      </c>
      <c r="E298" s="38" t="str">
        <f>IF(ISBLANK($A298),"",INDEX(ShipmentRegister!D:D,MATCH(AuditSheet!$A298,ShipmentRegister!C:C,0)))</f>
        <v/>
      </c>
      <c r="F298" s="38" t="str">
        <f>IF(ISBLANK($A298),"",INDEX(ShipmentRegister!M:M,MATCH(AuditSheet!$A298,ShipmentRegister!C:C,0)))</f>
        <v/>
      </c>
      <c r="G298" s="37" t="str">
        <f t="shared" si="10"/>
        <v/>
      </c>
    </row>
    <row r="299" spans="1:7" s="54" customFormat="1">
      <c r="A299" s="29"/>
      <c r="B299" s="24"/>
      <c r="C299" s="38" t="str">
        <f>IF(ISBLANK($A299),"",INDEX(ShipmentRegister!F:F,MATCH(AuditSheet!$A299,ShipmentRegister!C:C,0)))</f>
        <v/>
      </c>
      <c r="D299" s="38" t="str">
        <f t="shared" si="11"/>
        <v/>
      </c>
      <c r="E299" s="38" t="str">
        <f>IF(ISBLANK($A299),"",INDEX(ShipmentRegister!D:D,MATCH(AuditSheet!$A299,ShipmentRegister!C:C,0)))</f>
        <v/>
      </c>
      <c r="F299" s="38" t="str">
        <f>IF(ISBLANK($A299),"",INDEX(ShipmentRegister!M:M,MATCH(AuditSheet!$A299,ShipmentRegister!C:C,0)))</f>
        <v/>
      </c>
      <c r="G299" s="37" t="str">
        <f t="shared" si="10"/>
        <v/>
      </c>
    </row>
    <row r="300" spans="1:7" s="54" customFormat="1">
      <c r="A300" s="29"/>
      <c r="B300" s="24"/>
      <c r="C300" s="38" t="str">
        <f>IF(ISBLANK($A300),"",INDEX(ShipmentRegister!F:F,MATCH(AuditSheet!$A300,ShipmentRegister!C:C,0)))</f>
        <v/>
      </c>
      <c r="D300" s="38" t="str">
        <f t="shared" si="11"/>
        <v/>
      </c>
      <c r="E300" s="38" t="str">
        <f>IF(ISBLANK($A300),"",INDEX(ShipmentRegister!D:D,MATCH(AuditSheet!$A300,ShipmentRegister!C:C,0)))</f>
        <v/>
      </c>
      <c r="F300" s="38" t="str">
        <f>IF(ISBLANK($A300),"",INDEX(ShipmentRegister!M:M,MATCH(AuditSheet!$A300,ShipmentRegister!C:C,0)))</f>
        <v/>
      </c>
      <c r="G300" s="37" t="str">
        <f t="shared" si="10"/>
        <v/>
      </c>
    </row>
    <row r="301" spans="1:7" s="54" customFormat="1">
      <c r="A301" s="29"/>
      <c r="B301" s="24"/>
      <c r="C301" s="38" t="str">
        <f>IF(ISBLANK($A301),"",INDEX(ShipmentRegister!F:F,MATCH(AuditSheet!$A301,ShipmentRegister!C:C,0)))</f>
        <v/>
      </c>
      <c r="D301" s="38" t="str">
        <f t="shared" si="11"/>
        <v/>
      </c>
      <c r="E301" s="38" t="str">
        <f>IF(ISBLANK($A301),"",INDEX(ShipmentRegister!D:D,MATCH(AuditSheet!$A301,ShipmentRegister!C:C,0)))</f>
        <v/>
      </c>
      <c r="F301" s="38" t="str">
        <f>IF(ISBLANK($A301),"",INDEX(ShipmentRegister!M:M,MATCH(AuditSheet!$A301,ShipmentRegister!C:C,0)))</f>
        <v/>
      </c>
      <c r="G301" s="37" t="str">
        <f t="shared" si="10"/>
        <v/>
      </c>
    </row>
    <row r="302" spans="1:7" s="54" customFormat="1">
      <c r="A302" s="29"/>
      <c r="B302" s="24"/>
      <c r="C302" s="38" t="str">
        <f>IF(ISBLANK($A302),"",INDEX(ShipmentRegister!F:F,MATCH(AuditSheet!$A302,ShipmentRegister!C:C,0)))</f>
        <v/>
      </c>
      <c r="D302" s="38" t="str">
        <f t="shared" si="11"/>
        <v/>
      </c>
      <c r="E302" s="38" t="str">
        <f>IF(ISBLANK($A302),"",INDEX(ShipmentRegister!D:D,MATCH(AuditSheet!$A302,ShipmentRegister!C:C,0)))</f>
        <v/>
      </c>
      <c r="F302" s="38" t="str">
        <f>IF(ISBLANK($A302),"",INDEX(ShipmentRegister!M:M,MATCH(AuditSheet!$A302,ShipmentRegister!C:C,0)))</f>
        <v/>
      </c>
      <c r="G302" s="37" t="str">
        <f t="shared" si="10"/>
        <v/>
      </c>
    </row>
    <row r="303" spans="1:7" s="54" customFormat="1">
      <c r="A303" s="29"/>
      <c r="B303" s="24"/>
      <c r="C303" s="38" t="str">
        <f>IF(ISBLANK($A303),"",INDEX(ShipmentRegister!F:F,MATCH(AuditSheet!$A303,ShipmentRegister!C:C,0)))</f>
        <v/>
      </c>
      <c r="D303" s="38" t="str">
        <f t="shared" si="11"/>
        <v/>
      </c>
      <c r="E303" s="38" t="str">
        <f>IF(ISBLANK($A303),"",INDEX(ShipmentRegister!D:D,MATCH(AuditSheet!$A303,ShipmentRegister!C:C,0)))</f>
        <v/>
      </c>
      <c r="F303" s="38" t="str">
        <f>IF(ISBLANK($A303),"",INDEX(ShipmentRegister!M:M,MATCH(AuditSheet!$A303,ShipmentRegister!C:C,0)))</f>
        <v/>
      </c>
      <c r="G303" s="37" t="str">
        <f t="shared" si="10"/>
        <v/>
      </c>
    </row>
    <row r="304" spans="1:7" s="54" customFormat="1">
      <c r="A304" s="29"/>
      <c r="B304" s="24"/>
      <c r="C304" s="38" t="str">
        <f>IF(ISBLANK($A304),"",INDEX(ShipmentRegister!F:F,MATCH(AuditSheet!$A304,ShipmentRegister!C:C,0)))</f>
        <v/>
      </c>
      <c r="D304" s="38" t="str">
        <f t="shared" si="11"/>
        <v/>
      </c>
      <c r="E304" s="38" t="str">
        <f>IF(ISBLANK($A304),"",INDEX(ShipmentRegister!D:D,MATCH(AuditSheet!$A304,ShipmentRegister!C:C,0)))</f>
        <v/>
      </c>
      <c r="F304" s="38" t="str">
        <f>IF(ISBLANK($A304),"",INDEX(ShipmentRegister!M:M,MATCH(AuditSheet!$A304,ShipmentRegister!C:C,0)))</f>
        <v/>
      </c>
      <c r="G304" s="37" t="str">
        <f t="shared" si="10"/>
        <v/>
      </c>
    </row>
    <row r="305" spans="1:7" s="54" customFormat="1">
      <c r="A305" s="29"/>
      <c r="B305" s="24"/>
      <c r="C305" s="38" t="str">
        <f>IF(ISBLANK($A305),"",INDEX(ShipmentRegister!F:F,MATCH(AuditSheet!$A305,ShipmentRegister!C:C,0)))</f>
        <v/>
      </c>
      <c r="D305" s="38" t="str">
        <f t="shared" si="11"/>
        <v/>
      </c>
      <c r="E305" s="38" t="str">
        <f>IF(ISBLANK($A305),"",INDEX(ShipmentRegister!D:D,MATCH(AuditSheet!$A305,ShipmentRegister!C:C,0)))</f>
        <v/>
      </c>
      <c r="F305" s="38" t="str">
        <f>IF(ISBLANK($A305),"",INDEX(ShipmentRegister!M:M,MATCH(AuditSheet!$A305,ShipmentRegister!C:C,0)))</f>
        <v/>
      </c>
      <c r="G305" s="37" t="str">
        <f t="shared" si="10"/>
        <v/>
      </c>
    </row>
    <row r="306" spans="1:7" s="54" customFormat="1">
      <c r="A306" s="29"/>
      <c r="B306" s="24"/>
      <c r="C306" s="38" t="str">
        <f>IF(ISBLANK($A306),"",INDEX(ShipmentRegister!F:F,MATCH(AuditSheet!$A306,ShipmentRegister!C:C,0)))</f>
        <v/>
      </c>
      <c r="D306" s="38" t="str">
        <f t="shared" si="11"/>
        <v/>
      </c>
      <c r="E306" s="38" t="str">
        <f>IF(ISBLANK($A306),"",INDEX(ShipmentRegister!D:D,MATCH(AuditSheet!$A306,ShipmentRegister!C:C,0)))</f>
        <v/>
      </c>
      <c r="F306" s="38" t="str">
        <f>IF(ISBLANK($A306),"",INDEX(ShipmentRegister!M:M,MATCH(AuditSheet!$A306,ShipmentRegister!C:C,0)))</f>
        <v/>
      </c>
      <c r="G306" s="37" t="str">
        <f t="shared" si="10"/>
        <v/>
      </c>
    </row>
    <row r="307" spans="1:7" s="54" customFormat="1">
      <c r="A307" s="29"/>
      <c r="B307" s="24"/>
      <c r="C307" s="38" t="str">
        <f>IF(ISBLANK($A307),"",INDEX(ShipmentRegister!F:F,MATCH(AuditSheet!$A307,ShipmentRegister!C:C,0)))</f>
        <v/>
      </c>
      <c r="D307" s="38" t="str">
        <f t="shared" si="11"/>
        <v/>
      </c>
      <c r="E307" s="38" t="str">
        <f>IF(ISBLANK($A307),"",INDEX(ShipmentRegister!D:D,MATCH(AuditSheet!$A307,ShipmentRegister!C:C,0)))</f>
        <v/>
      </c>
      <c r="F307" s="38" t="str">
        <f>IF(ISBLANK($A307),"",INDEX(ShipmentRegister!M:M,MATCH(AuditSheet!$A307,ShipmentRegister!C:C,0)))</f>
        <v/>
      </c>
      <c r="G307" s="37" t="str">
        <f t="shared" si="10"/>
        <v/>
      </c>
    </row>
    <row r="308" spans="1:7" s="54" customFormat="1">
      <c r="A308" s="29"/>
      <c r="B308" s="24"/>
      <c r="C308" s="38" t="str">
        <f>IF(ISBLANK($A308),"",INDEX(ShipmentRegister!F:F,MATCH(AuditSheet!$A308,ShipmentRegister!C:C,0)))</f>
        <v/>
      </c>
      <c r="D308" s="38" t="str">
        <f t="shared" si="11"/>
        <v/>
      </c>
      <c r="E308" s="38" t="str">
        <f>IF(ISBLANK($A308),"",INDEX(ShipmentRegister!D:D,MATCH(AuditSheet!$A308,ShipmentRegister!C:C,0)))</f>
        <v/>
      </c>
      <c r="F308" s="38" t="str">
        <f>IF(ISBLANK($A308),"",INDEX(ShipmentRegister!M:M,MATCH(AuditSheet!$A308,ShipmentRegister!C:C,0)))</f>
        <v/>
      </c>
      <c r="G308" s="37" t="str">
        <f t="shared" si="10"/>
        <v/>
      </c>
    </row>
    <row r="309" spans="1:7" s="54" customFormat="1">
      <c r="A309" s="29"/>
      <c r="B309" s="24"/>
      <c r="C309" s="38" t="str">
        <f>IF(ISBLANK($A309),"",INDEX(ShipmentRegister!F:F,MATCH(AuditSheet!$A309,ShipmentRegister!C:C,0)))</f>
        <v/>
      </c>
      <c r="D309" s="38" t="str">
        <f t="shared" si="11"/>
        <v/>
      </c>
      <c r="E309" s="38" t="str">
        <f>IF(ISBLANK($A309),"",INDEX(ShipmentRegister!D:D,MATCH(AuditSheet!$A309,ShipmentRegister!C:C,0)))</f>
        <v/>
      </c>
      <c r="F309" s="38" t="str">
        <f>IF(ISBLANK($A309),"",INDEX(ShipmentRegister!M:M,MATCH(AuditSheet!$A309,ShipmentRegister!C:C,0)))</f>
        <v/>
      </c>
      <c r="G309" s="37" t="str">
        <f t="shared" si="10"/>
        <v/>
      </c>
    </row>
    <row r="310" spans="1:7" s="54" customFormat="1">
      <c r="A310" s="29"/>
      <c r="B310" s="24"/>
      <c r="C310" s="38" t="str">
        <f>IF(ISBLANK($A310),"",INDEX(ShipmentRegister!F:F,MATCH(AuditSheet!$A310,ShipmentRegister!C:C,0)))</f>
        <v/>
      </c>
      <c r="D310" s="38" t="str">
        <f t="shared" si="11"/>
        <v/>
      </c>
      <c r="E310" s="38" t="str">
        <f>IF(ISBLANK($A310),"",INDEX(ShipmentRegister!D:D,MATCH(AuditSheet!$A310,ShipmentRegister!C:C,0)))</f>
        <v/>
      </c>
      <c r="F310" s="38" t="str">
        <f>IF(ISBLANK($A310),"",INDEX(ShipmentRegister!M:M,MATCH(AuditSheet!$A310,ShipmentRegister!C:C,0)))</f>
        <v/>
      </c>
      <c r="G310" s="37" t="str">
        <f t="shared" si="10"/>
        <v/>
      </c>
    </row>
    <row r="311" spans="1:7" s="54" customFormat="1">
      <c r="A311" s="29"/>
      <c r="B311" s="24"/>
      <c r="C311" s="38" t="str">
        <f>IF(ISBLANK($A311),"",INDEX(ShipmentRegister!F:F,MATCH(AuditSheet!$A311,ShipmentRegister!C:C,0)))</f>
        <v/>
      </c>
      <c r="D311" s="38" t="str">
        <f t="shared" si="11"/>
        <v/>
      </c>
      <c r="E311" s="38" t="str">
        <f>IF(ISBLANK($A311),"",INDEX(ShipmentRegister!D:D,MATCH(AuditSheet!$A311,ShipmentRegister!C:C,0)))</f>
        <v/>
      </c>
      <c r="F311" s="38" t="str">
        <f>IF(ISBLANK($A311),"",INDEX(ShipmentRegister!M:M,MATCH(AuditSheet!$A311,ShipmentRegister!C:C,0)))</f>
        <v/>
      </c>
      <c r="G311" s="37" t="str">
        <f t="shared" si="10"/>
        <v/>
      </c>
    </row>
    <row r="312" spans="1:7" s="54" customFormat="1">
      <c r="A312" s="29"/>
      <c r="B312" s="24"/>
      <c r="C312" s="38" t="str">
        <f>IF(ISBLANK($A312),"",INDEX(ShipmentRegister!F:F,MATCH(AuditSheet!$A312,ShipmentRegister!C:C,0)))</f>
        <v/>
      </c>
      <c r="D312" s="38" t="str">
        <f t="shared" si="11"/>
        <v/>
      </c>
      <c r="E312" s="38" t="str">
        <f>IF(ISBLANK($A312),"",INDEX(ShipmentRegister!D:D,MATCH(AuditSheet!$A312,ShipmentRegister!C:C,0)))</f>
        <v/>
      </c>
      <c r="F312" s="38" t="str">
        <f>IF(ISBLANK($A312),"",INDEX(ShipmentRegister!M:M,MATCH(AuditSheet!$A312,ShipmentRegister!C:C,0)))</f>
        <v/>
      </c>
      <c r="G312" s="37" t="str">
        <f t="shared" si="10"/>
        <v/>
      </c>
    </row>
    <row r="313" spans="1:7" s="54" customFormat="1">
      <c r="A313" s="29"/>
      <c r="B313" s="24"/>
      <c r="C313" s="38" t="str">
        <f>IF(ISBLANK($A313),"",INDEX(ShipmentRegister!F:F,MATCH(AuditSheet!$A313,ShipmentRegister!C:C,0)))</f>
        <v/>
      </c>
      <c r="D313" s="38" t="str">
        <f t="shared" si="11"/>
        <v/>
      </c>
      <c r="E313" s="38" t="str">
        <f>IF(ISBLANK($A313),"",INDEX(ShipmentRegister!D:D,MATCH(AuditSheet!$A313,ShipmentRegister!C:C,0)))</f>
        <v/>
      </c>
      <c r="F313" s="38" t="str">
        <f>IF(ISBLANK($A313),"",INDEX(ShipmentRegister!M:M,MATCH(AuditSheet!$A313,ShipmentRegister!C:C,0)))</f>
        <v/>
      </c>
      <c r="G313" s="37" t="str">
        <f t="shared" si="10"/>
        <v/>
      </c>
    </row>
    <row r="314" spans="1:7" s="54" customFormat="1">
      <c r="A314" s="29"/>
      <c r="B314" s="24"/>
      <c r="C314" s="38" t="str">
        <f>IF(ISBLANK($A314),"",INDEX(ShipmentRegister!F:F,MATCH(AuditSheet!$A314,ShipmentRegister!C:C,0)))</f>
        <v/>
      </c>
      <c r="D314" s="38" t="str">
        <f t="shared" si="11"/>
        <v/>
      </c>
      <c r="E314" s="38" t="str">
        <f>IF(ISBLANK($A314),"",INDEX(ShipmentRegister!D:D,MATCH(AuditSheet!$A314,ShipmentRegister!C:C,0)))</f>
        <v/>
      </c>
      <c r="F314" s="38" t="str">
        <f>IF(ISBLANK($A314),"",INDEX(ShipmentRegister!M:M,MATCH(AuditSheet!$A314,ShipmentRegister!C:C,0)))</f>
        <v/>
      </c>
      <c r="G314" s="37" t="str">
        <f t="shared" si="10"/>
        <v/>
      </c>
    </row>
    <row r="315" spans="1:7" s="54" customFormat="1">
      <c r="A315" s="29"/>
      <c r="B315" s="24"/>
      <c r="C315" s="38" t="str">
        <f>IF(ISBLANK($A315),"",INDEX(ShipmentRegister!F:F,MATCH(AuditSheet!$A315,ShipmentRegister!C:C,0)))</f>
        <v/>
      </c>
      <c r="D315" s="38" t="str">
        <f t="shared" si="11"/>
        <v/>
      </c>
      <c r="E315" s="38" t="str">
        <f>IF(ISBLANK($A315),"",INDEX(ShipmentRegister!D:D,MATCH(AuditSheet!$A315,ShipmentRegister!C:C,0)))</f>
        <v/>
      </c>
      <c r="F315" s="38" t="str">
        <f>IF(ISBLANK($A315),"",INDEX(ShipmentRegister!M:M,MATCH(AuditSheet!$A315,ShipmentRegister!C:C,0)))</f>
        <v/>
      </c>
      <c r="G315" s="37" t="str">
        <f t="shared" si="10"/>
        <v/>
      </c>
    </row>
    <row r="316" spans="1:7" s="54" customFormat="1">
      <c r="A316" s="29"/>
      <c r="B316" s="24"/>
      <c r="C316" s="38" t="str">
        <f>IF(ISBLANK($A316),"",INDEX(ShipmentRegister!F:F,MATCH(AuditSheet!$A316,ShipmentRegister!C:C,0)))</f>
        <v/>
      </c>
      <c r="D316" s="38" t="str">
        <f t="shared" si="11"/>
        <v/>
      </c>
      <c r="E316" s="38" t="str">
        <f>IF(ISBLANK($A316),"",INDEX(ShipmentRegister!D:D,MATCH(AuditSheet!$A316,ShipmentRegister!C:C,0)))</f>
        <v/>
      </c>
      <c r="F316" s="38" t="str">
        <f>IF(ISBLANK($A316),"",INDEX(ShipmentRegister!M:M,MATCH(AuditSheet!$A316,ShipmentRegister!C:C,0)))</f>
        <v/>
      </c>
      <c r="G316" s="37" t="str">
        <f t="shared" si="10"/>
        <v/>
      </c>
    </row>
    <row r="317" spans="1:7" s="54" customFormat="1">
      <c r="A317" s="29"/>
      <c r="B317" s="24"/>
      <c r="C317" s="38" t="str">
        <f>IF(ISBLANK($A317),"",INDEX(ShipmentRegister!F:F,MATCH(AuditSheet!$A317,ShipmentRegister!C:C,0)))</f>
        <v/>
      </c>
      <c r="D317" s="38" t="str">
        <f t="shared" si="11"/>
        <v/>
      </c>
      <c r="E317" s="38" t="str">
        <f>IF(ISBLANK($A317),"",INDEX(ShipmentRegister!D:D,MATCH(AuditSheet!$A317,ShipmentRegister!C:C,0)))</f>
        <v/>
      </c>
      <c r="F317" s="38" t="str">
        <f>IF(ISBLANK($A317),"",INDEX(ShipmentRegister!M:M,MATCH(AuditSheet!$A317,ShipmentRegister!C:C,0)))</f>
        <v/>
      </c>
      <c r="G317" s="37" t="str">
        <f t="shared" si="10"/>
        <v/>
      </c>
    </row>
    <row r="318" spans="1:7" s="54" customFormat="1">
      <c r="A318" s="29"/>
      <c r="B318" s="24"/>
      <c r="C318" s="38" t="str">
        <f>IF(ISBLANK($A318),"",INDEX(ShipmentRegister!F:F,MATCH(AuditSheet!$A318,ShipmentRegister!C:C,0)))</f>
        <v/>
      </c>
      <c r="D318" s="38" t="str">
        <f t="shared" si="11"/>
        <v/>
      </c>
      <c r="E318" s="38" t="str">
        <f>IF(ISBLANK($A318),"",INDEX(ShipmentRegister!D:D,MATCH(AuditSheet!$A318,ShipmentRegister!C:C,0)))</f>
        <v/>
      </c>
      <c r="F318" s="38" t="str">
        <f>IF(ISBLANK($A318),"",INDEX(ShipmentRegister!M:M,MATCH(AuditSheet!$A318,ShipmentRegister!C:C,0)))</f>
        <v/>
      </c>
      <c r="G318" s="37" t="str">
        <f t="shared" si="10"/>
        <v/>
      </c>
    </row>
    <row r="319" spans="1:7" s="54" customFormat="1">
      <c r="A319" s="29"/>
      <c r="B319" s="24"/>
      <c r="C319" s="38" t="str">
        <f>IF(ISBLANK($A319),"",INDEX(ShipmentRegister!F:F,MATCH(AuditSheet!$A319,ShipmentRegister!C:C,0)))</f>
        <v/>
      </c>
      <c r="D319" s="38" t="str">
        <f t="shared" si="11"/>
        <v/>
      </c>
      <c r="E319" s="38" t="str">
        <f>IF(ISBLANK($A319),"",INDEX(ShipmentRegister!D:D,MATCH(AuditSheet!$A319,ShipmentRegister!C:C,0)))</f>
        <v/>
      </c>
      <c r="F319" s="38" t="str">
        <f>IF(ISBLANK($A319),"",INDEX(ShipmentRegister!M:M,MATCH(AuditSheet!$A319,ShipmentRegister!C:C,0)))</f>
        <v/>
      </c>
      <c r="G319" s="37" t="str">
        <f t="shared" si="10"/>
        <v/>
      </c>
    </row>
    <row r="320" spans="1:7" s="54" customFormat="1">
      <c r="A320" s="29"/>
      <c r="B320" s="24"/>
      <c r="C320" s="38" t="str">
        <f>IF(ISBLANK($A320),"",INDEX(ShipmentRegister!F:F,MATCH(AuditSheet!$A320,ShipmentRegister!C:C,0)))</f>
        <v/>
      </c>
      <c r="D320" s="38" t="str">
        <f t="shared" si="11"/>
        <v/>
      </c>
      <c r="E320" s="38" t="str">
        <f>IF(ISBLANK($A320),"",INDEX(ShipmentRegister!D:D,MATCH(AuditSheet!$A320,ShipmentRegister!C:C,0)))</f>
        <v/>
      </c>
      <c r="F320" s="38" t="str">
        <f>IF(ISBLANK($A320),"",INDEX(ShipmentRegister!M:M,MATCH(AuditSheet!$A320,ShipmentRegister!C:C,0)))</f>
        <v/>
      </c>
      <c r="G320" s="37" t="str">
        <f t="shared" si="10"/>
        <v/>
      </c>
    </row>
    <row r="321" spans="1:7" s="54" customFormat="1">
      <c r="A321" s="29"/>
      <c r="B321" s="24"/>
      <c r="C321" s="38" t="str">
        <f>IF(ISBLANK($A321),"",INDEX(ShipmentRegister!F:F,MATCH(AuditSheet!$A321,ShipmentRegister!C:C,0)))</f>
        <v/>
      </c>
      <c r="D321" s="38" t="str">
        <f t="shared" si="11"/>
        <v/>
      </c>
      <c r="E321" s="38" t="str">
        <f>IF(ISBLANK($A321),"",INDEX(ShipmentRegister!D:D,MATCH(AuditSheet!$A321,ShipmentRegister!C:C,0)))</f>
        <v/>
      </c>
      <c r="F321" s="38" t="str">
        <f>IF(ISBLANK($A321),"",INDEX(ShipmentRegister!M:M,MATCH(AuditSheet!$A321,ShipmentRegister!C:C,0)))</f>
        <v/>
      </c>
      <c r="G321" s="37" t="str">
        <f t="shared" si="10"/>
        <v/>
      </c>
    </row>
    <row r="322" spans="1:7" s="54" customFormat="1">
      <c r="A322" s="29"/>
      <c r="B322" s="24"/>
      <c r="C322" s="38" t="str">
        <f>IF(ISBLANK($A322),"",INDEX(ShipmentRegister!F:F,MATCH(AuditSheet!$A322,ShipmentRegister!C:C,0)))</f>
        <v/>
      </c>
      <c r="D322" s="38" t="str">
        <f t="shared" si="11"/>
        <v/>
      </c>
      <c r="E322" s="38" t="str">
        <f>IF(ISBLANK($A322),"",INDEX(ShipmentRegister!D:D,MATCH(AuditSheet!$A322,ShipmentRegister!C:C,0)))</f>
        <v/>
      </c>
      <c r="F322" s="38" t="str">
        <f>IF(ISBLANK($A322),"",INDEX(ShipmentRegister!M:M,MATCH(AuditSheet!$A322,ShipmentRegister!C:C,0)))</f>
        <v/>
      </c>
      <c r="G322" s="37" t="str">
        <f t="shared" si="10"/>
        <v/>
      </c>
    </row>
    <row r="323" spans="1:7" s="54" customFormat="1">
      <c r="A323" s="29"/>
      <c r="B323" s="24"/>
      <c r="C323" s="38" t="str">
        <f>IF(ISBLANK($A323),"",INDEX(ShipmentRegister!F:F,MATCH(AuditSheet!$A323,ShipmentRegister!C:C,0)))</f>
        <v/>
      </c>
      <c r="D323" s="38" t="str">
        <f t="shared" si="11"/>
        <v/>
      </c>
      <c r="E323" s="38" t="str">
        <f>IF(ISBLANK($A323),"",INDEX(ShipmentRegister!D:D,MATCH(AuditSheet!$A323,ShipmentRegister!C:C,0)))</f>
        <v/>
      </c>
      <c r="F323" s="38" t="str">
        <f>IF(ISBLANK($A323),"",INDEX(ShipmentRegister!M:M,MATCH(AuditSheet!$A323,ShipmentRegister!C:C,0)))</f>
        <v/>
      </c>
      <c r="G323" s="37" t="str">
        <f t="shared" ref="G323:G386" si="12">IF(COUNTIF(A:A,A:A)&gt;1,"Duplicate ID","")</f>
        <v/>
      </c>
    </row>
    <row r="324" spans="1:7" s="54" customFormat="1">
      <c r="A324" s="29"/>
      <c r="B324" s="24"/>
      <c r="C324" s="38" t="str">
        <f>IF(ISBLANK($A324),"",INDEX(ShipmentRegister!F:F,MATCH(AuditSheet!$A324,ShipmentRegister!C:C,0)))</f>
        <v/>
      </c>
      <c r="D324" s="38" t="str">
        <f t="shared" ref="D324:D387" si="13">IF(A324="","",IF(B324&lt;&gt;C324,"Does Not Match",""))</f>
        <v/>
      </c>
      <c r="E324" s="38" t="str">
        <f>IF(ISBLANK($A324),"",INDEX(ShipmentRegister!D:D,MATCH(AuditSheet!$A324,ShipmentRegister!C:C,0)))</f>
        <v/>
      </c>
      <c r="F324" s="38" t="str">
        <f>IF(ISBLANK($A324),"",INDEX(ShipmentRegister!M:M,MATCH(AuditSheet!$A324,ShipmentRegister!C:C,0)))</f>
        <v/>
      </c>
      <c r="G324" s="37" t="str">
        <f t="shared" si="12"/>
        <v/>
      </c>
    </row>
    <row r="325" spans="1:7" s="54" customFormat="1">
      <c r="A325" s="29"/>
      <c r="B325" s="24"/>
      <c r="C325" s="38" t="str">
        <f>IF(ISBLANK($A325),"",INDEX(ShipmentRegister!F:F,MATCH(AuditSheet!$A325,ShipmentRegister!C:C,0)))</f>
        <v/>
      </c>
      <c r="D325" s="38" t="str">
        <f t="shared" si="13"/>
        <v/>
      </c>
      <c r="E325" s="38" t="str">
        <f>IF(ISBLANK($A325),"",INDEX(ShipmentRegister!D:D,MATCH(AuditSheet!$A325,ShipmentRegister!C:C,0)))</f>
        <v/>
      </c>
      <c r="F325" s="38" t="str">
        <f>IF(ISBLANK($A325),"",INDEX(ShipmentRegister!M:M,MATCH(AuditSheet!$A325,ShipmentRegister!C:C,0)))</f>
        <v/>
      </c>
      <c r="G325" s="37" t="str">
        <f t="shared" si="12"/>
        <v/>
      </c>
    </row>
    <row r="326" spans="1:7" s="54" customFormat="1">
      <c r="A326" s="29"/>
      <c r="B326" s="24"/>
      <c r="C326" s="38" t="str">
        <f>IF(ISBLANK($A326),"",INDEX(ShipmentRegister!F:F,MATCH(AuditSheet!$A326,ShipmentRegister!C:C,0)))</f>
        <v/>
      </c>
      <c r="D326" s="38" t="str">
        <f t="shared" si="13"/>
        <v/>
      </c>
      <c r="E326" s="38" t="str">
        <f>IF(ISBLANK($A326),"",INDEX(ShipmentRegister!D:D,MATCH(AuditSheet!$A326,ShipmentRegister!C:C,0)))</f>
        <v/>
      </c>
      <c r="F326" s="38" t="str">
        <f>IF(ISBLANK($A326),"",INDEX(ShipmentRegister!M:M,MATCH(AuditSheet!$A326,ShipmentRegister!C:C,0)))</f>
        <v/>
      </c>
      <c r="G326" s="37" t="str">
        <f t="shared" si="12"/>
        <v/>
      </c>
    </row>
    <row r="327" spans="1:7" s="54" customFormat="1">
      <c r="A327" s="29"/>
      <c r="B327" s="24"/>
      <c r="C327" s="38" t="str">
        <f>IF(ISBLANK($A327),"",INDEX(ShipmentRegister!F:F,MATCH(AuditSheet!$A327,ShipmentRegister!C:C,0)))</f>
        <v/>
      </c>
      <c r="D327" s="38" t="str">
        <f t="shared" si="13"/>
        <v/>
      </c>
      <c r="E327" s="38" t="str">
        <f>IF(ISBLANK($A327),"",INDEX(ShipmentRegister!D:D,MATCH(AuditSheet!$A327,ShipmentRegister!C:C,0)))</f>
        <v/>
      </c>
      <c r="F327" s="38" t="str">
        <f>IF(ISBLANK($A327),"",INDEX(ShipmentRegister!M:M,MATCH(AuditSheet!$A327,ShipmentRegister!C:C,0)))</f>
        <v/>
      </c>
      <c r="G327" s="37" t="str">
        <f t="shared" si="12"/>
        <v/>
      </c>
    </row>
    <row r="328" spans="1:7" s="54" customFormat="1">
      <c r="A328" s="29"/>
      <c r="B328" s="24"/>
      <c r="C328" s="38" t="str">
        <f>IF(ISBLANK($A328),"",INDEX(ShipmentRegister!F:F,MATCH(AuditSheet!$A328,ShipmentRegister!C:C,0)))</f>
        <v/>
      </c>
      <c r="D328" s="38" t="str">
        <f t="shared" si="13"/>
        <v/>
      </c>
      <c r="E328" s="38" t="str">
        <f>IF(ISBLANK($A328),"",INDEX(ShipmentRegister!D:D,MATCH(AuditSheet!$A328,ShipmentRegister!C:C,0)))</f>
        <v/>
      </c>
      <c r="F328" s="38" t="str">
        <f>IF(ISBLANK($A328),"",INDEX(ShipmentRegister!M:M,MATCH(AuditSheet!$A328,ShipmentRegister!C:C,0)))</f>
        <v/>
      </c>
      <c r="G328" s="37" t="str">
        <f t="shared" si="12"/>
        <v/>
      </c>
    </row>
    <row r="329" spans="1:7" s="54" customFormat="1">
      <c r="A329" s="29"/>
      <c r="B329" s="24"/>
      <c r="C329" s="38" t="str">
        <f>IF(ISBLANK($A329),"",INDEX(ShipmentRegister!F:F,MATCH(AuditSheet!$A329,ShipmentRegister!C:C,0)))</f>
        <v/>
      </c>
      <c r="D329" s="38" t="str">
        <f t="shared" si="13"/>
        <v/>
      </c>
      <c r="E329" s="38" t="str">
        <f>IF(ISBLANK($A329),"",INDEX(ShipmentRegister!D:D,MATCH(AuditSheet!$A329,ShipmentRegister!C:C,0)))</f>
        <v/>
      </c>
      <c r="F329" s="38" t="str">
        <f>IF(ISBLANK($A329),"",INDEX(ShipmentRegister!M:M,MATCH(AuditSheet!$A329,ShipmentRegister!C:C,0)))</f>
        <v/>
      </c>
      <c r="G329" s="37" t="str">
        <f t="shared" si="12"/>
        <v/>
      </c>
    </row>
    <row r="330" spans="1:7" s="54" customFormat="1">
      <c r="A330" s="29"/>
      <c r="B330" s="24"/>
      <c r="C330" s="38" t="str">
        <f>IF(ISBLANK($A330),"",INDEX(ShipmentRegister!F:F,MATCH(AuditSheet!$A330,ShipmentRegister!C:C,0)))</f>
        <v/>
      </c>
      <c r="D330" s="38" t="str">
        <f t="shared" si="13"/>
        <v/>
      </c>
      <c r="E330" s="38" t="str">
        <f>IF(ISBLANK($A330),"",INDEX(ShipmentRegister!D:D,MATCH(AuditSheet!$A330,ShipmentRegister!C:C,0)))</f>
        <v/>
      </c>
      <c r="F330" s="38" t="str">
        <f>IF(ISBLANK($A330),"",INDEX(ShipmentRegister!M:M,MATCH(AuditSheet!$A330,ShipmentRegister!C:C,0)))</f>
        <v/>
      </c>
      <c r="G330" s="37" t="str">
        <f t="shared" si="12"/>
        <v/>
      </c>
    </row>
    <row r="331" spans="1:7" s="54" customFormat="1">
      <c r="A331" s="29"/>
      <c r="B331" s="24"/>
      <c r="C331" s="38" t="str">
        <f>IF(ISBLANK($A331),"",INDEX(ShipmentRegister!F:F,MATCH(AuditSheet!$A331,ShipmentRegister!C:C,0)))</f>
        <v/>
      </c>
      <c r="D331" s="38" t="str">
        <f t="shared" si="13"/>
        <v/>
      </c>
      <c r="E331" s="38" t="str">
        <f>IF(ISBLANK($A331),"",INDEX(ShipmentRegister!D:D,MATCH(AuditSheet!$A331,ShipmentRegister!C:C,0)))</f>
        <v/>
      </c>
      <c r="F331" s="38" t="str">
        <f>IF(ISBLANK($A331),"",INDEX(ShipmentRegister!M:M,MATCH(AuditSheet!$A331,ShipmentRegister!C:C,0)))</f>
        <v/>
      </c>
      <c r="G331" s="37" t="str">
        <f t="shared" si="12"/>
        <v/>
      </c>
    </row>
    <row r="332" spans="1:7" s="54" customFormat="1">
      <c r="A332" s="29"/>
      <c r="B332" s="24"/>
      <c r="C332" s="38" t="str">
        <f>IF(ISBLANK($A332),"",INDEX(ShipmentRegister!F:F,MATCH(AuditSheet!$A332,ShipmentRegister!C:C,0)))</f>
        <v/>
      </c>
      <c r="D332" s="38" t="str">
        <f t="shared" si="13"/>
        <v/>
      </c>
      <c r="E332" s="38" t="str">
        <f>IF(ISBLANK($A332),"",INDEX(ShipmentRegister!D:D,MATCH(AuditSheet!$A332,ShipmentRegister!C:C,0)))</f>
        <v/>
      </c>
      <c r="F332" s="38" t="str">
        <f>IF(ISBLANK($A332),"",INDEX(ShipmentRegister!M:M,MATCH(AuditSheet!$A332,ShipmentRegister!C:C,0)))</f>
        <v/>
      </c>
      <c r="G332" s="37" t="str">
        <f t="shared" si="12"/>
        <v/>
      </c>
    </row>
    <row r="333" spans="1:7" s="54" customFormat="1">
      <c r="A333" s="29"/>
      <c r="B333" s="24"/>
      <c r="C333" s="38" t="str">
        <f>IF(ISBLANK($A333),"",INDEX(ShipmentRegister!F:F,MATCH(AuditSheet!$A333,ShipmentRegister!C:C,0)))</f>
        <v/>
      </c>
      <c r="D333" s="38" t="str">
        <f t="shared" si="13"/>
        <v/>
      </c>
      <c r="E333" s="38" t="str">
        <f>IF(ISBLANK($A333),"",INDEX(ShipmentRegister!D:D,MATCH(AuditSheet!$A333,ShipmentRegister!C:C,0)))</f>
        <v/>
      </c>
      <c r="F333" s="38" t="str">
        <f>IF(ISBLANK($A333),"",INDEX(ShipmentRegister!M:M,MATCH(AuditSheet!$A333,ShipmentRegister!C:C,0)))</f>
        <v/>
      </c>
      <c r="G333" s="37" t="str">
        <f t="shared" si="12"/>
        <v/>
      </c>
    </row>
    <row r="334" spans="1:7" s="54" customFormat="1">
      <c r="A334" s="29"/>
      <c r="B334" s="24"/>
      <c r="C334" s="38" t="str">
        <f>IF(ISBLANK($A334),"",INDEX(ShipmentRegister!F:F,MATCH(AuditSheet!$A334,ShipmentRegister!C:C,0)))</f>
        <v/>
      </c>
      <c r="D334" s="38" t="str">
        <f t="shared" si="13"/>
        <v/>
      </c>
      <c r="E334" s="38" t="str">
        <f>IF(ISBLANK($A334),"",INDEX(ShipmentRegister!D:D,MATCH(AuditSheet!$A334,ShipmentRegister!C:C,0)))</f>
        <v/>
      </c>
      <c r="F334" s="38" t="str">
        <f>IF(ISBLANK($A334),"",INDEX(ShipmentRegister!M:M,MATCH(AuditSheet!$A334,ShipmentRegister!C:C,0)))</f>
        <v/>
      </c>
      <c r="G334" s="37" t="str">
        <f t="shared" si="12"/>
        <v/>
      </c>
    </row>
    <row r="335" spans="1:7" s="54" customFormat="1">
      <c r="A335" s="29"/>
      <c r="B335" s="24"/>
      <c r="C335" s="38" t="str">
        <f>IF(ISBLANK($A335),"",INDEX(ShipmentRegister!F:F,MATCH(AuditSheet!$A335,ShipmentRegister!C:C,0)))</f>
        <v/>
      </c>
      <c r="D335" s="38" t="str">
        <f t="shared" si="13"/>
        <v/>
      </c>
      <c r="E335" s="38" t="str">
        <f>IF(ISBLANK($A335),"",INDEX(ShipmentRegister!D:D,MATCH(AuditSheet!$A335,ShipmentRegister!C:C,0)))</f>
        <v/>
      </c>
      <c r="F335" s="38" t="str">
        <f>IF(ISBLANK($A335),"",INDEX(ShipmentRegister!M:M,MATCH(AuditSheet!$A335,ShipmentRegister!C:C,0)))</f>
        <v/>
      </c>
      <c r="G335" s="37" t="str">
        <f t="shared" si="12"/>
        <v/>
      </c>
    </row>
    <row r="336" spans="1:7" s="54" customFormat="1">
      <c r="A336" s="29"/>
      <c r="B336" s="24"/>
      <c r="C336" s="38" t="str">
        <f>IF(ISBLANK($A336),"",INDEX(ShipmentRegister!F:F,MATCH(AuditSheet!$A336,ShipmentRegister!C:C,0)))</f>
        <v/>
      </c>
      <c r="D336" s="38" t="str">
        <f t="shared" si="13"/>
        <v/>
      </c>
      <c r="E336" s="38" t="str">
        <f>IF(ISBLANK($A336),"",INDEX(ShipmentRegister!D:D,MATCH(AuditSheet!$A336,ShipmentRegister!C:C,0)))</f>
        <v/>
      </c>
      <c r="F336" s="38" t="str">
        <f>IF(ISBLANK($A336),"",INDEX(ShipmentRegister!M:M,MATCH(AuditSheet!$A336,ShipmentRegister!C:C,0)))</f>
        <v/>
      </c>
      <c r="G336" s="37" t="str">
        <f t="shared" si="12"/>
        <v/>
      </c>
    </row>
    <row r="337" spans="1:7" s="54" customFormat="1">
      <c r="A337" s="29"/>
      <c r="B337" s="24"/>
      <c r="C337" s="38" t="str">
        <f>IF(ISBLANK($A337),"",INDEX(ShipmentRegister!F:F,MATCH(AuditSheet!$A337,ShipmentRegister!C:C,0)))</f>
        <v/>
      </c>
      <c r="D337" s="38" t="str">
        <f t="shared" si="13"/>
        <v/>
      </c>
      <c r="E337" s="38" t="str">
        <f>IF(ISBLANK($A337),"",INDEX(ShipmentRegister!D:D,MATCH(AuditSheet!$A337,ShipmentRegister!C:C,0)))</f>
        <v/>
      </c>
      <c r="F337" s="38" t="str">
        <f>IF(ISBLANK($A337),"",INDEX(ShipmentRegister!M:M,MATCH(AuditSheet!$A337,ShipmentRegister!C:C,0)))</f>
        <v/>
      </c>
      <c r="G337" s="37" t="str">
        <f t="shared" si="12"/>
        <v/>
      </c>
    </row>
    <row r="338" spans="1:7" s="54" customFormat="1">
      <c r="A338" s="29"/>
      <c r="B338" s="24"/>
      <c r="C338" s="38" t="str">
        <f>IF(ISBLANK($A338),"",INDEX(ShipmentRegister!F:F,MATCH(AuditSheet!$A338,ShipmentRegister!C:C,0)))</f>
        <v/>
      </c>
      <c r="D338" s="38" t="str">
        <f t="shared" si="13"/>
        <v/>
      </c>
      <c r="E338" s="38" t="str">
        <f>IF(ISBLANK($A338),"",INDEX(ShipmentRegister!D:D,MATCH(AuditSheet!$A338,ShipmentRegister!C:C,0)))</f>
        <v/>
      </c>
      <c r="F338" s="38" t="str">
        <f>IF(ISBLANK($A338),"",INDEX(ShipmentRegister!M:M,MATCH(AuditSheet!$A338,ShipmentRegister!C:C,0)))</f>
        <v/>
      </c>
      <c r="G338" s="37" t="str">
        <f t="shared" si="12"/>
        <v/>
      </c>
    </row>
    <row r="339" spans="1:7" s="54" customFormat="1">
      <c r="A339" s="29"/>
      <c r="B339" s="24"/>
      <c r="C339" s="38" t="str">
        <f>IF(ISBLANK($A339),"",INDEX(ShipmentRegister!F:F,MATCH(AuditSheet!$A339,ShipmentRegister!C:C,0)))</f>
        <v/>
      </c>
      <c r="D339" s="38" t="str">
        <f t="shared" si="13"/>
        <v/>
      </c>
      <c r="E339" s="38" t="str">
        <f>IF(ISBLANK($A339),"",INDEX(ShipmentRegister!D:D,MATCH(AuditSheet!$A339,ShipmentRegister!C:C,0)))</f>
        <v/>
      </c>
      <c r="F339" s="38" t="str">
        <f>IF(ISBLANK($A339),"",INDEX(ShipmentRegister!M:M,MATCH(AuditSheet!$A339,ShipmentRegister!C:C,0)))</f>
        <v/>
      </c>
      <c r="G339" s="37" t="str">
        <f t="shared" si="12"/>
        <v/>
      </c>
    </row>
    <row r="340" spans="1:7" s="54" customFormat="1">
      <c r="A340" s="29"/>
      <c r="B340" s="24"/>
      <c r="C340" s="38" t="str">
        <f>IF(ISBLANK($A340),"",INDEX(ShipmentRegister!F:F,MATCH(AuditSheet!$A340,ShipmentRegister!C:C,0)))</f>
        <v/>
      </c>
      <c r="D340" s="38" t="str">
        <f t="shared" si="13"/>
        <v/>
      </c>
      <c r="E340" s="38" t="str">
        <f>IF(ISBLANK($A340),"",INDEX(ShipmentRegister!D:D,MATCH(AuditSheet!$A340,ShipmentRegister!C:C,0)))</f>
        <v/>
      </c>
      <c r="F340" s="38" t="str">
        <f>IF(ISBLANK($A340),"",INDEX(ShipmentRegister!M:M,MATCH(AuditSheet!$A340,ShipmentRegister!C:C,0)))</f>
        <v/>
      </c>
      <c r="G340" s="37" t="str">
        <f t="shared" si="12"/>
        <v/>
      </c>
    </row>
    <row r="341" spans="1:7" s="54" customFormat="1">
      <c r="A341" s="29"/>
      <c r="B341" s="24"/>
      <c r="C341" s="38" t="str">
        <f>IF(ISBLANK($A341),"",INDEX(ShipmentRegister!F:F,MATCH(AuditSheet!$A341,ShipmentRegister!C:C,0)))</f>
        <v/>
      </c>
      <c r="D341" s="38" t="str">
        <f t="shared" si="13"/>
        <v/>
      </c>
      <c r="E341" s="38" t="str">
        <f>IF(ISBLANK($A341),"",INDEX(ShipmentRegister!D:D,MATCH(AuditSheet!$A341,ShipmentRegister!C:C,0)))</f>
        <v/>
      </c>
      <c r="F341" s="38" t="str">
        <f>IF(ISBLANK($A341),"",INDEX(ShipmentRegister!M:M,MATCH(AuditSheet!$A341,ShipmentRegister!C:C,0)))</f>
        <v/>
      </c>
      <c r="G341" s="37" t="str">
        <f t="shared" si="12"/>
        <v/>
      </c>
    </row>
    <row r="342" spans="1:7" s="54" customFormat="1">
      <c r="A342" s="29"/>
      <c r="B342" s="24"/>
      <c r="C342" s="38" t="str">
        <f>IF(ISBLANK($A342),"",INDEX(ShipmentRegister!F:F,MATCH(AuditSheet!$A342,ShipmentRegister!C:C,0)))</f>
        <v/>
      </c>
      <c r="D342" s="38" t="str">
        <f t="shared" si="13"/>
        <v/>
      </c>
      <c r="E342" s="38" t="str">
        <f>IF(ISBLANK($A342),"",INDEX(ShipmentRegister!D:D,MATCH(AuditSheet!$A342,ShipmentRegister!C:C,0)))</f>
        <v/>
      </c>
      <c r="F342" s="38" t="str">
        <f>IF(ISBLANK($A342),"",INDEX(ShipmentRegister!M:M,MATCH(AuditSheet!$A342,ShipmentRegister!C:C,0)))</f>
        <v/>
      </c>
      <c r="G342" s="37" t="str">
        <f t="shared" si="12"/>
        <v/>
      </c>
    </row>
    <row r="343" spans="1:7" s="54" customFormat="1">
      <c r="A343" s="29"/>
      <c r="B343" s="24"/>
      <c r="C343" s="38" t="str">
        <f>IF(ISBLANK($A343),"",INDEX(ShipmentRegister!F:F,MATCH(AuditSheet!$A343,ShipmentRegister!C:C,0)))</f>
        <v/>
      </c>
      <c r="D343" s="38" t="str">
        <f t="shared" si="13"/>
        <v/>
      </c>
      <c r="E343" s="38" t="str">
        <f>IF(ISBLANK($A343),"",INDEX(ShipmentRegister!D:D,MATCH(AuditSheet!$A343,ShipmentRegister!C:C,0)))</f>
        <v/>
      </c>
      <c r="F343" s="38" t="str">
        <f>IF(ISBLANK($A343),"",INDEX(ShipmentRegister!M:M,MATCH(AuditSheet!$A343,ShipmentRegister!C:C,0)))</f>
        <v/>
      </c>
      <c r="G343" s="37" t="str">
        <f t="shared" si="12"/>
        <v/>
      </c>
    </row>
    <row r="344" spans="1:7" s="54" customFormat="1">
      <c r="A344" s="29"/>
      <c r="B344" s="24"/>
      <c r="C344" s="38" t="str">
        <f>IF(ISBLANK($A344),"",INDEX(ShipmentRegister!F:F,MATCH(AuditSheet!$A344,ShipmentRegister!C:C,0)))</f>
        <v/>
      </c>
      <c r="D344" s="38" t="str">
        <f t="shared" si="13"/>
        <v/>
      </c>
      <c r="E344" s="38" t="str">
        <f>IF(ISBLANK($A344),"",INDEX(ShipmentRegister!D:D,MATCH(AuditSheet!$A344,ShipmentRegister!C:C,0)))</f>
        <v/>
      </c>
      <c r="F344" s="38" t="str">
        <f>IF(ISBLANK($A344),"",INDEX(ShipmentRegister!M:M,MATCH(AuditSheet!$A344,ShipmentRegister!C:C,0)))</f>
        <v/>
      </c>
      <c r="G344" s="37" t="str">
        <f t="shared" si="12"/>
        <v/>
      </c>
    </row>
    <row r="345" spans="1:7" s="54" customFormat="1">
      <c r="A345" s="29"/>
      <c r="B345" s="24"/>
      <c r="C345" s="38" t="str">
        <f>IF(ISBLANK($A345),"",INDEX(ShipmentRegister!F:F,MATCH(AuditSheet!$A345,ShipmentRegister!C:C,0)))</f>
        <v/>
      </c>
      <c r="D345" s="38" t="str">
        <f t="shared" si="13"/>
        <v/>
      </c>
      <c r="E345" s="38" t="str">
        <f>IF(ISBLANK($A345),"",INDEX(ShipmentRegister!D:D,MATCH(AuditSheet!$A345,ShipmentRegister!C:C,0)))</f>
        <v/>
      </c>
      <c r="F345" s="38" t="str">
        <f>IF(ISBLANK($A345),"",INDEX(ShipmentRegister!M:M,MATCH(AuditSheet!$A345,ShipmentRegister!C:C,0)))</f>
        <v/>
      </c>
      <c r="G345" s="37" t="str">
        <f t="shared" si="12"/>
        <v/>
      </c>
    </row>
    <row r="346" spans="1:7" s="54" customFormat="1">
      <c r="A346" s="29"/>
      <c r="B346" s="24"/>
      <c r="C346" s="38" t="str">
        <f>IF(ISBLANK($A346),"",INDEX(ShipmentRegister!F:F,MATCH(AuditSheet!$A346,ShipmentRegister!C:C,0)))</f>
        <v/>
      </c>
      <c r="D346" s="38" t="str">
        <f t="shared" si="13"/>
        <v/>
      </c>
      <c r="E346" s="38" t="str">
        <f>IF(ISBLANK($A346),"",INDEX(ShipmentRegister!D:D,MATCH(AuditSheet!$A346,ShipmentRegister!C:C,0)))</f>
        <v/>
      </c>
      <c r="F346" s="38" t="str">
        <f>IF(ISBLANK($A346),"",INDEX(ShipmentRegister!M:M,MATCH(AuditSheet!$A346,ShipmentRegister!C:C,0)))</f>
        <v/>
      </c>
      <c r="G346" s="37" t="str">
        <f t="shared" si="12"/>
        <v/>
      </c>
    </row>
    <row r="347" spans="1:7" s="54" customFormat="1">
      <c r="A347" s="29"/>
      <c r="B347" s="24"/>
      <c r="C347" s="38" t="str">
        <f>IF(ISBLANK($A347),"",INDEX(ShipmentRegister!F:F,MATCH(AuditSheet!$A347,ShipmentRegister!C:C,0)))</f>
        <v/>
      </c>
      <c r="D347" s="38" t="str">
        <f t="shared" si="13"/>
        <v/>
      </c>
      <c r="E347" s="38" t="str">
        <f>IF(ISBLANK($A347),"",INDEX(ShipmentRegister!D:D,MATCH(AuditSheet!$A347,ShipmentRegister!C:C,0)))</f>
        <v/>
      </c>
      <c r="F347" s="38" t="str">
        <f>IF(ISBLANK($A347),"",INDEX(ShipmentRegister!M:M,MATCH(AuditSheet!$A347,ShipmentRegister!C:C,0)))</f>
        <v/>
      </c>
      <c r="G347" s="37" t="str">
        <f t="shared" si="12"/>
        <v/>
      </c>
    </row>
    <row r="348" spans="1:7" s="54" customFormat="1">
      <c r="A348" s="29"/>
      <c r="B348" s="24"/>
      <c r="C348" s="38" t="str">
        <f>IF(ISBLANK($A348),"",INDEX(ShipmentRegister!F:F,MATCH(AuditSheet!$A348,ShipmentRegister!C:C,0)))</f>
        <v/>
      </c>
      <c r="D348" s="38" t="str">
        <f t="shared" si="13"/>
        <v/>
      </c>
      <c r="E348" s="38" t="str">
        <f>IF(ISBLANK($A348),"",INDEX(ShipmentRegister!D:D,MATCH(AuditSheet!$A348,ShipmentRegister!C:C,0)))</f>
        <v/>
      </c>
      <c r="F348" s="38" t="str">
        <f>IF(ISBLANK($A348),"",INDEX(ShipmentRegister!M:M,MATCH(AuditSheet!$A348,ShipmentRegister!C:C,0)))</f>
        <v/>
      </c>
      <c r="G348" s="37" t="str">
        <f t="shared" si="12"/>
        <v/>
      </c>
    </row>
    <row r="349" spans="1:7" s="54" customFormat="1">
      <c r="A349" s="29"/>
      <c r="B349" s="24"/>
      <c r="C349" s="38" t="str">
        <f>IF(ISBLANK($A349),"",INDEX(ShipmentRegister!F:F,MATCH(AuditSheet!$A349,ShipmentRegister!C:C,0)))</f>
        <v/>
      </c>
      <c r="D349" s="38" t="str">
        <f t="shared" si="13"/>
        <v/>
      </c>
      <c r="E349" s="38" t="str">
        <f>IF(ISBLANK($A349),"",INDEX(ShipmentRegister!D:D,MATCH(AuditSheet!$A349,ShipmentRegister!C:C,0)))</f>
        <v/>
      </c>
      <c r="F349" s="38" t="str">
        <f>IF(ISBLANK($A349),"",INDEX(ShipmentRegister!M:M,MATCH(AuditSheet!$A349,ShipmentRegister!C:C,0)))</f>
        <v/>
      </c>
      <c r="G349" s="37" t="str">
        <f t="shared" si="12"/>
        <v/>
      </c>
    </row>
    <row r="350" spans="1:7" s="54" customFormat="1">
      <c r="A350" s="29"/>
      <c r="B350" s="24"/>
      <c r="C350" s="38" t="str">
        <f>IF(ISBLANK($A350),"",INDEX(ShipmentRegister!F:F,MATCH(AuditSheet!$A350,ShipmentRegister!C:C,0)))</f>
        <v/>
      </c>
      <c r="D350" s="38" t="str">
        <f t="shared" si="13"/>
        <v/>
      </c>
      <c r="E350" s="38" t="str">
        <f>IF(ISBLANK($A350),"",INDEX(ShipmentRegister!D:D,MATCH(AuditSheet!$A350,ShipmentRegister!C:C,0)))</f>
        <v/>
      </c>
      <c r="F350" s="38" t="str">
        <f>IF(ISBLANK($A350),"",INDEX(ShipmentRegister!M:M,MATCH(AuditSheet!$A350,ShipmentRegister!C:C,0)))</f>
        <v/>
      </c>
      <c r="G350" s="37" t="str">
        <f t="shared" si="12"/>
        <v/>
      </c>
    </row>
    <row r="351" spans="1:7" s="54" customFormat="1">
      <c r="A351" s="29"/>
      <c r="B351" s="24"/>
      <c r="C351" s="38" t="str">
        <f>IF(ISBLANK($A351),"",INDEX(ShipmentRegister!F:F,MATCH(AuditSheet!$A351,ShipmentRegister!C:C,0)))</f>
        <v/>
      </c>
      <c r="D351" s="38" t="str">
        <f t="shared" si="13"/>
        <v/>
      </c>
      <c r="E351" s="38" t="str">
        <f>IF(ISBLANK($A351),"",INDEX(ShipmentRegister!D:D,MATCH(AuditSheet!$A351,ShipmentRegister!C:C,0)))</f>
        <v/>
      </c>
      <c r="F351" s="38" t="str">
        <f>IF(ISBLANK($A351),"",INDEX(ShipmentRegister!M:M,MATCH(AuditSheet!$A351,ShipmentRegister!C:C,0)))</f>
        <v/>
      </c>
      <c r="G351" s="37" t="str">
        <f t="shared" si="12"/>
        <v/>
      </c>
    </row>
    <row r="352" spans="1:7" s="54" customFormat="1">
      <c r="A352" s="29"/>
      <c r="B352" s="24"/>
      <c r="C352" s="38" t="str">
        <f>IF(ISBLANK($A352),"",INDEX(ShipmentRegister!F:F,MATCH(AuditSheet!$A352,ShipmentRegister!C:C,0)))</f>
        <v/>
      </c>
      <c r="D352" s="38" t="str">
        <f t="shared" si="13"/>
        <v/>
      </c>
      <c r="E352" s="38" t="str">
        <f>IF(ISBLANK($A352),"",INDEX(ShipmentRegister!D:D,MATCH(AuditSheet!$A352,ShipmentRegister!C:C,0)))</f>
        <v/>
      </c>
      <c r="F352" s="38" t="str">
        <f>IF(ISBLANK($A352),"",INDEX(ShipmentRegister!M:M,MATCH(AuditSheet!$A352,ShipmentRegister!C:C,0)))</f>
        <v/>
      </c>
      <c r="G352" s="37" t="str">
        <f t="shared" si="12"/>
        <v/>
      </c>
    </row>
    <row r="353" spans="1:7" s="54" customFormat="1">
      <c r="A353" s="29"/>
      <c r="B353" s="24"/>
      <c r="C353" s="38" t="str">
        <f>IF(ISBLANK($A353),"",INDEX(ShipmentRegister!F:F,MATCH(AuditSheet!$A353,ShipmentRegister!C:C,0)))</f>
        <v/>
      </c>
      <c r="D353" s="38" t="str">
        <f t="shared" si="13"/>
        <v/>
      </c>
      <c r="E353" s="38" t="str">
        <f>IF(ISBLANK($A353),"",INDEX(ShipmentRegister!D:D,MATCH(AuditSheet!$A353,ShipmentRegister!C:C,0)))</f>
        <v/>
      </c>
      <c r="F353" s="38" t="str">
        <f>IF(ISBLANK($A353),"",INDEX(ShipmentRegister!M:M,MATCH(AuditSheet!$A353,ShipmentRegister!C:C,0)))</f>
        <v/>
      </c>
      <c r="G353" s="37" t="str">
        <f t="shared" si="12"/>
        <v/>
      </c>
    </row>
    <row r="354" spans="1:7" s="54" customFormat="1">
      <c r="A354" s="29"/>
      <c r="B354" s="24"/>
      <c r="C354" s="38" t="str">
        <f>IF(ISBLANK($A354),"",INDEX(ShipmentRegister!F:F,MATCH(AuditSheet!$A354,ShipmentRegister!C:C,0)))</f>
        <v/>
      </c>
      <c r="D354" s="38" t="str">
        <f t="shared" si="13"/>
        <v/>
      </c>
      <c r="E354" s="38" t="str">
        <f>IF(ISBLANK($A354),"",INDEX(ShipmentRegister!D:D,MATCH(AuditSheet!$A354,ShipmentRegister!C:C,0)))</f>
        <v/>
      </c>
      <c r="F354" s="38" t="str">
        <f>IF(ISBLANK($A354),"",INDEX(ShipmentRegister!M:M,MATCH(AuditSheet!$A354,ShipmentRegister!C:C,0)))</f>
        <v/>
      </c>
      <c r="G354" s="37" t="str">
        <f t="shared" si="12"/>
        <v/>
      </c>
    </row>
    <row r="355" spans="1:7" s="54" customFormat="1">
      <c r="A355" s="29"/>
      <c r="B355" s="24"/>
      <c r="C355" s="38" t="str">
        <f>IF(ISBLANK($A355),"",INDEX(ShipmentRegister!F:F,MATCH(AuditSheet!$A355,ShipmentRegister!C:C,0)))</f>
        <v/>
      </c>
      <c r="D355" s="38" t="str">
        <f t="shared" si="13"/>
        <v/>
      </c>
      <c r="E355" s="38" t="str">
        <f>IF(ISBLANK($A355),"",INDEX(ShipmentRegister!D:D,MATCH(AuditSheet!$A355,ShipmentRegister!C:C,0)))</f>
        <v/>
      </c>
      <c r="F355" s="38" t="str">
        <f>IF(ISBLANK($A355),"",INDEX(ShipmentRegister!M:M,MATCH(AuditSheet!$A355,ShipmentRegister!C:C,0)))</f>
        <v/>
      </c>
      <c r="G355" s="37" t="str">
        <f t="shared" si="12"/>
        <v/>
      </c>
    </row>
    <row r="356" spans="1:7" s="54" customFormat="1">
      <c r="A356" s="29"/>
      <c r="B356" s="24"/>
      <c r="C356" s="38" t="str">
        <f>IF(ISBLANK($A356),"",INDEX(ShipmentRegister!F:F,MATCH(AuditSheet!$A356,ShipmentRegister!C:C,0)))</f>
        <v/>
      </c>
      <c r="D356" s="38" t="str">
        <f t="shared" si="13"/>
        <v/>
      </c>
      <c r="E356" s="38" t="str">
        <f>IF(ISBLANK($A356),"",INDEX(ShipmentRegister!D:D,MATCH(AuditSheet!$A356,ShipmentRegister!C:C,0)))</f>
        <v/>
      </c>
      <c r="F356" s="38" t="str">
        <f>IF(ISBLANK($A356),"",INDEX(ShipmentRegister!M:M,MATCH(AuditSheet!$A356,ShipmentRegister!C:C,0)))</f>
        <v/>
      </c>
      <c r="G356" s="37" t="str">
        <f t="shared" si="12"/>
        <v/>
      </c>
    </row>
    <row r="357" spans="1:7" s="54" customFormat="1">
      <c r="A357" s="29"/>
      <c r="B357" s="24"/>
      <c r="C357" s="38" t="str">
        <f>IF(ISBLANK($A357),"",INDEX(ShipmentRegister!F:F,MATCH(AuditSheet!$A357,ShipmentRegister!C:C,0)))</f>
        <v/>
      </c>
      <c r="D357" s="38" t="str">
        <f t="shared" si="13"/>
        <v/>
      </c>
      <c r="E357" s="38" t="str">
        <f>IF(ISBLANK($A357),"",INDEX(ShipmentRegister!D:D,MATCH(AuditSheet!$A357,ShipmentRegister!C:C,0)))</f>
        <v/>
      </c>
      <c r="F357" s="38" t="str">
        <f>IF(ISBLANK($A357),"",INDEX(ShipmentRegister!M:M,MATCH(AuditSheet!$A357,ShipmentRegister!C:C,0)))</f>
        <v/>
      </c>
      <c r="G357" s="37" t="str">
        <f t="shared" si="12"/>
        <v/>
      </c>
    </row>
    <row r="358" spans="1:7" s="54" customFormat="1">
      <c r="A358" s="29"/>
      <c r="B358" s="24"/>
      <c r="C358" s="38" t="str">
        <f>IF(ISBLANK($A358),"",INDEX(ShipmentRegister!F:F,MATCH(AuditSheet!$A358,ShipmentRegister!C:C,0)))</f>
        <v/>
      </c>
      <c r="D358" s="38" t="str">
        <f t="shared" si="13"/>
        <v/>
      </c>
      <c r="E358" s="38" t="str">
        <f>IF(ISBLANK($A358),"",INDEX(ShipmentRegister!D:D,MATCH(AuditSheet!$A358,ShipmentRegister!C:C,0)))</f>
        <v/>
      </c>
      <c r="F358" s="38" t="str">
        <f>IF(ISBLANK($A358),"",INDEX(ShipmentRegister!M:M,MATCH(AuditSheet!$A358,ShipmentRegister!C:C,0)))</f>
        <v/>
      </c>
      <c r="G358" s="37" t="str">
        <f t="shared" si="12"/>
        <v/>
      </c>
    </row>
    <row r="359" spans="1:7" s="54" customFormat="1">
      <c r="A359" s="29"/>
      <c r="B359" s="24"/>
      <c r="C359" s="38" t="str">
        <f>IF(ISBLANK($A359),"",INDEX(ShipmentRegister!F:F,MATCH(AuditSheet!$A359,ShipmentRegister!C:C,0)))</f>
        <v/>
      </c>
      <c r="D359" s="38" t="str">
        <f t="shared" si="13"/>
        <v/>
      </c>
      <c r="E359" s="38" t="str">
        <f>IF(ISBLANK($A359),"",INDEX(ShipmentRegister!D:D,MATCH(AuditSheet!$A359,ShipmentRegister!C:C,0)))</f>
        <v/>
      </c>
      <c r="F359" s="38" t="str">
        <f>IF(ISBLANK($A359),"",INDEX(ShipmentRegister!M:M,MATCH(AuditSheet!$A359,ShipmentRegister!C:C,0)))</f>
        <v/>
      </c>
      <c r="G359" s="37" t="str">
        <f t="shared" si="12"/>
        <v/>
      </c>
    </row>
    <row r="360" spans="1:7" s="54" customFormat="1">
      <c r="A360" s="29"/>
      <c r="B360" s="24"/>
      <c r="C360" s="38" t="str">
        <f>IF(ISBLANK($A360),"",INDEX(ShipmentRegister!F:F,MATCH(AuditSheet!$A360,ShipmentRegister!C:C,0)))</f>
        <v/>
      </c>
      <c r="D360" s="38" t="str">
        <f t="shared" si="13"/>
        <v/>
      </c>
      <c r="E360" s="38" t="str">
        <f>IF(ISBLANK($A360),"",INDEX(ShipmentRegister!D:D,MATCH(AuditSheet!$A360,ShipmentRegister!C:C,0)))</f>
        <v/>
      </c>
      <c r="F360" s="38" t="str">
        <f>IF(ISBLANK($A360),"",INDEX(ShipmentRegister!M:M,MATCH(AuditSheet!$A360,ShipmentRegister!C:C,0)))</f>
        <v/>
      </c>
      <c r="G360" s="37" t="str">
        <f t="shared" si="12"/>
        <v/>
      </c>
    </row>
    <row r="361" spans="1:7" s="54" customFormat="1">
      <c r="A361" s="29"/>
      <c r="B361" s="24"/>
      <c r="C361" s="38" t="str">
        <f>IF(ISBLANK($A361),"",INDEX(ShipmentRegister!F:F,MATCH(AuditSheet!$A361,ShipmentRegister!C:C,0)))</f>
        <v/>
      </c>
      <c r="D361" s="38" t="str">
        <f t="shared" si="13"/>
        <v/>
      </c>
      <c r="E361" s="38" t="str">
        <f>IF(ISBLANK($A361),"",INDEX(ShipmentRegister!D:D,MATCH(AuditSheet!$A361,ShipmentRegister!C:C,0)))</f>
        <v/>
      </c>
      <c r="F361" s="38" t="str">
        <f>IF(ISBLANK($A361),"",INDEX(ShipmentRegister!M:M,MATCH(AuditSheet!$A361,ShipmentRegister!C:C,0)))</f>
        <v/>
      </c>
      <c r="G361" s="37" t="str">
        <f t="shared" si="12"/>
        <v/>
      </c>
    </row>
    <row r="362" spans="1:7" s="54" customFormat="1">
      <c r="A362" s="29"/>
      <c r="B362" s="24"/>
      <c r="C362" s="38" t="str">
        <f>IF(ISBLANK($A362),"",INDEX(ShipmentRegister!F:F,MATCH(AuditSheet!$A362,ShipmentRegister!C:C,0)))</f>
        <v/>
      </c>
      <c r="D362" s="38" t="str">
        <f t="shared" si="13"/>
        <v/>
      </c>
      <c r="E362" s="38" t="str">
        <f>IF(ISBLANK($A362),"",INDEX(ShipmentRegister!D:D,MATCH(AuditSheet!$A362,ShipmentRegister!C:C,0)))</f>
        <v/>
      </c>
      <c r="F362" s="38" t="str">
        <f>IF(ISBLANK($A362),"",INDEX(ShipmentRegister!M:M,MATCH(AuditSheet!$A362,ShipmentRegister!C:C,0)))</f>
        <v/>
      </c>
      <c r="G362" s="37" t="str">
        <f t="shared" si="12"/>
        <v/>
      </c>
    </row>
    <row r="363" spans="1:7" s="54" customFormat="1">
      <c r="A363" s="29"/>
      <c r="B363" s="24"/>
      <c r="C363" s="38" t="str">
        <f>IF(ISBLANK($A363),"",INDEX(ShipmentRegister!F:F,MATCH(AuditSheet!$A363,ShipmentRegister!C:C,0)))</f>
        <v/>
      </c>
      <c r="D363" s="38" t="str">
        <f t="shared" si="13"/>
        <v/>
      </c>
      <c r="E363" s="38" t="str">
        <f>IF(ISBLANK($A363),"",INDEX(ShipmentRegister!D:D,MATCH(AuditSheet!$A363,ShipmentRegister!C:C,0)))</f>
        <v/>
      </c>
      <c r="F363" s="38" t="str">
        <f>IF(ISBLANK($A363),"",INDEX(ShipmentRegister!M:M,MATCH(AuditSheet!$A363,ShipmentRegister!C:C,0)))</f>
        <v/>
      </c>
      <c r="G363" s="37" t="str">
        <f t="shared" si="12"/>
        <v/>
      </c>
    </row>
    <row r="364" spans="1:7" s="54" customFormat="1">
      <c r="A364" s="29"/>
      <c r="B364" s="24"/>
      <c r="C364" s="38" t="str">
        <f>IF(ISBLANK($A364),"",INDEX(ShipmentRegister!F:F,MATCH(AuditSheet!$A364,ShipmentRegister!C:C,0)))</f>
        <v/>
      </c>
      <c r="D364" s="38" t="str">
        <f t="shared" si="13"/>
        <v/>
      </c>
      <c r="E364" s="38" t="str">
        <f>IF(ISBLANK($A364),"",INDEX(ShipmentRegister!D:D,MATCH(AuditSheet!$A364,ShipmentRegister!C:C,0)))</f>
        <v/>
      </c>
      <c r="F364" s="38" t="str">
        <f>IF(ISBLANK($A364),"",INDEX(ShipmentRegister!M:M,MATCH(AuditSheet!$A364,ShipmentRegister!C:C,0)))</f>
        <v/>
      </c>
      <c r="G364" s="37" t="str">
        <f t="shared" si="12"/>
        <v/>
      </c>
    </row>
    <row r="365" spans="1:7" s="54" customFormat="1">
      <c r="A365" s="29"/>
      <c r="B365" s="24"/>
      <c r="C365" s="38" t="str">
        <f>IF(ISBLANK($A365),"",INDEX(ShipmentRegister!F:F,MATCH(AuditSheet!$A365,ShipmentRegister!C:C,0)))</f>
        <v/>
      </c>
      <c r="D365" s="38" t="str">
        <f t="shared" si="13"/>
        <v/>
      </c>
      <c r="E365" s="38" t="str">
        <f>IF(ISBLANK($A365),"",INDEX(ShipmentRegister!D:D,MATCH(AuditSheet!$A365,ShipmentRegister!C:C,0)))</f>
        <v/>
      </c>
      <c r="F365" s="38" t="str">
        <f>IF(ISBLANK($A365),"",INDEX(ShipmentRegister!M:M,MATCH(AuditSheet!$A365,ShipmentRegister!C:C,0)))</f>
        <v/>
      </c>
      <c r="G365" s="37" t="str">
        <f t="shared" si="12"/>
        <v/>
      </c>
    </row>
    <row r="366" spans="1:7" s="54" customFormat="1">
      <c r="A366" s="29"/>
      <c r="B366" s="24"/>
      <c r="C366" s="38" t="str">
        <f>IF(ISBLANK($A366),"",INDEX(ShipmentRegister!F:F,MATCH(AuditSheet!$A366,ShipmentRegister!C:C,0)))</f>
        <v/>
      </c>
      <c r="D366" s="38" t="str">
        <f t="shared" si="13"/>
        <v/>
      </c>
      <c r="E366" s="38" t="str">
        <f>IF(ISBLANK($A366),"",INDEX(ShipmentRegister!D:D,MATCH(AuditSheet!$A366,ShipmentRegister!C:C,0)))</f>
        <v/>
      </c>
      <c r="F366" s="38" t="str">
        <f>IF(ISBLANK($A366),"",INDEX(ShipmentRegister!M:M,MATCH(AuditSheet!$A366,ShipmentRegister!C:C,0)))</f>
        <v/>
      </c>
      <c r="G366" s="37" t="str">
        <f t="shared" si="12"/>
        <v/>
      </c>
    </row>
    <row r="367" spans="1:7" s="54" customFormat="1">
      <c r="A367" s="29"/>
      <c r="B367" s="24"/>
      <c r="C367" s="38" t="str">
        <f>IF(ISBLANK($A367),"",INDEX(ShipmentRegister!F:F,MATCH(AuditSheet!$A367,ShipmentRegister!C:C,0)))</f>
        <v/>
      </c>
      <c r="D367" s="38" t="str">
        <f t="shared" si="13"/>
        <v/>
      </c>
      <c r="E367" s="38" t="str">
        <f>IF(ISBLANK($A367),"",INDEX(ShipmentRegister!D:D,MATCH(AuditSheet!$A367,ShipmentRegister!C:C,0)))</f>
        <v/>
      </c>
      <c r="F367" s="38" t="str">
        <f>IF(ISBLANK($A367),"",INDEX(ShipmentRegister!M:M,MATCH(AuditSheet!$A367,ShipmentRegister!C:C,0)))</f>
        <v/>
      </c>
      <c r="G367" s="37" t="str">
        <f t="shared" si="12"/>
        <v/>
      </c>
    </row>
    <row r="368" spans="1:7" s="54" customFormat="1">
      <c r="A368" s="29"/>
      <c r="B368" s="24"/>
      <c r="C368" s="38" t="str">
        <f>IF(ISBLANK($A368),"",INDEX(ShipmentRegister!F:F,MATCH(AuditSheet!$A368,ShipmentRegister!C:C,0)))</f>
        <v/>
      </c>
      <c r="D368" s="38" t="str">
        <f t="shared" si="13"/>
        <v/>
      </c>
      <c r="E368" s="38" t="str">
        <f>IF(ISBLANK($A368),"",INDEX(ShipmentRegister!D:D,MATCH(AuditSheet!$A368,ShipmentRegister!C:C,0)))</f>
        <v/>
      </c>
      <c r="F368" s="38" t="str">
        <f>IF(ISBLANK($A368),"",INDEX(ShipmentRegister!M:M,MATCH(AuditSheet!$A368,ShipmentRegister!C:C,0)))</f>
        <v/>
      </c>
      <c r="G368" s="37" t="str">
        <f t="shared" si="12"/>
        <v/>
      </c>
    </row>
    <row r="369" spans="1:7" s="54" customFormat="1">
      <c r="A369" s="29"/>
      <c r="B369" s="24"/>
      <c r="C369" s="38" t="str">
        <f>IF(ISBLANK($A369),"",INDEX(ShipmentRegister!F:F,MATCH(AuditSheet!$A369,ShipmentRegister!C:C,0)))</f>
        <v/>
      </c>
      <c r="D369" s="38" t="str">
        <f t="shared" si="13"/>
        <v/>
      </c>
      <c r="E369" s="38" t="str">
        <f>IF(ISBLANK($A369),"",INDEX(ShipmentRegister!D:D,MATCH(AuditSheet!$A369,ShipmentRegister!C:C,0)))</f>
        <v/>
      </c>
      <c r="F369" s="38" t="str">
        <f>IF(ISBLANK($A369),"",INDEX(ShipmentRegister!M:M,MATCH(AuditSheet!$A369,ShipmentRegister!C:C,0)))</f>
        <v/>
      </c>
      <c r="G369" s="37" t="str">
        <f t="shared" si="12"/>
        <v/>
      </c>
    </row>
    <row r="370" spans="1:7" s="54" customFormat="1">
      <c r="A370" s="29"/>
      <c r="B370" s="24"/>
      <c r="C370" s="38" t="str">
        <f>IF(ISBLANK($A370),"",INDEX(ShipmentRegister!F:F,MATCH(AuditSheet!$A370,ShipmentRegister!C:C,0)))</f>
        <v/>
      </c>
      <c r="D370" s="38" t="str">
        <f t="shared" si="13"/>
        <v/>
      </c>
      <c r="E370" s="38" t="str">
        <f>IF(ISBLANK($A370),"",INDEX(ShipmentRegister!D:D,MATCH(AuditSheet!$A370,ShipmentRegister!C:C,0)))</f>
        <v/>
      </c>
      <c r="F370" s="38" t="str">
        <f>IF(ISBLANK($A370),"",INDEX(ShipmentRegister!M:M,MATCH(AuditSheet!$A370,ShipmentRegister!C:C,0)))</f>
        <v/>
      </c>
      <c r="G370" s="37" t="str">
        <f t="shared" si="12"/>
        <v/>
      </c>
    </row>
    <row r="371" spans="1:7" s="54" customFormat="1">
      <c r="A371" s="29"/>
      <c r="B371" s="24"/>
      <c r="C371" s="38" t="str">
        <f>IF(ISBLANK($A371),"",INDEX(ShipmentRegister!F:F,MATCH(AuditSheet!$A371,ShipmentRegister!C:C,0)))</f>
        <v/>
      </c>
      <c r="D371" s="38" t="str">
        <f t="shared" si="13"/>
        <v/>
      </c>
      <c r="E371" s="38" t="str">
        <f>IF(ISBLANK($A371),"",INDEX(ShipmentRegister!D:D,MATCH(AuditSheet!$A371,ShipmentRegister!C:C,0)))</f>
        <v/>
      </c>
      <c r="F371" s="38" t="str">
        <f>IF(ISBLANK($A371),"",INDEX(ShipmentRegister!M:M,MATCH(AuditSheet!$A371,ShipmentRegister!C:C,0)))</f>
        <v/>
      </c>
      <c r="G371" s="37" t="str">
        <f t="shared" si="12"/>
        <v/>
      </c>
    </row>
    <row r="372" spans="1:7" s="54" customFormat="1">
      <c r="A372" s="29"/>
      <c r="B372" s="24"/>
      <c r="C372" s="38" t="str">
        <f>IF(ISBLANK($A372),"",INDEX(ShipmentRegister!F:F,MATCH(AuditSheet!$A372,ShipmentRegister!C:C,0)))</f>
        <v/>
      </c>
      <c r="D372" s="38" t="str">
        <f t="shared" si="13"/>
        <v/>
      </c>
      <c r="E372" s="38" t="str">
        <f>IF(ISBLANK($A372),"",INDEX(ShipmentRegister!D:D,MATCH(AuditSheet!$A372,ShipmentRegister!C:C,0)))</f>
        <v/>
      </c>
      <c r="F372" s="38" t="str">
        <f>IF(ISBLANK($A372),"",INDEX(ShipmentRegister!M:M,MATCH(AuditSheet!$A372,ShipmentRegister!C:C,0)))</f>
        <v/>
      </c>
      <c r="G372" s="37" t="str">
        <f t="shared" si="12"/>
        <v/>
      </c>
    </row>
    <row r="373" spans="1:7" s="54" customFormat="1">
      <c r="A373" s="29"/>
      <c r="B373" s="24"/>
      <c r="C373" s="38" t="str">
        <f>IF(ISBLANK($A373),"",INDEX(ShipmentRegister!F:F,MATCH(AuditSheet!$A373,ShipmentRegister!C:C,0)))</f>
        <v/>
      </c>
      <c r="D373" s="38" t="str">
        <f t="shared" si="13"/>
        <v/>
      </c>
      <c r="E373" s="38" t="str">
        <f>IF(ISBLANK($A373),"",INDEX(ShipmentRegister!D:D,MATCH(AuditSheet!$A373,ShipmentRegister!C:C,0)))</f>
        <v/>
      </c>
      <c r="F373" s="38" t="str">
        <f>IF(ISBLANK($A373),"",INDEX(ShipmentRegister!M:M,MATCH(AuditSheet!$A373,ShipmentRegister!C:C,0)))</f>
        <v/>
      </c>
      <c r="G373" s="37" t="str">
        <f t="shared" si="12"/>
        <v/>
      </c>
    </row>
    <row r="374" spans="1:7" s="54" customFormat="1">
      <c r="A374" s="29"/>
      <c r="B374" s="24"/>
      <c r="C374" s="38" t="str">
        <f>IF(ISBLANK($A374),"",INDEX(ShipmentRegister!F:F,MATCH(AuditSheet!$A374,ShipmentRegister!C:C,0)))</f>
        <v/>
      </c>
      <c r="D374" s="38" t="str">
        <f t="shared" si="13"/>
        <v/>
      </c>
      <c r="E374" s="38" t="str">
        <f>IF(ISBLANK($A374),"",INDEX(ShipmentRegister!D:D,MATCH(AuditSheet!$A374,ShipmentRegister!C:C,0)))</f>
        <v/>
      </c>
      <c r="F374" s="38" t="str">
        <f>IF(ISBLANK($A374),"",INDEX(ShipmentRegister!M:M,MATCH(AuditSheet!$A374,ShipmentRegister!C:C,0)))</f>
        <v/>
      </c>
      <c r="G374" s="37" t="str">
        <f t="shared" si="12"/>
        <v/>
      </c>
    </row>
    <row r="375" spans="1:7" s="54" customFormat="1">
      <c r="A375" s="29"/>
      <c r="B375" s="24"/>
      <c r="C375" s="38" t="str">
        <f>IF(ISBLANK($A375),"",INDEX(ShipmentRegister!F:F,MATCH(AuditSheet!$A375,ShipmentRegister!C:C,0)))</f>
        <v/>
      </c>
      <c r="D375" s="38" t="str">
        <f t="shared" si="13"/>
        <v/>
      </c>
      <c r="E375" s="38" t="str">
        <f>IF(ISBLANK($A375),"",INDEX(ShipmentRegister!D:D,MATCH(AuditSheet!$A375,ShipmentRegister!C:C,0)))</f>
        <v/>
      </c>
      <c r="F375" s="38" t="str">
        <f>IF(ISBLANK($A375),"",INDEX(ShipmentRegister!M:M,MATCH(AuditSheet!$A375,ShipmentRegister!C:C,0)))</f>
        <v/>
      </c>
      <c r="G375" s="37" t="str">
        <f t="shared" si="12"/>
        <v/>
      </c>
    </row>
    <row r="376" spans="1:7" s="54" customFormat="1">
      <c r="A376" s="29"/>
      <c r="B376" s="24"/>
      <c r="C376" s="38" t="str">
        <f>IF(ISBLANK($A376),"",INDEX(ShipmentRegister!F:F,MATCH(AuditSheet!$A376,ShipmentRegister!C:C,0)))</f>
        <v/>
      </c>
      <c r="D376" s="38" t="str">
        <f t="shared" si="13"/>
        <v/>
      </c>
      <c r="E376" s="38" t="str">
        <f>IF(ISBLANK($A376),"",INDEX(ShipmentRegister!D:D,MATCH(AuditSheet!$A376,ShipmentRegister!C:C,0)))</f>
        <v/>
      </c>
      <c r="F376" s="38" t="str">
        <f>IF(ISBLANK($A376),"",INDEX(ShipmentRegister!M:M,MATCH(AuditSheet!$A376,ShipmentRegister!C:C,0)))</f>
        <v/>
      </c>
      <c r="G376" s="37" t="str">
        <f t="shared" si="12"/>
        <v/>
      </c>
    </row>
    <row r="377" spans="1:7" s="54" customFormat="1">
      <c r="A377" s="29"/>
      <c r="B377" s="24"/>
      <c r="C377" s="38" t="str">
        <f>IF(ISBLANK($A377),"",INDEX(ShipmentRegister!F:F,MATCH(AuditSheet!$A377,ShipmentRegister!C:C,0)))</f>
        <v/>
      </c>
      <c r="D377" s="38" t="str">
        <f t="shared" si="13"/>
        <v/>
      </c>
      <c r="E377" s="38" t="str">
        <f>IF(ISBLANK($A377),"",INDEX(ShipmentRegister!D:D,MATCH(AuditSheet!$A377,ShipmentRegister!C:C,0)))</f>
        <v/>
      </c>
      <c r="F377" s="38" t="str">
        <f>IF(ISBLANK($A377),"",INDEX(ShipmentRegister!M:M,MATCH(AuditSheet!$A377,ShipmentRegister!C:C,0)))</f>
        <v/>
      </c>
      <c r="G377" s="37" t="str">
        <f t="shared" si="12"/>
        <v/>
      </c>
    </row>
    <row r="378" spans="1:7" s="54" customFormat="1">
      <c r="A378" s="29"/>
      <c r="B378" s="24"/>
      <c r="C378" s="38" t="str">
        <f>IF(ISBLANK($A378),"",INDEX(ShipmentRegister!F:F,MATCH(AuditSheet!$A378,ShipmentRegister!C:C,0)))</f>
        <v/>
      </c>
      <c r="D378" s="38" t="str">
        <f t="shared" si="13"/>
        <v/>
      </c>
      <c r="E378" s="38" t="str">
        <f>IF(ISBLANK($A378),"",INDEX(ShipmentRegister!D:D,MATCH(AuditSheet!$A378,ShipmentRegister!C:C,0)))</f>
        <v/>
      </c>
      <c r="F378" s="38" t="str">
        <f>IF(ISBLANK($A378),"",INDEX(ShipmentRegister!M:M,MATCH(AuditSheet!$A378,ShipmentRegister!C:C,0)))</f>
        <v/>
      </c>
      <c r="G378" s="37" t="str">
        <f t="shared" si="12"/>
        <v/>
      </c>
    </row>
    <row r="379" spans="1:7" s="54" customFormat="1">
      <c r="A379" s="29"/>
      <c r="B379" s="24"/>
      <c r="C379" s="38" t="str">
        <f>IF(ISBLANK($A379),"",INDEX(ShipmentRegister!F:F,MATCH(AuditSheet!$A379,ShipmentRegister!C:C,0)))</f>
        <v/>
      </c>
      <c r="D379" s="38" t="str">
        <f t="shared" si="13"/>
        <v/>
      </c>
      <c r="E379" s="38" t="str">
        <f>IF(ISBLANK($A379),"",INDEX(ShipmentRegister!D:D,MATCH(AuditSheet!$A379,ShipmentRegister!C:C,0)))</f>
        <v/>
      </c>
      <c r="F379" s="38" t="str">
        <f>IF(ISBLANK($A379),"",INDEX(ShipmentRegister!M:M,MATCH(AuditSheet!$A379,ShipmentRegister!C:C,0)))</f>
        <v/>
      </c>
      <c r="G379" s="37" t="str">
        <f t="shared" si="12"/>
        <v/>
      </c>
    </row>
    <row r="380" spans="1:7" s="54" customFormat="1">
      <c r="A380" s="29"/>
      <c r="B380" s="24"/>
      <c r="C380" s="38" t="str">
        <f>IF(ISBLANK($A380),"",INDEX(ShipmentRegister!F:F,MATCH(AuditSheet!$A380,ShipmentRegister!C:C,0)))</f>
        <v/>
      </c>
      <c r="D380" s="38" t="str">
        <f t="shared" si="13"/>
        <v/>
      </c>
      <c r="E380" s="38" t="str">
        <f>IF(ISBLANK($A380),"",INDEX(ShipmentRegister!D:D,MATCH(AuditSheet!$A380,ShipmentRegister!C:C,0)))</f>
        <v/>
      </c>
      <c r="F380" s="38" t="str">
        <f>IF(ISBLANK($A380),"",INDEX(ShipmentRegister!M:M,MATCH(AuditSheet!$A380,ShipmentRegister!C:C,0)))</f>
        <v/>
      </c>
      <c r="G380" s="37" t="str">
        <f t="shared" si="12"/>
        <v/>
      </c>
    </row>
    <row r="381" spans="1:7" s="54" customFormat="1">
      <c r="A381" s="29"/>
      <c r="B381" s="24"/>
      <c r="C381" s="38" t="str">
        <f>IF(ISBLANK($A381),"",INDEX(ShipmentRegister!F:F,MATCH(AuditSheet!$A381,ShipmentRegister!C:C,0)))</f>
        <v/>
      </c>
      <c r="D381" s="38" t="str">
        <f t="shared" si="13"/>
        <v/>
      </c>
      <c r="E381" s="38" t="str">
        <f>IF(ISBLANK($A381),"",INDEX(ShipmentRegister!D:D,MATCH(AuditSheet!$A381,ShipmentRegister!C:C,0)))</f>
        <v/>
      </c>
      <c r="F381" s="38" t="str">
        <f>IF(ISBLANK($A381),"",INDEX(ShipmentRegister!M:M,MATCH(AuditSheet!$A381,ShipmentRegister!C:C,0)))</f>
        <v/>
      </c>
      <c r="G381" s="37" t="str">
        <f t="shared" si="12"/>
        <v/>
      </c>
    </row>
    <row r="382" spans="1:7" s="54" customFormat="1">
      <c r="A382" s="29"/>
      <c r="B382" s="24"/>
      <c r="C382" s="38" t="str">
        <f>IF(ISBLANK($A382),"",INDEX(ShipmentRegister!F:F,MATCH(AuditSheet!$A382,ShipmentRegister!C:C,0)))</f>
        <v/>
      </c>
      <c r="D382" s="38" t="str">
        <f t="shared" si="13"/>
        <v/>
      </c>
      <c r="E382" s="38" t="str">
        <f>IF(ISBLANK($A382),"",INDEX(ShipmentRegister!D:D,MATCH(AuditSheet!$A382,ShipmentRegister!C:C,0)))</f>
        <v/>
      </c>
      <c r="F382" s="38" t="str">
        <f>IF(ISBLANK($A382),"",INDEX(ShipmentRegister!M:M,MATCH(AuditSheet!$A382,ShipmentRegister!C:C,0)))</f>
        <v/>
      </c>
      <c r="G382" s="37" t="str">
        <f t="shared" si="12"/>
        <v/>
      </c>
    </row>
    <row r="383" spans="1:7" s="54" customFormat="1">
      <c r="A383" s="29"/>
      <c r="B383" s="24"/>
      <c r="C383" s="38" t="str">
        <f>IF(ISBLANK($A383),"",INDEX(ShipmentRegister!F:F,MATCH(AuditSheet!$A383,ShipmentRegister!C:C,0)))</f>
        <v/>
      </c>
      <c r="D383" s="38" t="str">
        <f t="shared" si="13"/>
        <v/>
      </c>
      <c r="E383" s="38" t="str">
        <f>IF(ISBLANK($A383),"",INDEX(ShipmentRegister!D:D,MATCH(AuditSheet!$A383,ShipmentRegister!C:C,0)))</f>
        <v/>
      </c>
      <c r="F383" s="38" t="str">
        <f>IF(ISBLANK($A383),"",INDEX(ShipmentRegister!M:M,MATCH(AuditSheet!$A383,ShipmentRegister!C:C,0)))</f>
        <v/>
      </c>
      <c r="G383" s="37" t="str">
        <f t="shared" si="12"/>
        <v/>
      </c>
    </row>
    <row r="384" spans="1:7" s="54" customFormat="1">
      <c r="A384" s="29"/>
      <c r="B384" s="24"/>
      <c r="C384" s="38" t="str">
        <f>IF(ISBLANK($A384),"",INDEX(ShipmentRegister!F:F,MATCH(AuditSheet!$A384,ShipmentRegister!C:C,0)))</f>
        <v/>
      </c>
      <c r="D384" s="38" t="str">
        <f t="shared" si="13"/>
        <v/>
      </c>
      <c r="E384" s="38" t="str">
        <f>IF(ISBLANK($A384),"",INDEX(ShipmentRegister!D:D,MATCH(AuditSheet!$A384,ShipmentRegister!C:C,0)))</f>
        <v/>
      </c>
      <c r="F384" s="38" t="str">
        <f>IF(ISBLANK($A384),"",INDEX(ShipmentRegister!M:M,MATCH(AuditSheet!$A384,ShipmentRegister!C:C,0)))</f>
        <v/>
      </c>
      <c r="G384" s="37" t="str">
        <f t="shared" si="12"/>
        <v/>
      </c>
    </row>
    <row r="385" spans="1:7" s="54" customFormat="1">
      <c r="A385" s="29"/>
      <c r="B385" s="24"/>
      <c r="C385" s="38" t="str">
        <f>IF(ISBLANK($A385),"",INDEX(ShipmentRegister!F:F,MATCH(AuditSheet!$A385,ShipmentRegister!C:C,0)))</f>
        <v/>
      </c>
      <c r="D385" s="38" t="str">
        <f t="shared" si="13"/>
        <v/>
      </c>
      <c r="E385" s="38" t="str">
        <f>IF(ISBLANK($A385),"",INDEX(ShipmentRegister!D:D,MATCH(AuditSheet!$A385,ShipmentRegister!C:C,0)))</f>
        <v/>
      </c>
      <c r="F385" s="38" t="str">
        <f>IF(ISBLANK($A385),"",INDEX(ShipmentRegister!M:M,MATCH(AuditSheet!$A385,ShipmentRegister!C:C,0)))</f>
        <v/>
      </c>
      <c r="G385" s="37" t="str">
        <f t="shared" si="12"/>
        <v/>
      </c>
    </row>
    <row r="386" spans="1:7" s="54" customFormat="1">
      <c r="A386" s="29"/>
      <c r="B386" s="24"/>
      <c r="C386" s="38" t="str">
        <f>IF(ISBLANK($A386),"",INDEX(ShipmentRegister!F:F,MATCH(AuditSheet!$A386,ShipmentRegister!C:C,0)))</f>
        <v/>
      </c>
      <c r="D386" s="38" t="str">
        <f t="shared" si="13"/>
        <v/>
      </c>
      <c r="E386" s="38" t="str">
        <f>IF(ISBLANK($A386),"",INDEX(ShipmentRegister!D:D,MATCH(AuditSheet!$A386,ShipmentRegister!C:C,0)))</f>
        <v/>
      </c>
      <c r="F386" s="38" t="str">
        <f>IF(ISBLANK($A386),"",INDEX(ShipmentRegister!M:M,MATCH(AuditSheet!$A386,ShipmentRegister!C:C,0)))</f>
        <v/>
      </c>
      <c r="G386" s="37" t="str">
        <f t="shared" si="12"/>
        <v/>
      </c>
    </row>
    <row r="387" spans="1:7" s="54" customFormat="1">
      <c r="A387" s="29"/>
      <c r="B387" s="24"/>
      <c r="C387" s="38" t="str">
        <f>IF(ISBLANK($A387),"",INDEX(ShipmentRegister!F:F,MATCH(AuditSheet!$A387,ShipmentRegister!C:C,0)))</f>
        <v/>
      </c>
      <c r="D387" s="38" t="str">
        <f t="shared" si="13"/>
        <v/>
      </c>
      <c r="E387" s="38" t="str">
        <f>IF(ISBLANK($A387),"",INDEX(ShipmentRegister!D:D,MATCH(AuditSheet!$A387,ShipmentRegister!C:C,0)))</f>
        <v/>
      </c>
      <c r="F387" s="38" t="str">
        <f>IF(ISBLANK($A387),"",INDEX(ShipmentRegister!M:M,MATCH(AuditSheet!$A387,ShipmentRegister!C:C,0)))</f>
        <v/>
      </c>
      <c r="G387" s="37" t="str">
        <f t="shared" ref="G387:G450" si="14">IF(COUNTIF(A:A,A:A)&gt;1,"Duplicate ID","")</f>
        <v/>
      </c>
    </row>
    <row r="388" spans="1:7" s="54" customFormat="1">
      <c r="A388" s="29"/>
      <c r="B388" s="24"/>
      <c r="C388" s="38" t="str">
        <f>IF(ISBLANK($A388),"",INDEX(ShipmentRegister!F:F,MATCH(AuditSheet!$A388,ShipmentRegister!C:C,0)))</f>
        <v/>
      </c>
      <c r="D388" s="38" t="str">
        <f t="shared" ref="D388:D451" si="15">IF(A388="","",IF(B388&lt;&gt;C388,"Does Not Match",""))</f>
        <v/>
      </c>
      <c r="E388" s="38" t="str">
        <f>IF(ISBLANK($A388),"",INDEX(ShipmentRegister!D:D,MATCH(AuditSheet!$A388,ShipmentRegister!C:C,0)))</f>
        <v/>
      </c>
      <c r="F388" s="38" t="str">
        <f>IF(ISBLANK($A388),"",INDEX(ShipmentRegister!M:M,MATCH(AuditSheet!$A388,ShipmentRegister!C:C,0)))</f>
        <v/>
      </c>
      <c r="G388" s="37" t="str">
        <f t="shared" si="14"/>
        <v/>
      </c>
    </row>
    <row r="389" spans="1:7" s="54" customFormat="1">
      <c r="A389" s="29"/>
      <c r="B389" s="24"/>
      <c r="C389" s="38" t="str">
        <f>IF(ISBLANK($A389),"",INDEX(ShipmentRegister!F:F,MATCH(AuditSheet!$A389,ShipmentRegister!C:C,0)))</f>
        <v/>
      </c>
      <c r="D389" s="38" t="str">
        <f t="shared" si="15"/>
        <v/>
      </c>
      <c r="E389" s="38" t="str">
        <f>IF(ISBLANK($A389),"",INDEX(ShipmentRegister!D:D,MATCH(AuditSheet!$A389,ShipmentRegister!C:C,0)))</f>
        <v/>
      </c>
      <c r="F389" s="38" t="str">
        <f>IF(ISBLANK($A389),"",INDEX(ShipmentRegister!M:M,MATCH(AuditSheet!$A389,ShipmentRegister!C:C,0)))</f>
        <v/>
      </c>
      <c r="G389" s="37" t="str">
        <f t="shared" si="14"/>
        <v/>
      </c>
    </row>
    <row r="390" spans="1:7" s="54" customFormat="1">
      <c r="A390" s="29"/>
      <c r="B390" s="24"/>
      <c r="C390" s="38" t="str">
        <f>IF(ISBLANK($A390),"",INDEX(ShipmentRegister!F:F,MATCH(AuditSheet!$A390,ShipmentRegister!C:C,0)))</f>
        <v/>
      </c>
      <c r="D390" s="38" t="str">
        <f t="shared" si="15"/>
        <v/>
      </c>
      <c r="E390" s="38" t="str">
        <f>IF(ISBLANK($A390),"",INDEX(ShipmentRegister!D:D,MATCH(AuditSheet!$A390,ShipmentRegister!C:C,0)))</f>
        <v/>
      </c>
      <c r="F390" s="38" t="str">
        <f>IF(ISBLANK($A390),"",INDEX(ShipmentRegister!M:M,MATCH(AuditSheet!$A390,ShipmentRegister!C:C,0)))</f>
        <v/>
      </c>
      <c r="G390" s="37" t="str">
        <f t="shared" si="14"/>
        <v/>
      </c>
    </row>
    <row r="391" spans="1:7" s="54" customFormat="1">
      <c r="A391" s="29"/>
      <c r="B391" s="24"/>
      <c r="C391" s="38" t="str">
        <f>IF(ISBLANK($A391),"",INDEX(ShipmentRegister!F:F,MATCH(AuditSheet!$A391,ShipmentRegister!C:C,0)))</f>
        <v/>
      </c>
      <c r="D391" s="38" t="str">
        <f t="shared" si="15"/>
        <v/>
      </c>
      <c r="E391" s="38" t="str">
        <f>IF(ISBLANK($A391),"",INDEX(ShipmentRegister!D:D,MATCH(AuditSheet!$A391,ShipmentRegister!C:C,0)))</f>
        <v/>
      </c>
      <c r="F391" s="38" t="str">
        <f>IF(ISBLANK($A391),"",INDEX(ShipmentRegister!M:M,MATCH(AuditSheet!$A391,ShipmentRegister!C:C,0)))</f>
        <v/>
      </c>
      <c r="G391" s="37" t="str">
        <f t="shared" si="14"/>
        <v/>
      </c>
    </row>
    <row r="392" spans="1:7" s="54" customFormat="1">
      <c r="A392" s="29"/>
      <c r="B392" s="24"/>
      <c r="C392" s="38" t="str">
        <f>IF(ISBLANK($A392),"",INDEX(ShipmentRegister!F:F,MATCH(AuditSheet!$A392,ShipmentRegister!C:C,0)))</f>
        <v/>
      </c>
      <c r="D392" s="38" t="str">
        <f t="shared" si="15"/>
        <v/>
      </c>
      <c r="E392" s="38" t="str">
        <f>IF(ISBLANK($A392),"",INDEX(ShipmentRegister!D:D,MATCH(AuditSheet!$A392,ShipmentRegister!C:C,0)))</f>
        <v/>
      </c>
      <c r="F392" s="38" t="str">
        <f>IF(ISBLANK($A392),"",INDEX(ShipmentRegister!M:M,MATCH(AuditSheet!$A392,ShipmentRegister!C:C,0)))</f>
        <v/>
      </c>
      <c r="G392" s="37" t="str">
        <f t="shared" si="14"/>
        <v/>
      </c>
    </row>
    <row r="393" spans="1:7" s="54" customFormat="1">
      <c r="A393" s="29"/>
      <c r="B393" s="24"/>
      <c r="C393" s="38" t="str">
        <f>IF(ISBLANK($A393),"",INDEX(ShipmentRegister!F:F,MATCH(AuditSheet!$A393,ShipmentRegister!C:C,0)))</f>
        <v/>
      </c>
      <c r="D393" s="38" t="str">
        <f t="shared" si="15"/>
        <v/>
      </c>
      <c r="E393" s="38" t="str">
        <f>IF(ISBLANK($A393),"",INDEX(ShipmentRegister!D:D,MATCH(AuditSheet!$A393,ShipmentRegister!C:C,0)))</f>
        <v/>
      </c>
      <c r="F393" s="38" t="str">
        <f>IF(ISBLANK($A393),"",INDEX(ShipmentRegister!M:M,MATCH(AuditSheet!$A393,ShipmentRegister!C:C,0)))</f>
        <v/>
      </c>
      <c r="G393" s="37" t="str">
        <f t="shared" si="14"/>
        <v/>
      </c>
    </row>
    <row r="394" spans="1:7" s="54" customFormat="1">
      <c r="A394" s="29"/>
      <c r="B394" s="24"/>
      <c r="C394" s="38" t="str">
        <f>IF(ISBLANK($A394),"",INDEX(ShipmentRegister!F:F,MATCH(AuditSheet!$A394,ShipmentRegister!C:C,0)))</f>
        <v/>
      </c>
      <c r="D394" s="38" t="str">
        <f t="shared" si="15"/>
        <v/>
      </c>
      <c r="E394" s="38" t="str">
        <f>IF(ISBLANK($A394),"",INDEX(ShipmentRegister!D:D,MATCH(AuditSheet!$A394,ShipmentRegister!C:C,0)))</f>
        <v/>
      </c>
      <c r="F394" s="38" t="str">
        <f>IF(ISBLANK($A394),"",INDEX(ShipmentRegister!M:M,MATCH(AuditSheet!$A394,ShipmentRegister!C:C,0)))</f>
        <v/>
      </c>
      <c r="G394" s="37" t="str">
        <f t="shared" si="14"/>
        <v/>
      </c>
    </row>
    <row r="395" spans="1:7" s="54" customFormat="1">
      <c r="A395" s="29"/>
      <c r="B395" s="24"/>
      <c r="C395" s="38" t="str">
        <f>IF(ISBLANK($A395),"",INDEX(ShipmentRegister!F:F,MATCH(AuditSheet!$A395,ShipmentRegister!C:C,0)))</f>
        <v/>
      </c>
      <c r="D395" s="38" t="str">
        <f t="shared" si="15"/>
        <v/>
      </c>
      <c r="E395" s="38" t="str">
        <f>IF(ISBLANK($A395),"",INDEX(ShipmentRegister!D:D,MATCH(AuditSheet!$A395,ShipmentRegister!C:C,0)))</f>
        <v/>
      </c>
      <c r="F395" s="38" t="str">
        <f>IF(ISBLANK($A395),"",INDEX(ShipmentRegister!M:M,MATCH(AuditSheet!$A395,ShipmentRegister!C:C,0)))</f>
        <v/>
      </c>
      <c r="G395" s="37" t="str">
        <f t="shared" si="14"/>
        <v/>
      </c>
    </row>
    <row r="396" spans="1:7" s="54" customFormat="1">
      <c r="A396" s="29"/>
      <c r="B396" s="24"/>
      <c r="C396" s="38" t="str">
        <f>IF(ISBLANK($A396),"",INDEX(ShipmentRegister!F:F,MATCH(AuditSheet!$A396,ShipmentRegister!C:C,0)))</f>
        <v/>
      </c>
      <c r="D396" s="38" t="str">
        <f t="shared" si="15"/>
        <v/>
      </c>
      <c r="E396" s="38" t="str">
        <f>IF(ISBLANK($A396),"",INDEX(ShipmentRegister!D:D,MATCH(AuditSheet!$A396,ShipmentRegister!C:C,0)))</f>
        <v/>
      </c>
      <c r="F396" s="38" t="str">
        <f>IF(ISBLANK($A396),"",INDEX(ShipmentRegister!M:M,MATCH(AuditSheet!$A396,ShipmentRegister!C:C,0)))</f>
        <v/>
      </c>
      <c r="G396" s="37" t="str">
        <f t="shared" si="14"/>
        <v/>
      </c>
    </row>
    <row r="397" spans="1:7" s="54" customFormat="1">
      <c r="A397" s="29"/>
      <c r="B397" s="24"/>
      <c r="C397" s="38" t="str">
        <f>IF(ISBLANK($A397),"",INDEX(ShipmentRegister!F:F,MATCH(AuditSheet!$A397,ShipmentRegister!C:C,0)))</f>
        <v/>
      </c>
      <c r="D397" s="38" t="str">
        <f t="shared" si="15"/>
        <v/>
      </c>
      <c r="E397" s="38" t="str">
        <f>IF(ISBLANK($A397),"",INDEX(ShipmentRegister!D:D,MATCH(AuditSheet!$A397,ShipmentRegister!C:C,0)))</f>
        <v/>
      </c>
      <c r="F397" s="38" t="str">
        <f>IF(ISBLANK($A397),"",INDEX(ShipmentRegister!M:M,MATCH(AuditSheet!$A397,ShipmentRegister!C:C,0)))</f>
        <v/>
      </c>
      <c r="G397" s="37" t="str">
        <f t="shared" si="14"/>
        <v/>
      </c>
    </row>
    <row r="398" spans="1:7" s="54" customFormat="1">
      <c r="A398" s="29"/>
      <c r="B398" s="24"/>
      <c r="C398" s="38" t="str">
        <f>IF(ISBLANK($A398),"",INDEX(ShipmentRegister!F:F,MATCH(AuditSheet!$A398,ShipmentRegister!C:C,0)))</f>
        <v/>
      </c>
      <c r="D398" s="38" t="str">
        <f t="shared" si="15"/>
        <v/>
      </c>
      <c r="E398" s="38" t="str">
        <f>IF(ISBLANK($A398),"",INDEX(ShipmentRegister!D:D,MATCH(AuditSheet!$A398,ShipmentRegister!C:C,0)))</f>
        <v/>
      </c>
      <c r="F398" s="38" t="str">
        <f>IF(ISBLANK($A398),"",INDEX(ShipmentRegister!M:M,MATCH(AuditSheet!$A398,ShipmentRegister!C:C,0)))</f>
        <v/>
      </c>
      <c r="G398" s="37" t="str">
        <f t="shared" si="14"/>
        <v/>
      </c>
    </row>
    <row r="399" spans="1:7" s="54" customFormat="1">
      <c r="A399" s="29"/>
      <c r="B399" s="24"/>
      <c r="C399" s="38" t="str">
        <f>IF(ISBLANK($A399),"",INDEX(ShipmentRegister!F:F,MATCH(AuditSheet!$A399,ShipmentRegister!C:C,0)))</f>
        <v/>
      </c>
      <c r="D399" s="38" t="str">
        <f t="shared" si="15"/>
        <v/>
      </c>
      <c r="E399" s="38" t="str">
        <f>IF(ISBLANK($A399),"",INDEX(ShipmentRegister!D:D,MATCH(AuditSheet!$A399,ShipmentRegister!C:C,0)))</f>
        <v/>
      </c>
      <c r="F399" s="38" t="str">
        <f>IF(ISBLANK($A399),"",INDEX(ShipmentRegister!M:M,MATCH(AuditSheet!$A399,ShipmentRegister!C:C,0)))</f>
        <v/>
      </c>
      <c r="G399" s="37" t="str">
        <f t="shared" si="14"/>
        <v/>
      </c>
    </row>
    <row r="400" spans="1:7" s="54" customFormat="1">
      <c r="A400" s="29"/>
      <c r="B400" s="24"/>
      <c r="C400" s="38" t="str">
        <f>IF(ISBLANK($A400),"",INDEX(ShipmentRegister!F:F,MATCH(AuditSheet!$A400,ShipmentRegister!C:C,0)))</f>
        <v/>
      </c>
      <c r="D400" s="38" t="str">
        <f t="shared" si="15"/>
        <v/>
      </c>
      <c r="E400" s="38" t="str">
        <f>IF(ISBLANK($A400),"",INDEX(ShipmentRegister!D:D,MATCH(AuditSheet!$A400,ShipmentRegister!C:C,0)))</f>
        <v/>
      </c>
      <c r="F400" s="38" t="str">
        <f>IF(ISBLANK($A400),"",INDEX(ShipmentRegister!M:M,MATCH(AuditSheet!$A400,ShipmentRegister!C:C,0)))</f>
        <v/>
      </c>
      <c r="G400" s="37" t="str">
        <f t="shared" si="14"/>
        <v/>
      </c>
    </row>
    <row r="401" spans="1:7" s="54" customFormat="1">
      <c r="A401" s="29"/>
      <c r="B401" s="24"/>
      <c r="C401" s="38" t="str">
        <f>IF(ISBLANK($A401),"",INDEX(ShipmentRegister!F:F,MATCH(AuditSheet!$A401,ShipmentRegister!C:C,0)))</f>
        <v/>
      </c>
      <c r="D401" s="38" t="str">
        <f t="shared" si="15"/>
        <v/>
      </c>
      <c r="E401" s="38" t="str">
        <f>IF(ISBLANK($A401),"",INDEX(ShipmentRegister!D:D,MATCH(AuditSheet!$A401,ShipmentRegister!C:C,0)))</f>
        <v/>
      </c>
      <c r="F401" s="38" t="str">
        <f>IF(ISBLANK($A401),"",INDEX(ShipmentRegister!M:M,MATCH(AuditSheet!$A401,ShipmentRegister!C:C,0)))</f>
        <v/>
      </c>
      <c r="G401" s="37" t="str">
        <f t="shared" si="14"/>
        <v/>
      </c>
    </row>
    <row r="402" spans="1:7" s="54" customFormat="1">
      <c r="A402" s="29"/>
      <c r="B402" s="24"/>
      <c r="C402" s="38" t="str">
        <f>IF(ISBLANK($A402),"",INDEX(ShipmentRegister!F:F,MATCH(AuditSheet!$A402,ShipmentRegister!C:C,0)))</f>
        <v/>
      </c>
      <c r="D402" s="38" t="str">
        <f t="shared" si="15"/>
        <v/>
      </c>
      <c r="E402" s="38" t="str">
        <f>IF(ISBLANK($A402),"",INDEX(ShipmentRegister!D:D,MATCH(AuditSheet!$A402,ShipmentRegister!C:C,0)))</f>
        <v/>
      </c>
      <c r="F402" s="38" t="str">
        <f>IF(ISBLANK($A402),"",INDEX(ShipmentRegister!M:M,MATCH(AuditSheet!$A402,ShipmentRegister!C:C,0)))</f>
        <v/>
      </c>
      <c r="G402" s="37" t="str">
        <f t="shared" si="14"/>
        <v/>
      </c>
    </row>
    <row r="403" spans="1:7" s="54" customFormat="1">
      <c r="A403" s="29"/>
      <c r="B403" s="24"/>
      <c r="C403" s="38" t="str">
        <f>IF(ISBLANK($A403),"",INDEX(ShipmentRegister!F:F,MATCH(AuditSheet!$A403,ShipmentRegister!C:C,0)))</f>
        <v/>
      </c>
      <c r="D403" s="38" t="str">
        <f t="shared" si="15"/>
        <v/>
      </c>
      <c r="E403" s="38" t="str">
        <f>IF(ISBLANK($A403),"",INDEX(ShipmentRegister!D:D,MATCH(AuditSheet!$A403,ShipmentRegister!C:C,0)))</f>
        <v/>
      </c>
      <c r="F403" s="38" t="str">
        <f>IF(ISBLANK($A403),"",INDEX(ShipmentRegister!M:M,MATCH(AuditSheet!$A403,ShipmentRegister!C:C,0)))</f>
        <v/>
      </c>
      <c r="G403" s="37" t="str">
        <f t="shared" si="14"/>
        <v/>
      </c>
    </row>
    <row r="404" spans="1:7" s="54" customFormat="1">
      <c r="A404" s="29"/>
      <c r="B404" s="24"/>
      <c r="C404" s="38" t="str">
        <f>IF(ISBLANK($A404),"",INDEX(ShipmentRegister!F:F,MATCH(AuditSheet!$A404,ShipmentRegister!C:C,0)))</f>
        <v/>
      </c>
      <c r="D404" s="38" t="str">
        <f t="shared" si="15"/>
        <v/>
      </c>
      <c r="E404" s="38" t="str">
        <f>IF(ISBLANK($A404),"",INDEX(ShipmentRegister!D:D,MATCH(AuditSheet!$A404,ShipmentRegister!C:C,0)))</f>
        <v/>
      </c>
      <c r="F404" s="38" t="str">
        <f>IF(ISBLANK($A404),"",INDEX(ShipmentRegister!M:M,MATCH(AuditSheet!$A404,ShipmentRegister!C:C,0)))</f>
        <v/>
      </c>
      <c r="G404" s="37" t="str">
        <f t="shared" si="14"/>
        <v/>
      </c>
    </row>
    <row r="405" spans="1:7" s="54" customFormat="1">
      <c r="A405" s="29"/>
      <c r="B405" s="24"/>
      <c r="C405" s="38" t="str">
        <f>IF(ISBLANK($A405),"",INDEX(ShipmentRegister!F:F,MATCH(AuditSheet!$A405,ShipmentRegister!C:C,0)))</f>
        <v/>
      </c>
      <c r="D405" s="38" t="str">
        <f t="shared" si="15"/>
        <v/>
      </c>
      <c r="E405" s="38" t="str">
        <f>IF(ISBLANK($A405),"",INDEX(ShipmentRegister!D:D,MATCH(AuditSheet!$A405,ShipmentRegister!C:C,0)))</f>
        <v/>
      </c>
      <c r="F405" s="38" t="str">
        <f>IF(ISBLANK($A405),"",INDEX(ShipmentRegister!M:M,MATCH(AuditSheet!$A405,ShipmentRegister!C:C,0)))</f>
        <v/>
      </c>
      <c r="G405" s="37" t="str">
        <f t="shared" si="14"/>
        <v/>
      </c>
    </row>
    <row r="406" spans="1:7" s="54" customFormat="1">
      <c r="A406" s="29"/>
      <c r="B406" s="24"/>
      <c r="C406" s="38" t="str">
        <f>IF(ISBLANK($A406),"",INDEX(ShipmentRegister!F:F,MATCH(AuditSheet!$A406,ShipmentRegister!C:C,0)))</f>
        <v/>
      </c>
      <c r="D406" s="38" t="str">
        <f t="shared" si="15"/>
        <v/>
      </c>
      <c r="E406" s="38" t="str">
        <f>IF(ISBLANK($A406),"",INDEX(ShipmentRegister!D:D,MATCH(AuditSheet!$A406,ShipmentRegister!C:C,0)))</f>
        <v/>
      </c>
      <c r="F406" s="38" t="str">
        <f>IF(ISBLANK($A406),"",INDEX(ShipmentRegister!M:M,MATCH(AuditSheet!$A406,ShipmentRegister!C:C,0)))</f>
        <v/>
      </c>
      <c r="G406" s="37" t="str">
        <f t="shared" si="14"/>
        <v/>
      </c>
    </row>
    <row r="407" spans="1:7" s="54" customFormat="1">
      <c r="A407" s="29"/>
      <c r="B407" s="24"/>
      <c r="C407" s="38" t="str">
        <f>IF(ISBLANK($A407),"",INDEX(ShipmentRegister!F:F,MATCH(AuditSheet!$A407,ShipmentRegister!C:C,0)))</f>
        <v/>
      </c>
      <c r="D407" s="38" t="str">
        <f t="shared" si="15"/>
        <v/>
      </c>
      <c r="E407" s="38" t="str">
        <f>IF(ISBLANK($A407),"",INDEX(ShipmentRegister!D:D,MATCH(AuditSheet!$A407,ShipmentRegister!C:C,0)))</f>
        <v/>
      </c>
      <c r="F407" s="38" t="str">
        <f>IF(ISBLANK($A407),"",INDEX(ShipmentRegister!M:M,MATCH(AuditSheet!$A407,ShipmentRegister!C:C,0)))</f>
        <v/>
      </c>
      <c r="G407" s="37" t="str">
        <f t="shared" si="14"/>
        <v/>
      </c>
    </row>
    <row r="408" spans="1:7" s="54" customFormat="1">
      <c r="A408" s="29"/>
      <c r="B408" s="24"/>
      <c r="C408" s="38" t="str">
        <f>IF(ISBLANK($A408),"",INDEX(ShipmentRegister!F:F,MATCH(AuditSheet!$A408,ShipmentRegister!C:C,0)))</f>
        <v/>
      </c>
      <c r="D408" s="38" t="str">
        <f t="shared" si="15"/>
        <v/>
      </c>
      <c r="E408" s="38" t="str">
        <f>IF(ISBLANK($A408),"",INDEX(ShipmentRegister!D:D,MATCH(AuditSheet!$A408,ShipmentRegister!C:C,0)))</f>
        <v/>
      </c>
      <c r="F408" s="38" t="str">
        <f>IF(ISBLANK($A408),"",INDEX(ShipmentRegister!M:M,MATCH(AuditSheet!$A408,ShipmentRegister!C:C,0)))</f>
        <v/>
      </c>
      <c r="G408" s="37" t="str">
        <f t="shared" si="14"/>
        <v/>
      </c>
    </row>
    <row r="409" spans="1:7" s="54" customFormat="1">
      <c r="A409" s="29"/>
      <c r="B409" s="24"/>
      <c r="C409" s="38" t="str">
        <f>IF(ISBLANK($A409),"",INDEX(ShipmentRegister!F:F,MATCH(AuditSheet!$A409,ShipmentRegister!C:C,0)))</f>
        <v/>
      </c>
      <c r="D409" s="38" t="str">
        <f t="shared" si="15"/>
        <v/>
      </c>
      <c r="E409" s="38" t="str">
        <f>IF(ISBLANK($A409),"",INDEX(ShipmentRegister!D:D,MATCH(AuditSheet!$A409,ShipmentRegister!C:C,0)))</f>
        <v/>
      </c>
      <c r="F409" s="38" t="str">
        <f>IF(ISBLANK($A409),"",INDEX(ShipmentRegister!M:M,MATCH(AuditSheet!$A409,ShipmentRegister!C:C,0)))</f>
        <v/>
      </c>
      <c r="G409" s="37" t="str">
        <f t="shared" si="14"/>
        <v/>
      </c>
    </row>
    <row r="410" spans="1:7" s="54" customFormat="1">
      <c r="A410" s="29"/>
      <c r="B410" s="24"/>
      <c r="C410" s="38" t="str">
        <f>IF(ISBLANK($A410),"",INDEX(ShipmentRegister!F:F,MATCH(AuditSheet!$A410,ShipmentRegister!C:C,0)))</f>
        <v/>
      </c>
      <c r="D410" s="38" t="str">
        <f t="shared" si="15"/>
        <v/>
      </c>
      <c r="E410" s="38" t="str">
        <f>IF(ISBLANK($A410),"",INDEX(ShipmentRegister!D:D,MATCH(AuditSheet!$A410,ShipmentRegister!C:C,0)))</f>
        <v/>
      </c>
      <c r="F410" s="38" t="str">
        <f>IF(ISBLANK($A410),"",INDEX(ShipmentRegister!M:M,MATCH(AuditSheet!$A410,ShipmentRegister!C:C,0)))</f>
        <v/>
      </c>
      <c r="G410" s="37" t="str">
        <f t="shared" si="14"/>
        <v/>
      </c>
    </row>
    <row r="411" spans="1:7" s="54" customFormat="1">
      <c r="A411" s="29"/>
      <c r="B411" s="24"/>
      <c r="C411" s="38" t="str">
        <f>IF(ISBLANK($A411),"",INDEX(ShipmentRegister!F:F,MATCH(AuditSheet!$A411,ShipmentRegister!C:C,0)))</f>
        <v/>
      </c>
      <c r="D411" s="38" t="str">
        <f t="shared" si="15"/>
        <v/>
      </c>
      <c r="E411" s="38" t="str">
        <f>IF(ISBLANK($A411),"",INDEX(ShipmentRegister!D:D,MATCH(AuditSheet!$A411,ShipmentRegister!C:C,0)))</f>
        <v/>
      </c>
      <c r="F411" s="38" t="str">
        <f>IF(ISBLANK($A411),"",INDEX(ShipmentRegister!M:M,MATCH(AuditSheet!$A411,ShipmentRegister!C:C,0)))</f>
        <v/>
      </c>
      <c r="G411" s="37" t="str">
        <f t="shared" si="14"/>
        <v/>
      </c>
    </row>
    <row r="412" spans="1:7" s="54" customFormat="1">
      <c r="A412" s="29"/>
      <c r="B412" s="24"/>
      <c r="C412" s="38" t="str">
        <f>IF(ISBLANK($A412),"",INDEX(ShipmentRegister!F:F,MATCH(AuditSheet!$A412,ShipmentRegister!C:C,0)))</f>
        <v/>
      </c>
      <c r="D412" s="38" t="str">
        <f t="shared" si="15"/>
        <v/>
      </c>
      <c r="E412" s="38" t="str">
        <f>IF(ISBLANK($A412),"",INDEX(ShipmentRegister!D:D,MATCH(AuditSheet!$A412,ShipmentRegister!C:C,0)))</f>
        <v/>
      </c>
      <c r="F412" s="38" t="str">
        <f>IF(ISBLANK($A412),"",INDEX(ShipmentRegister!M:M,MATCH(AuditSheet!$A412,ShipmentRegister!C:C,0)))</f>
        <v/>
      </c>
      <c r="G412" s="37" t="str">
        <f t="shared" si="14"/>
        <v/>
      </c>
    </row>
    <row r="413" spans="1:7" s="54" customFormat="1">
      <c r="A413" s="29"/>
      <c r="B413" s="24"/>
      <c r="C413" s="38" t="str">
        <f>IF(ISBLANK($A413),"",INDEX(ShipmentRegister!F:F,MATCH(AuditSheet!$A413,ShipmentRegister!C:C,0)))</f>
        <v/>
      </c>
      <c r="D413" s="38" t="str">
        <f t="shared" si="15"/>
        <v/>
      </c>
      <c r="E413" s="38" t="str">
        <f>IF(ISBLANK($A413),"",INDEX(ShipmentRegister!D:D,MATCH(AuditSheet!$A413,ShipmentRegister!C:C,0)))</f>
        <v/>
      </c>
      <c r="F413" s="38" t="str">
        <f>IF(ISBLANK($A413),"",INDEX(ShipmentRegister!M:M,MATCH(AuditSheet!$A413,ShipmentRegister!C:C,0)))</f>
        <v/>
      </c>
      <c r="G413" s="37" t="str">
        <f t="shared" si="14"/>
        <v/>
      </c>
    </row>
    <row r="414" spans="1:7" s="54" customFormat="1">
      <c r="A414" s="29"/>
      <c r="B414" s="24"/>
      <c r="C414" s="38" t="str">
        <f>IF(ISBLANK($A414),"",INDEX(ShipmentRegister!F:F,MATCH(AuditSheet!$A414,ShipmentRegister!C:C,0)))</f>
        <v/>
      </c>
      <c r="D414" s="38" t="str">
        <f t="shared" si="15"/>
        <v/>
      </c>
      <c r="E414" s="38" t="str">
        <f>IF(ISBLANK($A414),"",INDEX(ShipmentRegister!D:D,MATCH(AuditSheet!$A414,ShipmentRegister!C:C,0)))</f>
        <v/>
      </c>
      <c r="F414" s="38" t="str">
        <f>IF(ISBLANK($A414),"",INDEX(ShipmentRegister!M:M,MATCH(AuditSheet!$A414,ShipmentRegister!C:C,0)))</f>
        <v/>
      </c>
      <c r="G414" s="37" t="str">
        <f t="shared" si="14"/>
        <v/>
      </c>
    </row>
    <row r="415" spans="1:7" s="54" customFormat="1">
      <c r="A415" s="29"/>
      <c r="B415" s="24"/>
      <c r="C415" s="38" t="str">
        <f>IF(ISBLANK($A415),"",INDEX(ShipmentRegister!F:F,MATCH(AuditSheet!$A415,ShipmentRegister!C:C,0)))</f>
        <v/>
      </c>
      <c r="D415" s="38" t="str">
        <f t="shared" si="15"/>
        <v/>
      </c>
      <c r="E415" s="38" t="str">
        <f>IF(ISBLANK($A415),"",INDEX(ShipmentRegister!D:D,MATCH(AuditSheet!$A415,ShipmentRegister!C:C,0)))</f>
        <v/>
      </c>
      <c r="F415" s="38" t="str">
        <f>IF(ISBLANK($A415),"",INDEX(ShipmentRegister!M:M,MATCH(AuditSheet!$A415,ShipmentRegister!C:C,0)))</f>
        <v/>
      </c>
      <c r="G415" s="37" t="str">
        <f t="shared" si="14"/>
        <v/>
      </c>
    </row>
    <row r="416" spans="1:7" s="54" customFormat="1">
      <c r="A416" s="29"/>
      <c r="B416" s="24"/>
      <c r="C416" s="38" t="str">
        <f>IF(ISBLANK($A416),"",INDEX(ShipmentRegister!F:F,MATCH(AuditSheet!$A416,ShipmentRegister!C:C,0)))</f>
        <v/>
      </c>
      <c r="D416" s="38" t="str">
        <f t="shared" si="15"/>
        <v/>
      </c>
      <c r="E416" s="38" t="str">
        <f>IF(ISBLANK($A416),"",INDEX(ShipmentRegister!D:D,MATCH(AuditSheet!$A416,ShipmentRegister!C:C,0)))</f>
        <v/>
      </c>
      <c r="F416" s="38" t="str">
        <f>IF(ISBLANK($A416),"",INDEX(ShipmentRegister!M:M,MATCH(AuditSheet!$A416,ShipmentRegister!C:C,0)))</f>
        <v/>
      </c>
      <c r="G416" s="37" t="str">
        <f t="shared" si="14"/>
        <v/>
      </c>
    </row>
    <row r="417" spans="1:7" s="54" customFormat="1">
      <c r="A417" s="29"/>
      <c r="B417" s="24"/>
      <c r="C417" s="38" t="str">
        <f>IF(ISBLANK($A417),"",INDEX(ShipmentRegister!F:F,MATCH(AuditSheet!$A417,ShipmentRegister!C:C,0)))</f>
        <v/>
      </c>
      <c r="D417" s="38" t="str">
        <f t="shared" si="15"/>
        <v/>
      </c>
      <c r="E417" s="38" t="str">
        <f>IF(ISBLANK($A417),"",INDEX(ShipmentRegister!D:D,MATCH(AuditSheet!$A417,ShipmentRegister!C:C,0)))</f>
        <v/>
      </c>
      <c r="F417" s="38" t="str">
        <f>IF(ISBLANK($A417),"",INDEX(ShipmentRegister!M:M,MATCH(AuditSheet!$A417,ShipmentRegister!C:C,0)))</f>
        <v/>
      </c>
      <c r="G417" s="37" t="str">
        <f t="shared" si="14"/>
        <v/>
      </c>
    </row>
    <row r="418" spans="1:7" s="54" customFormat="1">
      <c r="A418" s="29"/>
      <c r="B418" s="24"/>
      <c r="C418" s="38" t="str">
        <f>IF(ISBLANK($A418),"",INDEX(ShipmentRegister!F:F,MATCH(AuditSheet!$A418,ShipmentRegister!C:C,0)))</f>
        <v/>
      </c>
      <c r="D418" s="38" t="str">
        <f t="shared" si="15"/>
        <v/>
      </c>
      <c r="E418" s="38" t="str">
        <f>IF(ISBLANK($A418),"",INDEX(ShipmentRegister!D:D,MATCH(AuditSheet!$A418,ShipmentRegister!C:C,0)))</f>
        <v/>
      </c>
      <c r="F418" s="38" t="str">
        <f>IF(ISBLANK($A418),"",INDEX(ShipmentRegister!M:M,MATCH(AuditSheet!$A418,ShipmentRegister!C:C,0)))</f>
        <v/>
      </c>
      <c r="G418" s="37" t="str">
        <f t="shared" si="14"/>
        <v/>
      </c>
    </row>
    <row r="419" spans="1:7" s="54" customFormat="1">
      <c r="A419" s="29"/>
      <c r="B419" s="24"/>
      <c r="C419" s="38" t="str">
        <f>IF(ISBLANK($A419),"",INDEX(ShipmentRegister!F:F,MATCH(AuditSheet!$A419,ShipmentRegister!C:C,0)))</f>
        <v/>
      </c>
      <c r="D419" s="38" t="str">
        <f t="shared" si="15"/>
        <v/>
      </c>
      <c r="E419" s="38" t="str">
        <f>IF(ISBLANK($A419),"",INDEX(ShipmentRegister!D:D,MATCH(AuditSheet!$A419,ShipmentRegister!C:C,0)))</f>
        <v/>
      </c>
      <c r="F419" s="38" t="str">
        <f>IF(ISBLANK($A419),"",INDEX(ShipmentRegister!M:M,MATCH(AuditSheet!$A419,ShipmentRegister!C:C,0)))</f>
        <v/>
      </c>
      <c r="G419" s="37" t="str">
        <f t="shared" si="14"/>
        <v/>
      </c>
    </row>
    <row r="420" spans="1:7" s="54" customFormat="1">
      <c r="A420" s="29"/>
      <c r="B420" s="24"/>
      <c r="C420" s="38" t="str">
        <f>IF(ISBLANK($A420),"",INDEX(ShipmentRegister!F:F,MATCH(AuditSheet!$A420,ShipmentRegister!C:C,0)))</f>
        <v/>
      </c>
      <c r="D420" s="38" t="str">
        <f t="shared" si="15"/>
        <v/>
      </c>
      <c r="E420" s="38" t="str">
        <f>IF(ISBLANK($A420),"",INDEX(ShipmentRegister!D:D,MATCH(AuditSheet!$A420,ShipmentRegister!C:C,0)))</f>
        <v/>
      </c>
      <c r="F420" s="38" t="str">
        <f>IF(ISBLANK($A420),"",INDEX(ShipmentRegister!M:M,MATCH(AuditSheet!$A420,ShipmentRegister!C:C,0)))</f>
        <v/>
      </c>
      <c r="G420" s="37" t="str">
        <f t="shared" si="14"/>
        <v/>
      </c>
    </row>
    <row r="421" spans="1:7" s="54" customFormat="1">
      <c r="A421" s="29"/>
      <c r="B421" s="24"/>
      <c r="C421" s="38" t="str">
        <f>IF(ISBLANK($A421),"",INDEX(ShipmentRegister!F:F,MATCH(AuditSheet!$A421,ShipmentRegister!C:C,0)))</f>
        <v/>
      </c>
      <c r="D421" s="38" t="str">
        <f t="shared" si="15"/>
        <v/>
      </c>
      <c r="E421" s="38" t="str">
        <f>IF(ISBLANK($A421),"",INDEX(ShipmentRegister!D:D,MATCH(AuditSheet!$A421,ShipmentRegister!C:C,0)))</f>
        <v/>
      </c>
      <c r="F421" s="38" t="str">
        <f>IF(ISBLANK($A421),"",INDEX(ShipmentRegister!M:M,MATCH(AuditSheet!$A421,ShipmentRegister!C:C,0)))</f>
        <v/>
      </c>
      <c r="G421" s="37" t="str">
        <f t="shared" si="14"/>
        <v/>
      </c>
    </row>
    <row r="422" spans="1:7" s="54" customFormat="1">
      <c r="A422" s="29"/>
      <c r="B422" s="24"/>
      <c r="C422" s="38" t="str">
        <f>IF(ISBLANK($A422),"",INDEX(ShipmentRegister!F:F,MATCH(AuditSheet!$A422,ShipmentRegister!C:C,0)))</f>
        <v/>
      </c>
      <c r="D422" s="38" t="str">
        <f t="shared" si="15"/>
        <v/>
      </c>
      <c r="E422" s="38" t="str">
        <f>IF(ISBLANK($A422),"",INDEX(ShipmentRegister!D:D,MATCH(AuditSheet!$A422,ShipmentRegister!C:C,0)))</f>
        <v/>
      </c>
      <c r="F422" s="38" t="str">
        <f>IF(ISBLANK($A422),"",INDEX(ShipmentRegister!M:M,MATCH(AuditSheet!$A422,ShipmentRegister!C:C,0)))</f>
        <v/>
      </c>
      <c r="G422" s="37" t="str">
        <f t="shared" si="14"/>
        <v/>
      </c>
    </row>
    <row r="423" spans="1:7" s="54" customFormat="1">
      <c r="A423" s="29"/>
      <c r="B423" s="24"/>
      <c r="C423" s="38" t="str">
        <f>IF(ISBLANK($A423),"",INDEX(ShipmentRegister!F:F,MATCH(AuditSheet!$A423,ShipmentRegister!C:C,0)))</f>
        <v/>
      </c>
      <c r="D423" s="38" t="str">
        <f t="shared" si="15"/>
        <v/>
      </c>
      <c r="E423" s="38" t="str">
        <f>IF(ISBLANK($A423),"",INDEX(ShipmentRegister!D:D,MATCH(AuditSheet!$A423,ShipmentRegister!C:C,0)))</f>
        <v/>
      </c>
      <c r="F423" s="38" t="str">
        <f>IF(ISBLANK($A423),"",INDEX(ShipmentRegister!M:M,MATCH(AuditSheet!$A423,ShipmentRegister!C:C,0)))</f>
        <v/>
      </c>
      <c r="G423" s="37" t="str">
        <f t="shared" si="14"/>
        <v/>
      </c>
    </row>
    <row r="424" spans="1:7" s="54" customFormat="1">
      <c r="A424" s="29"/>
      <c r="B424" s="24"/>
      <c r="C424" s="38" t="str">
        <f>IF(ISBLANK($A424),"",INDEX(ShipmentRegister!F:F,MATCH(AuditSheet!$A424,ShipmentRegister!C:C,0)))</f>
        <v/>
      </c>
      <c r="D424" s="38" t="str">
        <f t="shared" si="15"/>
        <v/>
      </c>
      <c r="E424" s="38" t="str">
        <f>IF(ISBLANK($A424),"",INDEX(ShipmentRegister!D:D,MATCH(AuditSheet!$A424,ShipmentRegister!C:C,0)))</f>
        <v/>
      </c>
      <c r="F424" s="38" t="str">
        <f>IF(ISBLANK($A424),"",INDEX(ShipmentRegister!M:M,MATCH(AuditSheet!$A424,ShipmentRegister!C:C,0)))</f>
        <v/>
      </c>
      <c r="G424" s="37" t="str">
        <f t="shared" si="14"/>
        <v/>
      </c>
    </row>
    <row r="425" spans="1:7" s="54" customFormat="1">
      <c r="A425" s="29"/>
      <c r="B425" s="24"/>
      <c r="C425" s="38" t="str">
        <f>IF(ISBLANK($A425),"",INDEX(ShipmentRegister!F:F,MATCH(AuditSheet!$A425,ShipmentRegister!C:C,0)))</f>
        <v/>
      </c>
      <c r="D425" s="38" t="str">
        <f t="shared" si="15"/>
        <v/>
      </c>
      <c r="E425" s="38" t="str">
        <f>IF(ISBLANK($A425),"",INDEX(ShipmentRegister!D:D,MATCH(AuditSheet!$A425,ShipmentRegister!C:C,0)))</f>
        <v/>
      </c>
      <c r="F425" s="38" t="str">
        <f>IF(ISBLANK($A425),"",INDEX(ShipmentRegister!M:M,MATCH(AuditSheet!$A425,ShipmentRegister!C:C,0)))</f>
        <v/>
      </c>
      <c r="G425" s="37" t="str">
        <f t="shared" si="14"/>
        <v/>
      </c>
    </row>
    <row r="426" spans="1:7" s="54" customFormat="1">
      <c r="A426" s="29"/>
      <c r="B426" s="24"/>
      <c r="C426" s="38" t="str">
        <f>IF(ISBLANK($A426),"",INDEX(ShipmentRegister!F:F,MATCH(AuditSheet!$A426,ShipmentRegister!C:C,0)))</f>
        <v/>
      </c>
      <c r="D426" s="38" t="str">
        <f t="shared" si="15"/>
        <v/>
      </c>
      <c r="E426" s="38" t="str">
        <f>IF(ISBLANK($A426),"",INDEX(ShipmentRegister!D:D,MATCH(AuditSheet!$A426,ShipmentRegister!C:C,0)))</f>
        <v/>
      </c>
      <c r="F426" s="38" t="str">
        <f>IF(ISBLANK($A426),"",INDEX(ShipmentRegister!M:M,MATCH(AuditSheet!$A426,ShipmentRegister!C:C,0)))</f>
        <v/>
      </c>
      <c r="G426" s="37" t="str">
        <f t="shared" si="14"/>
        <v/>
      </c>
    </row>
    <row r="427" spans="1:7" s="54" customFormat="1">
      <c r="A427" s="29"/>
      <c r="B427" s="24"/>
      <c r="C427" s="38" t="str">
        <f>IF(ISBLANK($A427),"",INDEX(ShipmentRegister!F:F,MATCH(AuditSheet!$A427,ShipmentRegister!C:C,0)))</f>
        <v/>
      </c>
      <c r="D427" s="38" t="str">
        <f t="shared" si="15"/>
        <v/>
      </c>
      <c r="E427" s="38" t="str">
        <f>IF(ISBLANK($A427),"",INDEX(ShipmentRegister!D:D,MATCH(AuditSheet!$A427,ShipmentRegister!C:C,0)))</f>
        <v/>
      </c>
      <c r="F427" s="38" t="str">
        <f>IF(ISBLANK($A427),"",INDEX(ShipmentRegister!M:M,MATCH(AuditSheet!$A427,ShipmentRegister!C:C,0)))</f>
        <v/>
      </c>
      <c r="G427" s="37" t="str">
        <f t="shared" si="14"/>
        <v/>
      </c>
    </row>
    <row r="428" spans="1:7" s="54" customFormat="1">
      <c r="A428" s="29"/>
      <c r="B428" s="24"/>
      <c r="C428" s="38" t="str">
        <f>IF(ISBLANK($A428),"",INDEX(ShipmentRegister!F:F,MATCH(AuditSheet!$A428,ShipmentRegister!C:C,0)))</f>
        <v/>
      </c>
      <c r="D428" s="38" t="str">
        <f t="shared" si="15"/>
        <v/>
      </c>
      <c r="E428" s="38" t="str">
        <f>IF(ISBLANK($A428),"",INDEX(ShipmentRegister!D:D,MATCH(AuditSheet!$A428,ShipmentRegister!C:C,0)))</f>
        <v/>
      </c>
      <c r="F428" s="38" t="str">
        <f>IF(ISBLANK($A428),"",INDEX(ShipmentRegister!M:M,MATCH(AuditSheet!$A428,ShipmentRegister!C:C,0)))</f>
        <v/>
      </c>
      <c r="G428" s="37" t="str">
        <f t="shared" si="14"/>
        <v/>
      </c>
    </row>
    <row r="429" spans="1:7" s="54" customFormat="1">
      <c r="A429" s="29"/>
      <c r="B429" s="24"/>
      <c r="C429" s="38" t="str">
        <f>IF(ISBLANK($A429),"",INDEX(ShipmentRegister!F:F,MATCH(AuditSheet!$A429,ShipmentRegister!C:C,0)))</f>
        <v/>
      </c>
      <c r="D429" s="38" t="str">
        <f t="shared" si="15"/>
        <v/>
      </c>
      <c r="E429" s="38" t="str">
        <f>IF(ISBLANK($A429),"",INDEX(ShipmentRegister!D:D,MATCH(AuditSheet!$A429,ShipmentRegister!C:C,0)))</f>
        <v/>
      </c>
      <c r="F429" s="38" t="str">
        <f>IF(ISBLANK($A429),"",INDEX(ShipmentRegister!M:M,MATCH(AuditSheet!$A429,ShipmentRegister!C:C,0)))</f>
        <v/>
      </c>
      <c r="G429" s="37" t="str">
        <f t="shared" si="14"/>
        <v/>
      </c>
    </row>
    <row r="430" spans="1:7" s="54" customFormat="1">
      <c r="A430" s="29"/>
      <c r="B430" s="24"/>
      <c r="C430" s="38" t="str">
        <f>IF(ISBLANK($A430),"",INDEX(ShipmentRegister!F:F,MATCH(AuditSheet!$A430,ShipmentRegister!C:C,0)))</f>
        <v/>
      </c>
      <c r="D430" s="38" t="str">
        <f t="shared" si="15"/>
        <v/>
      </c>
      <c r="E430" s="38" t="str">
        <f>IF(ISBLANK($A430),"",INDEX(ShipmentRegister!D:D,MATCH(AuditSheet!$A430,ShipmentRegister!C:C,0)))</f>
        <v/>
      </c>
      <c r="F430" s="38" t="str">
        <f>IF(ISBLANK($A430),"",INDEX(ShipmentRegister!M:M,MATCH(AuditSheet!$A430,ShipmentRegister!C:C,0)))</f>
        <v/>
      </c>
      <c r="G430" s="37" t="str">
        <f t="shared" si="14"/>
        <v/>
      </c>
    </row>
    <row r="431" spans="1:7" s="54" customFormat="1">
      <c r="A431" s="29"/>
      <c r="B431" s="24"/>
      <c r="C431" s="38" t="str">
        <f>IF(ISBLANK($A431),"",INDEX(ShipmentRegister!F:F,MATCH(AuditSheet!$A431,ShipmentRegister!C:C,0)))</f>
        <v/>
      </c>
      <c r="D431" s="38" t="str">
        <f t="shared" si="15"/>
        <v/>
      </c>
      <c r="E431" s="38" t="str">
        <f>IF(ISBLANK($A431),"",INDEX(ShipmentRegister!D:D,MATCH(AuditSheet!$A431,ShipmentRegister!C:C,0)))</f>
        <v/>
      </c>
      <c r="F431" s="38" t="str">
        <f>IF(ISBLANK($A431),"",INDEX(ShipmentRegister!M:M,MATCH(AuditSheet!$A431,ShipmentRegister!C:C,0)))</f>
        <v/>
      </c>
      <c r="G431" s="37" t="str">
        <f t="shared" si="14"/>
        <v/>
      </c>
    </row>
    <row r="432" spans="1:7" s="54" customFormat="1">
      <c r="A432" s="29"/>
      <c r="B432" s="24"/>
      <c r="C432" s="38" t="str">
        <f>IF(ISBLANK($A432),"",INDEX(ShipmentRegister!F:F,MATCH(AuditSheet!$A432,ShipmentRegister!C:C,0)))</f>
        <v/>
      </c>
      <c r="D432" s="38" t="str">
        <f t="shared" si="15"/>
        <v/>
      </c>
      <c r="E432" s="38" t="str">
        <f>IF(ISBLANK($A432),"",INDEX(ShipmentRegister!D:D,MATCH(AuditSheet!$A432,ShipmentRegister!C:C,0)))</f>
        <v/>
      </c>
      <c r="F432" s="38" t="str">
        <f>IF(ISBLANK($A432),"",INDEX(ShipmentRegister!M:M,MATCH(AuditSheet!$A432,ShipmentRegister!C:C,0)))</f>
        <v/>
      </c>
      <c r="G432" s="37" t="str">
        <f t="shared" si="14"/>
        <v/>
      </c>
    </row>
    <row r="433" spans="1:7" s="54" customFormat="1">
      <c r="A433" s="29"/>
      <c r="B433" s="24"/>
      <c r="C433" s="38" t="str">
        <f>IF(ISBLANK($A433),"",INDEX(ShipmentRegister!F:F,MATCH(AuditSheet!$A433,ShipmentRegister!C:C,0)))</f>
        <v/>
      </c>
      <c r="D433" s="38" t="str">
        <f t="shared" si="15"/>
        <v/>
      </c>
      <c r="E433" s="38" t="str">
        <f>IF(ISBLANK($A433),"",INDEX(ShipmentRegister!D:D,MATCH(AuditSheet!$A433,ShipmentRegister!C:C,0)))</f>
        <v/>
      </c>
      <c r="F433" s="38" t="str">
        <f>IF(ISBLANK($A433),"",INDEX(ShipmentRegister!M:M,MATCH(AuditSheet!$A433,ShipmentRegister!C:C,0)))</f>
        <v/>
      </c>
      <c r="G433" s="37" t="str">
        <f t="shared" si="14"/>
        <v/>
      </c>
    </row>
    <row r="434" spans="1:7" s="54" customFormat="1">
      <c r="A434" s="29"/>
      <c r="B434" s="24"/>
      <c r="C434" s="38" t="str">
        <f>IF(ISBLANK($A434),"",INDEX(ShipmentRegister!F:F,MATCH(AuditSheet!$A434,ShipmentRegister!C:C,0)))</f>
        <v/>
      </c>
      <c r="D434" s="38" t="str">
        <f t="shared" si="15"/>
        <v/>
      </c>
      <c r="E434" s="38" t="str">
        <f>IF(ISBLANK($A434),"",INDEX(ShipmentRegister!D:D,MATCH(AuditSheet!$A434,ShipmentRegister!C:C,0)))</f>
        <v/>
      </c>
      <c r="F434" s="38" t="str">
        <f>IF(ISBLANK($A434),"",INDEX(ShipmentRegister!M:M,MATCH(AuditSheet!$A434,ShipmentRegister!C:C,0)))</f>
        <v/>
      </c>
      <c r="G434" s="37" t="str">
        <f t="shared" si="14"/>
        <v/>
      </c>
    </row>
    <row r="435" spans="1:7" s="54" customFormat="1">
      <c r="A435" s="29"/>
      <c r="B435" s="24"/>
      <c r="C435" s="38" t="str">
        <f>IF(ISBLANK($A435),"",INDEX(ShipmentRegister!F:F,MATCH(AuditSheet!$A435,ShipmentRegister!C:C,0)))</f>
        <v/>
      </c>
      <c r="D435" s="38" t="str">
        <f t="shared" si="15"/>
        <v/>
      </c>
      <c r="E435" s="38" t="str">
        <f>IF(ISBLANK($A435),"",INDEX(ShipmentRegister!D:D,MATCH(AuditSheet!$A435,ShipmentRegister!C:C,0)))</f>
        <v/>
      </c>
      <c r="F435" s="38" t="str">
        <f>IF(ISBLANK($A435),"",INDEX(ShipmentRegister!M:M,MATCH(AuditSheet!$A435,ShipmentRegister!C:C,0)))</f>
        <v/>
      </c>
      <c r="G435" s="37" t="str">
        <f t="shared" si="14"/>
        <v/>
      </c>
    </row>
    <row r="436" spans="1:7" s="54" customFormat="1">
      <c r="A436" s="29"/>
      <c r="B436" s="24"/>
      <c r="C436" s="38" t="str">
        <f>IF(ISBLANK($A436),"",INDEX(ShipmentRegister!F:F,MATCH(AuditSheet!$A436,ShipmentRegister!C:C,0)))</f>
        <v/>
      </c>
      <c r="D436" s="38" t="str">
        <f t="shared" si="15"/>
        <v/>
      </c>
      <c r="E436" s="38" t="str">
        <f>IF(ISBLANK($A436),"",INDEX(ShipmentRegister!D:D,MATCH(AuditSheet!$A436,ShipmentRegister!C:C,0)))</f>
        <v/>
      </c>
      <c r="F436" s="38" t="str">
        <f>IF(ISBLANK($A436),"",INDEX(ShipmentRegister!M:M,MATCH(AuditSheet!$A436,ShipmentRegister!C:C,0)))</f>
        <v/>
      </c>
      <c r="G436" s="37" t="str">
        <f t="shared" si="14"/>
        <v/>
      </c>
    </row>
    <row r="437" spans="1:7" s="54" customFormat="1">
      <c r="A437" s="29"/>
      <c r="B437" s="24"/>
      <c r="C437" s="38" t="str">
        <f>IF(ISBLANK($A437),"",INDEX(ShipmentRegister!F:F,MATCH(AuditSheet!$A437,ShipmentRegister!C:C,0)))</f>
        <v/>
      </c>
      <c r="D437" s="38" t="str">
        <f t="shared" si="15"/>
        <v/>
      </c>
      <c r="E437" s="38" t="str">
        <f>IF(ISBLANK($A437),"",INDEX(ShipmentRegister!D:D,MATCH(AuditSheet!$A437,ShipmentRegister!C:C,0)))</f>
        <v/>
      </c>
      <c r="F437" s="38" t="str">
        <f>IF(ISBLANK($A437),"",INDEX(ShipmentRegister!M:M,MATCH(AuditSheet!$A437,ShipmentRegister!C:C,0)))</f>
        <v/>
      </c>
      <c r="G437" s="37" t="str">
        <f t="shared" si="14"/>
        <v/>
      </c>
    </row>
    <row r="438" spans="1:7" s="54" customFormat="1">
      <c r="A438" s="29"/>
      <c r="B438" s="24"/>
      <c r="C438" s="38" t="str">
        <f>IF(ISBLANK($A438),"",INDEX(ShipmentRegister!F:F,MATCH(AuditSheet!$A438,ShipmentRegister!C:C,0)))</f>
        <v/>
      </c>
      <c r="D438" s="38" t="str">
        <f t="shared" si="15"/>
        <v/>
      </c>
      <c r="E438" s="38" t="str">
        <f>IF(ISBLANK($A438),"",INDEX(ShipmentRegister!D:D,MATCH(AuditSheet!$A438,ShipmentRegister!C:C,0)))</f>
        <v/>
      </c>
      <c r="F438" s="38" t="str">
        <f>IF(ISBLANK($A438),"",INDEX(ShipmentRegister!M:M,MATCH(AuditSheet!$A438,ShipmentRegister!C:C,0)))</f>
        <v/>
      </c>
      <c r="G438" s="37" t="str">
        <f t="shared" si="14"/>
        <v/>
      </c>
    </row>
    <row r="439" spans="1:7" s="54" customFormat="1">
      <c r="A439" s="29"/>
      <c r="B439" s="24"/>
      <c r="C439" s="38" t="str">
        <f>IF(ISBLANK($A439),"",INDEX(ShipmentRegister!F:F,MATCH(AuditSheet!$A439,ShipmentRegister!C:C,0)))</f>
        <v/>
      </c>
      <c r="D439" s="38" t="str">
        <f t="shared" si="15"/>
        <v/>
      </c>
      <c r="E439" s="38" t="str">
        <f>IF(ISBLANK($A439),"",INDEX(ShipmentRegister!D:D,MATCH(AuditSheet!$A439,ShipmentRegister!C:C,0)))</f>
        <v/>
      </c>
      <c r="F439" s="38" t="str">
        <f>IF(ISBLANK($A439),"",INDEX(ShipmentRegister!M:M,MATCH(AuditSheet!$A439,ShipmentRegister!C:C,0)))</f>
        <v/>
      </c>
      <c r="G439" s="37" t="str">
        <f t="shared" si="14"/>
        <v/>
      </c>
    </row>
    <row r="440" spans="1:7" s="54" customFormat="1">
      <c r="A440" s="29"/>
      <c r="B440" s="24"/>
      <c r="C440" s="38" t="str">
        <f>IF(ISBLANK($A440),"",INDEX(ShipmentRegister!F:F,MATCH(AuditSheet!$A440,ShipmentRegister!C:C,0)))</f>
        <v/>
      </c>
      <c r="D440" s="38" t="str">
        <f t="shared" si="15"/>
        <v/>
      </c>
      <c r="E440" s="38" t="str">
        <f>IF(ISBLANK($A440),"",INDEX(ShipmentRegister!D:D,MATCH(AuditSheet!$A440,ShipmentRegister!C:C,0)))</f>
        <v/>
      </c>
      <c r="F440" s="38" t="str">
        <f>IF(ISBLANK($A440),"",INDEX(ShipmentRegister!M:M,MATCH(AuditSheet!$A440,ShipmentRegister!C:C,0)))</f>
        <v/>
      </c>
      <c r="G440" s="37" t="str">
        <f t="shared" si="14"/>
        <v/>
      </c>
    </row>
    <row r="441" spans="1:7" s="54" customFormat="1">
      <c r="A441" s="29"/>
      <c r="B441" s="24"/>
      <c r="C441" s="38" t="str">
        <f>IF(ISBLANK($A441),"",INDEX(ShipmentRegister!F:F,MATCH(AuditSheet!$A441,ShipmentRegister!C:C,0)))</f>
        <v/>
      </c>
      <c r="D441" s="38" t="str">
        <f t="shared" si="15"/>
        <v/>
      </c>
      <c r="E441" s="38" t="str">
        <f>IF(ISBLANK($A441),"",INDEX(ShipmentRegister!D:D,MATCH(AuditSheet!$A441,ShipmentRegister!C:C,0)))</f>
        <v/>
      </c>
      <c r="F441" s="38" t="str">
        <f>IF(ISBLANK($A441),"",INDEX(ShipmentRegister!M:M,MATCH(AuditSheet!$A441,ShipmentRegister!C:C,0)))</f>
        <v/>
      </c>
      <c r="G441" s="37" t="str">
        <f t="shared" si="14"/>
        <v/>
      </c>
    </row>
    <row r="442" spans="1:7" s="54" customFormat="1">
      <c r="A442" s="29"/>
      <c r="B442" s="24"/>
      <c r="C442" s="38" t="str">
        <f>IF(ISBLANK($A442),"",INDEX(ShipmentRegister!F:F,MATCH(AuditSheet!$A442,ShipmentRegister!C:C,0)))</f>
        <v/>
      </c>
      <c r="D442" s="38" t="str">
        <f t="shared" si="15"/>
        <v/>
      </c>
      <c r="E442" s="38" t="str">
        <f>IF(ISBLANK($A442),"",INDEX(ShipmentRegister!D:D,MATCH(AuditSheet!$A442,ShipmentRegister!C:C,0)))</f>
        <v/>
      </c>
      <c r="F442" s="38" t="str">
        <f>IF(ISBLANK($A442),"",INDEX(ShipmentRegister!M:M,MATCH(AuditSheet!$A442,ShipmentRegister!C:C,0)))</f>
        <v/>
      </c>
      <c r="G442" s="37" t="str">
        <f t="shared" si="14"/>
        <v/>
      </c>
    </row>
    <row r="443" spans="1:7" s="54" customFormat="1">
      <c r="A443" s="29"/>
      <c r="B443" s="24"/>
      <c r="C443" s="38" t="str">
        <f>IF(ISBLANK($A443),"",INDEX(ShipmentRegister!F:F,MATCH(AuditSheet!$A443,ShipmentRegister!C:C,0)))</f>
        <v/>
      </c>
      <c r="D443" s="38" t="str">
        <f t="shared" si="15"/>
        <v/>
      </c>
      <c r="E443" s="38" t="str">
        <f>IF(ISBLANK($A443),"",INDEX(ShipmentRegister!D:D,MATCH(AuditSheet!$A443,ShipmentRegister!C:C,0)))</f>
        <v/>
      </c>
      <c r="F443" s="38" t="str">
        <f>IF(ISBLANK($A443),"",INDEX(ShipmentRegister!M:M,MATCH(AuditSheet!$A443,ShipmentRegister!C:C,0)))</f>
        <v/>
      </c>
      <c r="G443" s="37" t="str">
        <f t="shared" si="14"/>
        <v/>
      </c>
    </row>
    <row r="444" spans="1:7" s="54" customFormat="1">
      <c r="A444" s="29"/>
      <c r="B444" s="24"/>
      <c r="C444" s="38" t="str">
        <f>IF(ISBLANK($A444),"",INDEX(ShipmentRegister!F:F,MATCH(AuditSheet!$A444,ShipmentRegister!C:C,0)))</f>
        <v/>
      </c>
      <c r="D444" s="38" t="str">
        <f t="shared" si="15"/>
        <v/>
      </c>
      <c r="E444" s="38" t="str">
        <f>IF(ISBLANK($A444),"",INDEX(ShipmentRegister!D:D,MATCH(AuditSheet!$A444,ShipmentRegister!C:C,0)))</f>
        <v/>
      </c>
      <c r="F444" s="38" t="str">
        <f>IF(ISBLANK($A444),"",INDEX(ShipmentRegister!M:M,MATCH(AuditSheet!$A444,ShipmentRegister!C:C,0)))</f>
        <v/>
      </c>
      <c r="G444" s="37" t="str">
        <f t="shared" si="14"/>
        <v/>
      </c>
    </row>
    <row r="445" spans="1:7" s="54" customFormat="1">
      <c r="A445" s="29"/>
      <c r="B445" s="24"/>
      <c r="C445" s="38" t="str">
        <f>IF(ISBLANK($A445),"",INDEX(ShipmentRegister!F:F,MATCH(AuditSheet!$A445,ShipmentRegister!C:C,0)))</f>
        <v/>
      </c>
      <c r="D445" s="38" t="str">
        <f t="shared" si="15"/>
        <v/>
      </c>
      <c r="E445" s="38" t="str">
        <f>IF(ISBLANK($A445),"",INDEX(ShipmentRegister!D:D,MATCH(AuditSheet!$A445,ShipmentRegister!C:C,0)))</f>
        <v/>
      </c>
      <c r="F445" s="38" t="str">
        <f>IF(ISBLANK($A445),"",INDEX(ShipmentRegister!M:M,MATCH(AuditSheet!$A445,ShipmentRegister!C:C,0)))</f>
        <v/>
      </c>
      <c r="G445" s="37" t="str">
        <f t="shared" si="14"/>
        <v/>
      </c>
    </row>
    <row r="446" spans="1:7" s="54" customFormat="1">
      <c r="A446" s="29"/>
      <c r="B446" s="24"/>
      <c r="C446" s="38" t="str">
        <f>IF(ISBLANK($A446),"",INDEX(ShipmentRegister!F:F,MATCH(AuditSheet!$A446,ShipmentRegister!C:C,0)))</f>
        <v/>
      </c>
      <c r="D446" s="38" t="str">
        <f t="shared" si="15"/>
        <v/>
      </c>
      <c r="E446" s="38" t="str">
        <f>IF(ISBLANK($A446),"",INDEX(ShipmentRegister!D:D,MATCH(AuditSheet!$A446,ShipmentRegister!C:C,0)))</f>
        <v/>
      </c>
      <c r="F446" s="38" t="str">
        <f>IF(ISBLANK($A446),"",INDEX(ShipmentRegister!M:M,MATCH(AuditSheet!$A446,ShipmentRegister!C:C,0)))</f>
        <v/>
      </c>
      <c r="G446" s="37" t="str">
        <f t="shared" si="14"/>
        <v/>
      </c>
    </row>
    <row r="447" spans="1:7" s="54" customFormat="1">
      <c r="A447" s="29"/>
      <c r="B447" s="24"/>
      <c r="C447" s="38" t="str">
        <f>IF(ISBLANK($A447),"",INDEX(ShipmentRegister!F:F,MATCH(AuditSheet!$A447,ShipmentRegister!C:C,0)))</f>
        <v/>
      </c>
      <c r="D447" s="38" t="str">
        <f t="shared" si="15"/>
        <v/>
      </c>
      <c r="E447" s="38" t="str">
        <f>IF(ISBLANK($A447),"",INDEX(ShipmentRegister!D:D,MATCH(AuditSheet!$A447,ShipmentRegister!C:C,0)))</f>
        <v/>
      </c>
      <c r="F447" s="38" t="str">
        <f>IF(ISBLANK($A447),"",INDEX(ShipmentRegister!M:M,MATCH(AuditSheet!$A447,ShipmentRegister!C:C,0)))</f>
        <v/>
      </c>
      <c r="G447" s="37" t="str">
        <f t="shared" si="14"/>
        <v/>
      </c>
    </row>
    <row r="448" spans="1:7" s="54" customFormat="1">
      <c r="A448" s="29"/>
      <c r="B448" s="24"/>
      <c r="C448" s="38" t="str">
        <f>IF(ISBLANK($A448),"",INDEX(ShipmentRegister!F:F,MATCH(AuditSheet!$A448,ShipmentRegister!C:C,0)))</f>
        <v/>
      </c>
      <c r="D448" s="38" t="str">
        <f t="shared" si="15"/>
        <v/>
      </c>
      <c r="E448" s="38" t="str">
        <f>IF(ISBLANK($A448),"",INDEX(ShipmentRegister!D:D,MATCH(AuditSheet!$A448,ShipmentRegister!C:C,0)))</f>
        <v/>
      </c>
      <c r="F448" s="38" t="str">
        <f>IF(ISBLANK($A448),"",INDEX(ShipmentRegister!M:M,MATCH(AuditSheet!$A448,ShipmentRegister!C:C,0)))</f>
        <v/>
      </c>
      <c r="G448" s="37" t="str">
        <f t="shared" si="14"/>
        <v/>
      </c>
    </row>
    <row r="449" spans="1:7" s="54" customFormat="1">
      <c r="A449" s="29"/>
      <c r="B449" s="24"/>
      <c r="C449" s="38" t="str">
        <f>IF(ISBLANK($A449),"",INDEX(ShipmentRegister!F:F,MATCH(AuditSheet!$A449,ShipmentRegister!C:C,0)))</f>
        <v/>
      </c>
      <c r="D449" s="38" t="str">
        <f t="shared" si="15"/>
        <v/>
      </c>
      <c r="E449" s="38" t="str">
        <f>IF(ISBLANK($A449),"",INDEX(ShipmentRegister!D:D,MATCH(AuditSheet!$A449,ShipmentRegister!C:C,0)))</f>
        <v/>
      </c>
      <c r="F449" s="38" t="str">
        <f>IF(ISBLANK($A449),"",INDEX(ShipmentRegister!M:M,MATCH(AuditSheet!$A449,ShipmentRegister!C:C,0)))</f>
        <v/>
      </c>
      <c r="G449" s="37" t="str">
        <f t="shared" si="14"/>
        <v/>
      </c>
    </row>
    <row r="450" spans="1:7" s="54" customFormat="1">
      <c r="A450" s="29"/>
      <c r="B450" s="24"/>
      <c r="C450" s="38" t="str">
        <f>IF(ISBLANK($A450),"",INDEX(ShipmentRegister!F:F,MATCH(AuditSheet!$A450,ShipmentRegister!C:C,0)))</f>
        <v/>
      </c>
      <c r="D450" s="38" t="str">
        <f t="shared" si="15"/>
        <v/>
      </c>
      <c r="E450" s="38" t="str">
        <f>IF(ISBLANK($A450),"",INDEX(ShipmentRegister!D:D,MATCH(AuditSheet!$A450,ShipmentRegister!C:C,0)))</f>
        <v/>
      </c>
      <c r="F450" s="38" t="str">
        <f>IF(ISBLANK($A450),"",INDEX(ShipmentRegister!M:M,MATCH(AuditSheet!$A450,ShipmentRegister!C:C,0)))</f>
        <v/>
      </c>
      <c r="G450" s="37" t="str">
        <f t="shared" si="14"/>
        <v/>
      </c>
    </row>
    <row r="451" spans="1:7" s="54" customFormat="1">
      <c r="A451" s="29"/>
      <c r="B451" s="24"/>
      <c r="C451" s="38" t="str">
        <f>IF(ISBLANK($A451),"",INDEX(ShipmentRegister!F:F,MATCH(AuditSheet!$A451,ShipmentRegister!C:C,0)))</f>
        <v/>
      </c>
      <c r="D451" s="38" t="str">
        <f t="shared" si="15"/>
        <v/>
      </c>
      <c r="E451" s="38" t="str">
        <f>IF(ISBLANK($A451),"",INDEX(ShipmentRegister!D:D,MATCH(AuditSheet!$A451,ShipmentRegister!C:C,0)))</f>
        <v/>
      </c>
      <c r="F451" s="38" t="str">
        <f>IF(ISBLANK($A451),"",INDEX(ShipmentRegister!M:M,MATCH(AuditSheet!$A451,ShipmentRegister!C:C,0)))</f>
        <v/>
      </c>
      <c r="G451" s="37" t="str">
        <f t="shared" ref="G451:G514" si="16">IF(COUNTIF(A:A,A:A)&gt;1,"Duplicate ID","")</f>
        <v/>
      </c>
    </row>
    <row r="452" spans="1:7" s="54" customFormat="1">
      <c r="A452" s="29"/>
      <c r="B452" s="24"/>
      <c r="C452" s="38" t="str">
        <f>IF(ISBLANK($A452),"",INDEX(ShipmentRegister!F:F,MATCH(AuditSheet!$A452,ShipmentRegister!C:C,0)))</f>
        <v/>
      </c>
      <c r="D452" s="38" t="str">
        <f t="shared" ref="D452:D515" si="17">IF(A452="","",IF(B452&lt;&gt;C452,"Does Not Match",""))</f>
        <v/>
      </c>
      <c r="E452" s="38" t="str">
        <f>IF(ISBLANK($A452),"",INDEX(ShipmentRegister!D:D,MATCH(AuditSheet!$A452,ShipmentRegister!C:C,0)))</f>
        <v/>
      </c>
      <c r="F452" s="38" t="str">
        <f>IF(ISBLANK($A452),"",INDEX(ShipmentRegister!M:M,MATCH(AuditSheet!$A452,ShipmentRegister!C:C,0)))</f>
        <v/>
      </c>
      <c r="G452" s="37" t="str">
        <f t="shared" si="16"/>
        <v/>
      </c>
    </row>
    <row r="453" spans="1:7" s="54" customFormat="1">
      <c r="A453" s="29"/>
      <c r="B453" s="24"/>
      <c r="C453" s="38" t="str">
        <f>IF(ISBLANK($A453),"",INDEX(ShipmentRegister!F:F,MATCH(AuditSheet!$A453,ShipmentRegister!C:C,0)))</f>
        <v/>
      </c>
      <c r="D453" s="38" t="str">
        <f t="shared" si="17"/>
        <v/>
      </c>
      <c r="E453" s="38" t="str">
        <f>IF(ISBLANK($A453),"",INDEX(ShipmentRegister!D:D,MATCH(AuditSheet!$A453,ShipmentRegister!C:C,0)))</f>
        <v/>
      </c>
      <c r="F453" s="38" t="str">
        <f>IF(ISBLANK($A453),"",INDEX(ShipmentRegister!M:M,MATCH(AuditSheet!$A453,ShipmentRegister!C:C,0)))</f>
        <v/>
      </c>
      <c r="G453" s="37" t="str">
        <f t="shared" si="16"/>
        <v/>
      </c>
    </row>
    <row r="454" spans="1:7" s="54" customFormat="1">
      <c r="A454" s="29"/>
      <c r="B454" s="24"/>
      <c r="C454" s="38" t="str">
        <f>IF(ISBLANK($A454),"",INDEX(ShipmentRegister!F:F,MATCH(AuditSheet!$A454,ShipmentRegister!C:C,0)))</f>
        <v/>
      </c>
      <c r="D454" s="38" t="str">
        <f t="shared" si="17"/>
        <v/>
      </c>
      <c r="E454" s="38" t="str">
        <f>IF(ISBLANK($A454),"",INDEX(ShipmentRegister!D:D,MATCH(AuditSheet!$A454,ShipmentRegister!C:C,0)))</f>
        <v/>
      </c>
      <c r="F454" s="38" t="str">
        <f>IF(ISBLANK($A454),"",INDEX(ShipmentRegister!M:M,MATCH(AuditSheet!$A454,ShipmentRegister!C:C,0)))</f>
        <v/>
      </c>
      <c r="G454" s="37" t="str">
        <f t="shared" si="16"/>
        <v/>
      </c>
    </row>
    <row r="455" spans="1:7" s="54" customFormat="1">
      <c r="A455" s="29"/>
      <c r="B455" s="24"/>
      <c r="C455" s="38" t="str">
        <f>IF(ISBLANK($A455),"",INDEX(ShipmentRegister!F:F,MATCH(AuditSheet!$A455,ShipmentRegister!C:C,0)))</f>
        <v/>
      </c>
      <c r="D455" s="38" t="str">
        <f t="shared" si="17"/>
        <v/>
      </c>
      <c r="E455" s="38" t="str">
        <f>IF(ISBLANK($A455),"",INDEX(ShipmentRegister!D:D,MATCH(AuditSheet!$A455,ShipmentRegister!C:C,0)))</f>
        <v/>
      </c>
      <c r="F455" s="38" t="str">
        <f>IF(ISBLANK($A455),"",INDEX(ShipmentRegister!M:M,MATCH(AuditSheet!$A455,ShipmentRegister!C:C,0)))</f>
        <v/>
      </c>
      <c r="G455" s="37" t="str">
        <f t="shared" si="16"/>
        <v/>
      </c>
    </row>
    <row r="456" spans="1:7" s="54" customFormat="1">
      <c r="A456" s="29"/>
      <c r="B456" s="24"/>
      <c r="C456" s="38" t="str">
        <f>IF(ISBLANK($A456),"",INDEX(ShipmentRegister!F:F,MATCH(AuditSheet!$A456,ShipmentRegister!C:C,0)))</f>
        <v/>
      </c>
      <c r="D456" s="38" t="str">
        <f t="shared" si="17"/>
        <v/>
      </c>
      <c r="E456" s="38" t="str">
        <f>IF(ISBLANK($A456),"",INDEX(ShipmentRegister!D:D,MATCH(AuditSheet!$A456,ShipmentRegister!C:C,0)))</f>
        <v/>
      </c>
      <c r="F456" s="38" t="str">
        <f>IF(ISBLANK($A456),"",INDEX(ShipmentRegister!M:M,MATCH(AuditSheet!$A456,ShipmentRegister!C:C,0)))</f>
        <v/>
      </c>
      <c r="G456" s="37" t="str">
        <f t="shared" si="16"/>
        <v/>
      </c>
    </row>
    <row r="457" spans="1:7" s="54" customFormat="1">
      <c r="A457" s="29"/>
      <c r="B457" s="24"/>
      <c r="C457" s="38" t="str">
        <f>IF(ISBLANK($A457),"",INDEX(ShipmentRegister!F:F,MATCH(AuditSheet!$A457,ShipmentRegister!C:C,0)))</f>
        <v/>
      </c>
      <c r="D457" s="38" t="str">
        <f t="shared" si="17"/>
        <v/>
      </c>
      <c r="E457" s="38" t="str">
        <f>IF(ISBLANK($A457),"",INDEX(ShipmentRegister!D:D,MATCH(AuditSheet!$A457,ShipmentRegister!C:C,0)))</f>
        <v/>
      </c>
      <c r="F457" s="38" t="str">
        <f>IF(ISBLANK($A457),"",INDEX(ShipmentRegister!M:M,MATCH(AuditSheet!$A457,ShipmentRegister!C:C,0)))</f>
        <v/>
      </c>
      <c r="G457" s="37" t="str">
        <f t="shared" si="16"/>
        <v/>
      </c>
    </row>
    <row r="458" spans="1:7" s="54" customFormat="1">
      <c r="A458" s="29"/>
      <c r="B458" s="24"/>
      <c r="C458" s="38" t="str">
        <f>IF(ISBLANK($A458),"",INDEX(ShipmentRegister!F:F,MATCH(AuditSheet!$A458,ShipmentRegister!C:C,0)))</f>
        <v/>
      </c>
      <c r="D458" s="38" t="str">
        <f t="shared" si="17"/>
        <v/>
      </c>
      <c r="E458" s="38" t="str">
        <f>IF(ISBLANK($A458),"",INDEX(ShipmentRegister!D:D,MATCH(AuditSheet!$A458,ShipmentRegister!C:C,0)))</f>
        <v/>
      </c>
      <c r="F458" s="38" t="str">
        <f>IF(ISBLANK($A458),"",INDEX(ShipmentRegister!M:M,MATCH(AuditSheet!$A458,ShipmentRegister!C:C,0)))</f>
        <v/>
      </c>
      <c r="G458" s="37" t="str">
        <f t="shared" si="16"/>
        <v/>
      </c>
    </row>
    <row r="459" spans="1:7" s="54" customFormat="1">
      <c r="A459" s="29"/>
      <c r="B459" s="24"/>
      <c r="C459" s="38" t="str">
        <f>IF(ISBLANK($A459),"",INDEX(ShipmentRegister!F:F,MATCH(AuditSheet!$A459,ShipmentRegister!C:C,0)))</f>
        <v/>
      </c>
      <c r="D459" s="38" t="str">
        <f t="shared" si="17"/>
        <v/>
      </c>
      <c r="E459" s="38" t="str">
        <f>IF(ISBLANK($A459),"",INDEX(ShipmentRegister!D:D,MATCH(AuditSheet!$A459,ShipmentRegister!C:C,0)))</f>
        <v/>
      </c>
      <c r="F459" s="38" t="str">
        <f>IF(ISBLANK($A459),"",INDEX(ShipmentRegister!M:M,MATCH(AuditSheet!$A459,ShipmentRegister!C:C,0)))</f>
        <v/>
      </c>
      <c r="G459" s="37" t="str">
        <f t="shared" si="16"/>
        <v/>
      </c>
    </row>
    <row r="460" spans="1:7" s="54" customFormat="1">
      <c r="A460" s="29"/>
      <c r="B460" s="24"/>
      <c r="C460" s="38" t="str">
        <f>IF(ISBLANK($A460),"",INDEX(ShipmentRegister!F:F,MATCH(AuditSheet!$A460,ShipmentRegister!C:C,0)))</f>
        <v/>
      </c>
      <c r="D460" s="38" t="str">
        <f t="shared" si="17"/>
        <v/>
      </c>
      <c r="E460" s="38" t="str">
        <f>IF(ISBLANK($A460),"",INDEX(ShipmentRegister!D:D,MATCH(AuditSheet!$A460,ShipmentRegister!C:C,0)))</f>
        <v/>
      </c>
      <c r="F460" s="38" t="str">
        <f>IF(ISBLANK($A460),"",INDEX(ShipmentRegister!M:M,MATCH(AuditSheet!$A460,ShipmentRegister!C:C,0)))</f>
        <v/>
      </c>
      <c r="G460" s="37" t="str">
        <f t="shared" si="16"/>
        <v/>
      </c>
    </row>
    <row r="461" spans="1:7" s="54" customFormat="1">
      <c r="A461" s="29"/>
      <c r="B461" s="24"/>
      <c r="C461" s="38" t="str">
        <f>IF(ISBLANK($A461),"",INDEX(ShipmentRegister!F:F,MATCH(AuditSheet!$A461,ShipmentRegister!C:C,0)))</f>
        <v/>
      </c>
      <c r="D461" s="38" t="str">
        <f t="shared" si="17"/>
        <v/>
      </c>
      <c r="E461" s="38" t="str">
        <f>IF(ISBLANK($A461),"",INDEX(ShipmentRegister!D:D,MATCH(AuditSheet!$A461,ShipmentRegister!C:C,0)))</f>
        <v/>
      </c>
      <c r="F461" s="38" t="str">
        <f>IF(ISBLANK($A461),"",INDEX(ShipmentRegister!M:M,MATCH(AuditSheet!$A461,ShipmentRegister!C:C,0)))</f>
        <v/>
      </c>
      <c r="G461" s="37" t="str">
        <f t="shared" si="16"/>
        <v/>
      </c>
    </row>
    <row r="462" spans="1:7" s="54" customFormat="1">
      <c r="A462" s="29"/>
      <c r="B462" s="24"/>
      <c r="C462" s="38" t="str">
        <f>IF(ISBLANK($A462),"",INDEX(ShipmentRegister!F:F,MATCH(AuditSheet!$A462,ShipmentRegister!C:C,0)))</f>
        <v/>
      </c>
      <c r="D462" s="38" t="str">
        <f t="shared" si="17"/>
        <v/>
      </c>
      <c r="E462" s="38" t="str">
        <f>IF(ISBLANK($A462),"",INDEX(ShipmentRegister!D:D,MATCH(AuditSheet!$A462,ShipmentRegister!C:C,0)))</f>
        <v/>
      </c>
      <c r="F462" s="38" t="str">
        <f>IF(ISBLANK($A462),"",INDEX(ShipmentRegister!M:M,MATCH(AuditSheet!$A462,ShipmentRegister!C:C,0)))</f>
        <v/>
      </c>
      <c r="G462" s="37" t="str">
        <f t="shared" si="16"/>
        <v/>
      </c>
    </row>
    <row r="463" spans="1:7" s="54" customFormat="1">
      <c r="A463" s="29"/>
      <c r="B463" s="24"/>
      <c r="C463" s="38" t="str">
        <f>IF(ISBLANK($A463),"",INDEX(ShipmentRegister!F:F,MATCH(AuditSheet!$A463,ShipmentRegister!C:C,0)))</f>
        <v/>
      </c>
      <c r="D463" s="38" t="str">
        <f t="shared" si="17"/>
        <v/>
      </c>
      <c r="E463" s="38" t="str">
        <f>IF(ISBLANK($A463),"",INDEX(ShipmentRegister!D:D,MATCH(AuditSheet!$A463,ShipmentRegister!C:C,0)))</f>
        <v/>
      </c>
      <c r="F463" s="38" t="str">
        <f>IF(ISBLANK($A463),"",INDEX(ShipmentRegister!M:M,MATCH(AuditSheet!$A463,ShipmentRegister!C:C,0)))</f>
        <v/>
      </c>
      <c r="G463" s="37" t="str">
        <f t="shared" si="16"/>
        <v/>
      </c>
    </row>
    <row r="464" spans="1:7" s="54" customFormat="1">
      <c r="A464" s="29"/>
      <c r="B464" s="24"/>
      <c r="C464" s="38" t="str">
        <f>IF(ISBLANK($A464),"",INDEX(ShipmentRegister!F:F,MATCH(AuditSheet!$A464,ShipmentRegister!C:C,0)))</f>
        <v/>
      </c>
      <c r="D464" s="38" t="str">
        <f t="shared" si="17"/>
        <v/>
      </c>
      <c r="E464" s="38" t="str">
        <f>IF(ISBLANK($A464),"",INDEX(ShipmentRegister!D:D,MATCH(AuditSheet!$A464,ShipmentRegister!C:C,0)))</f>
        <v/>
      </c>
      <c r="F464" s="38" t="str">
        <f>IF(ISBLANK($A464),"",INDEX(ShipmentRegister!M:M,MATCH(AuditSheet!$A464,ShipmentRegister!C:C,0)))</f>
        <v/>
      </c>
      <c r="G464" s="37" t="str">
        <f t="shared" si="16"/>
        <v/>
      </c>
    </row>
    <row r="465" spans="1:7" s="54" customFormat="1">
      <c r="A465" s="29"/>
      <c r="B465" s="24"/>
      <c r="C465" s="38" t="str">
        <f>IF(ISBLANK($A465),"",INDEX(ShipmentRegister!F:F,MATCH(AuditSheet!$A465,ShipmentRegister!C:C,0)))</f>
        <v/>
      </c>
      <c r="D465" s="38" t="str">
        <f t="shared" si="17"/>
        <v/>
      </c>
      <c r="E465" s="38" t="str">
        <f>IF(ISBLANK($A465),"",INDEX(ShipmentRegister!D:D,MATCH(AuditSheet!$A465,ShipmentRegister!C:C,0)))</f>
        <v/>
      </c>
      <c r="F465" s="38" t="str">
        <f>IF(ISBLANK($A465),"",INDEX(ShipmentRegister!M:M,MATCH(AuditSheet!$A465,ShipmentRegister!C:C,0)))</f>
        <v/>
      </c>
      <c r="G465" s="37" t="str">
        <f t="shared" si="16"/>
        <v/>
      </c>
    </row>
    <row r="466" spans="1:7" s="54" customFormat="1">
      <c r="A466" s="29"/>
      <c r="B466" s="24"/>
      <c r="C466" s="38" t="str">
        <f>IF(ISBLANK($A466),"",INDEX(ShipmentRegister!F:F,MATCH(AuditSheet!$A466,ShipmentRegister!C:C,0)))</f>
        <v/>
      </c>
      <c r="D466" s="38" t="str">
        <f t="shared" si="17"/>
        <v/>
      </c>
      <c r="E466" s="38" t="str">
        <f>IF(ISBLANK($A466),"",INDEX(ShipmentRegister!D:D,MATCH(AuditSheet!$A466,ShipmentRegister!C:C,0)))</f>
        <v/>
      </c>
      <c r="F466" s="38" t="str">
        <f>IF(ISBLANK($A466),"",INDEX(ShipmentRegister!M:M,MATCH(AuditSheet!$A466,ShipmentRegister!C:C,0)))</f>
        <v/>
      </c>
      <c r="G466" s="37" t="str">
        <f t="shared" si="16"/>
        <v/>
      </c>
    </row>
    <row r="467" spans="1:7" s="54" customFormat="1">
      <c r="A467" s="29"/>
      <c r="B467" s="24"/>
      <c r="C467" s="38" t="str">
        <f>IF(ISBLANK($A467),"",INDEX(ShipmentRegister!F:F,MATCH(AuditSheet!$A467,ShipmentRegister!C:C,0)))</f>
        <v/>
      </c>
      <c r="D467" s="38" t="str">
        <f t="shared" si="17"/>
        <v/>
      </c>
      <c r="E467" s="38" t="str">
        <f>IF(ISBLANK($A467),"",INDEX(ShipmentRegister!D:D,MATCH(AuditSheet!$A467,ShipmentRegister!C:C,0)))</f>
        <v/>
      </c>
      <c r="F467" s="38" t="str">
        <f>IF(ISBLANK($A467),"",INDEX(ShipmentRegister!M:M,MATCH(AuditSheet!$A467,ShipmentRegister!C:C,0)))</f>
        <v/>
      </c>
      <c r="G467" s="37" t="str">
        <f t="shared" si="16"/>
        <v/>
      </c>
    </row>
    <row r="468" spans="1:7" s="54" customFormat="1">
      <c r="A468" s="29"/>
      <c r="B468" s="24"/>
      <c r="C468" s="38" t="str">
        <f>IF(ISBLANK($A468),"",INDEX(ShipmentRegister!F:F,MATCH(AuditSheet!$A468,ShipmentRegister!C:C,0)))</f>
        <v/>
      </c>
      <c r="D468" s="38" t="str">
        <f t="shared" si="17"/>
        <v/>
      </c>
      <c r="E468" s="38" t="str">
        <f>IF(ISBLANK($A468),"",INDEX(ShipmentRegister!D:D,MATCH(AuditSheet!$A468,ShipmentRegister!C:C,0)))</f>
        <v/>
      </c>
      <c r="F468" s="38" t="str">
        <f>IF(ISBLANK($A468),"",INDEX(ShipmentRegister!M:M,MATCH(AuditSheet!$A468,ShipmentRegister!C:C,0)))</f>
        <v/>
      </c>
      <c r="G468" s="37" t="str">
        <f t="shared" si="16"/>
        <v/>
      </c>
    </row>
    <row r="469" spans="1:7" s="54" customFormat="1">
      <c r="A469" s="29"/>
      <c r="B469" s="24"/>
      <c r="C469" s="38" t="str">
        <f>IF(ISBLANK($A469),"",INDEX(ShipmentRegister!F:F,MATCH(AuditSheet!$A469,ShipmentRegister!C:C,0)))</f>
        <v/>
      </c>
      <c r="D469" s="38" t="str">
        <f t="shared" si="17"/>
        <v/>
      </c>
      <c r="E469" s="38" t="str">
        <f>IF(ISBLANK($A469),"",INDEX(ShipmentRegister!D:D,MATCH(AuditSheet!$A469,ShipmentRegister!C:C,0)))</f>
        <v/>
      </c>
      <c r="F469" s="38" t="str">
        <f>IF(ISBLANK($A469),"",INDEX(ShipmentRegister!M:M,MATCH(AuditSheet!$A469,ShipmentRegister!C:C,0)))</f>
        <v/>
      </c>
      <c r="G469" s="37" t="str">
        <f t="shared" si="16"/>
        <v/>
      </c>
    </row>
    <row r="470" spans="1:7" s="54" customFormat="1">
      <c r="A470" s="29"/>
      <c r="B470" s="24"/>
      <c r="C470" s="38" t="str">
        <f>IF(ISBLANK($A470),"",INDEX(ShipmentRegister!F:F,MATCH(AuditSheet!$A470,ShipmentRegister!C:C,0)))</f>
        <v/>
      </c>
      <c r="D470" s="38" t="str">
        <f t="shared" si="17"/>
        <v/>
      </c>
      <c r="E470" s="38" t="str">
        <f>IF(ISBLANK($A470),"",INDEX(ShipmentRegister!D:D,MATCH(AuditSheet!$A470,ShipmentRegister!C:C,0)))</f>
        <v/>
      </c>
      <c r="F470" s="38" t="str">
        <f>IF(ISBLANK($A470),"",INDEX(ShipmentRegister!M:M,MATCH(AuditSheet!$A470,ShipmentRegister!C:C,0)))</f>
        <v/>
      </c>
      <c r="G470" s="37" t="str">
        <f t="shared" si="16"/>
        <v/>
      </c>
    </row>
    <row r="471" spans="1:7" s="54" customFormat="1">
      <c r="A471" s="29"/>
      <c r="B471" s="24"/>
      <c r="C471" s="38" t="str">
        <f>IF(ISBLANK($A471),"",INDEX(ShipmentRegister!F:F,MATCH(AuditSheet!$A471,ShipmentRegister!C:C,0)))</f>
        <v/>
      </c>
      <c r="D471" s="38" t="str">
        <f t="shared" si="17"/>
        <v/>
      </c>
      <c r="E471" s="38" t="str">
        <f>IF(ISBLANK($A471),"",INDEX(ShipmentRegister!D:D,MATCH(AuditSheet!$A471,ShipmentRegister!C:C,0)))</f>
        <v/>
      </c>
      <c r="F471" s="38" t="str">
        <f>IF(ISBLANK($A471),"",INDEX(ShipmentRegister!M:M,MATCH(AuditSheet!$A471,ShipmentRegister!C:C,0)))</f>
        <v/>
      </c>
      <c r="G471" s="37" t="str">
        <f t="shared" si="16"/>
        <v/>
      </c>
    </row>
    <row r="472" spans="1:7" s="54" customFormat="1">
      <c r="A472" s="29"/>
      <c r="B472" s="24"/>
      <c r="C472" s="38" t="str">
        <f>IF(ISBLANK($A472),"",INDEX(ShipmentRegister!F:F,MATCH(AuditSheet!$A472,ShipmentRegister!C:C,0)))</f>
        <v/>
      </c>
      <c r="D472" s="38" t="str">
        <f t="shared" si="17"/>
        <v/>
      </c>
      <c r="E472" s="38" t="str">
        <f>IF(ISBLANK($A472),"",INDEX(ShipmentRegister!D:D,MATCH(AuditSheet!$A472,ShipmentRegister!C:C,0)))</f>
        <v/>
      </c>
      <c r="F472" s="38" t="str">
        <f>IF(ISBLANK($A472),"",INDEX(ShipmentRegister!M:M,MATCH(AuditSheet!$A472,ShipmentRegister!C:C,0)))</f>
        <v/>
      </c>
      <c r="G472" s="37" t="str">
        <f t="shared" si="16"/>
        <v/>
      </c>
    </row>
    <row r="473" spans="1:7" s="54" customFormat="1">
      <c r="A473" s="29"/>
      <c r="B473" s="24"/>
      <c r="C473" s="38" t="str">
        <f>IF(ISBLANK($A473),"",INDEX(ShipmentRegister!F:F,MATCH(AuditSheet!$A473,ShipmentRegister!C:C,0)))</f>
        <v/>
      </c>
      <c r="D473" s="38" t="str">
        <f t="shared" si="17"/>
        <v/>
      </c>
      <c r="E473" s="38" t="str">
        <f>IF(ISBLANK($A473),"",INDEX(ShipmentRegister!D:D,MATCH(AuditSheet!$A473,ShipmentRegister!C:C,0)))</f>
        <v/>
      </c>
      <c r="F473" s="38" t="str">
        <f>IF(ISBLANK($A473),"",INDEX(ShipmentRegister!M:M,MATCH(AuditSheet!$A473,ShipmentRegister!C:C,0)))</f>
        <v/>
      </c>
      <c r="G473" s="37" t="str">
        <f t="shared" si="16"/>
        <v/>
      </c>
    </row>
    <row r="474" spans="1:7" s="54" customFormat="1">
      <c r="A474" s="29"/>
      <c r="B474" s="24"/>
      <c r="C474" s="38" t="str">
        <f>IF(ISBLANK($A474),"",INDEX(ShipmentRegister!F:F,MATCH(AuditSheet!$A474,ShipmentRegister!C:C,0)))</f>
        <v/>
      </c>
      <c r="D474" s="38" t="str">
        <f t="shared" si="17"/>
        <v/>
      </c>
      <c r="E474" s="38" t="str">
        <f>IF(ISBLANK($A474),"",INDEX(ShipmentRegister!D:D,MATCH(AuditSheet!$A474,ShipmentRegister!C:C,0)))</f>
        <v/>
      </c>
      <c r="F474" s="38" t="str">
        <f>IF(ISBLANK($A474),"",INDEX(ShipmentRegister!M:M,MATCH(AuditSheet!$A474,ShipmentRegister!C:C,0)))</f>
        <v/>
      </c>
      <c r="G474" s="37" t="str">
        <f t="shared" si="16"/>
        <v/>
      </c>
    </row>
    <row r="475" spans="1:7" s="54" customFormat="1">
      <c r="A475" s="29"/>
      <c r="B475" s="24"/>
      <c r="C475" s="38" t="str">
        <f>IF(ISBLANK($A475),"",INDEX(ShipmentRegister!F:F,MATCH(AuditSheet!$A475,ShipmentRegister!C:C,0)))</f>
        <v/>
      </c>
      <c r="D475" s="38" t="str">
        <f t="shared" si="17"/>
        <v/>
      </c>
      <c r="E475" s="38" t="str">
        <f>IF(ISBLANK($A475),"",INDEX(ShipmentRegister!D:D,MATCH(AuditSheet!$A475,ShipmentRegister!C:C,0)))</f>
        <v/>
      </c>
      <c r="F475" s="38" t="str">
        <f>IF(ISBLANK($A475),"",INDEX(ShipmentRegister!M:M,MATCH(AuditSheet!$A475,ShipmentRegister!C:C,0)))</f>
        <v/>
      </c>
      <c r="G475" s="37" t="str">
        <f t="shared" si="16"/>
        <v/>
      </c>
    </row>
    <row r="476" spans="1:7" s="54" customFormat="1">
      <c r="A476" s="29"/>
      <c r="B476" s="24"/>
      <c r="C476" s="38" t="str">
        <f>IF(ISBLANK($A476),"",INDEX(ShipmentRegister!F:F,MATCH(AuditSheet!$A476,ShipmentRegister!C:C,0)))</f>
        <v/>
      </c>
      <c r="D476" s="38" t="str">
        <f t="shared" si="17"/>
        <v/>
      </c>
      <c r="E476" s="38" t="str">
        <f>IF(ISBLANK($A476),"",INDEX(ShipmentRegister!D:D,MATCH(AuditSheet!$A476,ShipmentRegister!C:C,0)))</f>
        <v/>
      </c>
      <c r="F476" s="38" t="str">
        <f>IF(ISBLANK($A476),"",INDEX(ShipmentRegister!M:M,MATCH(AuditSheet!$A476,ShipmentRegister!C:C,0)))</f>
        <v/>
      </c>
      <c r="G476" s="37" t="str">
        <f t="shared" si="16"/>
        <v/>
      </c>
    </row>
    <row r="477" spans="1:7" s="54" customFormat="1">
      <c r="A477" s="29"/>
      <c r="B477" s="24"/>
      <c r="C477" s="38" t="str">
        <f>IF(ISBLANK($A477),"",INDEX(ShipmentRegister!F:F,MATCH(AuditSheet!$A477,ShipmentRegister!C:C,0)))</f>
        <v/>
      </c>
      <c r="D477" s="38" t="str">
        <f t="shared" si="17"/>
        <v/>
      </c>
      <c r="E477" s="38" t="str">
        <f>IF(ISBLANK($A477),"",INDEX(ShipmentRegister!D:D,MATCH(AuditSheet!$A477,ShipmentRegister!C:C,0)))</f>
        <v/>
      </c>
      <c r="F477" s="38" t="str">
        <f>IF(ISBLANK($A477),"",INDEX(ShipmentRegister!M:M,MATCH(AuditSheet!$A477,ShipmentRegister!C:C,0)))</f>
        <v/>
      </c>
      <c r="G477" s="37" t="str">
        <f t="shared" si="16"/>
        <v/>
      </c>
    </row>
    <row r="478" spans="1:7" s="54" customFormat="1">
      <c r="A478" s="29"/>
      <c r="B478" s="24"/>
      <c r="C478" s="38" t="str">
        <f>IF(ISBLANK($A478),"",INDEX(ShipmentRegister!F:F,MATCH(AuditSheet!$A478,ShipmentRegister!C:C,0)))</f>
        <v/>
      </c>
      <c r="D478" s="38" t="str">
        <f t="shared" si="17"/>
        <v/>
      </c>
      <c r="E478" s="38" t="str">
        <f>IF(ISBLANK($A478),"",INDEX(ShipmentRegister!D:D,MATCH(AuditSheet!$A478,ShipmentRegister!C:C,0)))</f>
        <v/>
      </c>
      <c r="F478" s="38" t="str">
        <f>IF(ISBLANK($A478),"",INDEX(ShipmentRegister!M:M,MATCH(AuditSheet!$A478,ShipmentRegister!C:C,0)))</f>
        <v/>
      </c>
      <c r="G478" s="37" t="str">
        <f t="shared" si="16"/>
        <v/>
      </c>
    </row>
    <row r="479" spans="1:7" s="54" customFormat="1">
      <c r="A479" s="29"/>
      <c r="B479" s="24"/>
      <c r="C479" s="38" t="str">
        <f>IF(ISBLANK($A479),"",INDEX(ShipmentRegister!F:F,MATCH(AuditSheet!$A479,ShipmentRegister!C:C,0)))</f>
        <v/>
      </c>
      <c r="D479" s="38" t="str">
        <f t="shared" si="17"/>
        <v/>
      </c>
      <c r="E479" s="38" t="str">
        <f>IF(ISBLANK($A479),"",INDEX(ShipmentRegister!D:D,MATCH(AuditSheet!$A479,ShipmentRegister!C:C,0)))</f>
        <v/>
      </c>
      <c r="F479" s="38" t="str">
        <f>IF(ISBLANK($A479),"",INDEX(ShipmentRegister!M:M,MATCH(AuditSheet!$A479,ShipmentRegister!C:C,0)))</f>
        <v/>
      </c>
      <c r="G479" s="37" t="str">
        <f t="shared" si="16"/>
        <v/>
      </c>
    </row>
    <row r="480" spans="1:7" s="54" customFormat="1">
      <c r="A480" s="29"/>
      <c r="B480" s="24"/>
      <c r="C480" s="38" t="str">
        <f>IF(ISBLANK($A480),"",INDEX(ShipmentRegister!F:F,MATCH(AuditSheet!$A480,ShipmentRegister!C:C,0)))</f>
        <v/>
      </c>
      <c r="D480" s="38" t="str">
        <f t="shared" si="17"/>
        <v/>
      </c>
      <c r="E480" s="38" t="str">
        <f>IF(ISBLANK($A480),"",INDEX(ShipmentRegister!D:D,MATCH(AuditSheet!$A480,ShipmentRegister!C:C,0)))</f>
        <v/>
      </c>
      <c r="F480" s="38" t="str">
        <f>IF(ISBLANK($A480),"",INDEX(ShipmentRegister!M:M,MATCH(AuditSheet!$A480,ShipmentRegister!C:C,0)))</f>
        <v/>
      </c>
      <c r="G480" s="37" t="str">
        <f t="shared" si="16"/>
        <v/>
      </c>
    </row>
    <row r="481" spans="1:7" s="54" customFormat="1">
      <c r="A481" s="29"/>
      <c r="B481" s="24"/>
      <c r="C481" s="38" t="str">
        <f>IF(ISBLANK($A481),"",INDEX(ShipmentRegister!F:F,MATCH(AuditSheet!$A481,ShipmentRegister!C:C,0)))</f>
        <v/>
      </c>
      <c r="D481" s="38" t="str">
        <f t="shared" si="17"/>
        <v/>
      </c>
      <c r="E481" s="38" t="str">
        <f>IF(ISBLANK($A481),"",INDEX(ShipmentRegister!D:D,MATCH(AuditSheet!$A481,ShipmentRegister!C:C,0)))</f>
        <v/>
      </c>
      <c r="F481" s="38" t="str">
        <f>IF(ISBLANK($A481),"",INDEX(ShipmentRegister!M:M,MATCH(AuditSheet!$A481,ShipmentRegister!C:C,0)))</f>
        <v/>
      </c>
      <c r="G481" s="37" t="str">
        <f t="shared" si="16"/>
        <v/>
      </c>
    </row>
    <row r="482" spans="1:7" s="54" customFormat="1">
      <c r="A482" s="29"/>
      <c r="B482" s="24"/>
      <c r="C482" s="38" t="str">
        <f>IF(ISBLANK($A482),"",INDEX(ShipmentRegister!F:F,MATCH(AuditSheet!$A482,ShipmentRegister!C:C,0)))</f>
        <v/>
      </c>
      <c r="D482" s="38" t="str">
        <f t="shared" si="17"/>
        <v/>
      </c>
      <c r="E482" s="38" t="str">
        <f>IF(ISBLANK($A482),"",INDEX(ShipmentRegister!D:D,MATCH(AuditSheet!$A482,ShipmentRegister!C:C,0)))</f>
        <v/>
      </c>
      <c r="F482" s="38" t="str">
        <f>IF(ISBLANK($A482),"",INDEX(ShipmentRegister!M:M,MATCH(AuditSheet!$A482,ShipmentRegister!C:C,0)))</f>
        <v/>
      </c>
      <c r="G482" s="37" t="str">
        <f t="shared" si="16"/>
        <v/>
      </c>
    </row>
    <row r="483" spans="1:7" s="54" customFormat="1">
      <c r="A483" s="29"/>
      <c r="B483" s="24"/>
      <c r="C483" s="38" t="str">
        <f>IF(ISBLANK($A483),"",INDEX(ShipmentRegister!F:F,MATCH(AuditSheet!$A483,ShipmentRegister!C:C,0)))</f>
        <v/>
      </c>
      <c r="D483" s="38" t="str">
        <f t="shared" si="17"/>
        <v/>
      </c>
      <c r="E483" s="38" t="str">
        <f>IF(ISBLANK($A483),"",INDEX(ShipmentRegister!D:D,MATCH(AuditSheet!$A483,ShipmentRegister!C:C,0)))</f>
        <v/>
      </c>
      <c r="F483" s="38" t="str">
        <f>IF(ISBLANK($A483),"",INDEX(ShipmentRegister!M:M,MATCH(AuditSheet!$A483,ShipmentRegister!C:C,0)))</f>
        <v/>
      </c>
      <c r="G483" s="37" t="str">
        <f t="shared" si="16"/>
        <v/>
      </c>
    </row>
    <row r="484" spans="1:7" s="54" customFormat="1">
      <c r="A484" s="29"/>
      <c r="B484" s="24"/>
      <c r="C484" s="38" t="str">
        <f>IF(ISBLANK($A484),"",INDEX(ShipmentRegister!F:F,MATCH(AuditSheet!$A484,ShipmentRegister!C:C,0)))</f>
        <v/>
      </c>
      <c r="D484" s="38" t="str">
        <f t="shared" si="17"/>
        <v/>
      </c>
      <c r="E484" s="38" t="str">
        <f>IF(ISBLANK($A484),"",INDEX(ShipmentRegister!D:D,MATCH(AuditSheet!$A484,ShipmentRegister!C:C,0)))</f>
        <v/>
      </c>
      <c r="F484" s="38" t="str">
        <f>IF(ISBLANK($A484),"",INDEX(ShipmentRegister!M:M,MATCH(AuditSheet!$A484,ShipmentRegister!C:C,0)))</f>
        <v/>
      </c>
      <c r="G484" s="37" t="str">
        <f t="shared" si="16"/>
        <v/>
      </c>
    </row>
    <row r="485" spans="1:7" s="54" customFormat="1">
      <c r="A485" s="29"/>
      <c r="B485" s="24"/>
      <c r="C485" s="38" t="str">
        <f>IF(ISBLANK($A485),"",INDEX(ShipmentRegister!F:F,MATCH(AuditSheet!$A485,ShipmentRegister!C:C,0)))</f>
        <v/>
      </c>
      <c r="D485" s="38" t="str">
        <f t="shared" si="17"/>
        <v/>
      </c>
      <c r="E485" s="38" t="str">
        <f>IF(ISBLANK($A485),"",INDEX(ShipmentRegister!D:D,MATCH(AuditSheet!$A485,ShipmentRegister!C:C,0)))</f>
        <v/>
      </c>
      <c r="F485" s="38" t="str">
        <f>IF(ISBLANK($A485),"",INDEX(ShipmentRegister!M:M,MATCH(AuditSheet!$A485,ShipmentRegister!C:C,0)))</f>
        <v/>
      </c>
      <c r="G485" s="37" t="str">
        <f t="shared" si="16"/>
        <v/>
      </c>
    </row>
    <row r="486" spans="1:7" s="54" customFormat="1">
      <c r="A486" s="29"/>
      <c r="B486" s="24"/>
      <c r="C486" s="38" t="str">
        <f>IF(ISBLANK($A486),"",INDEX(ShipmentRegister!F:F,MATCH(AuditSheet!$A486,ShipmentRegister!C:C,0)))</f>
        <v/>
      </c>
      <c r="D486" s="38" t="str">
        <f t="shared" si="17"/>
        <v/>
      </c>
      <c r="E486" s="38" t="str">
        <f>IF(ISBLANK($A486),"",INDEX(ShipmentRegister!D:D,MATCH(AuditSheet!$A486,ShipmentRegister!C:C,0)))</f>
        <v/>
      </c>
      <c r="F486" s="38" t="str">
        <f>IF(ISBLANK($A486),"",INDEX(ShipmentRegister!M:M,MATCH(AuditSheet!$A486,ShipmentRegister!C:C,0)))</f>
        <v/>
      </c>
      <c r="G486" s="37" t="str">
        <f t="shared" si="16"/>
        <v/>
      </c>
    </row>
    <row r="487" spans="1:7" s="54" customFormat="1">
      <c r="A487" s="29"/>
      <c r="B487" s="24"/>
      <c r="C487" s="38" t="str">
        <f>IF(ISBLANK($A487),"",INDEX(ShipmentRegister!F:F,MATCH(AuditSheet!$A487,ShipmentRegister!C:C,0)))</f>
        <v/>
      </c>
      <c r="D487" s="38" t="str">
        <f t="shared" si="17"/>
        <v/>
      </c>
      <c r="E487" s="38" t="str">
        <f>IF(ISBLANK($A487),"",INDEX(ShipmentRegister!D:D,MATCH(AuditSheet!$A487,ShipmentRegister!C:C,0)))</f>
        <v/>
      </c>
      <c r="F487" s="38" t="str">
        <f>IF(ISBLANK($A487),"",INDEX(ShipmentRegister!M:M,MATCH(AuditSheet!$A487,ShipmentRegister!C:C,0)))</f>
        <v/>
      </c>
      <c r="G487" s="37" t="str">
        <f t="shared" si="16"/>
        <v/>
      </c>
    </row>
    <row r="488" spans="1:7" s="54" customFormat="1">
      <c r="A488" s="29"/>
      <c r="B488" s="24"/>
      <c r="C488" s="38" t="str">
        <f>IF(ISBLANK($A488),"",INDEX(ShipmentRegister!F:F,MATCH(AuditSheet!$A488,ShipmentRegister!C:C,0)))</f>
        <v/>
      </c>
      <c r="D488" s="38" t="str">
        <f t="shared" si="17"/>
        <v/>
      </c>
      <c r="E488" s="38" t="str">
        <f>IF(ISBLANK($A488),"",INDEX(ShipmentRegister!D:D,MATCH(AuditSheet!$A488,ShipmentRegister!C:C,0)))</f>
        <v/>
      </c>
      <c r="F488" s="38" t="str">
        <f>IF(ISBLANK($A488),"",INDEX(ShipmentRegister!M:M,MATCH(AuditSheet!$A488,ShipmentRegister!C:C,0)))</f>
        <v/>
      </c>
      <c r="G488" s="37" t="str">
        <f t="shared" si="16"/>
        <v/>
      </c>
    </row>
    <row r="489" spans="1:7" s="54" customFormat="1">
      <c r="A489" s="29"/>
      <c r="B489" s="24"/>
      <c r="C489" s="38" t="str">
        <f>IF(ISBLANK($A489),"",INDEX(ShipmentRegister!F:F,MATCH(AuditSheet!$A489,ShipmentRegister!C:C,0)))</f>
        <v/>
      </c>
      <c r="D489" s="38" t="str">
        <f t="shared" si="17"/>
        <v/>
      </c>
      <c r="E489" s="38" t="str">
        <f>IF(ISBLANK($A489),"",INDEX(ShipmentRegister!D:D,MATCH(AuditSheet!$A489,ShipmentRegister!C:C,0)))</f>
        <v/>
      </c>
      <c r="F489" s="38" t="str">
        <f>IF(ISBLANK($A489),"",INDEX(ShipmentRegister!M:M,MATCH(AuditSheet!$A489,ShipmentRegister!C:C,0)))</f>
        <v/>
      </c>
      <c r="G489" s="37" t="str">
        <f t="shared" si="16"/>
        <v/>
      </c>
    </row>
    <row r="490" spans="1:7" s="54" customFormat="1">
      <c r="A490" s="29"/>
      <c r="B490" s="24"/>
      <c r="C490" s="38" t="str">
        <f>IF(ISBLANK($A490),"",INDEX(ShipmentRegister!F:F,MATCH(AuditSheet!$A490,ShipmentRegister!C:C,0)))</f>
        <v/>
      </c>
      <c r="D490" s="38" t="str">
        <f t="shared" si="17"/>
        <v/>
      </c>
      <c r="E490" s="38" t="str">
        <f>IF(ISBLANK($A490),"",INDEX(ShipmentRegister!D:D,MATCH(AuditSheet!$A490,ShipmentRegister!C:C,0)))</f>
        <v/>
      </c>
      <c r="F490" s="38" t="str">
        <f>IF(ISBLANK($A490),"",INDEX(ShipmentRegister!M:M,MATCH(AuditSheet!$A490,ShipmentRegister!C:C,0)))</f>
        <v/>
      </c>
      <c r="G490" s="37" t="str">
        <f t="shared" si="16"/>
        <v/>
      </c>
    </row>
    <row r="491" spans="1:7" s="54" customFormat="1">
      <c r="A491" s="29"/>
      <c r="B491" s="24"/>
      <c r="C491" s="38" t="str">
        <f>IF(ISBLANK($A491),"",INDEX(ShipmentRegister!F:F,MATCH(AuditSheet!$A491,ShipmentRegister!C:C,0)))</f>
        <v/>
      </c>
      <c r="D491" s="38" t="str">
        <f t="shared" si="17"/>
        <v/>
      </c>
      <c r="E491" s="38" t="str">
        <f>IF(ISBLANK($A491),"",INDEX(ShipmentRegister!D:D,MATCH(AuditSheet!$A491,ShipmentRegister!C:C,0)))</f>
        <v/>
      </c>
      <c r="F491" s="38" t="str">
        <f>IF(ISBLANK($A491),"",INDEX(ShipmentRegister!M:M,MATCH(AuditSheet!$A491,ShipmentRegister!C:C,0)))</f>
        <v/>
      </c>
      <c r="G491" s="37" t="str">
        <f t="shared" si="16"/>
        <v/>
      </c>
    </row>
    <row r="492" spans="1:7" s="54" customFormat="1">
      <c r="A492" s="29"/>
      <c r="B492" s="24"/>
      <c r="C492" s="38" t="str">
        <f>IF(ISBLANK($A492),"",INDEX(ShipmentRegister!F:F,MATCH(AuditSheet!$A492,ShipmentRegister!C:C,0)))</f>
        <v/>
      </c>
      <c r="D492" s="38" t="str">
        <f t="shared" si="17"/>
        <v/>
      </c>
      <c r="E492" s="38" t="str">
        <f>IF(ISBLANK($A492),"",INDEX(ShipmentRegister!D:D,MATCH(AuditSheet!$A492,ShipmentRegister!C:C,0)))</f>
        <v/>
      </c>
      <c r="F492" s="38" t="str">
        <f>IF(ISBLANK($A492),"",INDEX(ShipmentRegister!M:M,MATCH(AuditSheet!$A492,ShipmentRegister!C:C,0)))</f>
        <v/>
      </c>
      <c r="G492" s="37" t="str">
        <f t="shared" si="16"/>
        <v/>
      </c>
    </row>
    <row r="493" spans="1:7" s="54" customFormat="1">
      <c r="A493" s="29"/>
      <c r="B493" s="24"/>
      <c r="C493" s="38" t="str">
        <f>IF(ISBLANK($A493),"",INDEX(ShipmentRegister!F:F,MATCH(AuditSheet!$A493,ShipmentRegister!C:C,0)))</f>
        <v/>
      </c>
      <c r="D493" s="38" t="str">
        <f t="shared" si="17"/>
        <v/>
      </c>
      <c r="E493" s="38" t="str">
        <f>IF(ISBLANK($A493),"",INDEX(ShipmentRegister!D:D,MATCH(AuditSheet!$A493,ShipmentRegister!C:C,0)))</f>
        <v/>
      </c>
      <c r="F493" s="38" t="str">
        <f>IF(ISBLANK($A493),"",INDEX(ShipmentRegister!M:M,MATCH(AuditSheet!$A493,ShipmentRegister!C:C,0)))</f>
        <v/>
      </c>
      <c r="G493" s="37" t="str">
        <f t="shared" si="16"/>
        <v/>
      </c>
    </row>
    <row r="494" spans="1:7" s="54" customFormat="1">
      <c r="A494" s="29"/>
      <c r="B494" s="24"/>
      <c r="C494" s="38" t="str">
        <f>IF(ISBLANK($A494),"",INDEX(ShipmentRegister!F:F,MATCH(AuditSheet!$A494,ShipmentRegister!C:C,0)))</f>
        <v/>
      </c>
      <c r="D494" s="38" t="str">
        <f t="shared" si="17"/>
        <v/>
      </c>
      <c r="E494" s="38" t="str">
        <f>IF(ISBLANK($A494),"",INDEX(ShipmentRegister!D:D,MATCH(AuditSheet!$A494,ShipmentRegister!C:C,0)))</f>
        <v/>
      </c>
      <c r="F494" s="38" t="str">
        <f>IF(ISBLANK($A494),"",INDEX(ShipmentRegister!M:M,MATCH(AuditSheet!$A494,ShipmentRegister!C:C,0)))</f>
        <v/>
      </c>
      <c r="G494" s="37" t="str">
        <f t="shared" si="16"/>
        <v/>
      </c>
    </row>
    <row r="495" spans="1:7" s="54" customFormat="1">
      <c r="A495" s="29"/>
      <c r="B495" s="24"/>
      <c r="C495" s="38" t="str">
        <f>IF(ISBLANK($A495),"",INDEX(ShipmentRegister!F:F,MATCH(AuditSheet!$A495,ShipmentRegister!C:C,0)))</f>
        <v/>
      </c>
      <c r="D495" s="38" t="str">
        <f t="shared" si="17"/>
        <v/>
      </c>
      <c r="E495" s="38" t="str">
        <f>IF(ISBLANK($A495),"",INDEX(ShipmentRegister!D:D,MATCH(AuditSheet!$A495,ShipmentRegister!C:C,0)))</f>
        <v/>
      </c>
      <c r="F495" s="38" t="str">
        <f>IF(ISBLANK($A495),"",INDEX(ShipmentRegister!M:M,MATCH(AuditSheet!$A495,ShipmentRegister!C:C,0)))</f>
        <v/>
      </c>
      <c r="G495" s="37" t="str">
        <f t="shared" si="16"/>
        <v/>
      </c>
    </row>
    <row r="496" spans="1:7" s="54" customFormat="1">
      <c r="A496" s="29"/>
      <c r="B496" s="24"/>
      <c r="C496" s="38" t="str">
        <f>IF(ISBLANK($A496),"",INDEX(ShipmentRegister!F:F,MATCH(AuditSheet!$A496,ShipmentRegister!C:C,0)))</f>
        <v/>
      </c>
      <c r="D496" s="38" t="str">
        <f t="shared" si="17"/>
        <v/>
      </c>
      <c r="E496" s="38" t="str">
        <f>IF(ISBLANK($A496),"",INDEX(ShipmentRegister!D:D,MATCH(AuditSheet!$A496,ShipmentRegister!C:C,0)))</f>
        <v/>
      </c>
      <c r="F496" s="38" t="str">
        <f>IF(ISBLANK($A496),"",INDEX(ShipmentRegister!M:M,MATCH(AuditSheet!$A496,ShipmentRegister!C:C,0)))</f>
        <v/>
      </c>
      <c r="G496" s="37" t="str">
        <f t="shared" si="16"/>
        <v/>
      </c>
    </row>
    <row r="497" spans="1:7" s="54" customFormat="1">
      <c r="A497" s="29"/>
      <c r="B497" s="24"/>
      <c r="C497" s="38" t="str">
        <f>IF(ISBLANK($A497),"",INDEX(ShipmentRegister!F:F,MATCH(AuditSheet!$A497,ShipmentRegister!C:C,0)))</f>
        <v/>
      </c>
      <c r="D497" s="38" t="str">
        <f t="shared" si="17"/>
        <v/>
      </c>
      <c r="E497" s="38" t="str">
        <f>IF(ISBLANK($A497),"",INDEX(ShipmentRegister!D:D,MATCH(AuditSheet!$A497,ShipmentRegister!C:C,0)))</f>
        <v/>
      </c>
      <c r="F497" s="38" t="str">
        <f>IF(ISBLANK($A497),"",INDEX(ShipmentRegister!M:M,MATCH(AuditSheet!$A497,ShipmentRegister!C:C,0)))</f>
        <v/>
      </c>
      <c r="G497" s="37" t="str">
        <f t="shared" si="16"/>
        <v/>
      </c>
    </row>
    <row r="498" spans="1:7" s="54" customFormat="1">
      <c r="A498" s="29"/>
      <c r="B498" s="24"/>
      <c r="C498" s="38" t="str">
        <f>IF(ISBLANK($A498),"",INDEX(ShipmentRegister!F:F,MATCH(AuditSheet!$A498,ShipmentRegister!C:C,0)))</f>
        <v/>
      </c>
      <c r="D498" s="38" t="str">
        <f t="shared" si="17"/>
        <v/>
      </c>
      <c r="E498" s="38" t="str">
        <f>IF(ISBLANK($A498),"",INDEX(ShipmentRegister!D:D,MATCH(AuditSheet!$A498,ShipmentRegister!C:C,0)))</f>
        <v/>
      </c>
      <c r="F498" s="38" t="str">
        <f>IF(ISBLANK($A498),"",INDEX(ShipmentRegister!M:M,MATCH(AuditSheet!$A498,ShipmentRegister!C:C,0)))</f>
        <v/>
      </c>
      <c r="G498" s="37" t="str">
        <f t="shared" si="16"/>
        <v/>
      </c>
    </row>
    <row r="499" spans="1:7" s="54" customFormat="1">
      <c r="A499" s="29"/>
      <c r="B499" s="24"/>
      <c r="C499" s="38" t="str">
        <f>IF(ISBLANK($A499),"",INDEX(ShipmentRegister!F:F,MATCH(AuditSheet!$A499,ShipmentRegister!C:C,0)))</f>
        <v/>
      </c>
      <c r="D499" s="38" t="str">
        <f t="shared" si="17"/>
        <v/>
      </c>
      <c r="E499" s="38" t="str">
        <f>IF(ISBLANK($A499),"",INDEX(ShipmentRegister!D:D,MATCH(AuditSheet!$A499,ShipmentRegister!C:C,0)))</f>
        <v/>
      </c>
      <c r="F499" s="38" t="str">
        <f>IF(ISBLANK($A499),"",INDEX(ShipmentRegister!M:M,MATCH(AuditSheet!$A499,ShipmentRegister!C:C,0)))</f>
        <v/>
      </c>
      <c r="G499" s="37" t="str">
        <f t="shared" si="16"/>
        <v/>
      </c>
    </row>
    <row r="500" spans="1:7" s="54" customFormat="1">
      <c r="A500" s="29"/>
      <c r="B500" s="24"/>
      <c r="C500" s="38" t="str">
        <f>IF(ISBLANK($A500),"",INDEX(ShipmentRegister!F:F,MATCH(AuditSheet!$A500,ShipmentRegister!C:C,0)))</f>
        <v/>
      </c>
      <c r="D500" s="38" t="str">
        <f t="shared" si="17"/>
        <v/>
      </c>
      <c r="E500" s="38" t="str">
        <f>IF(ISBLANK($A500),"",INDEX(ShipmentRegister!D:D,MATCH(AuditSheet!$A500,ShipmentRegister!C:C,0)))</f>
        <v/>
      </c>
      <c r="F500" s="38" t="str">
        <f>IF(ISBLANK($A500),"",INDEX(ShipmentRegister!M:M,MATCH(AuditSheet!$A500,ShipmentRegister!C:C,0)))</f>
        <v/>
      </c>
      <c r="G500" s="37" t="str">
        <f t="shared" si="16"/>
        <v/>
      </c>
    </row>
    <row r="501" spans="1:7" s="54" customFormat="1">
      <c r="A501" s="29"/>
      <c r="B501" s="24"/>
      <c r="C501" s="38" t="str">
        <f>IF(ISBLANK($A501),"",INDEX(ShipmentRegister!F:F,MATCH(AuditSheet!$A501,ShipmentRegister!C:C,0)))</f>
        <v/>
      </c>
      <c r="D501" s="38" t="str">
        <f t="shared" si="17"/>
        <v/>
      </c>
      <c r="E501" s="38" t="str">
        <f>IF(ISBLANK($A501),"",INDEX(ShipmentRegister!D:D,MATCH(AuditSheet!$A501,ShipmentRegister!C:C,0)))</f>
        <v/>
      </c>
      <c r="F501" s="38" t="str">
        <f>IF(ISBLANK($A501),"",INDEX(ShipmentRegister!M:M,MATCH(AuditSheet!$A501,ShipmentRegister!C:C,0)))</f>
        <v/>
      </c>
      <c r="G501" s="37" t="str">
        <f t="shared" si="16"/>
        <v/>
      </c>
    </row>
    <row r="502" spans="1:7" s="54" customFormat="1">
      <c r="A502" s="29"/>
      <c r="B502" s="24"/>
      <c r="C502" s="38" t="str">
        <f>IF(ISBLANK($A502),"",INDEX(ShipmentRegister!F:F,MATCH(AuditSheet!$A502,ShipmentRegister!C:C,0)))</f>
        <v/>
      </c>
      <c r="D502" s="38" t="str">
        <f t="shared" si="17"/>
        <v/>
      </c>
      <c r="E502" s="38" t="str">
        <f>IF(ISBLANK($A502),"",INDEX(ShipmentRegister!D:D,MATCH(AuditSheet!$A502,ShipmentRegister!C:C,0)))</f>
        <v/>
      </c>
      <c r="F502" s="38" t="str">
        <f>IF(ISBLANK($A502),"",INDEX(ShipmentRegister!M:M,MATCH(AuditSheet!$A502,ShipmentRegister!C:C,0)))</f>
        <v/>
      </c>
      <c r="G502" s="37" t="str">
        <f t="shared" si="16"/>
        <v/>
      </c>
    </row>
    <row r="503" spans="1:7" s="54" customFormat="1">
      <c r="A503" s="29"/>
      <c r="B503" s="24"/>
      <c r="C503" s="38" t="str">
        <f>IF(ISBLANK($A503),"",INDEX(ShipmentRegister!F:F,MATCH(AuditSheet!$A503,ShipmentRegister!C:C,0)))</f>
        <v/>
      </c>
      <c r="D503" s="38" t="str">
        <f t="shared" si="17"/>
        <v/>
      </c>
      <c r="E503" s="38" t="str">
        <f>IF(ISBLANK($A503),"",INDEX(ShipmentRegister!D:D,MATCH(AuditSheet!$A503,ShipmentRegister!C:C,0)))</f>
        <v/>
      </c>
      <c r="F503" s="38" t="str">
        <f>IF(ISBLANK($A503),"",INDEX(ShipmentRegister!M:M,MATCH(AuditSheet!$A503,ShipmentRegister!C:C,0)))</f>
        <v/>
      </c>
      <c r="G503" s="37" t="str">
        <f t="shared" si="16"/>
        <v/>
      </c>
    </row>
    <row r="504" spans="1:7" s="54" customFormat="1">
      <c r="A504" s="29"/>
      <c r="B504" s="24"/>
      <c r="C504" s="38" t="str">
        <f>IF(ISBLANK($A504),"",INDEX(ShipmentRegister!F:F,MATCH(AuditSheet!$A504,ShipmentRegister!C:C,0)))</f>
        <v/>
      </c>
      <c r="D504" s="38" t="str">
        <f t="shared" si="17"/>
        <v/>
      </c>
      <c r="E504" s="38" t="str">
        <f>IF(ISBLANK($A504),"",INDEX(ShipmentRegister!D:D,MATCH(AuditSheet!$A504,ShipmentRegister!C:C,0)))</f>
        <v/>
      </c>
      <c r="F504" s="38" t="str">
        <f>IF(ISBLANK($A504),"",INDEX(ShipmentRegister!M:M,MATCH(AuditSheet!$A504,ShipmentRegister!C:C,0)))</f>
        <v/>
      </c>
      <c r="G504" s="37" t="str">
        <f t="shared" si="16"/>
        <v/>
      </c>
    </row>
    <row r="505" spans="1:7" s="54" customFormat="1">
      <c r="A505" s="29"/>
      <c r="B505" s="24"/>
      <c r="C505" s="38" t="str">
        <f>IF(ISBLANK($A505),"",INDEX(ShipmentRegister!F:F,MATCH(AuditSheet!$A505,ShipmentRegister!C:C,0)))</f>
        <v/>
      </c>
      <c r="D505" s="38" t="str">
        <f t="shared" si="17"/>
        <v/>
      </c>
      <c r="E505" s="38" t="str">
        <f>IF(ISBLANK($A505),"",INDEX(ShipmentRegister!D:D,MATCH(AuditSheet!$A505,ShipmentRegister!C:C,0)))</f>
        <v/>
      </c>
      <c r="F505" s="38" t="str">
        <f>IF(ISBLANK($A505),"",INDEX(ShipmentRegister!M:M,MATCH(AuditSheet!$A505,ShipmentRegister!C:C,0)))</f>
        <v/>
      </c>
      <c r="G505" s="37" t="str">
        <f t="shared" si="16"/>
        <v/>
      </c>
    </row>
    <row r="506" spans="1:7" s="54" customFormat="1">
      <c r="A506" s="29"/>
      <c r="B506" s="24"/>
      <c r="C506" s="38" t="str">
        <f>IF(ISBLANK($A506),"",INDEX(ShipmentRegister!F:F,MATCH(AuditSheet!$A506,ShipmentRegister!C:C,0)))</f>
        <v/>
      </c>
      <c r="D506" s="38" t="str">
        <f t="shared" si="17"/>
        <v/>
      </c>
      <c r="E506" s="38" t="str">
        <f>IF(ISBLANK($A506),"",INDEX(ShipmentRegister!D:D,MATCH(AuditSheet!$A506,ShipmentRegister!C:C,0)))</f>
        <v/>
      </c>
      <c r="F506" s="38" t="str">
        <f>IF(ISBLANK($A506),"",INDEX(ShipmentRegister!M:M,MATCH(AuditSheet!$A506,ShipmentRegister!C:C,0)))</f>
        <v/>
      </c>
      <c r="G506" s="37" t="str">
        <f t="shared" si="16"/>
        <v/>
      </c>
    </row>
    <row r="507" spans="1:7" s="54" customFormat="1">
      <c r="A507" s="29"/>
      <c r="B507" s="24"/>
      <c r="C507" s="38" t="str">
        <f>IF(ISBLANK($A507),"",INDEX(ShipmentRegister!F:F,MATCH(AuditSheet!$A507,ShipmentRegister!C:C,0)))</f>
        <v/>
      </c>
      <c r="D507" s="38" t="str">
        <f t="shared" si="17"/>
        <v/>
      </c>
      <c r="E507" s="38" t="str">
        <f>IF(ISBLANK($A507),"",INDEX(ShipmentRegister!D:D,MATCH(AuditSheet!$A507,ShipmentRegister!C:C,0)))</f>
        <v/>
      </c>
      <c r="F507" s="38" t="str">
        <f>IF(ISBLANK($A507),"",INDEX(ShipmentRegister!M:M,MATCH(AuditSheet!$A507,ShipmentRegister!C:C,0)))</f>
        <v/>
      </c>
      <c r="G507" s="37" t="str">
        <f t="shared" si="16"/>
        <v/>
      </c>
    </row>
    <row r="508" spans="1:7" s="54" customFormat="1">
      <c r="A508" s="29"/>
      <c r="B508" s="24"/>
      <c r="C508" s="38" t="str">
        <f>IF(ISBLANK($A508),"",INDEX(ShipmentRegister!F:F,MATCH(AuditSheet!$A508,ShipmentRegister!C:C,0)))</f>
        <v/>
      </c>
      <c r="D508" s="38" t="str">
        <f t="shared" si="17"/>
        <v/>
      </c>
      <c r="E508" s="38" t="str">
        <f>IF(ISBLANK($A508),"",INDEX(ShipmentRegister!D:D,MATCH(AuditSheet!$A508,ShipmentRegister!C:C,0)))</f>
        <v/>
      </c>
      <c r="F508" s="38" t="str">
        <f>IF(ISBLANK($A508),"",INDEX(ShipmentRegister!M:M,MATCH(AuditSheet!$A508,ShipmentRegister!C:C,0)))</f>
        <v/>
      </c>
      <c r="G508" s="37" t="str">
        <f t="shared" si="16"/>
        <v/>
      </c>
    </row>
    <row r="509" spans="1:7" s="54" customFormat="1">
      <c r="A509" s="29"/>
      <c r="B509" s="24"/>
      <c r="C509" s="38" t="str">
        <f>IF(ISBLANK($A509),"",INDEX(ShipmentRegister!F:F,MATCH(AuditSheet!$A509,ShipmentRegister!C:C,0)))</f>
        <v/>
      </c>
      <c r="D509" s="38" t="str">
        <f t="shared" si="17"/>
        <v/>
      </c>
      <c r="E509" s="38" t="str">
        <f>IF(ISBLANK($A509),"",INDEX(ShipmentRegister!D:D,MATCH(AuditSheet!$A509,ShipmentRegister!C:C,0)))</f>
        <v/>
      </c>
      <c r="F509" s="38" t="str">
        <f>IF(ISBLANK($A509),"",INDEX(ShipmentRegister!M:M,MATCH(AuditSheet!$A509,ShipmentRegister!C:C,0)))</f>
        <v/>
      </c>
      <c r="G509" s="37" t="str">
        <f t="shared" si="16"/>
        <v/>
      </c>
    </row>
    <row r="510" spans="1:7" s="54" customFormat="1">
      <c r="A510" s="29"/>
      <c r="B510" s="24"/>
      <c r="C510" s="38" t="str">
        <f>IF(ISBLANK($A510),"",INDEX(ShipmentRegister!F:F,MATCH(AuditSheet!$A510,ShipmentRegister!C:C,0)))</f>
        <v/>
      </c>
      <c r="D510" s="38" t="str">
        <f t="shared" si="17"/>
        <v/>
      </c>
      <c r="E510" s="38" t="str">
        <f>IF(ISBLANK($A510),"",INDEX(ShipmentRegister!D:D,MATCH(AuditSheet!$A510,ShipmentRegister!C:C,0)))</f>
        <v/>
      </c>
      <c r="F510" s="38" t="str">
        <f>IF(ISBLANK($A510),"",INDEX(ShipmentRegister!M:M,MATCH(AuditSheet!$A510,ShipmentRegister!C:C,0)))</f>
        <v/>
      </c>
      <c r="G510" s="37" t="str">
        <f t="shared" si="16"/>
        <v/>
      </c>
    </row>
    <row r="511" spans="1:7" s="54" customFormat="1">
      <c r="A511" s="29"/>
      <c r="B511" s="24"/>
      <c r="C511" s="38" t="str">
        <f>IF(ISBLANK($A511),"",INDEX(ShipmentRegister!F:F,MATCH(AuditSheet!$A511,ShipmentRegister!C:C,0)))</f>
        <v/>
      </c>
      <c r="D511" s="38" t="str">
        <f t="shared" si="17"/>
        <v/>
      </c>
      <c r="E511" s="38" t="str">
        <f>IF(ISBLANK($A511),"",INDEX(ShipmentRegister!D:D,MATCH(AuditSheet!$A511,ShipmentRegister!C:C,0)))</f>
        <v/>
      </c>
      <c r="F511" s="38" t="str">
        <f>IF(ISBLANK($A511),"",INDEX(ShipmentRegister!M:M,MATCH(AuditSheet!$A511,ShipmentRegister!C:C,0)))</f>
        <v/>
      </c>
      <c r="G511" s="37" t="str">
        <f t="shared" si="16"/>
        <v/>
      </c>
    </row>
    <row r="512" spans="1:7" s="54" customFormat="1">
      <c r="A512" s="29"/>
      <c r="B512" s="24"/>
      <c r="C512" s="38" t="str">
        <f>IF(ISBLANK($A512),"",INDEX(ShipmentRegister!F:F,MATCH(AuditSheet!$A512,ShipmentRegister!C:C,0)))</f>
        <v/>
      </c>
      <c r="D512" s="38" t="str">
        <f t="shared" si="17"/>
        <v/>
      </c>
      <c r="E512" s="38" t="str">
        <f>IF(ISBLANK($A512),"",INDEX(ShipmentRegister!D:D,MATCH(AuditSheet!$A512,ShipmentRegister!C:C,0)))</f>
        <v/>
      </c>
      <c r="F512" s="38" t="str">
        <f>IF(ISBLANK($A512),"",INDEX(ShipmentRegister!M:M,MATCH(AuditSheet!$A512,ShipmentRegister!C:C,0)))</f>
        <v/>
      </c>
      <c r="G512" s="37" t="str">
        <f t="shared" si="16"/>
        <v/>
      </c>
    </row>
    <row r="513" spans="1:7" s="54" customFormat="1">
      <c r="A513" s="29"/>
      <c r="B513" s="24"/>
      <c r="C513" s="38" t="str">
        <f>IF(ISBLANK($A513),"",INDEX(ShipmentRegister!F:F,MATCH(AuditSheet!$A513,ShipmentRegister!C:C,0)))</f>
        <v/>
      </c>
      <c r="D513" s="38" t="str">
        <f t="shared" si="17"/>
        <v/>
      </c>
      <c r="E513" s="38" t="str">
        <f>IF(ISBLANK($A513),"",INDEX(ShipmentRegister!D:D,MATCH(AuditSheet!$A513,ShipmentRegister!C:C,0)))</f>
        <v/>
      </c>
      <c r="F513" s="38" t="str">
        <f>IF(ISBLANK($A513),"",INDEX(ShipmentRegister!M:M,MATCH(AuditSheet!$A513,ShipmentRegister!C:C,0)))</f>
        <v/>
      </c>
      <c r="G513" s="37" t="str">
        <f t="shared" si="16"/>
        <v/>
      </c>
    </row>
    <row r="514" spans="1:7" s="54" customFormat="1">
      <c r="A514" s="29"/>
      <c r="B514" s="24"/>
      <c r="C514" s="38" t="str">
        <f>IF(ISBLANK($A514),"",INDEX(ShipmentRegister!F:F,MATCH(AuditSheet!$A514,ShipmentRegister!C:C,0)))</f>
        <v/>
      </c>
      <c r="D514" s="38" t="str">
        <f t="shared" si="17"/>
        <v/>
      </c>
      <c r="E514" s="38" t="str">
        <f>IF(ISBLANK($A514),"",INDEX(ShipmentRegister!D:D,MATCH(AuditSheet!$A514,ShipmentRegister!C:C,0)))</f>
        <v/>
      </c>
      <c r="F514" s="38" t="str">
        <f>IF(ISBLANK($A514),"",INDEX(ShipmentRegister!M:M,MATCH(AuditSheet!$A514,ShipmentRegister!C:C,0)))</f>
        <v/>
      </c>
      <c r="G514" s="37" t="str">
        <f t="shared" si="16"/>
        <v/>
      </c>
    </row>
    <row r="515" spans="1:7" s="54" customFormat="1">
      <c r="A515" s="29"/>
      <c r="B515" s="24"/>
      <c r="C515" s="38" t="str">
        <f>IF(ISBLANK($A515),"",INDEX(ShipmentRegister!F:F,MATCH(AuditSheet!$A515,ShipmentRegister!C:C,0)))</f>
        <v/>
      </c>
      <c r="D515" s="38" t="str">
        <f t="shared" si="17"/>
        <v/>
      </c>
      <c r="E515" s="38" t="str">
        <f>IF(ISBLANK($A515),"",INDEX(ShipmentRegister!D:D,MATCH(AuditSheet!$A515,ShipmentRegister!C:C,0)))</f>
        <v/>
      </c>
      <c r="F515" s="38" t="str">
        <f>IF(ISBLANK($A515),"",INDEX(ShipmentRegister!M:M,MATCH(AuditSheet!$A515,ShipmentRegister!C:C,0)))</f>
        <v/>
      </c>
      <c r="G515" s="37" t="str">
        <f t="shared" ref="G515:G578" si="18">IF(COUNTIF(A:A,A:A)&gt;1,"Duplicate ID","")</f>
        <v/>
      </c>
    </row>
    <row r="516" spans="1:7" s="54" customFormat="1">
      <c r="A516" s="29"/>
      <c r="B516" s="24"/>
      <c r="C516" s="38" t="str">
        <f>IF(ISBLANK($A516),"",INDEX(ShipmentRegister!F:F,MATCH(AuditSheet!$A516,ShipmentRegister!C:C,0)))</f>
        <v/>
      </c>
      <c r="D516" s="38" t="str">
        <f t="shared" ref="D516:D579" si="19">IF(A516="","",IF(B516&lt;&gt;C516,"Does Not Match",""))</f>
        <v/>
      </c>
      <c r="E516" s="38" t="str">
        <f>IF(ISBLANK($A516),"",INDEX(ShipmentRegister!D:D,MATCH(AuditSheet!$A516,ShipmentRegister!C:C,0)))</f>
        <v/>
      </c>
      <c r="F516" s="38" t="str">
        <f>IF(ISBLANK($A516),"",INDEX(ShipmentRegister!M:M,MATCH(AuditSheet!$A516,ShipmentRegister!C:C,0)))</f>
        <v/>
      </c>
      <c r="G516" s="37" t="str">
        <f t="shared" si="18"/>
        <v/>
      </c>
    </row>
    <row r="517" spans="1:7" s="54" customFormat="1">
      <c r="A517" s="29"/>
      <c r="B517" s="24"/>
      <c r="C517" s="38" t="str">
        <f>IF(ISBLANK($A517),"",INDEX(ShipmentRegister!F:F,MATCH(AuditSheet!$A517,ShipmentRegister!C:C,0)))</f>
        <v/>
      </c>
      <c r="D517" s="38" t="str">
        <f t="shared" si="19"/>
        <v/>
      </c>
      <c r="E517" s="38" t="str">
        <f>IF(ISBLANK($A517),"",INDEX(ShipmentRegister!D:D,MATCH(AuditSheet!$A517,ShipmentRegister!C:C,0)))</f>
        <v/>
      </c>
      <c r="F517" s="38" t="str">
        <f>IF(ISBLANK($A517),"",INDEX(ShipmentRegister!M:M,MATCH(AuditSheet!$A517,ShipmentRegister!C:C,0)))</f>
        <v/>
      </c>
      <c r="G517" s="37" t="str">
        <f t="shared" si="18"/>
        <v/>
      </c>
    </row>
    <row r="518" spans="1:7" s="54" customFormat="1">
      <c r="A518" s="29"/>
      <c r="B518" s="24"/>
      <c r="C518" s="38" t="str">
        <f>IF(ISBLANK($A518),"",INDEX(ShipmentRegister!F:F,MATCH(AuditSheet!$A518,ShipmentRegister!C:C,0)))</f>
        <v/>
      </c>
      <c r="D518" s="38" t="str">
        <f t="shared" si="19"/>
        <v/>
      </c>
      <c r="E518" s="38" t="str">
        <f>IF(ISBLANK($A518),"",INDEX(ShipmentRegister!D:D,MATCH(AuditSheet!$A518,ShipmentRegister!C:C,0)))</f>
        <v/>
      </c>
      <c r="F518" s="38" t="str">
        <f>IF(ISBLANK($A518),"",INDEX(ShipmentRegister!M:M,MATCH(AuditSheet!$A518,ShipmentRegister!C:C,0)))</f>
        <v/>
      </c>
      <c r="G518" s="37" t="str">
        <f t="shared" si="18"/>
        <v/>
      </c>
    </row>
    <row r="519" spans="1:7" s="54" customFormat="1">
      <c r="A519" s="29"/>
      <c r="B519" s="24"/>
      <c r="C519" s="38" t="str">
        <f>IF(ISBLANK($A519),"",INDEX(ShipmentRegister!F:F,MATCH(AuditSheet!$A519,ShipmentRegister!C:C,0)))</f>
        <v/>
      </c>
      <c r="D519" s="38" t="str">
        <f t="shared" si="19"/>
        <v/>
      </c>
      <c r="E519" s="38" t="str">
        <f>IF(ISBLANK($A519),"",INDEX(ShipmentRegister!D:D,MATCH(AuditSheet!$A519,ShipmentRegister!C:C,0)))</f>
        <v/>
      </c>
      <c r="F519" s="38" t="str">
        <f>IF(ISBLANK($A519),"",INDEX(ShipmentRegister!M:M,MATCH(AuditSheet!$A519,ShipmentRegister!C:C,0)))</f>
        <v/>
      </c>
      <c r="G519" s="37" t="str">
        <f t="shared" si="18"/>
        <v/>
      </c>
    </row>
    <row r="520" spans="1:7" s="54" customFormat="1">
      <c r="A520" s="29"/>
      <c r="B520" s="24"/>
      <c r="C520" s="38" t="str">
        <f>IF(ISBLANK($A520),"",INDEX(ShipmentRegister!F:F,MATCH(AuditSheet!$A520,ShipmentRegister!C:C,0)))</f>
        <v/>
      </c>
      <c r="D520" s="38" t="str">
        <f t="shared" si="19"/>
        <v/>
      </c>
      <c r="E520" s="38" t="str">
        <f>IF(ISBLANK($A520),"",INDEX(ShipmentRegister!D:D,MATCH(AuditSheet!$A520,ShipmentRegister!C:C,0)))</f>
        <v/>
      </c>
      <c r="F520" s="38" t="str">
        <f>IF(ISBLANK($A520),"",INDEX(ShipmentRegister!M:M,MATCH(AuditSheet!$A520,ShipmentRegister!C:C,0)))</f>
        <v/>
      </c>
      <c r="G520" s="37" t="str">
        <f t="shared" si="18"/>
        <v/>
      </c>
    </row>
    <row r="521" spans="1:7" s="54" customFormat="1">
      <c r="A521" s="29"/>
      <c r="B521" s="24"/>
      <c r="C521" s="38" t="str">
        <f>IF(ISBLANK($A521),"",INDEX(ShipmentRegister!F:F,MATCH(AuditSheet!$A521,ShipmentRegister!C:C,0)))</f>
        <v/>
      </c>
      <c r="D521" s="38" t="str">
        <f t="shared" si="19"/>
        <v/>
      </c>
      <c r="E521" s="38" t="str">
        <f>IF(ISBLANK($A521),"",INDEX(ShipmentRegister!D:D,MATCH(AuditSheet!$A521,ShipmentRegister!C:C,0)))</f>
        <v/>
      </c>
      <c r="F521" s="38" t="str">
        <f>IF(ISBLANK($A521),"",INDEX(ShipmentRegister!M:M,MATCH(AuditSheet!$A521,ShipmentRegister!C:C,0)))</f>
        <v/>
      </c>
      <c r="G521" s="37" t="str">
        <f t="shared" si="18"/>
        <v/>
      </c>
    </row>
    <row r="522" spans="1:7" s="54" customFormat="1">
      <c r="A522" s="29"/>
      <c r="B522" s="24"/>
      <c r="C522" s="38" t="str">
        <f>IF(ISBLANK($A522),"",INDEX(ShipmentRegister!F:F,MATCH(AuditSheet!$A522,ShipmentRegister!C:C,0)))</f>
        <v/>
      </c>
      <c r="D522" s="38" t="str">
        <f t="shared" si="19"/>
        <v/>
      </c>
      <c r="E522" s="38" t="str">
        <f>IF(ISBLANK($A522),"",INDEX(ShipmentRegister!D:D,MATCH(AuditSheet!$A522,ShipmentRegister!C:C,0)))</f>
        <v/>
      </c>
      <c r="F522" s="38" t="str">
        <f>IF(ISBLANK($A522),"",INDEX(ShipmentRegister!M:M,MATCH(AuditSheet!$A522,ShipmentRegister!C:C,0)))</f>
        <v/>
      </c>
      <c r="G522" s="37" t="str">
        <f t="shared" si="18"/>
        <v/>
      </c>
    </row>
    <row r="523" spans="1:7" s="54" customFormat="1">
      <c r="A523" s="29"/>
      <c r="B523" s="24"/>
      <c r="C523" s="38" t="str">
        <f>IF(ISBLANK($A523),"",INDEX(ShipmentRegister!F:F,MATCH(AuditSheet!$A523,ShipmentRegister!C:C,0)))</f>
        <v/>
      </c>
      <c r="D523" s="38" t="str">
        <f t="shared" si="19"/>
        <v/>
      </c>
      <c r="E523" s="38" t="str">
        <f>IF(ISBLANK($A523),"",INDEX(ShipmentRegister!D:D,MATCH(AuditSheet!$A523,ShipmentRegister!C:C,0)))</f>
        <v/>
      </c>
      <c r="F523" s="38" t="str">
        <f>IF(ISBLANK($A523),"",INDEX(ShipmentRegister!M:M,MATCH(AuditSheet!$A523,ShipmentRegister!C:C,0)))</f>
        <v/>
      </c>
      <c r="G523" s="37" t="str">
        <f t="shared" si="18"/>
        <v/>
      </c>
    </row>
    <row r="524" spans="1:7" s="54" customFormat="1">
      <c r="A524" s="29"/>
      <c r="B524" s="24"/>
      <c r="C524" s="38" t="str">
        <f>IF(ISBLANK($A524),"",INDEX(ShipmentRegister!F:F,MATCH(AuditSheet!$A524,ShipmentRegister!C:C,0)))</f>
        <v/>
      </c>
      <c r="D524" s="38" t="str">
        <f t="shared" si="19"/>
        <v/>
      </c>
      <c r="E524" s="38" t="str">
        <f>IF(ISBLANK($A524),"",INDEX(ShipmentRegister!D:D,MATCH(AuditSheet!$A524,ShipmentRegister!C:C,0)))</f>
        <v/>
      </c>
      <c r="F524" s="38" t="str">
        <f>IF(ISBLANK($A524),"",INDEX(ShipmentRegister!M:M,MATCH(AuditSheet!$A524,ShipmentRegister!C:C,0)))</f>
        <v/>
      </c>
      <c r="G524" s="37" t="str">
        <f t="shared" si="18"/>
        <v/>
      </c>
    </row>
    <row r="525" spans="1:7" s="54" customFormat="1">
      <c r="A525" s="29"/>
      <c r="B525" s="24"/>
      <c r="C525" s="38" t="str">
        <f>IF(ISBLANK($A525),"",INDEX(ShipmentRegister!F:F,MATCH(AuditSheet!$A525,ShipmentRegister!C:C,0)))</f>
        <v/>
      </c>
      <c r="D525" s="38" t="str">
        <f t="shared" si="19"/>
        <v/>
      </c>
      <c r="E525" s="38" t="str">
        <f>IF(ISBLANK($A525),"",INDEX(ShipmentRegister!D:D,MATCH(AuditSheet!$A525,ShipmentRegister!C:C,0)))</f>
        <v/>
      </c>
      <c r="F525" s="38" t="str">
        <f>IF(ISBLANK($A525),"",INDEX(ShipmentRegister!M:M,MATCH(AuditSheet!$A525,ShipmentRegister!C:C,0)))</f>
        <v/>
      </c>
      <c r="G525" s="37" t="str">
        <f t="shared" si="18"/>
        <v/>
      </c>
    </row>
    <row r="526" spans="1:7" s="54" customFormat="1">
      <c r="A526" s="29"/>
      <c r="B526" s="24"/>
      <c r="C526" s="38" t="str">
        <f>IF(ISBLANK($A526),"",INDEX(ShipmentRegister!F:F,MATCH(AuditSheet!$A526,ShipmentRegister!C:C,0)))</f>
        <v/>
      </c>
      <c r="D526" s="38" t="str">
        <f t="shared" si="19"/>
        <v/>
      </c>
      <c r="E526" s="38" t="str">
        <f>IF(ISBLANK($A526),"",INDEX(ShipmentRegister!D:D,MATCH(AuditSheet!$A526,ShipmentRegister!C:C,0)))</f>
        <v/>
      </c>
      <c r="F526" s="38" t="str">
        <f>IF(ISBLANK($A526),"",INDEX(ShipmentRegister!M:M,MATCH(AuditSheet!$A526,ShipmentRegister!C:C,0)))</f>
        <v/>
      </c>
      <c r="G526" s="37" t="str">
        <f t="shared" si="18"/>
        <v/>
      </c>
    </row>
    <row r="527" spans="1:7" s="54" customFormat="1">
      <c r="A527" s="29"/>
      <c r="B527" s="24"/>
      <c r="C527" s="38" t="str">
        <f>IF(ISBLANK($A527),"",INDEX(ShipmentRegister!F:F,MATCH(AuditSheet!$A527,ShipmentRegister!C:C,0)))</f>
        <v/>
      </c>
      <c r="D527" s="38" t="str">
        <f t="shared" si="19"/>
        <v/>
      </c>
      <c r="E527" s="38" t="str">
        <f>IF(ISBLANK($A527),"",INDEX(ShipmentRegister!D:D,MATCH(AuditSheet!$A527,ShipmentRegister!C:C,0)))</f>
        <v/>
      </c>
      <c r="F527" s="38" t="str">
        <f>IF(ISBLANK($A527),"",INDEX(ShipmentRegister!M:M,MATCH(AuditSheet!$A527,ShipmentRegister!C:C,0)))</f>
        <v/>
      </c>
      <c r="G527" s="37" t="str">
        <f t="shared" si="18"/>
        <v/>
      </c>
    </row>
    <row r="528" spans="1:7" s="54" customFormat="1">
      <c r="A528" s="29"/>
      <c r="B528" s="24"/>
      <c r="C528" s="38" t="str">
        <f>IF(ISBLANK($A528),"",INDEX(ShipmentRegister!F:F,MATCH(AuditSheet!$A528,ShipmentRegister!C:C,0)))</f>
        <v/>
      </c>
      <c r="D528" s="38" t="str">
        <f t="shared" si="19"/>
        <v/>
      </c>
      <c r="E528" s="38" t="str">
        <f>IF(ISBLANK($A528),"",INDEX(ShipmentRegister!D:D,MATCH(AuditSheet!$A528,ShipmentRegister!C:C,0)))</f>
        <v/>
      </c>
      <c r="F528" s="38" t="str">
        <f>IF(ISBLANK($A528),"",INDEX(ShipmentRegister!M:M,MATCH(AuditSheet!$A528,ShipmentRegister!C:C,0)))</f>
        <v/>
      </c>
      <c r="G528" s="37" t="str">
        <f t="shared" si="18"/>
        <v/>
      </c>
    </row>
    <row r="529" spans="1:7" s="54" customFormat="1">
      <c r="A529" s="29"/>
      <c r="B529" s="24"/>
      <c r="C529" s="38" t="str">
        <f>IF(ISBLANK($A529),"",INDEX(ShipmentRegister!F:F,MATCH(AuditSheet!$A529,ShipmentRegister!C:C,0)))</f>
        <v/>
      </c>
      <c r="D529" s="38" t="str">
        <f t="shared" si="19"/>
        <v/>
      </c>
      <c r="E529" s="38" t="str">
        <f>IF(ISBLANK($A529),"",INDEX(ShipmentRegister!D:D,MATCH(AuditSheet!$A529,ShipmentRegister!C:C,0)))</f>
        <v/>
      </c>
      <c r="F529" s="38" t="str">
        <f>IF(ISBLANK($A529),"",INDEX(ShipmentRegister!M:M,MATCH(AuditSheet!$A529,ShipmentRegister!C:C,0)))</f>
        <v/>
      </c>
      <c r="G529" s="37" t="str">
        <f t="shared" si="18"/>
        <v/>
      </c>
    </row>
    <row r="530" spans="1:7" s="54" customFormat="1">
      <c r="A530" s="29"/>
      <c r="B530" s="24"/>
      <c r="C530" s="38" t="str">
        <f>IF(ISBLANK($A530),"",INDEX(ShipmentRegister!F:F,MATCH(AuditSheet!$A530,ShipmentRegister!C:C,0)))</f>
        <v/>
      </c>
      <c r="D530" s="38" t="str">
        <f t="shared" si="19"/>
        <v/>
      </c>
      <c r="E530" s="38" t="str">
        <f>IF(ISBLANK($A530),"",INDEX(ShipmentRegister!D:D,MATCH(AuditSheet!$A530,ShipmentRegister!C:C,0)))</f>
        <v/>
      </c>
      <c r="F530" s="38" t="str">
        <f>IF(ISBLANK($A530),"",INDEX(ShipmentRegister!M:M,MATCH(AuditSheet!$A530,ShipmentRegister!C:C,0)))</f>
        <v/>
      </c>
      <c r="G530" s="37" t="str">
        <f t="shared" si="18"/>
        <v/>
      </c>
    </row>
    <row r="531" spans="1:7" s="54" customFormat="1">
      <c r="A531" s="29"/>
      <c r="B531" s="24"/>
      <c r="C531" s="38" t="str">
        <f>IF(ISBLANK($A531),"",INDEX(ShipmentRegister!F:F,MATCH(AuditSheet!$A531,ShipmentRegister!C:C,0)))</f>
        <v/>
      </c>
      <c r="D531" s="38" t="str">
        <f t="shared" si="19"/>
        <v/>
      </c>
      <c r="E531" s="38" t="str">
        <f>IF(ISBLANK($A531),"",INDEX(ShipmentRegister!D:D,MATCH(AuditSheet!$A531,ShipmentRegister!C:C,0)))</f>
        <v/>
      </c>
      <c r="F531" s="38" t="str">
        <f>IF(ISBLANK($A531),"",INDEX(ShipmentRegister!M:M,MATCH(AuditSheet!$A531,ShipmentRegister!C:C,0)))</f>
        <v/>
      </c>
      <c r="G531" s="37" t="str">
        <f t="shared" si="18"/>
        <v/>
      </c>
    </row>
    <row r="532" spans="1:7" s="54" customFormat="1">
      <c r="A532" s="29"/>
      <c r="B532" s="24"/>
      <c r="C532" s="38" t="str">
        <f>IF(ISBLANK($A532),"",INDEX(ShipmentRegister!F:F,MATCH(AuditSheet!$A532,ShipmentRegister!C:C,0)))</f>
        <v/>
      </c>
      <c r="D532" s="38" t="str">
        <f t="shared" si="19"/>
        <v/>
      </c>
      <c r="E532" s="38" t="str">
        <f>IF(ISBLANK($A532),"",INDEX(ShipmentRegister!D:D,MATCH(AuditSheet!$A532,ShipmentRegister!C:C,0)))</f>
        <v/>
      </c>
      <c r="F532" s="38" t="str">
        <f>IF(ISBLANK($A532),"",INDEX(ShipmentRegister!M:M,MATCH(AuditSheet!$A532,ShipmentRegister!C:C,0)))</f>
        <v/>
      </c>
      <c r="G532" s="37" t="str">
        <f t="shared" si="18"/>
        <v/>
      </c>
    </row>
    <row r="533" spans="1:7" s="54" customFormat="1">
      <c r="A533" s="29"/>
      <c r="B533" s="24"/>
      <c r="C533" s="38" t="str">
        <f>IF(ISBLANK($A533),"",INDEX(ShipmentRegister!F:F,MATCH(AuditSheet!$A533,ShipmentRegister!C:C,0)))</f>
        <v/>
      </c>
      <c r="D533" s="38" t="str">
        <f t="shared" si="19"/>
        <v/>
      </c>
      <c r="E533" s="38" t="str">
        <f>IF(ISBLANK($A533),"",INDEX(ShipmentRegister!D:D,MATCH(AuditSheet!$A533,ShipmentRegister!C:C,0)))</f>
        <v/>
      </c>
      <c r="F533" s="38" t="str">
        <f>IF(ISBLANK($A533),"",INDEX(ShipmentRegister!M:M,MATCH(AuditSheet!$A533,ShipmentRegister!C:C,0)))</f>
        <v/>
      </c>
      <c r="G533" s="37" t="str">
        <f t="shared" si="18"/>
        <v/>
      </c>
    </row>
    <row r="534" spans="1:7" s="54" customFormat="1">
      <c r="A534" s="29"/>
      <c r="B534" s="24"/>
      <c r="C534" s="38" t="str">
        <f>IF(ISBLANK($A534),"",INDEX(ShipmentRegister!F:F,MATCH(AuditSheet!$A534,ShipmentRegister!C:C,0)))</f>
        <v/>
      </c>
      <c r="D534" s="38" t="str">
        <f t="shared" si="19"/>
        <v/>
      </c>
      <c r="E534" s="38" t="str">
        <f>IF(ISBLANK($A534),"",INDEX(ShipmentRegister!D:D,MATCH(AuditSheet!$A534,ShipmentRegister!C:C,0)))</f>
        <v/>
      </c>
      <c r="F534" s="38" t="str">
        <f>IF(ISBLANK($A534),"",INDEX(ShipmentRegister!M:M,MATCH(AuditSheet!$A534,ShipmentRegister!C:C,0)))</f>
        <v/>
      </c>
      <c r="G534" s="37" t="str">
        <f t="shared" si="18"/>
        <v/>
      </c>
    </row>
    <row r="535" spans="1:7" s="54" customFormat="1">
      <c r="A535" s="29"/>
      <c r="B535" s="24"/>
      <c r="C535" s="38" t="str">
        <f>IF(ISBLANK($A535),"",INDEX(ShipmentRegister!F:F,MATCH(AuditSheet!$A535,ShipmentRegister!C:C,0)))</f>
        <v/>
      </c>
      <c r="D535" s="38" t="str">
        <f t="shared" si="19"/>
        <v/>
      </c>
      <c r="E535" s="38" t="str">
        <f>IF(ISBLANK($A535),"",INDEX(ShipmentRegister!D:D,MATCH(AuditSheet!$A535,ShipmentRegister!C:C,0)))</f>
        <v/>
      </c>
      <c r="F535" s="38" t="str">
        <f>IF(ISBLANK($A535),"",INDEX(ShipmentRegister!M:M,MATCH(AuditSheet!$A535,ShipmentRegister!C:C,0)))</f>
        <v/>
      </c>
      <c r="G535" s="37" t="str">
        <f t="shared" si="18"/>
        <v/>
      </c>
    </row>
    <row r="536" spans="1:7" s="54" customFormat="1">
      <c r="A536" s="29"/>
      <c r="B536" s="24"/>
      <c r="C536" s="38" t="str">
        <f>IF(ISBLANK($A536),"",INDEX(ShipmentRegister!F:F,MATCH(AuditSheet!$A536,ShipmentRegister!C:C,0)))</f>
        <v/>
      </c>
      <c r="D536" s="38" t="str">
        <f t="shared" si="19"/>
        <v/>
      </c>
      <c r="E536" s="38" t="str">
        <f>IF(ISBLANK($A536),"",INDEX(ShipmentRegister!D:D,MATCH(AuditSheet!$A536,ShipmentRegister!C:C,0)))</f>
        <v/>
      </c>
      <c r="F536" s="38" t="str">
        <f>IF(ISBLANK($A536),"",INDEX(ShipmentRegister!M:M,MATCH(AuditSheet!$A536,ShipmentRegister!C:C,0)))</f>
        <v/>
      </c>
      <c r="G536" s="37" t="str">
        <f t="shared" si="18"/>
        <v/>
      </c>
    </row>
    <row r="537" spans="1:7" s="54" customFormat="1">
      <c r="A537" s="29"/>
      <c r="B537" s="24"/>
      <c r="C537" s="38" t="str">
        <f>IF(ISBLANK($A537),"",INDEX(ShipmentRegister!F:F,MATCH(AuditSheet!$A537,ShipmentRegister!C:C,0)))</f>
        <v/>
      </c>
      <c r="D537" s="38" t="str">
        <f t="shared" si="19"/>
        <v/>
      </c>
      <c r="E537" s="38" t="str">
        <f>IF(ISBLANK($A537),"",INDEX(ShipmentRegister!D:D,MATCH(AuditSheet!$A537,ShipmentRegister!C:C,0)))</f>
        <v/>
      </c>
      <c r="F537" s="38" t="str">
        <f>IF(ISBLANK($A537),"",INDEX(ShipmentRegister!M:M,MATCH(AuditSheet!$A537,ShipmentRegister!C:C,0)))</f>
        <v/>
      </c>
      <c r="G537" s="37" t="str">
        <f t="shared" si="18"/>
        <v/>
      </c>
    </row>
    <row r="538" spans="1:7" s="54" customFormat="1">
      <c r="A538" s="29"/>
      <c r="B538" s="24"/>
      <c r="C538" s="38" t="str">
        <f>IF(ISBLANK($A538),"",INDEX(ShipmentRegister!F:F,MATCH(AuditSheet!$A538,ShipmentRegister!C:C,0)))</f>
        <v/>
      </c>
      <c r="D538" s="38" t="str">
        <f t="shared" si="19"/>
        <v/>
      </c>
      <c r="E538" s="38" t="str">
        <f>IF(ISBLANK($A538),"",INDEX(ShipmentRegister!D:D,MATCH(AuditSheet!$A538,ShipmentRegister!C:C,0)))</f>
        <v/>
      </c>
      <c r="F538" s="38" t="str">
        <f>IF(ISBLANK($A538),"",INDEX(ShipmentRegister!M:M,MATCH(AuditSheet!$A538,ShipmentRegister!C:C,0)))</f>
        <v/>
      </c>
      <c r="G538" s="37" t="str">
        <f t="shared" si="18"/>
        <v/>
      </c>
    </row>
    <row r="539" spans="1:7" s="54" customFormat="1">
      <c r="A539" s="29"/>
      <c r="B539" s="24"/>
      <c r="C539" s="38" t="str">
        <f>IF(ISBLANK($A539),"",INDEX(ShipmentRegister!F:F,MATCH(AuditSheet!$A539,ShipmentRegister!C:C,0)))</f>
        <v/>
      </c>
      <c r="D539" s="38" t="str">
        <f t="shared" si="19"/>
        <v/>
      </c>
      <c r="E539" s="38" t="str">
        <f>IF(ISBLANK($A539),"",INDEX(ShipmentRegister!D:D,MATCH(AuditSheet!$A539,ShipmentRegister!C:C,0)))</f>
        <v/>
      </c>
      <c r="F539" s="38" t="str">
        <f>IF(ISBLANK($A539),"",INDEX(ShipmentRegister!M:M,MATCH(AuditSheet!$A539,ShipmentRegister!C:C,0)))</f>
        <v/>
      </c>
      <c r="G539" s="37" t="str">
        <f t="shared" si="18"/>
        <v/>
      </c>
    </row>
    <row r="540" spans="1:7" s="54" customFormat="1">
      <c r="A540" s="29"/>
      <c r="B540" s="24"/>
      <c r="C540" s="38" t="str">
        <f>IF(ISBLANK($A540),"",INDEX(ShipmentRegister!F:F,MATCH(AuditSheet!$A540,ShipmentRegister!C:C,0)))</f>
        <v/>
      </c>
      <c r="D540" s="38" t="str">
        <f t="shared" si="19"/>
        <v/>
      </c>
      <c r="E540" s="38" t="str">
        <f>IF(ISBLANK($A540),"",INDEX(ShipmentRegister!D:D,MATCH(AuditSheet!$A540,ShipmentRegister!C:C,0)))</f>
        <v/>
      </c>
      <c r="F540" s="38" t="str">
        <f>IF(ISBLANK($A540),"",INDEX(ShipmentRegister!M:M,MATCH(AuditSheet!$A540,ShipmentRegister!C:C,0)))</f>
        <v/>
      </c>
      <c r="G540" s="37" t="str">
        <f t="shared" si="18"/>
        <v/>
      </c>
    </row>
    <row r="541" spans="1:7" s="54" customFormat="1">
      <c r="A541" s="29"/>
      <c r="B541" s="24"/>
      <c r="C541" s="38" t="str">
        <f>IF(ISBLANK($A541),"",INDEX(ShipmentRegister!F:F,MATCH(AuditSheet!$A541,ShipmentRegister!C:C,0)))</f>
        <v/>
      </c>
      <c r="D541" s="38" t="str">
        <f t="shared" si="19"/>
        <v/>
      </c>
      <c r="E541" s="38" t="str">
        <f>IF(ISBLANK($A541),"",INDEX(ShipmentRegister!D:D,MATCH(AuditSheet!$A541,ShipmentRegister!C:C,0)))</f>
        <v/>
      </c>
      <c r="F541" s="38" t="str">
        <f>IF(ISBLANK($A541),"",INDEX(ShipmentRegister!M:M,MATCH(AuditSheet!$A541,ShipmentRegister!C:C,0)))</f>
        <v/>
      </c>
      <c r="G541" s="37" t="str">
        <f t="shared" si="18"/>
        <v/>
      </c>
    </row>
    <row r="542" spans="1:7" s="54" customFormat="1">
      <c r="A542" s="29"/>
      <c r="B542" s="24"/>
      <c r="C542" s="38" t="str">
        <f>IF(ISBLANK($A542),"",INDEX(ShipmentRegister!F:F,MATCH(AuditSheet!$A542,ShipmentRegister!C:C,0)))</f>
        <v/>
      </c>
      <c r="D542" s="38" t="str">
        <f t="shared" si="19"/>
        <v/>
      </c>
      <c r="E542" s="38" t="str">
        <f>IF(ISBLANK($A542),"",INDEX(ShipmentRegister!D:D,MATCH(AuditSheet!$A542,ShipmentRegister!C:C,0)))</f>
        <v/>
      </c>
      <c r="F542" s="38" t="str">
        <f>IF(ISBLANK($A542),"",INDEX(ShipmentRegister!M:M,MATCH(AuditSheet!$A542,ShipmentRegister!C:C,0)))</f>
        <v/>
      </c>
      <c r="G542" s="37" t="str">
        <f t="shared" si="18"/>
        <v/>
      </c>
    </row>
    <row r="543" spans="1:7" s="54" customFormat="1">
      <c r="A543" s="29"/>
      <c r="B543" s="24"/>
      <c r="C543" s="38" t="str">
        <f>IF(ISBLANK($A543),"",INDEX(ShipmentRegister!F:F,MATCH(AuditSheet!$A543,ShipmentRegister!C:C,0)))</f>
        <v/>
      </c>
      <c r="D543" s="38" t="str">
        <f t="shared" si="19"/>
        <v/>
      </c>
      <c r="E543" s="38" t="str">
        <f>IF(ISBLANK($A543),"",INDEX(ShipmentRegister!D:D,MATCH(AuditSheet!$A543,ShipmentRegister!C:C,0)))</f>
        <v/>
      </c>
      <c r="F543" s="38" t="str">
        <f>IF(ISBLANK($A543),"",INDEX(ShipmentRegister!M:M,MATCH(AuditSheet!$A543,ShipmentRegister!C:C,0)))</f>
        <v/>
      </c>
      <c r="G543" s="37" t="str">
        <f t="shared" si="18"/>
        <v/>
      </c>
    </row>
    <row r="544" spans="1:7" s="54" customFormat="1">
      <c r="A544" s="29"/>
      <c r="B544" s="24"/>
      <c r="C544" s="38" t="str">
        <f>IF(ISBLANK($A544),"",INDEX(ShipmentRegister!F:F,MATCH(AuditSheet!$A544,ShipmentRegister!C:C,0)))</f>
        <v/>
      </c>
      <c r="D544" s="38" t="str">
        <f t="shared" si="19"/>
        <v/>
      </c>
      <c r="E544" s="38" t="str">
        <f>IF(ISBLANK($A544),"",INDEX(ShipmentRegister!D:D,MATCH(AuditSheet!$A544,ShipmentRegister!C:C,0)))</f>
        <v/>
      </c>
      <c r="F544" s="38" t="str">
        <f>IF(ISBLANK($A544),"",INDEX(ShipmentRegister!M:M,MATCH(AuditSheet!$A544,ShipmentRegister!C:C,0)))</f>
        <v/>
      </c>
      <c r="G544" s="37" t="str">
        <f t="shared" si="18"/>
        <v/>
      </c>
    </row>
    <row r="545" spans="1:7" s="54" customFormat="1">
      <c r="A545" s="29"/>
      <c r="B545" s="24"/>
      <c r="C545" s="38" t="str">
        <f>IF(ISBLANK($A545),"",INDEX(ShipmentRegister!F:F,MATCH(AuditSheet!$A545,ShipmentRegister!C:C,0)))</f>
        <v/>
      </c>
      <c r="D545" s="38" t="str">
        <f t="shared" si="19"/>
        <v/>
      </c>
      <c r="E545" s="38" t="str">
        <f>IF(ISBLANK($A545),"",INDEX(ShipmentRegister!D:D,MATCH(AuditSheet!$A545,ShipmentRegister!C:C,0)))</f>
        <v/>
      </c>
      <c r="F545" s="38" t="str">
        <f>IF(ISBLANK($A545),"",INDEX(ShipmentRegister!M:M,MATCH(AuditSheet!$A545,ShipmentRegister!C:C,0)))</f>
        <v/>
      </c>
      <c r="G545" s="37" t="str">
        <f t="shared" si="18"/>
        <v/>
      </c>
    </row>
    <row r="546" spans="1:7" s="54" customFormat="1">
      <c r="A546" s="29"/>
      <c r="B546" s="24"/>
      <c r="C546" s="38" t="str">
        <f>IF(ISBLANK($A546),"",INDEX(ShipmentRegister!F:F,MATCH(AuditSheet!$A546,ShipmentRegister!C:C,0)))</f>
        <v/>
      </c>
      <c r="D546" s="38" t="str">
        <f t="shared" si="19"/>
        <v/>
      </c>
      <c r="E546" s="38" t="str">
        <f>IF(ISBLANK($A546),"",INDEX(ShipmentRegister!D:D,MATCH(AuditSheet!$A546,ShipmentRegister!C:C,0)))</f>
        <v/>
      </c>
      <c r="F546" s="38" t="str">
        <f>IF(ISBLANK($A546),"",INDEX(ShipmentRegister!M:M,MATCH(AuditSheet!$A546,ShipmentRegister!C:C,0)))</f>
        <v/>
      </c>
      <c r="G546" s="37" t="str">
        <f t="shared" si="18"/>
        <v/>
      </c>
    </row>
    <row r="547" spans="1:7" s="54" customFormat="1">
      <c r="A547" s="29"/>
      <c r="B547" s="24"/>
      <c r="C547" s="38" t="str">
        <f>IF(ISBLANK($A547),"",INDEX(ShipmentRegister!F:F,MATCH(AuditSheet!$A547,ShipmentRegister!C:C,0)))</f>
        <v/>
      </c>
      <c r="D547" s="38" t="str">
        <f t="shared" si="19"/>
        <v/>
      </c>
      <c r="E547" s="38" t="str">
        <f>IF(ISBLANK($A547),"",INDEX(ShipmentRegister!D:D,MATCH(AuditSheet!$A547,ShipmentRegister!C:C,0)))</f>
        <v/>
      </c>
      <c r="F547" s="38" t="str">
        <f>IF(ISBLANK($A547),"",INDEX(ShipmentRegister!M:M,MATCH(AuditSheet!$A547,ShipmentRegister!C:C,0)))</f>
        <v/>
      </c>
      <c r="G547" s="37" t="str">
        <f t="shared" si="18"/>
        <v/>
      </c>
    </row>
    <row r="548" spans="1:7" s="54" customFormat="1">
      <c r="A548" s="29"/>
      <c r="B548" s="24"/>
      <c r="C548" s="38" t="str">
        <f>IF(ISBLANK($A548),"",INDEX(ShipmentRegister!F:F,MATCH(AuditSheet!$A548,ShipmentRegister!C:C,0)))</f>
        <v/>
      </c>
      <c r="D548" s="38" t="str">
        <f t="shared" si="19"/>
        <v/>
      </c>
      <c r="E548" s="38" t="str">
        <f>IF(ISBLANK($A548),"",INDEX(ShipmentRegister!D:D,MATCH(AuditSheet!$A548,ShipmentRegister!C:C,0)))</f>
        <v/>
      </c>
      <c r="F548" s="38" t="str">
        <f>IF(ISBLANK($A548),"",INDEX(ShipmentRegister!M:M,MATCH(AuditSheet!$A548,ShipmentRegister!C:C,0)))</f>
        <v/>
      </c>
      <c r="G548" s="37" t="str">
        <f t="shared" si="18"/>
        <v/>
      </c>
    </row>
    <row r="549" spans="1:7" s="54" customFormat="1">
      <c r="A549" s="29"/>
      <c r="B549" s="24"/>
      <c r="C549" s="38" t="str">
        <f>IF(ISBLANK($A549),"",INDEX(ShipmentRegister!F:F,MATCH(AuditSheet!$A549,ShipmentRegister!C:C,0)))</f>
        <v/>
      </c>
      <c r="D549" s="38" t="str">
        <f t="shared" si="19"/>
        <v/>
      </c>
      <c r="E549" s="38" t="str">
        <f>IF(ISBLANK($A549),"",INDEX(ShipmentRegister!D:D,MATCH(AuditSheet!$A549,ShipmentRegister!C:C,0)))</f>
        <v/>
      </c>
      <c r="F549" s="38" t="str">
        <f>IF(ISBLANK($A549),"",INDEX(ShipmentRegister!M:M,MATCH(AuditSheet!$A549,ShipmentRegister!C:C,0)))</f>
        <v/>
      </c>
      <c r="G549" s="37" t="str">
        <f t="shared" si="18"/>
        <v/>
      </c>
    </row>
    <row r="550" spans="1:7" s="54" customFormat="1">
      <c r="A550" s="29"/>
      <c r="B550" s="24"/>
      <c r="C550" s="38" t="str">
        <f>IF(ISBLANK($A550),"",INDEX(ShipmentRegister!F:F,MATCH(AuditSheet!$A550,ShipmentRegister!C:C,0)))</f>
        <v/>
      </c>
      <c r="D550" s="38" t="str">
        <f t="shared" si="19"/>
        <v/>
      </c>
      <c r="E550" s="38" t="str">
        <f>IF(ISBLANK($A550),"",INDEX(ShipmentRegister!D:D,MATCH(AuditSheet!$A550,ShipmentRegister!C:C,0)))</f>
        <v/>
      </c>
      <c r="F550" s="38" t="str">
        <f>IF(ISBLANK($A550),"",INDEX(ShipmentRegister!M:M,MATCH(AuditSheet!$A550,ShipmentRegister!C:C,0)))</f>
        <v/>
      </c>
      <c r="G550" s="37" t="str">
        <f t="shared" si="18"/>
        <v/>
      </c>
    </row>
    <row r="551" spans="1:7" s="54" customFormat="1">
      <c r="A551" s="29"/>
      <c r="B551" s="24"/>
      <c r="C551" s="38" t="str">
        <f>IF(ISBLANK($A551),"",INDEX(ShipmentRegister!F:F,MATCH(AuditSheet!$A551,ShipmentRegister!C:C,0)))</f>
        <v/>
      </c>
      <c r="D551" s="38" t="str">
        <f t="shared" si="19"/>
        <v/>
      </c>
      <c r="E551" s="38" t="str">
        <f>IF(ISBLANK($A551),"",INDEX(ShipmentRegister!D:D,MATCH(AuditSheet!$A551,ShipmentRegister!C:C,0)))</f>
        <v/>
      </c>
      <c r="F551" s="38" t="str">
        <f>IF(ISBLANK($A551),"",INDEX(ShipmentRegister!M:M,MATCH(AuditSheet!$A551,ShipmentRegister!C:C,0)))</f>
        <v/>
      </c>
      <c r="G551" s="37" t="str">
        <f t="shared" si="18"/>
        <v/>
      </c>
    </row>
    <row r="552" spans="1:7" s="54" customFormat="1">
      <c r="A552" s="29"/>
      <c r="B552" s="24"/>
      <c r="C552" s="38" t="str">
        <f>IF(ISBLANK($A552),"",INDEX(ShipmentRegister!F:F,MATCH(AuditSheet!$A552,ShipmentRegister!C:C,0)))</f>
        <v/>
      </c>
      <c r="D552" s="38" t="str">
        <f t="shared" si="19"/>
        <v/>
      </c>
      <c r="E552" s="38" t="str">
        <f>IF(ISBLANK($A552),"",INDEX(ShipmentRegister!D:D,MATCH(AuditSheet!$A552,ShipmentRegister!C:C,0)))</f>
        <v/>
      </c>
      <c r="F552" s="38" t="str">
        <f>IF(ISBLANK($A552),"",INDEX(ShipmentRegister!M:M,MATCH(AuditSheet!$A552,ShipmentRegister!C:C,0)))</f>
        <v/>
      </c>
      <c r="G552" s="37" t="str">
        <f t="shared" si="18"/>
        <v/>
      </c>
    </row>
    <row r="553" spans="1:7" s="54" customFormat="1">
      <c r="A553" s="29"/>
      <c r="B553" s="24"/>
      <c r="C553" s="38" t="str">
        <f>IF(ISBLANK($A553),"",INDEX(ShipmentRegister!F:F,MATCH(AuditSheet!$A553,ShipmentRegister!C:C,0)))</f>
        <v/>
      </c>
      <c r="D553" s="38" t="str">
        <f t="shared" si="19"/>
        <v/>
      </c>
      <c r="E553" s="38" t="str">
        <f>IF(ISBLANK($A553),"",INDEX(ShipmentRegister!D:D,MATCH(AuditSheet!$A553,ShipmentRegister!C:C,0)))</f>
        <v/>
      </c>
      <c r="F553" s="38" t="str">
        <f>IF(ISBLANK($A553),"",INDEX(ShipmentRegister!M:M,MATCH(AuditSheet!$A553,ShipmentRegister!C:C,0)))</f>
        <v/>
      </c>
      <c r="G553" s="37" t="str">
        <f t="shared" si="18"/>
        <v/>
      </c>
    </row>
    <row r="554" spans="1:7" s="54" customFormat="1">
      <c r="A554" s="29"/>
      <c r="B554" s="24"/>
      <c r="C554" s="38" t="str">
        <f>IF(ISBLANK($A554),"",INDEX(ShipmentRegister!F:F,MATCH(AuditSheet!$A554,ShipmentRegister!C:C,0)))</f>
        <v/>
      </c>
      <c r="D554" s="38" t="str">
        <f t="shared" si="19"/>
        <v/>
      </c>
      <c r="E554" s="38" t="str">
        <f>IF(ISBLANK($A554),"",INDEX(ShipmentRegister!D:D,MATCH(AuditSheet!$A554,ShipmentRegister!C:C,0)))</f>
        <v/>
      </c>
      <c r="F554" s="38" t="str">
        <f>IF(ISBLANK($A554),"",INDEX(ShipmentRegister!M:M,MATCH(AuditSheet!$A554,ShipmentRegister!C:C,0)))</f>
        <v/>
      </c>
      <c r="G554" s="37" t="str">
        <f t="shared" si="18"/>
        <v/>
      </c>
    </row>
    <row r="555" spans="1:7" s="54" customFormat="1">
      <c r="A555" s="29"/>
      <c r="B555" s="24"/>
      <c r="C555" s="38" t="str">
        <f>IF(ISBLANK($A555),"",INDEX(ShipmentRegister!F:F,MATCH(AuditSheet!$A555,ShipmentRegister!C:C,0)))</f>
        <v/>
      </c>
      <c r="D555" s="38" t="str">
        <f t="shared" si="19"/>
        <v/>
      </c>
      <c r="E555" s="38" t="str">
        <f>IF(ISBLANK($A555),"",INDEX(ShipmentRegister!D:D,MATCH(AuditSheet!$A555,ShipmentRegister!C:C,0)))</f>
        <v/>
      </c>
      <c r="F555" s="38" t="str">
        <f>IF(ISBLANK($A555),"",INDEX(ShipmentRegister!M:M,MATCH(AuditSheet!$A555,ShipmentRegister!C:C,0)))</f>
        <v/>
      </c>
      <c r="G555" s="37" t="str">
        <f t="shared" si="18"/>
        <v/>
      </c>
    </row>
    <row r="556" spans="1:7" s="54" customFormat="1">
      <c r="A556" s="29"/>
      <c r="B556" s="24"/>
      <c r="C556" s="38" t="str">
        <f>IF(ISBLANK($A556),"",INDEX(ShipmentRegister!F:F,MATCH(AuditSheet!$A556,ShipmentRegister!C:C,0)))</f>
        <v/>
      </c>
      <c r="D556" s="38" t="str">
        <f t="shared" si="19"/>
        <v/>
      </c>
      <c r="E556" s="38" t="str">
        <f>IF(ISBLANK($A556),"",INDEX(ShipmentRegister!D:D,MATCH(AuditSheet!$A556,ShipmentRegister!C:C,0)))</f>
        <v/>
      </c>
      <c r="F556" s="38" t="str">
        <f>IF(ISBLANK($A556),"",INDEX(ShipmentRegister!M:M,MATCH(AuditSheet!$A556,ShipmentRegister!C:C,0)))</f>
        <v/>
      </c>
      <c r="G556" s="37" t="str">
        <f t="shared" si="18"/>
        <v/>
      </c>
    </row>
    <row r="557" spans="1:7" s="54" customFormat="1">
      <c r="A557" s="29"/>
      <c r="B557" s="24"/>
      <c r="C557" s="38" t="str">
        <f>IF(ISBLANK($A557),"",INDEX(ShipmentRegister!F:F,MATCH(AuditSheet!$A557,ShipmentRegister!C:C,0)))</f>
        <v/>
      </c>
      <c r="D557" s="38" t="str">
        <f t="shared" si="19"/>
        <v/>
      </c>
      <c r="E557" s="38" t="str">
        <f>IF(ISBLANK($A557),"",INDEX(ShipmentRegister!D:D,MATCH(AuditSheet!$A557,ShipmentRegister!C:C,0)))</f>
        <v/>
      </c>
      <c r="F557" s="38" t="str">
        <f>IF(ISBLANK($A557),"",INDEX(ShipmentRegister!M:M,MATCH(AuditSheet!$A557,ShipmentRegister!C:C,0)))</f>
        <v/>
      </c>
      <c r="G557" s="37" t="str">
        <f t="shared" si="18"/>
        <v/>
      </c>
    </row>
    <row r="558" spans="1:7" s="54" customFormat="1">
      <c r="A558" s="29"/>
      <c r="B558" s="24"/>
      <c r="C558" s="38" t="str">
        <f>IF(ISBLANK($A558),"",INDEX(ShipmentRegister!F:F,MATCH(AuditSheet!$A558,ShipmentRegister!C:C,0)))</f>
        <v/>
      </c>
      <c r="D558" s="38" t="str">
        <f t="shared" si="19"/>
        <v/>
      </c>
      <c r="E558" s="38" t="str">
        <f>IF(ISBLANK($A558),"",INDEX(ShipmentRegister!D:D,MATCH(AuditSheet!$A558,ShipmentRegister!C:C,0)))</f>
        <v/>
      </c>
      <c r="F558" s="38" t="str">
        <f>IF(ISBLANK($A558),"",INDEX(ShipmentRegister!M:M,MATCH(AuditSheet!$A558,ShipmentRegister!C:C,0)))</f>
        <v/>
      </c>
      <c r="G558" s="37" t="str">
        <f t="shared" si="18"/>
        <v/>
      </c>
    </row>
    <row r="559" spans="1:7" s="54" customFormat="1">
      <c r="A559" s="29"/>
      <c r="B559" s="24"/>
      <c r="C559" s="38" t="str">
        <f>IF(ISBLANK($A559),"",INDEX(ShipmentRegister!F:F,MATCH(AuditSheet!$A559,ShipmentRegister!C:C,0)))</f>
        <v/>
      </c>
      <c r="D559" s="38" t="str">
        <f t="shared" si="19"/>
        <v/>
      </c>
      <c r="E559" s="38" t="str">
        <f>IF(ISBLANK($A559),"",INDEX(ShipmentRegister!D:D,MATCH(AuditSheet!$A559,ShipmentRegister!C:C,0)))</f>
        <v/>
      </c>
      <c r="F559" s="38" t="str">
        <f>IF(ISBLANK($A559),"",INDEX(ShipmentRegister!M:M,MATCH(AuditSheet!$A559,ShipmentRegister!C:C,0)))</f>
        <v/>
      </c>
      <c r="G559" s="37" t="str">
        <f t="shared" si="18"/>
        <v/>
      </c>
    </row>
    <row r="560" spans="1:7" s="54" customFormat="1">
      <c r="A560" s="29"/>
      <c r="B560" s="24"/>
      <c r="C560" s="38" t="str">
        <f>IF(ISBLANK($A560),"",INDEX(ShipmentRegister!F:F,MATCH(AuditSheet!$A560,ShipmentRegister!C:C,0)))</f>
        <v/>
      </c>
      <c r="D560" s="38" t="str">
        <f t="shared" si="19"/>
        <v/>
      </c>
      <c r="E560" s="38" t="str">
        <f>IF(ISBLANK($A560),"",INDEX(ShipmentRegister!D:D,MATCH(AuditSheet!$A560,ShipmentRegister!C:C,0)))</f>
        <v/>
      </c>
      <c r="F560" s="38" t="str">
        <f>IF(ISBLANK($A560),"",INDEX(ShipmentRegister!M:M,MATCH(AuditSheet!$A560,ShipmentRegister!C:C,0)))</f>
        <v/>
      </c>
      <c r="G560" s="37" t="str">
        <f t="shared" si="18"/>
        <v/>
      </c>
    </row>
    <row r="561" spans="1:7" s="54" customFormat="1">
      <c r="A561" s="29"/>
      <c r="B561" s="24"/>
      <c r="C561" s="38" t="str">
        <f>IF(ISBLANK($A561),"",INDEX(ShipmentRegister!F:F,MATCH(AuditSheet!$A561,ShipmentRegister!C:C,0)))</f>
        <v/>
      </c>
      <c r="D561" s="38" t="str">
        <f t="shared" si="19"/>
        <v/>
      </c>
      <c r="E561" s="38" t="str">
        <f>IF(ISBLANK($A561),"",INDEX(ShipmentRegister!D:D,MATCH(AuditSheet!$A561,ShipmentRegister!C:C,0)))</f>
        <v/>
      </c>
      <c r="F561" s="38" t="str">
        <f>IF(ISBLANK($A561),"",INDEX(ShipmentRegister!M:M,MATCH(AuditSheet!$A561,ShipmentRegister!C:C,0)))</f>
        <v/>
      </c>
      <c r="G561" s="37" t="str">
        <f t="shared" si="18"/>
        <v/>
      </c>
    </row>
    <row r="562" spans="1:7" s="54" customFormat="1">
      <c r="A562" s="29"/>
      <c r="B562" s="24"/>
      <c r="C562" s="38" t="str">
        <f>IF(ISBLANK($A562),"",INDEX(ShipmentRegister!F:F,MATCH(AuditSheet!$A562,ShipmentRegister!C:C,0)))</f>
        <v/>
      </c>
      <c r="D562" s="38" t="str">
        <f t="shared" si="19"/>
        <v/>
      </c>
      <c r="E562" s="38" t="str">
        <f>IF(ISBLANK($A562),"",INDEX(ShipmentRegister!D:D,MATCH(AuditSheet!$A562,ShipmentRegister!C:C,0)))</f>
        <v/>
      </c>
      <c r="F562" s="38" t="str">
        <f>IF(ISBLANK($A562),"",INDEX(ShipmentRegister!M:M,MATCH(AuditSheet!$A562,ShipmentRegister!C:C,0)))</f>
        <v/>
      </c>
      <c r="G562" s="37" t="str">
        <f t="shared" si="18"/>
        <v/>
      </c>
    </row>
    <row r="563" spans="1:7" s="54" customFormat="1">
      <c r="A563" s="29"/>
      <c r="B563" s="24"/>
      <c r="C563" s="38" t="str">
        <f>IF(ISBLANK($A563),"",INDEX(ShipmentRegister!F:F,MATCH(AuditSheet!$A563,ShipmentRegister!C:C,0)))</f>
        <v/>
      </c>
      <c r="D563" s="38" t="str">
        <f t="shared" si="19"/>
        <v/>
      </c>
      <c r="E563" s="38" t="str">
        <f>IF(ISBLANK($A563),"",INDEX(ShipmentRegister!D:D,MATCH(AuditSheet!$A563,ShipmentRegister!C:C,0)))</f>
        <v/>
      </c>
      <c r="F563" s="38" t="str">
        <f>IF(ISBLANK($A563),"",INDEX(ShipmentRegister!M:M,MATCH(AuditSheet!$A563,ShipmentRegister!C:C,0)))</f>
        <v/>
      </c>
      <c r="G563" s="37" t="str">
        <f t="shared" si="18"/>
        <v/>
      </c>
    </row>
    <row r="564" spans="1:7" s="54" customFormat="1">
      <c r="A564" s="29"/>
      <c r="B564" s="24"/>
      <c r="C564" s="38" t="str">
        <f>IF(ISBLANK($A564),"",INDEX(ShipmentRegister!F:F,MATCH(AuditSheet!$A564,ShipmentRegister!C:C,0)))</f>
        <v/>
      </c>
      <c r="D564" s="38" t="str">
        <f t="shared" si="19"/>
        <v/>
      </c>
      <c r="E564" s="38" t="str">
        <f>IF(ISBLANK($A564),"",INDEX(ShipmentRegister!D:D,MATCH(AuditSheet!$A564,ShipmentRegister!C:C,0)))</f>
        <v/>
      </c>
      <c r="F564" s="38" t="str">
        <f>IF(ISBLANK($A564),"",INDEX(ShipmentRegister!M:M,MATCH(AuditSheet!$A564,ShipmentRegister!C:C,0)))</f>
        <v/>
      </c>
      <c r="G564" s="37" t="str">
        <f t="shared" si="18"/>
        <v/>
      </c>
    </row>
    <row r="565" spans="1:7" s="54" customFormat="1">
      <c r="A565" s="29"/>
      <c r="B565" s="24"/>
      <c r="C565" s="38" t="str">
        <f>IF(ISBLANK($A565),"",INDEX(ShipmentRegister!F:F,MATCH(AuditSheet!$A565,ShipmentRegister!C:C,0)))</f>
        <v/>
      </c>
      <c r="D565" s="38" t="str">
        <f t="shared" si="19"/>
        <v/>
      </c>
      <c r="E565" s="38" t="str">
        <f>IF(ISBLANK($A565),"",INDEX(ShipmentRegister!D:D,MATCH(AuditSheet!$A565,ShipmentRegister!C:C,0)))</f>
        <v/>
      </c>
      <c r="F565" s="38" t="str">
        <f>IF(ISBLANK($A565),"",INDEX(ShipmentRegister!M:M,MATCH(AuditSheet!$A565,ShipmentRegister!C:C,0)))</f>
        <v/>
      </c>
      <c r="G565" s="37" t="str">
        <f t="shared" si="18"/>
        <v/>
      </c>
    </row>
    <row r="566" spans="1:7" s="54" customFormat="1">
      <c r="A566" s="29"/>
      <c r="B566" s="24"/>
      <c r="C566" s="38" t="str">
        <f>IF(ISBLANK($A566),"",INDEX(ShipmentRegister!F:F,MATCH(AuditSheet!$A566,ShipmentRegister!C:C,0)))</f>
        <v/>
      </c>
      <c r="D566" s="38" t="str">
        <f t="shared" si="19"/>
        <v/>
      </c>
      <c r="E566" s="38" t="str">
        <f>IF(ISBLANK($A566),"",INDEX(ShipmentRegister!D:D,MATCH(AuditSheet!$A566,ShipmentRegister!C:C,0)))</f>
        <v/>
      </c>
      <c r="F566" s="38" t="str">
        <f>IF(ISBLANK($A566),"",INDEX(ShipmentRegister!M:M,MATCH(AuditSheet!$A566,ShipmentRegister!C:C,0)))</f>
        <v/>
      </c>
      <c r="G566" s="37" t="str">
        <f t="shared" si="18"/>
        <v/>
      </c>
    </row>
    <row r="567" spans="1:7" s="54" customFormat="1">
      <c r="A567" s="29"/>
      <c r="B567" s="24"/>
      <c r="C567" s="38" t="str">
        <f>IF(ISBLANK($A567),"",INDEX(ShipmentRegister!F:F,MATCH(AuditSheet!$A567,ShipmentRegister!C:C,0)))</f>
        <v/>
      </c>
      <c r="D567" s="38" t="str">
        <f t="shared" si="19"/>
        <v/>
      </c>
      <c r="E567" s="38" t="str">
        <f>IF(ISBLANK($A567),"",INDEX(ShipmentRegister!D:D,MATCH(AuditSheet!$A567,ShipmentRegister!C:C,0)))</f>
        <v/>
      </c>
      <c r="F567" s="38" t="str">
        <f>IF(ISBLANK($A567),"",INDEX(ShipmentRegister!M:M,MATCH(AuditSheet!$A567,ShipmentRegister!C:C,0)))</f>
        <v/>
      </c>
      <c r="G567" s="37" t="str">
        <f t="shared" si="18"/>
        <v/>
      </c>
    </row>
    <row r="568" spans="1:7" s="54" customFormat="1">
      <c r="A568" s="29"/>
      <c r="B568" s="24"/>
      <c r="C568" s="38" t="str">
        <f>IF(ISBLANK($A568),"",INDEX(ShipmentRegister!F:F,MATCH(AuditSheet!$A568,ShipmentRegister!C:C,0)))</f>
        <v/>
      </c>
      <c r="D568" s="38" t="str">
        <f t="shared" si="19"/>
        <v/>
      </c>
      <c r="E568" s="38" t="str">
        <f>IF(ISBLANK($A568),"",INDEX(ShipmentRegister!D:D,MATCH(AuditSheet!$A568,ShipmentRegister!C:C,0)))</f>
        <v/>
      </c>
      <c r="F568" s="38" t="str">
        <f>IF(ISBLANK($A568),"",INDEX(ShipmentRegister!M:M,MATCH(AuditSheet!$A568,ShipmentRegister!C:C,0)))</f>
        <v/>
      </c>
      <c r="G568" s="37" t="str">
        <f t="shared" si="18"/>
        <v/>
      </c>
    </row>
    <row r="569" spans="1:7" s="54" customFormat="1">
      <c r="A569" s="29"/>
      <c r="B569" s="24"/>
      <c r="C569" s="38" t="str">
        <f>IF(ISBLANK($A569),"",INDEX(ShipmentRegister!F:F,MATCH(AuditSheet!$A569,ShipmentRegister!C:C,0)))</f>
        <v/>
      </c>
      <c r="D569" s="38" t="str">
        <f t="shared" si="19"/>
        <v/>
      </c>
      <c r="E569" s="38" t="str">
        <f>IF(ISBLANK($A569),"",INDEX(ShipmentRegister!D:D,MATCH(AuditSheet!$A569,ShipmentRegister!C:C,0)))</f>
        <v/>
      </c>
      <c r="F569" s="38" t="str">
        <f>IF(ISBLANK($A569),"",INDEX(ShipmentRegister!M:M,MATCH(AuditSheet!$A569,ShipmentRegister!C:C,0)))</f>
        <v/>
      </c>
      <c r="G569" s="37" t="str">
        <f t="shared" si="18"/>
        <v/>
      </c>
    </row>
    <row r="570" spans="1:7" s="54" customFormat="1">
      <c r="A570" s="29"/>
      <c r="B570" s="24"/>
      <c r="C570" s="38" t="str">
        <f>IF(ISBLANK($A570),"",INDEX(ShipmentRegister!F:F,MATCH(AuditSheet!$A570,ShipmentRegister!C:C,0)))</f>
        <v/>
      </c>
      <c r="D570" s="38" t="str">
        <f t="shared" si="19"/>
        <v/>
      </c>
      <c r="E570" s="38" t="str">
        <f>IF(ISBLANK($A570),"",INDEX(ShipmentRegister!D:D,MATCH(AuditSheet!$A570,ShipmentRegister!C:C,0)))</f>
        <v/>
      </c>
      <c r="F570" s="38" t="str">
        <f>IF(ISBLANK($A570),"",INDEX(ShipmentRegister!M:M,MATCH(AuditSheet!$A570,ShipmentRegister!C:C,0)))</f>
        <v/>
      </c>
      <c r="G570" s="37" t="str">
        <f t="shared" si="18"/>
        <v/>
      </c>
    </row>
    <row r="571" spans="1:7" s="54" customFormat="1">
      <c r="A571" s="29"/>
      <c r="B571" s="24"/>
      <c r="C571" s="38" t="str">
        <f>IF(ISBLANK($A571),"",INDEX(ShipmentRegister!F:F,MATCH(AuditSheet!$A571,ShipmentRegister!C:C,0)))</f>
        <v/>
      </c>
      <c r="D571" s="38" t="str">
        <f t="shared" si="19"/>
        <v/>
      </c>
      <c r="E571" s="38" t="str">
        <f>IF(ISBLANK($A571),"",INDEX(ShipmentRegister!D:D,MATCH(AuditSheet!$A571,ShipmentRegister!C:C,0)))</f>
        <v/>
      </c>
      <c r="F571" s="38" t="str">
        <f>IF(ISBLANK($A571),"",INDEX(ShipmentRegister!M:M,MATCH(AuditSheet!$A571,ShipmentRegister!C:C,0)))</f>
        <v/>
      </c>
      <c r="G571" s="37" t="str">
        <f t="shared" si="18"/>
        <v/>
      </c>
    </row>
    <row r="572" spans="1:7" s="54" customFormat="1">
      <c r="A572" s="29"/>
      <c r="B572" s="24"/>
      <c r="C572" s="38" t="str">
        <f>IF(ISBLANK($A572),"",INDEX(ShipmentRegister!F:F,MATCH(AuditSheet!$A572,ShipmentRegister!C:C,0)))</f>
        <v/>
      </c>
      <c r="D572" s="38" t="str">
        <f t="shared" si="19"/>
        <v/>
      </c>
      <c r="E572" s="38" t="str">
        <f>IF(ISBLANK($A572),"",INDEX(ShipmentRegister!D:D,MATCH(AuditSheet!$A572,ShipmentRegister!C:C,0)))</f>
        <v/>
      </c>
      <c r="F572" s="38" t="str">
        <f>IF(ISBLANK($A572),"",INDEX(ShipmentRegister!M:M,MATCH(AuditSheet!$A572,ShipmentRegister!C:C,0)))</f>
        <v/>
      </c>
      <c r="G572" s="37" t="str">
        <f t="shared" si="18"/>
        <v/>
      </c>
    </row>
    <row r="573" spans="1:7" s="54" customFormat="1">
      <c r="A573" s="29"/>
      <c r="B573" s="24"/>
      <c r="C573" s="38" t="str">
        <f>IF(ISBLANK($A573),"",INDEX(ShipmentRegister!F:F,MATCH(AuditSheet!$A573,ShipmentRegister!C:C,0)))</f>
        <v/>
      </c>
      <c r="D573" s="38" t="str">
        <f t="shared" si="19"/>
        <v/>
      </c>
      <c r="E573" s="38" t="str">
        <f>IF(ISBLANK($A573),"",INDEX(ShipmentRegister!D:D,MATCH(AuditSheet!$A573,ShipmentRegister!C:C,0)))</f>
        <v/>
      </c>
      <c r="F573" s="38" t="str">
        <f>IF(ISBLANK($A573),"",INDEX(ShipmentRegister!M:M,MATCH(AuditSheet!$A573,ShipmentRegister!C:C,0)))</f>
        <v/>
      </c>
      <c r="G573" s="37" t="str">
        <f t="shared" si="18"/>
        <v/>
      </c>
    </row>
    <row r="574" spans="1:7" s="54" customFormat="1">
      <c r="A574" s="29"/>
      <c r="B574" s="24"/>
      <c r="C574" s="38" t="str">
        <f>IF(ISBLANK($A574),"",INDEX(ShipmentRegister!F:F,MATCH(AuditSheet!$A574,ShipmentRegister!C:C,0)))</f>
        <v/>
      </c>
      <c r="D574" s="38" t="str">
        <f t="shared" si="19"/>
        <v/>
      </c>
      <c r="E574" s="38" t="str">
        <f>IF(ISBLANK($A574),"",INDEX(ShipmentRegister!D:D,MATCH(AuditSheet!$A574,ShipmentRegister!C:C,0)))</f>
        <v/>
      </c>
      <c r="F574" s="38" t="str">
        <f>IF(ISBLANK($A574),"",INDEX(ShipmentRegister!M:M,MATCH(AuditSheet!$A574,ShipmentRegister!C:C,0)))</f>
        <v/>
      </c>
      <c r="G574" s="37" t="str">
        <f t="shared" si="18"/>
        <v/>
      </c>
    </row>
    <row r="575" spans="1:7" s="54" customFormat="1">
      <c r="A575" s="29"/>
      <c r="B575" s="24"/>
      <c r="C575" s="38" t="str">
        <f>IF(ISBLANK($A575),"",INDEX(ShipmentRegister!F:F,MATCH(AuditSheet!$A575,ShipmentRegister!C:C,0)))</f>
        <v/>
      </c>
      <c r="D575" s="38" t="str">
        <f t="shared" si="19"/>
        <v/>
      </c>
      <c r="E575" s="38" t="str">
        <f>IF(ISBLANK($A575),"",INDEX(ShipmentRegister!D:D,MATCH(AuditSheet!$A575,ShipmentRegister!C:C,0)))</f>
        <v/>
      </c>
      <c r="F575" s="38" t="str">
        <f>IF(ISBLANK($A575),"",INDEX(ShipmentRegister!M:M,MATCH(AuditSheet!$A575,ShipmentRegister!C:C,0)))</f>
        <v/>
      </c>
      <c r="G575" s="37" t="str">
        <f t="shared" si="18"/>
        <v/>
      </c>
    </row>
    <row r="576" spans="1:7" s="54" customFormat="1">
      <c r="A576" s="29"/>
      <c r="B576" s="24"/>
      <c r="C576" s="38" t="str">
        <f>IF(ISBLANK($A576),"",INDEX(ShipmentRegister!F:F,MATCH(AuditSheet!$A576,ShipmentRegister!C:C,0)))</f>
        <v/>
      </c>
      <c r="D576" s="38" t="str">
        <f t="shared" si="19"/>
        <v/>
      </c>
      <c r="E576" s="38" t="str">
        <f>IF(ISBLANK($A576),"",INDEX(ShipmentRegister!D:D,MATCH(AuditSheet!$A576,ShipmentRegister!C:C,0)))</f>
        <v/>
      </c>
      <c r="F576" s="38" t="str">
        <f>IF(ISBLANK($A576),"",INDEX(ShipmentRegister!M:M,MATCH(AuditSheet!$A576,ShipmentRegister!C:C,0)))</f>
        <v/>
      </c>
      <c r="G576" s="37" t="str">
        <f t="shared" si="18"/>
        <v/>
      </c>
    </row>
    <row r="577" spans="1:7" s="54" customFormat="1">
      <c r="A577" s="29"/>
      <c r="B577" s="24"/>
      <c r="C577" s="38" t="str">
        <f>IF(ISBLANK($A577),"",INDEX(ShipmentRegister!F:F,MATCH(AuditSheet!$A577,ShipmentRegister!C:C,0)))</f>
        <v/>
      </c>
      <c r="D577" s="38" t="str">
        <f t="shared" si="19"/>
        <v/>
      </c>
      <c r="E577" s="38" t="str">
        <f>IF(ISBLANK($A577),"",INDEX(ShipmentRegister!D:D,MATCH(AuditSheet!$A577,ShipmentRegister!C:C,0)))</f>
        <v/>
      </c>
      <c r="F577" s="38" t="str">
        <f>IF(ISBLANK($A577),"",INDEX(ShipmentRegister!M:M,MATCH(AuditSheet!$A577,ShipmentRegister!C:C,0)))</f>
        <v/>
      </c>
      <c r="G577" s="37" t="str">
        <f t="shared" si="18"/>
        <v/>
      </c>
    </row>
    <row r="578" spans="1:7" s="54" customFormat="1">
      <c r="A578" s="29"/>
      <c r="B578" s="24"/>
      <c r="C578" s="38" t="str">
        <f>IF(ISBLANK($A578),"",INDEX(ShipmentRegister!F:F,MATCH(AuditSheet!$A578,ShipmentRegister!C:C,0)))</f>
        <v/>
      </c>
      <c r="D578" s="38" t="str">
        <f t="shared" si="19"/>
        <v/>
      </c>
      <c r="E578" s="38" t="str">
        <f>IF(ISBLANK($A578),"",INDEX(ShipmentRegister!D:D,MATCH(AuditSheet!$A578,ShipmentRegister!C:C,0)))</f>
        <v/>
      </c>
      <c r="F578" s="38" t="str">
        <f>IF(ISBLANK($A578),"",INDEX(ShipmentRegister!M:M,MATCH(AuditSheet!$A578,ShipmentRegister!C:C,0)))</f>
        <v/>
      </c>
      <c r="G578" s="37" t="str">
        <f t="shared" si="18"/>
        <v/>
      </c>
    </row>
    <row r="579" spans="1:7" s="54" customFormat="1">
      <c r="A579" s="29"/>
      <c r="B579" s="24"/>
      <c r="C579" s="38" t="str">
        <f>IF(ISBLANK($A579),"",INDEX(ShipmentRegister!F:F,MATCH(AuditSheet!$A579,ShipmentRegister!C:C,0)))</f>
        <v/>
      </c>
      <c r="D579" s="38" t="str">
        <f t="shared" si="19"/>
        <v/>
      </c>
      <c r="E579" s="38" t="str">
        <f>IF(ISBLANK($A579),"",INDEX(ShipmentRegister!D:D,MATCH(AuditSheet!$A579,ShipmentRegister!C:C,0)))</f>
        <v/>
      </c>
      <c r="F579" s="38" t="str">
        <f>IF(ISBLANK($A579),"",INDEX(ShipmentRegister!M:M,MATCH(AuditSheet!$A579,ShipmentRegister!C:C,0)))</f>
        <v/>
      </c>
      <c r="G579" s="37" t="str">
        <f t="shared" ref="G579:G642" si="20">IF(COUNTIF(A:A,A:A)&gt;1,"Duplicate ID","")</f>
        <v/>
      </c>
    </row>
    <row r="580" spans="1:7" s="54" customFormat="1">
      <c r="A580" s="29"/>
      <c r="B580" s="24"/>
      <c r="C580" s="38" t="str">
        <f>IF(ISBLANK($A580),"",INDEX(ShipmentRegister!F:F,MATCH(AuditSheet!$A580,ShipmentRegister!C:C,0)))</f>
        <v/>
      </c>
      <c r="D580" s="38" t="str">
        <f t="shared" ref="D580:D643" si="21">IF(A580="","",IF(B580&lt;&gt;C580,"Does Not Match",""))</f>
        <v/>
      </c>
      <c r="E580" s="38" t="str">
        <f>IF(ISBLANK($A580),"",INDEX(ShipmentRegister!D:D,MATCH(AuditSheet!$A580,ShipmentRegister!C:C,0)))</f>
        <v/>
      </c>
      <c r="F580" s="38" t="str">
        <f>IF(ISBLANK($A580),"",INDEX(ShipmentRegister!M:M,MATCH(AuditSheet!$A580,ShipmentRegister!C:C,0)))</f>
        <v/>
      </c>
      <c r="G580" s="37" t="str">
        <f t="shared" si="20"/>
        <v/>
      </c>
    </row>
    <row r="581" spans="1:7" s="54" customFormat="1">
      <c r="A581" s="29"/>
      <c r="B581" s="24"/>
      <c r="C581" s="38" t="str">
        <f>IF(ISBLANK($A581),"",INDEX(ShipmentRegister!F:F,MATCH(AuditSheet!$A581,ShipmentRegister!C:C,0)))</f>
        <v/>
      </c>
      <c r="D581" s="38" t="str">
        <f t="shared" si="21"/>
        <v/>
      </c>
      <c r="E581" s="38" t="str">
        <f>IF(ISBLANK($A581),"",INDEX(ShipmentRegister!D:D,MATCH(AuditSheet!$A581,ShipmentRegister!C:C,0)))</f>
        <v/>
      </c>
      <c r="F581" s="38" t="str">
        <f>IF(ISBLANK($A581),"",INDEX(ShipmentRegister!M:M,MATCH(AuditSheet!$A581,ShipmentRegister!C:C,0)))</f>
        <v/>
      </c>
      <c r="G581" s="37" t="str">
        <f t="shared" si="20"/>
        <v/>
      </c>
    </row>
    <row r="582" spans="1:7" s="54" customFormat="1">
      <c r="A582" s="29"/>
      <c r="B582" s="24"/>
      <c r="C582" s="38" t="str">
        <f>IF(ISBLANK($A582),"",INDEX(ShipmentRegister!F:F,MATCH(AuditSheet!$A582,ShipmentRegister!C:C,0)))</f>
        <v/>
      </c>
      <c r="D582" s="38" t="str">
        <f t="shared" si="21"/>
        <v/>
      </c>
      <c r="E582" s="38" t="str">
        <f>IF(ISBLANK($A582),"",INDEX(ShipmentRegister!D:D,MATCH(AuditSheet!$A582,ShipmentRegister!C:C,0)))</f>
        <v/>
      </c>
      <c r="F582" s="38" t="str">
        <f>IF(ISBLANK($A582),"",INDEX(ShipmentRegister!M:M,MATCH(AuditSheet!$A582,ShipmentRegister!C:C,0)))</f>
        <v/>
      </c>
      <c r="G582" s="37" t="str">
        <f t="shared" si="20"/>
        <v/>
      </c>
    </row>
    <row r="583" spans="1:7" s="54" customFormat="1">
      <c r="A583" s="29"/>
      <c r="B583" s="24"/>
      <c r="C583" s="38" t="str">
        <f>IF(ISBLANK($A583),"",INDEX(ShipmentRegister!F:F,MATCH(AuditSheet!$A583,ShipmentRegister!C:C,0)))</f>
        <v/>
      </c>
      <c r="D583" s="38" t="str">
        <f t="shared" si="21"/>
        <v/>
      </c>
      <c r="E583" s="38" t="str">
        <f>IF(ISBLANK($A583),"",INDEX(ShipmentRegister!D:D,MATCH(AuditSheet!$A583,ShipmentRegister!C:C,0)))</f>
        <v/>
      </c>
      <c r="F583" s="38" t="str">
        <f>IF(ISBLANK($A583),"",INDEX(ShipmentRegister!M:M,MATCH(AuditSheet!$A583,ShipmentRegister!C:C,0)))</f>
        <v/>
      </c>
      <c r="G583" s="37" t="str">
        <f t="shared" si="20"/>
        <v/>
      </c>
    </row>
    <row r="584" spans="1:7" s="54" customFormat="1">
      <c r="A584" s="29"/>
      <c r="B584" s="24"/>
      <c r="C584" s="38" t="str">
        <f>IF(ISBLANK($A584),"",INDEX(ShipmentRegister!F:F,MATCH(AuditSheet!$A584,ShipmentRegister!C:C,0)))</f>
        <v/>
      </c>
      <c r="D584" s="38" t="str">
        <f t="shared" si="21"/>
        <v/>
      </c>
      <c r="E584" s="38" t="str">
        <f>IF(ISBLANK($A584),"",INDEX(ShipmentRegister!D:D,MATCH(AuditSheet!$A584,ShipmentRegister!C:C,0)))</f>
        <v/>
      </c>
      <c r="F584" s="38" t="str">
        <f>IF(ISBLANK($A584),"",INDEX(ShipmentRegister!M:M,MATCH(AuditSheet!$A584,ShipmentRegister!C:C,0)))</f>
        <v/>
      </c>
      <c r="G584" s="37" t="str">
        <f t="shared" si="20"/>
        <v/>
      </c>
    </row>
    <row r="585" spans="1:7" s="54" customFormat="1">
      <c r="A585" s="29"/>
      <c r="B585" s="24"/>
      <c r="C585" s="38" t="str">
        <f>IF(ISBLANK($A585),"",INDEX(ShipmentRegister!F:F,MATCH(AuditSheet!$A585,ShipmentRegister!C:C,0)))</f>
        <v/>
      </c>
      <c r="D585" s="38" t="str">
        <f t="shared" si="21"/>
        <v/>
      </c>
      <c r="E585" s="38" t="str">
        <f>IF(ISBLANK($A585),"",INDEX(ShipmentRegister!D:D,MATCH(AuditSheet!$A585,ShipmentRegister!C:C,0)))</f>
        <v/>
      </c>
      <c r="F585" s="38" t="str">
        <f>IF(ISBLANK($A585),"",INDEX(ShipmentRegister!M:M,MATCH(AuditSheet!$A585,ShipmentRegister!C:C,0)))</f>
        <v/>
      </c>
      <c r="G585" s="37" t="str">
        <f t="shared" si="20"/>
        <v/>
      </c>
    </row>
    <row r="586" spans="1:7" s="54" customFormat="1">
      <c r="A586" s="29"/>
      <c r="B586" s="24"/>
      <c r="C586" s="38" t="str">
        <f>IF(ISBLANK($A586),"",INDEX(ShipmentRegister!F:F,MATCH(AuditSheet!$A586,ShipmentRegister!C:C,0)))</f>
        <v/>
      </c>
      <c r="D586" s="38" t="str">
        <f t="shared" si="21"/>
        <v/>
      </c>
      <c r="E586" s="38" t="str">
        <f>IF(ISBLANK($A586),"",INDEX(ShipmentRegister!D:D,MATCH(AuditSheet!$A586,ShipmentRegister!C:C,0)))</f>
        <v/>
      </c>
      <c r="F586" s="38" t="str">
        <f>IF(ISBLANK($A586),"",INDEX(ShipmentRegister!M:M,MATCH(AuditSheet!$A586,ShipmentRegister!C:C,0)))</f>
        <v/>
      </c>
      <c r="G586" s="37" t="str">
        <f t="shared" si="20"/>
        <v/>
      </c>
    </row>
    <row r="587" spans="1:7" s="54" customFormat="1">
      <c r="A587" s="29"/>
      <c r="B587" s="24"/>
      <c r="C587" s="38" t="str">
        <f>IF(ISBLANK($A587),"",INDEX(ShipmentRegister!F:F,MATCH(AuditSheet!$A587,ShipmentRegister!C:C,0)))</f>
        <v/>
      </c>
      <c r="D587" s="38" t="str">
        <f t="shared" si="21"/>
        <v/>
      </c>
      <c r="E587" s="38" t="str">
        <f>IF(ISBLANK($A587),"",INDEX(ShipmentRegister!D:D,MATCH(AuditSheet!$A587,ShipmentRegister!C:C,0)))</f>
        <v/>
      </c>
      <c r="F587" s="38" t="str">
        <f>IF(ISBLANK($A587),"",INDEX(ShipmentRegister!M:M,MATCH(AuditSheet!$A587,ShipmentRegister!C:C,0)))</f>
        <v/>
      </c>
      <c r="G587" s="37" t="str">
        <f t="shared" si="20"/>
        <v/>
      </c>
    </row>
    <row r="588" spans="1:7" s="54" customFormat="1">
      <c r="A588" s="29"/>
      <c r="B588" s="24"/>
      <c r="C588" s="38" t="str">
        <f>IF(ISBLANK($A588),"",INDEX(ShipmentRegister!F:F,MATCH(AuditSheet!$A588,ShipmentRegister!C:C,0)))</f>
        <v/>
      </c>
      <c r="D588" s="38" t="str">
        <f t="shared" si="21"/>
        <v/>
      </c>
      <c r="E588" s="38" t="str">
        <f>IF(ISBLANK($A588),"",INDEX(ShipmentRegister!D:D,MATCH(AuditSheet!$A588,ShipmentRegister!C:C,0)))</f>
        <v/>
      </c>
      <c r="F588" s="38" t="str">
        <f>IF(ISBLANK($A588),"",INDEX(ShipmentRegister!M:M,MATCH(AuditSheet!$A588,ShipmentRegister!C:C,0)))</f>
        <v/>
      </c>
      <c r="G588" s="37" t="str">
        <f t="shared" si="20"/>
        <v/>
      </c>
    </row>
    <row r="589" spans="1:7" s="54" customFormat="1">
      <c r="A589" s="29"/>
      <c r="B589" s="24"/>
      <c r="C589" s="38" t="str">
        <f>IF(ISBLANK($A589),"",INDEX(ShipmentRegister!F:F,MATCH(AuditSheet!$A589,ShipmentRegister!C:C,0)))</f>
        <v/>
      </c>
      <c r="D589" s="38" t="str">
        <f t="shared" si="21"/>
        <v/>
      </c>
      <c r="E589" s="38" t="str">
        <f>IF(ISBLANK($A589),"",INDEX(ShipmentRegister!D:D,MATCH(AuditSheet!$A589,ShipmentRegister!C:C,0)))</f>
        <v/>
      </c>
      <c r="F589" s="38" t="str">
        <f>IF(ISBLANK($A589),"",INDEX(ShipmentRegister!M:M,MATCH(AuditSheet!$A589,ShipmentRegister!C:C,0)))</f>
        <v/>
      </c>
      <c r="G589" s="37" t="str">
        <f t="shared" si="20"/>
        <v/>
      </c>
    </row>
    <row r="590" spans="1:7" s="54" customFormat="1">
      <c r="A590" s="29"/>
      <c r="B590" s="24"/>
      <c r="C590" s="38" t="str">
        <f>IF(ISBLANK($A590),"",INDEX(ShipmentRegister!F:F,MATCH(AuditSheet!$A590,ShipmentRegister!C:C,0)))</f>
        <v/>
      </c>
      <c r="D590" s="38" t="str">
        <f t="shared" si="21"/>
        <v/>
      </c>
      <c r="E590" s="38" t="str">
        <f>IF(ISBLANK($A590),"",INDEX(ShipmentRegister!D:D,MATCH(AuditSheet!$A590,ShipmentRegister!C:C,0)))</f>
        <v/>
      </c>
      <c r="F590" s="38" t="str">
        <f>IF(ISBLANK($A590),"",INDEX(ShipmentRegister!M:M,MATCH(AuditSheet!$A590,ShipmentRegister!C:C,0)))</f>
        <v/>
      </c>
      <c r="G590" s="37" t="str">
        <f t="shared" si="20"/>
        <v/>
      </c>
    </row>
    <row r="591" spans="1:7" s="54" customFormat="1">
      <c r="A591" s="29"/>
      <c r="B591" s="24"/>
      <c r="C591" s="38" t="str">
        <f>IF(ISBLANK($A591),"",INDEX(ShipmentRegister!F:F,MATCH(AuditSheet!$A591,ShipmentRegister!C:C,0)))</f>
        <v/>
      </c>
      <c r="D591" s="38" t="str">
        <f t="shared" si="21"/>
        <v/>
      </c>
      <c r="E591" s="38" t="str">
        <f>IF(ISBLANK($A591),"",INDEX(ShipmentRegister!D:D,MATCH(AuditSheet!$A591,ShipmentRegister!C:C,0)))</f>
        <v/>
      </c>
      <c r="F591" s="38" t="str">
        <f>IF(ISBLANK($A591),"",INDEX(ShipmentRegister!M:M,MATCH(AuditSheet!$A591,ShipmentRegister!C:C,0)))</f>
        <v/>
      </c>
      <c r="G591" s="37" t="str">
        <f t="shared" si="20"/>
        <v/>
      </c>
    </row>
    <row r="592" spans="1:7" s="54" customFormat="1">
      <c r="A592" s="29"/>
      <c r="B592" s="24"/>
      <c r="C592" s="38" t="str">
        <f>IF(ISBLANK($A592),"",INDEX(ShipmentRegister!F:F,MATCH(AuditSheet!$A592,ShipmentRegister!C:C,0)))</f>
        <v/>
      </c>
      <c r="D592" s="38" t="str">
        <f t="shared" si="21"/>
        <v/>
      </c>
      <c r="E592" s="38" t="str">
        <f>IF(ISBLANK($A592),"",INDEX(ShipmentRegister!D:D,MATCH(AuditSheet!$A592,ShipmentRegister!C:C,0)))</f>
        <v/>
      </c>
      <c r="F592" s="38" t="str">
        <f>IF(ISBLANK($A592),"",INDEX(ShipmentRegister!M:M,MATCH(AuditSheet!$A592,ShipmentRegister!C:C,0)))</f>
        <v/>
      </c>
      <c r="G592" s="37" t="str">
        <f t="shared" si="20"/>
        <v/>
      </c>
    </row>
    <row r="593" spans="1:7" s="54" customFormat="1">
      <c r="A593" s="29"/>
      <c r="B593" s="24"/>
      <c r="C593" s="38" t="str">
        <f>IF(ISBLANK($A593),"",INDEX(ShipmentRegister!F:F,MATCH(AuditSheet!$A593,ShipmentRegister!C:C,0)))</f>
        <v/>
      </c>
      <c r="D593" s="38" t="str">
        <f t="shared" si="21"/>
        <v/>
      </c>
      <c r="E593" s="38" t="str">
        <f>IF(ISBLANK($A593),"",INDEX(ShipmentRegister!D:D,MATCH(AuditSheet!$A593,ShipmentRegister!C:C,0)))</f>
        <v/>
      </c>
      <c r="F593" s="38" t="str">
        <f>IF(ISBLANK($A593),"",INDEX(ShipmentRegister!M:M,MATCH(AuditSheet!$A593,ShipmentRegister!C:C,0)))</f>
        <v/>
      </c>
      <c r="G593" s="37" t="str">
        <f t="shared" si="20"/>
        <v/>
      </c>
    </row>
    <row r="594" spans="1:7" s="54" customFormat="1">
      <c r="A594" s="29"/>
      <c r="B594" s="24"/>
      <c r="C594" s="38" t="str">
        <f>IF(ISBLANK($A594),"",INDEX(ShipmentRegister!F:F,MATCH(AuditSheet!$A594,ShipmentRegister!C:C,0)))</f>
        <v/>
      </c>
      <c r="D594" s="38" t="str">
        <f t="shared" si="21"/>
        <v/>
      </c>
      <c r="E594" s="38" t="str">
        <f>IF(ISBLANK($A594),"",INDEX(ShipmentRegister!D:D,MATCH(AuditSheet!$A594,ShipmentRegister!C:C,0)))</f>
        <v/>
      </c>
      <c r="F594" s="38" t="str">
        <f>IF(ISBLANK($A594),"",INDEX(ShipmentRegister!M:M,MATCH(AuditSheet!$A594,ShipmentRegister!C:C,0)))</f>
        <v/>
      </c>
      <c r="G594" s="37" t="str">
        <f t="shared" si="20"/>
        <v/>
      </c>
    </row>
    <row r="595" spans="1:7" s="54" customFormat="1">
      <c r="A595" s="29"/>
      <c r="B595" s="24"/>
      <c r="C595" s="38" t="str">
        <f>IF(ISBLANK($A595),"",INDEX(ShipmentRegister!F:F,MATCH(AuditSheet!$A595,ShipmentRegister!C:C,0)))</f>
        <v/>
      </c>
      <c r="D595" s="38" t="str">
        <f t="shared" si="21"/>
        <v/>
      </c>
      <c r="E595" s="38" t="str">
        <f>IF(ISBLANK($A595),"",INDEX(ShipmentRegister!D:D,MATCH(AuditSheet!$A595,ShipmentRegister!C:C,0)))</f>
        <v/>
      </c>
      <c r="F595" s="38" t="str">
        <f>IF(ISBLANK($A595),"",INDEX(ShipmentRegister!M:M,MATCH(AuditSheet!$A595,ShipmentRegister!C:C,0)))</f>
        <v/>
      </c>
      <c r="G595" s="37" t="str">
        <f t="shared" si="20"/>
        <v/>
      </c>
    </row>
    <row r="596" spans="1:7" s="54" customFormat="1">
      <c r="A596" s="29"/>
      <c r="B596" s="24"/>
      <c r="C596" s="38" t="str">
        <f>IF(ISBLANK($A596),"",INDEX(ShipmentRegister!F:F,MATCH(AuditSheet!$A596,ShipmentRegister!C:C,0)))</f>
        <v/>
      </c>
      <c r="D596" s="38" t="str">
        <f t="shared" si="21"/>
        <v/>
      </c>
      <c r="E596" s="38" t="str">
        <f>IF(ISBLANK($A596),"",INDEX(ShipmentRegister!D:D,MATCH(AuditSheet!$A596,ShipmentRegister!C:C,0)))</f>
        <v/>
      </c>
      <c r="F596" s="38" t="str">
        <f>IF(ISBLANK($A596),"",INDEX(ShipmentRegister!M:M,MATCH(AuditSheet!$A596,ShipmentRegister!C:C,0)))</f>
        <v/>
      </c>
      <c r="G596" s="37" t="str">
        <f t="shared" si="20"/>
        <v/>
      </c>
    </row>
    <row r="597" spans="1:7" s="54" customFormat="1">
      <c r="A597" s="29"/>
      <c r="B597" s="24"/>
      <c r="C597" s="38" t="str">
        <f>IF(ISBLANK($A597),"",INDEX(ShipmentRegister!F:F,MATCH(AuditSheet!$A597,ShipmentRegister!C:C,0)))</f>
        <v/>
      </c>
      <c r="D597" s="38" t="str">
        <f t="shared" si="21"/>
        <v/>
      </c>
      <c r="E597" s="38" t="str">
        <f>IF(ISBLANK($A597),"",INDEX(ShipmentRegister!D:D,MATCH(AuditSheet!$A597,ShipmentRegister!C:C,0)))</f>
        <v/>
      </c>
      <c r="F597" s="38" t="str">
        <f>IF(ISBLANK($A597),"",INDEX(ShipmentRegister!M:M,MATCH(AuditSheet!$A597,ShipmentRegister!C:C,0)))</f>
        <v/>
      </c>
      <c r="G597" s="37" t="str">
        <f t="shared" si="20"/>
        <v/>
      </c>
    </row>
    <row r="598" spans="1:7" s="54" customFormat="1">
      <c r="A598" s="29"/>
      <c r="B598" s="24"/>
      <c r="C598" s="38" t="str">
        <f>IF(ISBLANK($A598),"",INDEX(ShipmentRegister!F:F,MATCH(AuditSheet!$A598,ShipmentRegister!C:C,0)))</f>
        <v/>
      </c>
      <c r="D598" s="38" t="str">
        <f t="shared" si="21"/>
        <v/>
      </c>
      <c r="E598" s="38" t="str">
        <f>IF(ISBLANK($A598),"",INDEX(ShipmentRegister!D:D,MATCH(AuditSheet!$A598,ShipmentRegister!C:C,0)))</f>
        <v/>
      </c>
      <c r="F598" s="38" t="str">
        <f>IF(ISBLANK($A598),"",INDEX(ShipmentRegister!M:M,MATCH(AuditSheet!$A598,ShipmentRegister!C:C,0)))</f>
        <v/>
      </c>
      <c r="G598" s="37" t="str">
        <f t="shared" si="20"/>
        <v/>
      </c>
    </row>
    <row r="599" spans="1:7" s="54" customFormat="1">
      <c r="A599" s="29"/>
      <c r="B599" s="24"/>
      <c r="C599" s="38" t="str">
        <f>IF(ISBLANK($A599),"",INDEX(ShipmentRegister!F:F,MATCH(AuditSheet!$A599,ShipmentRegister!C:C,0)))</f>
        <v/>
      </c>
      <c r="D599" s="38" t="str">
        <f t="shared" si="21"/>
        <v/>
      </c>
      <c r="E599" s="38" t="str">
        <f>IF(ISBLANK($A599),"",INDEX(ShipmentRegister!D:D,MATCH(AuditSheet!$A599,ShipmentRegister!C:C,0)))</f>
        <v/>
      </c>
      <c r="F599" s="38" t="str">
        <f>IF(ISBLANK($A599),"",INDEX(ShipmentRegister!M:M,MATCH(AuditSheet!$A599,ShipmentRegister!C:C,0)))</f>
        <v/>
      </c>
      <c r="G599" s="37" t="str">
        <f t="shared" si="20"/>
        <v/>
      </c>
    </row>
    <row r="600" spans="1:7" s="54" customFormat="1">
      <c r="A600" s="29"/>
      <c r="B600" s="24"/>
      <c r="C600" s="38" t="str">
        <f>IF(ISBLANK($A600),"",INDEX(ShipmentRegister!F:F,MATCH(AuditSheet!$A600,ShipmentRegister!C:C,0)))</f>
        <v/>
      </c>
      <c r="D600" s="38" t="str">
        <f t="shared" si="21"/>
        <v/>
      </c>
      <c r="E600" s="38" t="str">
        <f>IF(ISBLANK($A600),"",INDEX(ShipmentRegister!D:D,MATCH(AuditSheet!$A600,ShipmentRegister!C:C,0)))</f>
        <v/>
      </c>
      <c r="F600" s="38" t="str">
        <f>IF(ISBLANK($A600),"",INDEX(ShipmentRegister!M:M,MATCH(AuditSheet!$A600,ShipmentRegister!C:C,0)))</f>
        <v/>
      </c>
      <c r="G600" s="37" t="str">
        <f t="shared" si="20"/>
        <v/>
      </c>
    </row>
    <row r="601" spans="1:7" s="54" customFormat="1">
      <c r="A601" s="29"/>
      <c r="B601" s="24"/>
      <c r="C601" s="38" t="str">
        <f>IF(ISBLANK($A601),"",INDEX(ShipmentRegister!F:F,MATCH(AuditSheet!$A601,ShipmentRegister!C:C,0)))</f>
        <v/>
      </c>
      <c r="D601" s="38" t="str">
        <f t="shared" si="21"/>
        <v/>
      </c>
      <c r="E601" s="38" t="str">
        <f>IF(ISBLANK($A601),"",INDEX(ShipmentRegister!D:D,MATCH(AuditSheet!$A601,ShipmentRegister!C:C,0)))</f>
        <v/>
      </c>
      <c r="F601" s="38" t="str">
        <f>IF(ISBLANK($A601),"",INDEX(ShipmentRegister!M:M,MATCH(AuditSheet!$A601,ShipmentRegister!C:C,0)))</f>
        <v/>
      </c>
      <c r="G601" s="37" t="str">
        <f t="shared" si="20"/>
        <v/>
      </c>
    </row>
    <row r="602" spans="1:7" s="54" customFormat="1">
      <c r="A602" s="29"/>
      <c r="B602" s="24"/>
      <c r="C602" s="38" t="str">
        <f>IF(ISBLANK($A602),"",INDEX(ShipmentRegister!F:F,MATCH(AuditSheet!$A602,ShipmentRegister!C:C,0)))</f>
        <v/>
      </c>
      <c r="D602" s="38" t="str">
        <f t="shared" si="21"/>
        <v/>
      </c>
      <c r="E602" s="38" t="str">
        <f>IF(ISBLANK($A602),"",INDEX(ShipmentRegister!D:D,MATCH(AuditSheet!$A602,ShipmentRegister!C:C,0)))</f>
        <v/>
      </c>
      <c r="F602" s="38" t="str">
        <f>IF(ISBLANK($A602),"",INDEX(ShipmentRegister!M:M,MATCH(AuditSheet!$A602,ShipmentRegister!C:C,0)))</f>
        <v/>
      </c>
      <c r="G602" s="37" t="str">
        <f t="shared" si="20"/>
        <v/>
      </c>
    </row>
    <row r="603" spans="1:7" s="54" customFormat="1">
      <c r="A603" s="29"/>
      <c r="B603" s="24"/>
      <c r="C603" s="38" t="str">
        <f>IF(ISBLANK($A603),"",INDEX(ShipmentRegister!F:F,MATCH(AuditSheet!$A603,ShipmentRegister!C:C,0)))</f>
        <v/>
      </c>
      <c r="D603" s="38" t="str">
        <f t="shared" si="21"/>
        <v/>
      </c>
      <c r="E603" s="38" t="str">
        <f>IF(ISBLANK($A603),"",INDEX(ShipmentRegister!D:D,MATCH(AuditSheet!$A603,ShipmentRegister!C:C,0)))</f>
        <v/>
      </c>
      <c r="F603" s="38" t="str">
        <f>IF(ISBLANK($A603),"",INDEX(ShipmentRegister!M:M,MATCH(AuditSheet!$A603,ShipmentRegister!C:C,0)))</f>
        <v/>
      </c>
      <c r="G603" s="37" t="str">
        <f t="shared" si="20"/>
        <v/>
      </c>
    </row>
    <row r="604" spans="1:7" s="54" customFormat="1">
      <c r="A604" s="29"/>
      <c r="B604" s="24"/>
      <c r="C604" s="38" t="str">
        <f>IF(ISBLANK($A604),"",INDEX(ShipmentRegister!F:F,MATCH(AuditSheet!$A604,ShipmentRegister!C:C,0)))</f>
        <v/>
      </c>
      <c r="D604" s="38" t="str">
        <f t="shared" si="21"/>
        <v/>
      </c>
      <c r="E604" s="38" t="str">
        <f>IF(ISBLANK($A604),"",INDEX(ShipmentRegister!D:D,MATCH(AuditSheet!$A604,ShipmentRegister!C:C,0)))</f>
        <v/>
      </c>
      <c r="F604" s="38" t="str">
        <f>IF(ISBLANK($A604),"",INDEX(ShipmentRegister!M:M,MATCH(AuditSheet!$A604,ShipmentRegister!C:C,0)))</f>
        <v/>
      </c>
      <c r="G604" s="37" t="str">
        <f t="shared" si="20"/>
        <v/>
      </c>
    </row>
    <row r="605" spans="1:7" s="54" customFormat="1">
      <c r="A605" s="29"/>
      <c r="B605" s="24"/>
      <c r="C605" s="38" t="str">
        <f>IF(ISBLANK($A605),"",INDEX(ShipmentRegister!F:F,MATCH(AuditSheet!$A605,ShipmentRegister!C:C,0)))</f>
        <v/>
      </c>
      <c r="D605" s="38" t="str">
        <f t="shared" si="21"/>
        <v/>
      </c>
      <c r="E605" s="38" t="str">
        <f>IF(ISBLANK($A605),"",INDEX(ShipmentRegister!D:D,MATCH(AuditSheet!$A605,ShipmentRegister!C:C,0)))</f>
        <v/>
      </c>
      <c r="F605" s="38" t="str">
        <f>IF(ISBLANK($A605),"",INDEX(ShipmentRegister!M:M,MATCH(AuditSheet!$A605,ShipmentRegister!C:C,0)))</f>
        <v/>
      </c>
      <c r="G605" s="37" t="str">
        <f t="shared" si="20"/>
        <v/>
      </c>
    </row>
    <row r="606" spans="1:7" s="54" customFormat="1">
      <c r="A606" s="29"/>
      <c r="B606" s="24"/>
      <c r="C606" s="38" t="str">
        <f>IF(ISBLANK($A606),"",INDEX(ShipmentRegister!F:F,MATCH(AuditSheet!$A606,ShipmentRegister!C:C,0)))</f>
        <v/>
      </c>
      <c r="D606" s="38" t="str">
        <f t="shared" si="21"/>
        <v/>
      </c>
      <c r="E606" s="38" t="str">
        <f>IF(ISBLANK($A606),"",INDEX(ShipmentRegister!D:D,MATCH(AuditSheet!$A606,ShipmentRegister!C:C,0)))</f>
        <v/>
      </c>
      <c r="F606" s="38" t="str">
        <f>IF(ISBLANK($A606),"",INDEX(ShipmentRegister!M:M,MATCH(AuditSheet!$A606,ShipmentRegister!C:C,0)))</f>
        <v/>
      </c>
      <c r="G606" s="37" t="str">
        <f t="shared" si="20"/>
        <v/>
      </c>
    </row>
    <row r="607" spans="1:7" s="54" customFormat="1">
      <c r="A607" s="29"/>
      <c r="B607" s="24"/>
      <c r="C607" s="38" t="str">
        <f>IF(ISBLANK($A607),"",INDEX(ShipmentRegister!F:F,MATCH(AuditSheet!$A607,ShipmentRegister!C:C,0)))</f>
        <v/>
      </c>
      <c r="D607" s="38" t="str">
        <f t="shared" si="21"/>
        <v/>
      </c>
      <c r="E607" s="38" t="str">
        <f>IF(ISBLANK($A607),"",INDEX(ShipmentRegister!D:D,MATCH(AuditSheet!$A607,ShipmentRegister!C:C,0)))</f>
        <v/>
      </c>
      <c r="F607" s="38" t="str">
        <f>IF(ISBLANK($A607),"",INDEX(ShipmentRegister!M:M,MATCH(AuditSheet!$A607,ShipmentRegister!C:C,0)))</f>
        <v/>
      </c>
      <c r="G607" s="37" t="str">
        <f t="shared" si="20"/>
        <v/>
      </c>
    </row>
    <row r="608" spans="1:7" s="54" customFormat="1">
      <c r="A608" s="29"/>
      <c r="B608" s="24"/>
      <c r="C608" s="38" t="str">
        <f>IF(ISBLANK($A608),"",INDEX(ShipmentRegister!F:F,MATCH(AuditSheet!$A608,ShipmentRegister!C:C,0)))</f>
        <v/>
      </c>
      <c r="D608" s="38" t="str">
        <f t="shared" si="21"/>
        <v/>
      </c>
      <c r="E608" s="38" t="str">
        <f>IF(ISBLANK($A608),"",INDEX(ShipmentRegister!D:D,MATCH(AuditSheet!$A608,ShipmentRegister!C:C,0)))</f>
        <v/>
      </c>
      <c r="F608" s="38" t="str">
        <f>IF(ISBLANK($A608),"",INDEX(ShipmentRegister!M:M,MATCH(AuditSheet!$A608,ShipmentRegister!C:C,0)))</f>
        <v/>
      </c>
      <c r="G608" s="37" t="str">
        <f t="shared" si="20"/>
        <v/>
      </c>
    </row>
    <row r="609" spans="1:7" s="54" customFormat="1">
      <c r="A609" s="29"/>
      <c r="B609" s="24"/>
      <c r="C609" s="38" t="str">
        <f>IF(ISBLANK($A609),"",INDEX(ShipmentRegister!F:F,MATCH(AuditSheet!$A609,ShipmentRegister!C:C,0)))</f>
        <v/>
      </c>
      <c r="D609" s="38" t="str">
        <f t="shared" si="21"/>
        <v/>
      </c>
      <c r="E609" s="38" t="str">
        <f>IF(ISBLANK($A609),"",INDEX(ShipmentRegister!D:D,MATCH(AuditSheet!$A609,ShipmentRegister!C:C,0)))</f>
        <v/>
      </c>
      <c r="F609" s="38" t="str">
        <f>IF(ISBLANK($A609),"",INDEX(ShipmentRegister!M:M,MATCH(AuditSheet!$A609,ShipmentRegister!C:C,0)))</f>
        <v/>
      </c>
      <c r="G609" s="37" t="str">
        <f t="shared" si="20"/>
        <v/>
      </c>
    </row>
    <row r="610" spans="1:7" s="54" customFormat="1">
      <c r="A610" s="29"/>
      <c r="B610" s="24"/>
      <c r="C610" s="38" t="str">
        <f>IF(ISBLANK($A610),"",INDEX(ShipmentRegister!F:F,MATCH(AuditSheet!$A610,ShipmentRegister!C:C,0)))</f>
        <v/>
      </c>
      <c r="D610" s="38" t="str">
        <f t="shared" si="21"/>
        <v/>
      </c>
      <c r="E610" s="38" t="str">
        <f>IF(ISBLANK($A610),"",INDEX(ShipmentRegister!D:D,MATCH(AuditSheet!$A610,ShipmentRegister!C:C,0)))</f>
        <v/>
      </c>
      <c r="F610" s="38" t="str">
        <f>IF(ISBLANK($A610),"",INDEX(ShipmentRegister!M:M,MATCH(AuditSheet!$A610,ShipmentRegister!C:C,0)))</f>
        <v/>
      </c>
      <c r="G610" s="37" t="str">
        <f t="shared" si="20"/>
        <v/>
      </c>
    </row>
    <row r="611" spans="1:7" s="54" customFormat="1">
      <c r="A611" s="29"/>
      <c r="B611" s="24"/>
      <c r="C611" s="38" t="str">
        <f>IF(ISBLANK($A611),"",INDEX(ShipmentRegister!F:F,MATCH(AuditSheet!$A611,ShipmentRegister!C:C,0)))</f>
        <v/>
      </c>
      <c r="D611" s="38" t="str">
        <f t="shared" si="21"/>
        <v/>
      </c>
      <c r="E611" s="38" t="str">
        <f>IF(ISBLANK($A611),"",INDEX(ShipmentRegister!D:D,MATCH(AuditSheet!$A611,ShipmentRegister!C:C,0)))</f>
        <v/>
      </c>
      <c r="F611" s="38" t="str">
        <f>IF(ISBLANK($A611),"",INDEX(ShipmentRegister!M:M,MATCH(AuditSheet!$A611,ShipmentRegister!C:C,0)))</f>
        <v/>
      </c>
      <c r="G611" s="37" t="str">
        <f t="shared" si="20"/>
        <v/>
      </c>
    </row>
    <row r="612" spans="1:7" s="54" customFormat="1">
      <c r="A612" s="29"/>
      <c r="B612" s="24"/>
      <c r="C612" s="38" t="str">
        <f>IF(ISBLANK($A612),"",INDEX(ShipmentRegister!F:F,MATCH(AuditSheet!$A612,ShipmentRegister!C:C,0)))</f>
        <v/>
      </c>
      <c r="D612" s="38" t="str">
        <f t="shared" si="21"/>
        <v/>
      </c>
      <c r="E612" s="38" t="str">
        <f>IF(ISBLANK($A612),"",INDEX(ShipmentRegister!D:D,MATCH(AuditSheet!$A612,ShipmentRegister!C:C,0)))</f>
        <v/>
      </c>
      <c r="F612" s="38" t="str">
        <f>IF(ISBLANK($A612),"",INDEX(ShipmentRegister!M:M,MATCH(AuditSheet!$A612,ShipmentRegister!C:C,0)))</f>
        <v/>
      </c>
      <c r="G612" s="37" t="str">
        <f t="shared" si="20"/>
        <v/>
      </c>
    </row>
    <row r="613" spans="1:7" s="54" customFormat="1">
      <c r="A613" s="29"/>
      <c r="B613" s="24"/>
      <c r="C613" s="38" t="str">
        <f>IF(ISBLANK($A613),"",INDEX(ShipmentRegister!F:F,MATCH(AuditSheet!$A613,ShipmentRegister!C:C,0)))</f>
        <v/>
      </c>
      <c r="D613" s="38" t="str">
        <f t="shared" si="21"/>
        <v/>
      </c>
      <c r="E613" s="38" t="str">
        <f>IF(ISBLANK($A613),"",INDEX(ShipmentRegister!D:D,MATCH(AuditSheet!$A613,ShipmentRegister!C:C,0)))</f>
        <v/>
      </c>
      <c r="F613" s="38" t="str">
        <f>IF(ISBLANK($A613),"",INDEX(ShipmentRegister!M:M,MATCH(AuditSheet!$A613,ShipmentRegister!C:C,0)))</f>
        <v/>
      </c>
      <c r="G613" s="37" t="str">
        <f t="shared" si="20"/>
        <v/>
      </c>
    </row>
    <row r="614" spans="1:7" s="54" customFormat="1">
      <c r="A614" s="29"/>
      <c r="B614" s="24"/>
      <c r="C614" s="38" t="str">
        <f>IF(ISBLANK($A614),"",INDEX(ShipmentRegister!F:F,MATCH(AuditSheet!$A614,ShipmentRegister!C:C,0)))</f>
        <v/>
      </c>
      <c r="D614" s="38" t="str">
        <f t="shared" si="21"/>
        <v/>
      </c>
      <c r="E614" s="38" t="str">
        <f>IF(ISBLANK($A614),"",INDEX(ShipmentRegister!D:D,MATCH(AuditSheet!$A614,ShipmentRegister!C:C,0)))</f>
        <v/>
      </c>
      <c r="F614" s="38" t="str">
        <f>IF(ISBLANK($A614),"",INDEX(ShipmentRegister!M:M,MATCH(AuditSheet!$A614,ShipmentRegister!C:C,0)))</f>
        <v/>
      </c>
      <c r="G614" s="37" t="str">
        <f t="shared" si="20"/>
        <v/>
      </c>
    </row>
    <row r="615" spans="1:7" s="54" customFormat="1">
      <c r="A615" s="29"/>
      <c r="B615" s="24"/>
      <c r="C615" s="38" t="str">
        <f>IF(ISBLANK($A615),"",INDEX(ShipmentRegister!F:F,MATCH(AuditSheet!$A615,ShipmentRegister!C:C,0)))</f>
        <v/>
      </c>
      <c r="D615" s="38" t="str">
        <f t="shared" si="21"/>
        <v/>
      </c>
      <c r="E615" s="38" t="str">
        <f>IF(ISBLANK($A615),"",INDEX(ShipmentRegister!D:D,MATCH(AuditSheet!$A615,ShipmentRegister!C:C,0)))</f>
        <v/>
      </c>
      <c r="F615" s="38" t="str">
        <f>IF(ISBLANK($A615),"",INDEX(ShipmentRegister!M:M,MATCH(AuditSheet!$A615,ShipmentRegister!C:C,0)))</f>
        <v/>
      </c>
      <c r="G615" s="37" t="str">
        <f t="shared" si="20"/>
        <v/>
      </c>
    </row>
    <row r="616" spans="1:7" s="54" customFormat="1">
      <c r="A616" s="29"/>
      <c r="B616" s="24"/>
      <c r="C616" s="38" t="str">
        <f>IF(ISBLANK($A616),"",INDEX(ShipmentRegister!F:F,MATCH(AuditSheet!$A616,ShipmentRegister!C:C,0)))</f>
        <v/>
      </c>
      <c r="D616" s="38" t="str">
        <f t="shared" si="21"/>
        <v/>
      </c>
      <c r="E616" s="38" t="str">
        <f>IF(ISBLANK($A616),"",INDEX(ShipmentRegister!D:D,MATCH(AuditSheet!$A616,ShipmentRegister!C:C,0)))</f>
        <v/>
      </c>
      <c r="F616" s="38" t="str">
        <f>IF(ISBLANK($A616),"",INDEX(ShipmentRegister!M:M,MATCH(AuditSheet!$A616,ShipmentRegister!C:C,0)))</f>
        <v/>
      </c>
      <c r="G616" s="37" t="str">
        <f t="shared" si="20"/>
        <v/>
      </c>
    </row>
    <row r="617" spans="1:7" s="54" customFormat="1">
      <c r="A617" s="29"/>
      <c r="B617" s="24"/>
      <c r="C617" s="38" t="str">
        <f>IF(ISBLANK($A617),"",INDEX(ShipmentRegister!F:F,MATCH(AuditSheet!$A617,ShipmentRegister!C:C,0)))</f>
        <v/>
      </c>
      <c r="D617" s="38" t="str">
        <f t="shared" si="21"/>
        <v/>
      </c>
      <c r="E617" s="38" t="str">
        <f>IF(ISBLANK($A617),"",INDEX(ShipmentRegister!D:D,MATCH(AuditSheet!$A617,ShipmentRegister!C:C,0)))</f>
        <v/>
      </c>
      <c r="F617" s="38" t="str">
        <f>IF(ISBLANK($A617),"",INDEX(ShipmentRegister!M:M,MATCH(AuditSheet!$A617,ShipmentRegister!C:C,0)))</f>
        <v/>
      </c>
      <c r="G617" s="37" t="str">
        <f t="shared" si="20"/>
        <v/>
      </c>
    </row>
    <row r="618" spans="1:7" s="54" customFormat="1">
      <c r="A618" s="29"/>
      <c r="B618" s="24"/>
      <c r="C618" s="38" t="str">
        <f>IF(ISBLANK($A618),"",INDEX(ShipmentRegister!F:F,MATCH(AuditSheet!$A618,ShipmentRegister!C:C,0)))</f>
        <v/>
      </c>
      <c r="D618" s="38" t="str">
        <f t="shared" si="21"/>
        <v/>
      </c>
      <c r="E618" s="38" t="str">
        <f>IF(ISBLANK($A618),"",INDEX(ShipmentRegister!D:D,MATCH(AuditSheet!$A618,ShipmentRegister!C:C,0)))</f>
        <v/>
      </c>
      <c r="F618" s="38" t="str">
        <f>IF(ISBLANK($A618),"",INDEX(ShipmentRegister!M:M,MATCH(AuditSheet!$A618,ShipmentRegister!C:C,0)))</f>
        <v/>
      </c>
      <c r="G618" s="37" t="str">
        <f t="shared" si="20"/>
        <v/>
      </c>
    </row>
    <row r="619" spans="1:7" s="54" customFormat="1">
      <c r="A619" s="29"/>
      <c r="B619" s="24"/>
      <c r="C619" s="38" t="str">
        <f>IF(ISBLANK($A619),"",INDEX(ShipmentRegister!F:F,MATCH(AuditSheet!$A619,ShipmentRegister!C:C,0)))</f>
        <v/>
      </c>
      <c r="D619" s="38" t="str">
        <f t="shared" si="21"/>
        <v/>
      </c>
      <c r="E619" s="38" t="str">
        <f>IF(ISBLANK($A619),"",INDEX(ShipmentRegister!D:D,MATCH(AuditSheet!$A619,ShipmentRegister!C:C,0)))</f>
        <v/>
      </c>
      <c r="F619" s="38" t="str">
        <f>IF(ISBLANK($A619),"",INDEX(ShipmentRegister!M:M,MATCH(AuditSheet!$A619,ShipmentRegister!C:C,0)))</f>
        <v/>
      </c>
      <c r="G619" s="37" t="str">
        <f t="shared" si="20"/>
        <v/>
      </c>
    </row>
    <row r="620" spans="1:7" s="54" customFormat="1">
      <c r="A620" s="29"/>
      <c r="B620" s="24"/>
      <c r="C620" s="38" t="str">
        <f>IF(ISBLANK($A620),"",INDEX(ShipmentRegister!F:F,MATCH(AuditSheet!$A620,ShipmentRegister!C:C,0)))</f>
        <v/>
      </c>
      <c r="D620" s="38" t="str">
        <f t="shared" si="21"/>
        <v/>
      </c>
      <c r="E620" s="38" t="str">
        <f>IF(ISBLANK($A620),"",INDEX(ShipmentRegister!D:D,MATCH(AuditSheet!$A620,ShipmentRegister!C:C,0)))</f>
        <v/>
      </c>
      <c r="F620" s="38" t="str">
        <f>IF(ISBLANK($A620),"",INDEX(ShipmentRegister!M:M,MATCH(AuditSheet!$A620,ShipmentRegister!C:C,0)))</f>
        <v/>
      </c>
      <c r="G620" s="37" t="str">
        <f t="shared" si="20"/>
        <v/>
      </c>
    </row>
    <row r="621" spans="1:7" s="54" customFormat="1">
      <c r="A621" s="29"/>
      <c r="B621" s="24"/>
      <c r="C621" s="38" t="str">
        <f>IF(ISBLANK($A621),"",INDEX(ShipmentRegister!F:F,MATCH(AuditSheet!$A621,ShipmentRegister!C:C,0)))</f>
        <v/>
      </c>
      <c r="D621" s="38" t="str">
        <f t="shared" si="21"/>
        <v/>
      </c>
      <c r="E621" s="38" t="str">
        <f>IF(ISBLANK($A621),"",INDEX(ShipmentRegister!D:D,MATCH(AuditSheet!$A621,ShipmentRegister!C:C,0)))</f>
        <v/>
      </c>
      <c r="F621" s="38" t="str">
        <f>IF(ISBLANK($A621),"",INDEX(ShipmentRegister!M:M,MATCH(AuditSheet!$A621,ShipmentRegister!C:C,0)))</f>
        <v/>
      </c>
      <c r="G621" s="37" t="str">
        <f t="shared" si="20"/>
        <v/>
      </c>
    </row>
    <row r="622" spans="1:7" s="54" customFormat="1">
      <c r="A622" s="29"/>
      <c r="B622" s="24"/>
      <c r="C622" s="38" t="str">
        <f>IF(ISBLANK($A622),"",INDEX(ShipmentRegister!F:F,MATCH(AuditSheet!$A622,ShipmentRegister!C:C,0)))</f>
        <v/>
      </c>
      <c r="D622" s="38" t="str">
        <f t="shared" si="21"/>
        <v/>
      </c>
      <c r="E622" s="38" t="str">
        <f>IF(ISBLANK($A622),"",INDEX(ShipmentRegister!D:D,MATCH(AuditSheet!$A622,ShipmentRegister!C:C,0)))</f>
        <v/>
      </c>
      <c r="F622" s="38" t="str">
        <f>IF(ISBLANK($A622),"",INDEX(ShipmentRegister!M:M,MATCH(AuditSheet!$A622,ShipmentRegister!C:C,0)))</f>
        <v/>
      </c>
      <c r="G622" s="37" t="str">
        <f t="shared" si="20"/>
        <v/>
      </c>
    </row>
    <row r="623" spans="1:7" s="54" customFormat="1">
      <c r="A623" s="29"/>
      <c r="B623" s="24"/>
      <c r="C623" s="38" t="str">
        <f>IF(ISBLANK($A623),"",INDEX(ShipmentRegister!F:F,MATCH(AuditSheet!$A623,ShipmentRegister!C:C,0)))</f>
        <v/>
      </c>
      <c r="D623" s="38" t="str">
        <f t="shared" si="21"/>
        <v/>
      </c>
      <c r="E623" s="38" t="str">
        <f>IF(ISBLANK($A623),"",INDEX(ShipmentRegister!D:D,MATCH(AuditSheet!$A623,ShipmentRegister!C:C,0)))</f>
        <v/>
      </c>
      <c r="F623" s="38" t="str">
        <f>IF(ISBLANK($A623),"",INDEX(ShipmentRegister!M:M,MATCH(AuditSheet!$A623,ShipmentRegister!C:C,0)))</f>
        <v/>
      </c>
      <c r="G623" s="37" t="str">
        <f t="shared" si="20"/>
        <v/>
      </c>
    </row>
    <row r="624" spans="1:7" s="54" customFormat="1">
      <c r="A624" s="29"/>
      <c r="B624" s="24"/>
      <c r="C624" s="38" t="str">
        <f>IF(ISBLANK($A624),"",INDEX(ShipmentRegister!F:F,MATCH(AuditSheet!$A624,ShipmentRegister!C:C,0)))</f>
        <v/>
      </c>
      <c r="D624" s="38" t="str">
        <f t="shared" si="21"/>
        <v/>
      </c>
      <c r="E624" s="38" t="str">
        <f>IF(ISBLANK($A624),"",INDEX(ShipmentRegister!D:D,MATCH(AuditSheet!$A624,ShipmentRegister!C:C,0)))</f>
        <v/>
      </c>
      <c r="F624" s="38" t="str">
        <f>IF(ISBLANK($A624),"",INDEX(ShipmentRegister!M:M,MATCH(AuditSheet!$A624,ShipmentRegister!C:C,0)))</f>
        <v/>
      </c>
      <c r="G624" s="37" t="str">
        <f t="shared" si="20"/>
        <v/>
      </c>
    </row>
    <row r="625" spans="1:7" s="54" customFormat="1">
      <c r="A625" s="29"/>
      <c r="B625" s="24"/>
      <c r="C625" s="38" t="str">
        <f>IF(ISBLANK($A625),"",INDEX(ShipmentRegister!F:F,MATCH(AuditSheet!$A625,ShipmentRegister!C:C,0)))</f>
        <v/>
      </c>
      <c r="D625" s="38" t="str">
        <f t="shared" si="21"/>
        <v/>
      </c>
      <c r="E625" s="38" t="str">
        <f>IF(ISBLANK($A625),"",INDEX(ShipmentRegister!D:D,MATCH(AuditSheet!$A625,ShipmentRegister!C:C,0)))</f>
        <v/>
      </c>
      <c r="F625" s="38" t="str">
        <f>IF(ISBLANK($A625),"",INDEX(ShipmentRegister!M:M,MATCH(AuditSheet!$A625,ShipmentRegister!C:C,0)))</f>
        <v/>
      </c>
      <c r="G625" s="37" t="str">
        <f t="shared" si="20"/>
        <v/>
      </c>
    </row>
    <row r="626" spans="1:7" s="54" customFormat="1">
      <c r="A626" s="29"/>
      <c r="B626" s="24"/>
      <c r="C626" s="38" t="str">
        <f>IF(ISBLANK($A626),"",INDEX(ShipmentRegister!F:F,MATCH(AuditSheet!$A626,ShipmentRegister!C:C,0)))</f>
        <v/>
      </c>
      <c r="D626" s="38" t="str">
        <f t="shared" si="21"/>
        <v/>
      </c>
      <c r="E626" s="38" t="str">
        <f>IF(ISBLANK($A626),"",INDEX(ShipmentRegister!D:D,MATCH(AuditSheet!$A626,ShipmentRegister!C:C,0)))</f>
        <v/>
      </c>
      <c r="F626" s="38" t="str">
        <f>IF(ISBLANK($A626),"",INDEX(ShipmentRegister!M:M,MATCH(AuditSheet!$A626,ShipmentRegister!C:C,0)))</f>
        <v/>
      </c>
      <c r="G626" s="37" t="str">
        <f t="shared" si="20"/>
        <v/>
      </c>
    </row>
    <row r="627" spans="1:7" s="54" customFormat="1">
      <c r="A627" s="29"/>
      <c r="B627" s="24"/>
      <c r="C627" s="38" t="str">
        <f>IF(ISBLANK($A627),"",INDEX(ShipmentRegister!F:F,MATCH(AuditSheet!$A627,ShipmentRegister!C:C,0)))</f>
        <v/>
      </c>
      <c r="D627" s="38" t="str">
        <f t="shared" si="21"/>
        <v/>
      </c>
      <c r="E627" s="38" t="str">
        <f>IF(ISBLANK($A627),"",INDEX(ShipmentRegister!D:D,MATCH(AuditSheet!$A627,ShipmentRegister!C:C,0)))</f>
        <v/>
      </c>
      <c r="F627" s="38" t="str">
        <f>IF(ISBLANK($A627),"",INDEX(ShipmentRegister!M:M,MATCH(AuditSheet!$A627,ShipmentRegister!C:C,0)))</f>
        <v/>
      </c>
      <c r="G627" s="37" t="str">
        <f t="shared" si="20"/>
        <v/>
      </c>
    </row>
    <row r="628" spans="1:7" s="54" customFormat="1">
      <c r="A628" s="29"/>
      <c r="B628" s="24"/>
      <c r="C628" s="38" t="str">
        <f>IF(ISBLANK($A628),"",INDEX(ShipmentRegister!F:F,MATCH(AuditSheet!$A628,ShipmentRegister!C:C,0)))</f>
        <v/>
      </c>
      <c r="D628" s="38" t="str">
        <f t="shared" si="21"/>
        <v/>
      </c>
      <c r="E628" s="38" t="str">
        <f>IF(ISBLANK($A628),"",INDEX(ShipmentRegister!D:D,MATCH(AuditSheet!$A628,ShipmentRegister!C:C,0)))</f>
        <v/>
      </c>
      <c r="F628" s="38" t="str">
        <f>IF(ISBLANK($A628),"",INDEX(ShipmentRegister!M:M,MATCH(AuditSheet!$A628,ShipmentRegister!C:C,0)))</f>
        <v/>
      </c>
      <c r="G628" s="37" t="str">
        <f t="shared" si="20"/>
        <v/>
      </c>
    </row>
    <row r="629" spans="1:7" s="54" customFormat="1">
      <c r="A629" s="29"/>
      <c r="B629" s="24"/>
      <c r="C629" s="38" t="str">
        <f>IF(ISBLANK($A629),"",INDEX(ShipmentRegister!F:F,MATCH(AuditSheet!$A629,ShipmentRegister!C:C,0)))</f>
        <v/>
      </c>
      <c r="D629" s="38" t="str">
        <f t="shared" si="21"/>
        <v/>
      </c>
      <c r="E629" s="38" t="str">
        <f>IF(ISBLANK($A629),"",INDEX(ShipmentRegister!D:D,MATCH(AuditSheet!$A629,ShipmentRegister!C:C,0)))</f>
        <v/>
      </c>
      <c r="F629" s="38" t="str">
        <f>IF(ISBLANK($A629),"",INDEX(ShipmentRegister!M:M,MATCH(AuditSheet!$A629,ShipmentRegister!C:C,0)))</f>
        <v/>
      </c>
      <c r="G629" s="37" t="str">
        <f t="shared" si="20"/>
        <v/>
      </c>
    </row>
    <row r="630" spans="1:7" s="54" customFormat="1">
      <c r="A630" s="29"/>
      <c r="B630" s="24"/>
      <c r="C630" s="38" t="str">
        <f>IF(ISBLANK($A630),"",INDEX(ShipmentRegister!F:F,MATCH(AuditSheet!$A630,ShipmentRegister!C:C,0)))</f>
        <v/>
      </c>
      <c r="D630" s="38" t="str">
        <f t="shared" si="21"/>
        <v/>
      </c>
      <c r="E630" s="38" t="str">
        <f>IF(ISBLANK($A630),"",INDEX(ShipmentRegister!D:D,MATCH(AuditSheet!$A630,ShipmentRegister!C:C,0)))</f>
        <v/>
      </c>
      <c r="F630" s="38" t="str">
        <f>IF(ISBLANK($A630),"",INDEX(ShipmentRegister!M:M,MATCH(AuditSheet!$A630,ShipmentRegister!C:C,0)))</f>
        <v/>
      </c>
      <c r="G630" s="37" t="str">
        <f t="shared" si="20"/>
        <v/>
      </c>
    </row>
    <row r="631" spans="1:7" s="54" customFormat="1">
      <c r="A631" s="29"/>
      <c r="B631" s="24"/>
      <c r="C631" s="38" t="str">
        <f>IF(ISBLANK($A631),"",INDEX(ShipmentRegister!F:F,MATCH(AuditSheet!$A631,ShipmentRegister!C:C,0)))</f>
        <v/>
      </c>
      <c r="D631" s="38" t="str">
        <f t="shared" si="21"/>
        <v/>
      </c>
      <c r="E631" s="38" t="str">
        <f>IF(ISBLANK($A631),"",INDEX(ShipmentRegister!D:D,MATCH(AuditSheet!$A631,ShipmentRegister!C:C,0)))</f>
        <v/>
      </c>
      <c r="F631" s="38" t="str">
        <f>IF(ISBLANK($A631),"",INDEX(ShipmentRegister!M:M,MATCH(AuditSheet!$A631,ShipmentRegister!C:C,0)))</f>
        <v/>
      </c>
      <c r="G631" s="37" t="str">
        <f t="shared" si="20"/>
        <v/>
      </c>
    </row>
    <row r="632" spans="1:7" s="54" customFormat="1">
      <c r="A632" s="29"/>
      <c r="B632" s="24"/>
      <c r="C632" s="38" t="str">
        <f>IF(ISBLANK($A632),"",INDEX(ShipmentRegister!F:F,MATCH(AuditSheet!$A632,ShipmentRegister!C:C,0)))</f>
        <v/>
      </c>
      <c r="D632" s="38" t="str">
        <f t="shared" si="21"/>
        <v/>
      </c>
      <c r="E632" s="38" t="str">
        <f>IF(ISBLANK($A632),"",INDEX(ShipmentRegister!D:D,MATCH(AuditSheet!$A632,ShipmentRegister!C:C,0)))</f>
        <v/>
      </c>
      <c r="F632" s="38" t="str">
        <f>IF(ISBLANK($A632),"",INDEX(ShipmentRegister!M:M,MATCH(AuditSheet!$A632,ShipmentRegister!C:C,0)))</f>
        <v/>
      </c>
      <c r="G632" s="37" t="str">
        <f t="shared" si="20"/>
        <v/>
      </c>
    </row>
    <row r="633" spans="1:7" s="54" customFormat="1">
      <c r="A633" s="29"/>
      <c r="B633" s="24"/>
      <c r="C633" s="38" t="str">
        <f>IF(ISBLANK($A633),"",INDEX(ShipmentRegister!F:F,MATCH(AuditSheet!$A633,ShipmentRegister!C:C,0)))</f>
        <v/>
      </c>
      <c r="D633" s="38" t="str">
        <f t="shared" si="21"/>
        <v/>
      </c>
      <c r="E633" s="38" t="str">
        <f>IF(ISBLANK($A633),"",INDEX(ShipmentRegister!D:D,MATCH(AuditSheet!$A633,ShipmentRegister!C:C,0)))</f>
        <v/>
      </c>
      <c r="F633" s="38" t="str">
        <f>IF(ISBLANK($A633),"",INDEX(ShipmentRegister!M:M,MATCH(AuditSheet!$A633,ShipmentRegister!C:C,0)))</f>
        <v/>
      </c>
      <c r="G633" s="37" t="str">
        <f t="shared" si="20"/>
        <v/>
      </c>
    </row>
    <row r="634" spans="1:7" s="54" customFormat="1">
      <c r="A634" s="29"/>
      <c r="B634" s="24"/>
      <c r="C634" s="38" t="str">
        <f>IF(ISBLANK($A634),"",INDEX(ShipmentRegister!F:F,MATCH(AuditSheet!$A634,ShipmentRegister!C:C,0)))</f>
        <v/>
      </c>
      <c r="D634" s="38" t="str">
        <f t="shared" si="21"/>
        <v/>
      </c>
      <c r="E634" s="38" t="str">
        <f>IF(ISBLANK($A634),"",INDEX(ShipmentRegister!D:D,MATCH(AuditSheet!$A634,ShipmentRegister!C:C,0)))</f>
        <v/>
      </c>
      <c r="F634" s="38" t="str">
        <f>IF(ISBLANK($A634),"",INDEX(ShipmentRegister!M:M,MATCH(AuditSheet!$A634,ShipmentRegister!C:C,0)))</f>
        <v/>
      </c>
      <c r="G634" s="37" t="str">
        <f t="shared" si="20"/>
        <v/>
      </c>
    </row>
    <row r="635" spans="1:7" s="54" customFormat="1">
      <c r="A635" s="29"/>
      <c r="B635" s="24"/>
      <c r="C635" s="38" t="str">
        <f>IF(ISBLANK($A635),"",INDEX(ShipmentRegister!F:F,MATCH(AuditSheet!$A635,ShipmentRegister!C:C,0)))</f>
        <v/>
      </c>
      <c r="D635" s="38" t="str">
        <f t="shared" si="21"/>
        <v/>
      </c>
      <c r="E635" s="38" t="str">
        <f>IF(ISBLANK($A635),"",INDEX(ShipmentRegister!D:D,MATCH(AuditSheet!$A635,ShipmentRegister!C:C,0)))</f>
        <v/>
      </c>
      <c r="F635" s="38" t="str">
        <f>IF(ISBLANK($A635),"",INDEX(ShipmentRegister!M:M,MATCH(AuditSheet!$A635,ShipmentRegister!C:C,0)))</f>
        <v/>
      </c>
      <c r="G635" s="37" t="str">
        <f t="shared" si="20"/>
        <v/>
      </c>
    </row>
    <row r="636" spans="1:7" s="54" customFormat="1">
      <c r="A636" s="29"/>
      <c r="B636" s="24"/>
      <c r="C636" s="38" t="str">
        <f>IF(ISBLANK($A636),"",INDEX(ShipmentRegister!F:F,MATCH(AuditSheet!$A636,ShipmentRegister!C:C,0)))</f>
        <v/>
      </c>
      <c r="D636" s="38" t="str">
        <f t="shared" si="21"/>
        <v/>
      </c>
      <c r="E636" s="38" t="str">
        <f>IF(ISBLANK($A636),"",INDEX(ShipmentRegister!D:D,MATCH(AuditSheet!$A636,ShipmentRegister!C:C,0)))</f>
        <v/>
      </c>
      <c r="F636" s="38" t="str">
        <f>IF(ISBLANK($A636),"",INDEX(ShipmentRegister!M:M,MATCH(AuditSheet!$A636,ShipmentRegister!C:C,0)))</f>
        <v/>
      </c>
      <c r="G636" s="37" t="str">
        <f t="shared" si="20"/>
        <v/>
      </c>
    </row>
    <row r="637" spans="1:7" s="54" customFormat="1">
      <c r="A637" s="29"/>
      <c r="B637" s="24"/>
      <c r="C637" s="38" t="str">
        <f>IF(ISBLANK($A637),"",INDEX(ShipmentRegister!F:F,MATCH(AuditSheet!$A637,ShipmentRegister!C:C,0)))</f>
        <v/>
      </c>
      <c r="D637" s="38" t="str">
        <f t="shared" si="21"/>
        <v/>
      </c>
      <c r="E637" s="38" t="str">
        <f>IF(ISBLANK($A637),"",INDEX(ShipmentRegister!D:D,MATCH(AuditSheet!$A637,ShipmentRegister!C:C,0)))</f>
        <v/>
      </c>
      <c r="F637" s="38" t="str">
        <f>IF(ISBLANK($A637),"",INDEX(ShipmentRegister!M:M,MATCH(AuditSheet!$A637,ShipmentRegister!C:C,0)))</f>
        <v/>
      </c>
      <c r="G637" s="37" t="str">
        <f t="shared" si="20"/>
        <v/>
      </c>
    </row>
    <row r="638" spans="1:7" s="54" customFormat="1">
      <c r="A638" s="29"/>
      <c r="B638" s="24"/>
      <c r="C638" s="38" t="str">
        <f>IF(ISBLANK($A638),"",INDEX(ShipmentRegister!F:F,MATCH(AuditSheet!$A638,ShipmentRegister!C:C,0)))</f>
        <v/>
      </c>
      <c r="D638" s="38" t="str">
        <f t="shared" si="21"/>
        <v/>
      </c>
      <c r="E638" s="38" t="str">
        <f>IF(ISBLANK($A638),"",INDEX(ShipmentRegister!D:D,MATCH(AuditSheet!$A638,ShipmentRegister!C:C,0)))</f>
        <v/>
      </c>
      <c r="F638" s="38" t="str">
        <f>IF(ISBLANK($A638),"",INDEX(ShipmentRegister!M:M,MATCH(AuditSheet!$A638,ShipmentRegister!C:C,0)))</f>
        <v/>
      </c>
      <c r="G638" s="37" t="str">
        <f t="shared" si="20"/>
        <v/>
      </c>
    </row>
    <row r="639" spans="1:7" s="54" customFormat="1">
      <c r="A639" s="29"/>
      <c r="B639" s="24"/>
      <c r="C639" s="38" t="str">
        <f>IF(ISBLANK($A639),"",INDEX(ShipmentRegister!F:F,MATCH(AuditSheet!$A639,ShipmentRegister!C:C,0)))</f>
        <v/>
      </c>
      <c r="D639" s="38" t="str">
        <f t="shared" si="21"/>
        <v/>
      </c>
      <c r="E639" s="38" t="str">
        <f>IF(ISBLANK($A639),"",INDEX(ShipmentRegister!D:D,MATCH(AuditSheet!$A639,ShipmentRegister!C:C,0)))</f>
        <v/>
      </c>
      <c r="F639" s="38" t="str">
        <f>IF(ISBLANK($A639),"",INDEX(ShipmentRegister!M:M,MATCH(AuditSheet!$A639,ShipmentRegister!C:C,0)))</f>
        <v/>
      </c>
      <c r="G639" s="37" t="str">
        <f t="shared" si="20"/>
        <v/>
      </c>
    </row>
    <row r="640" spans="1:7" s="54" customFormat="1">
      <c r="A640" s="29"/>
      <c r="B640" s="24"/>
      <c r="C640" s="38" t="str">
        <f>IF(ISBLANK($A640),"",INDEX(ShipmentRegister!F:F,MATCH(AuditSheet!$A640,ShipmentRegister!C:C,0)))</f>
        <v/>
      </c>
      <c r="D640" s="38" t="str">
        <f t="shared" si="21"/>
        <v/>
      </c>
      <c r="E640" s="38" t="str">
        <f>IF(ISBLANK($A640),"",INDEX(ShipmentRegister!D:D,MATCH(AuditSheet!$A640,ShipmentRegister!C:C,0)))</f>
        <v/>
      </c>
      <c r="F640" s="38" t="str">
        <f>IF(ISBLANK($A640),"",INDEX(ShipmentRegister!M:M,MATCH(AuditSheet!$A640,ShipmentRegister!C:C,0)))</f>
        <v/>
      </c>
      <c r="G640" s="37" t="str">
        <f t="shared" si="20"/>
        <v/>
      </c>
    </row>
    <row r="641" spans="1:7" s="54" customFormat="1">
      <c r="A641" s="29"/>
      <c r="B641" s="24"/>
      <c r="C641" s="38" t="str">
        <f>IF(ISBLANK($A641),"",INDEX(ShipmentRegister!F:F,MATCH(AuditSheet!$A641,ShipmentRegister!C:C,0)))</f>
        <v/>
      </c>
      <c r="D641" s="38" t="str">
        <f t="shared" si="21"/>
        <v/>
      </c>
      <c r="E641" s="38" t="str">
        <f>IF(ISBLANK($A641),"",INDEX(ShipmentRegister!D:D,MATCH(AuditSheet!$A641,ShipmentRegister!C:C,0)))</f>
        <v/>
      </c>
      <c r="F641" s="38" t="str">
        <f>IF(ISBLANK($A641),"",INDEX(ShipmentRegister!M:M,MATCH(AuditSheet!$A641,ShipmentRegister!C:C,0)))</f>
        <v/>
      </c>
      <c r="G641" s="37" t="str">
        <f t="shared" si="20"/>
        <v/>
      </c>
    </row>
    <row r="642" spans="1:7" s="54" customFormat="1">
      <c r="A642" s="29"/>
      <c r="B642" s="24"/>
      <c r="C642" s="38" t="str">
        <f>IF(ISBLANK($A642),"",INDEX(ShipmentRegister!F:F,MATCH(AuditSheet!$A642,ShipmentRegister!C:C,0)))</f>
        <v/>
      </c>
      <c r="D642" s="38" t="str">
        <f t="shared" si="21"/>
        <v/>
      </c>
      <c r="E642" s="38" t="str">
        <f>IF(ISBLANK($A642),"",INDEX(ShipmentRegister!D:D,MATCH(AuditSheet!$A642,ShipmentRegister!C:C,0)))</f>
        <v/>
      </c>
      <c r="F642" s="38" t="str">
        <f>IF(ISBLANK($A642),"",INDEX(ShipmentRegister!M:M,MATCH(AuditSheet!$A642,ShipmentRegister!C:C,0)))</f>
        <v/>
      </c>
      <c r="G642" s="37" t="str">
        <f t="shared" si="20"/>
        <v/>
      </c>
    </row>
    <row r="643" spans="1:7" s="54" customFormat="1">
      <c r="A643" s="29"/>
      <c r="B643" s="24"/>
      <c r="C643" s="38" t="str">
        <f>IF(ISBLANK($A643),"",INDEX(ShipmentRegister!F:F,MATCH(AuditSheet!$A643,ShipmentRegister!C:C,0)))</f>
        <v/>
      </c>
      <c r="D643" s="38" t="str">
        <f t="shared" si="21"/>
        <v/>
      </c>
      <c r="E643" s="38" t="str">
        <f>IF(ISBLANK($A643),"",INDEX(ShipmentRegister!D:D,MATCH(AuditSheet!$A643,ShipmentRegister!C:C,0)))</f>
        <v/>
      </c>
      <c r="F643" s="38" t="str">
        <f>IF(ISBLANK($A643),"",INDEX(ShipmentRegister!M:M,MATCH(AuditSheet!$A643,ShipmentRegister!C:C,0)))</f>
        <v/>
      </c>
      <c r="G643" s="37" t="str">
        <f t="shared" ref="G643:G706" si="22">IF(COUNTIF(A:A,A:A)&gt;1,"Duplicate ID","")</f>
        <v/>
      </c>
    </row>
    <row r="644" spans="1:7" s="54" customFormat="1">
      <c r="A644" s="29"/>
      <c r="B644" s="24"/>
      <c r="C644" s="38" t="str">
        <f>IF(ISBLANK($A644),"",INDEX(ShipmentRegister!F:F,MATCH(AuditSheet!$A644,ShipmentRegister!C:C,0)))</f>
        <v/>
      </c>
      <c r="D644" s="38" t="str">
        <f t="shared" ref="D644:D707" si="23">IF(A644="","",IF(B644&lt;&gt;C644,"Does Not Match",""))</f>
        <v/>
      </c>
      <c r="E644" s="38" t="str">
        <f>IF(ISBLANK($A644),"",INDEX(ShipmentRegister!D:D,MATCH(AuditSheet!$A644,ShipmentRegister!C:C,0)))</f>
        <v/>
      </c>
      <c r="F644" s="38" t="str">
        <f>IF(ISBLANK($A644),"",INDEX(ShipmentRegister!M:M,MATCH(AuditSheet!$A644,ShipmentRegister!C:C,0)))</f>
        <v/>
      </c>
      <c r="G644" s="37" t="str">
        <f t="shared" si="22"/>
        <v/>
      </c>
    </row>
    <row r="645" spans="1:7" s="54" customFormat="1">
      <c r="A645" s="29"/>
      <c r="B645" s="24"/>
      <c r="C645" s="38" t="str">
        <f>IF(ISBLANK($A645),"",INDEX(ShipmentRegister!F:F,MATCH(AuditSheet!$A645,ShipmentRegister!C:C,0)))</f>
        <v/>
      </c>
      <c r="D645" s="38" t="str">
        <f t="shared" si="23"/>
        <v/>
      </c>
      <c r="E645" s="38" t="str">
        <f>IF(ISBLANK($A645),"",INDEX(ShipmentRegister!D:D,MATCH(AuditSheet!$A645,ShipmentRegister!C:C,0)))</f>
        <v/>
      </c>
      <c r="F645" s="38" t="str">
        <f>IF(ISBLANK($A645),"",INDEX(ShipmentRegister!M:M,MATCH(AuditSheet!$A645,ShipmentRegister!C:C,0)))</f>
        <v/>
      </c>
      <c r="G645" s="37" t="str">
        <f t="shared" si="22"/>
        <v/>
      </c>
    </row>
    <row r="646" spans="1:7" s="54" customFormat="1">
      <c r="A646" s="29"/>
      <c r="B646" s="24"/>
      <c r="C646" s="38" t="str">
        <f>IF(ISBLANK($A646),"",INDEX(ShipmentRegister!F:F,MATCH(AuditSheet!$A646,ShipmentRegister!C:C,0)))</f>
        <v/>
      </c>
      <c r="D646" s="38" t="str">
        <f t="shared" si="23"/>
        <v/>
      </c>
      <c r="E646" s="38" t="str">
        <f>IF(ISBLANK($A646),"",INDEX(ShipmentRegister!D:D,MATCH(AuditSheet!$A646,ShipmentRegister!C:C,0)))</f>
        <v/>
      </c>
      <c r="F646" s="38" t="str">
        <f>IF(ISBLANK($A646),"",INDEX(ShipmentRegister!M:M,MATCH(AuditSheet!$A646,ShipmentRegister!C:C,0)))</f>
        <v/>
      </c>
      <c r="G646" s="37" t="str">
        <f t="shared" si="22"/>
        <v/>
      </c>
    </row>
    <row r="647" spans="1:7" s="54" customFormat="1">
      <c r="A647" s="29"/>
      <c r="B647" s="24"/>
      <c r="C647" s="38" t="str">
        <f>IF(ISBLANK($A647),"",INDEX(ShipmentRegister!F:F,MATCH(AuditSheet!$A647,ShipmentRegister!C:C,0)))</f>
        <v/>
      </c>
      <c r="D647" s="38" t="str">
        <f t="shared" si="23"/>
        <v/>
      </c>
      <c r="E647" s="38" t="str">
        <f>IF(ISBLANK($A647),"",INDEX(ShipmentRegister!D:D,MATCH(AuditSheet!$A647,ShipmentRegister!C:C,0)))</f>
        <v/>
      </c>
      <c r="F647" s="38" t="str">
        <f>IF(ISBLANK($A647),"",INDEX(ShipmentRegister!M:M,MATCH(AuditSheet!$A647,ShipmentRegister!C:C,0)))</f>
        <v/>
      </c>
      <c r="G647" s="37" t="str">
        <f t="shared" si="22"/>
        <v/>
      </c>
    </row>
    <row r="648" spans="1:7" s="54" customFormat="1">
      <c r="A648" s="29"/>
      <c r="B648" s="24"/>
      <c r="C648" s="38" t="str">
        <f>IF(ISBLANK($A648),"",INDEX(ShipmentRegister!F:F,MATCH(AuditSheet!$A648,ShipmentRegister!C:C,0)))</f>
        <v/>
      </c>
      <c r="D648" s="38" t="str">
        <f t="shared" si="23"/>
        <v/>
      </c>
      <c r="E648" s="38" t="str">
        <f>IF(ISBLANK($A648),"",INDEX(ShipmentRegister!D:D,MATCH(AuditSheet!$A648,ShipmentRegister!C:C,0)))</f>
        <v/>
      </c>
      <c r="F648" s="38" t="str">
        <f>IF(ISBLANK($A648),"",INDEX(ShipmentRegister!M:M,MATCH(AuditSheet!$A648,ShipmentRegister!C:C,0)))</f>
        <v/>
      </c>
      <c r="G648" s="37" t="str">
        <f t="shared" si="22"/>
        <v/>
      </c>
    </row>
    <row r="649" spans="1:7" s="54" customFormat="1">
      <c r="A649" s="29"/>
      <c r="B649" s="24"/>
      <c r="C649" s="38" t="str">
        <f>IF(ISBLANK($A649),"",INDEX(ShipmentRegister!F:F,MATCH(AuditSheet!$A649,ShipmentRegister!C:C,0)))</f>
        <v/>
      </c>
      <c r="D649" s="38" t="str">
        <f t="shared" si="23"/>
        <v/>
      </c>
      <c r="E649" s="38" t="str">
        <f>IF(ISBLANK($A649),"",INDEX(ShipmentRegister!D:D,MATCH(AuditSheet!$A649,ShipmentRegister!C:C,0)))</f>
        <v/>
      </c>
      <c r="F649" s="38" t="str">
        <f>IF(ISBLANK($A649),"",INDEX(ShipmentRegister!M:M,MATCH(AuditSheet!$A649,ShipmentRegister!C:C,0)))</f>
        <v/>
      </c>
      <c r="G649" s="37" t="str">
        <f t="shared" si="22"/>
        <v/>
      </c>
    </row>
    <row r="650" spans="1:7" s="54" customFormat="1">
      <c r="A650" s="29"/>
      <c r="B650" s="24"/>
      <c r="C650" s="38" t="str">
        <f>IF(ISBLANK($A650),"",INDEX(ShipmentRegister!F:F,MATCH(AuditSheet!$A650,ShipmentRegister!C:C,0)))</f>
        <v/>
      </c>
      <c r="D650" s="38" t="str">
        <f t="shared" si="23"/>
        <v/>
      </c>
      <c r="E650" s="38" t="str">
        <f>IF(ISBLANK($A650),"",INDEX(ShipmentRegister!D:D,MATCH(AuditSheet!$A650,ShipmentRegister!C:C,0)))</f>
        <v/>
      </c>
      <c r="F650" s="38" t="str">
        <f>IF(ISBLANK($A650),"",INDEX(ShipmentRegister!M:M,MATCH(AuditSheet!$A650,ShipmentRegister!C:C,0)))</f>
        <v/>
      </c>
      <c r="G650" s="37" t="str">
        <f t="shared" si="22"/>
        <v/>
      </c>
    </row>
    <row r="651" spans="1:7" s="54" customFormat="1">
      <c r="A651" s="29"/>
      <c r="B651" s="24"/>
      <c r="C651" s="38" t="str">
        <f>IF(ISBLANK($A651),"",INDEX(ShipmentRegister!F:F,MATCH(AuditSheet!$A651,ShipmentRegister!C:C,0)))</f>
        <v/>
      </c>
      <c r="D651" s="38" t="str">
        <f t="shared" si="23"/>
        <v/>
      </c>
      <c r="E651" s="38" t="str">
        <f>IF(ISBLANK($A651),"",INDEX(ShipmentRegister!D:D,MATCH(AuditSheet!$A651,ShipmentRegister!C:C,0)))</f>
        <v/>
      </c>
      <c r="F651" s="38" t="str">
        <f>IF(ISBLANK($A651),"",INDEX(ShipmentRegister!M:M,MATCH(AuditSheet!$A651,ShipmentRegister!C:C,0)))</f>
        <v/>
      </c>
      <c r="G651" s="37" t="str">
        <f t="shared" si="22"/>
        <v/>
      </c>
    </row>
    <row r="652" spans="1:7" s="54" customFormat="1">
      <c r="A652" s="29"/>
      <c r="B652" s="24"/>
      <c r="C652" s="38" t="str">
        <f>IF(ISBLANK($A652),"",INDEX(ShipmentRegister!F:F,MATCH(AuditSheet!$A652,ShipmentRegister!C:C,0)))</f>
        <v/>
      </c>
      <c r="D652" s="38" t="str">
        <f t="shared" si="23"/>
        <v/>
      </c>
      <c r="E652" s="38" t="str">
        <f>IF(ISBLANK($A652),"",INDEX(ShipmentRegister!D:D,MATCH(AuditSheet!$A652,ShipmentRegister!C:C,0)))</f>
        <v/>
      </c>
      <c r="F652" s="38" t="str">
        <f>IF(ISBLANK($A652),"",INDEX(ShipmentRegister!M:M,MATCH(AuditSheet!$A652,ShipmentRegister!C:C,0)))</f>
        <v/>
      </c>
      <c r="G652" s="37" t="str">
        <f t="shared" si="22"/>
        <v/>
      </c>
    </row>
    <row r="653" spans="1:7" s="54" customFormat="1">
      <c r="A653" s="29"/>
      <c r="B653" s="24"/>
      <c r="C653" s="38" t="str">
        <f>IF(ISBLANK($A653),"",INDEX(ShipmentRegister!F:F,MATCH(AuditSheet!$A653,ShipmentRegister!C:C,0)))</f>
        <v/>
      </c>
      <c r="D653" s="38" t="str">
        <f t="shared" si="23"/>
        <v/>
      </c>
      <c r="E653" s="38" t="str">
        <f>IF(ISBLANK($A653),"",INDEX(ShipmentRegister!D:D,MATCH(AuditSheet!$A653,ShipmentRegister!C:C,0)))</f>
        <v/>
      </c>
      <c r="F653" s="38" t="str">
        <f>IF(ISBLANK($A653),"",INDEX(ShipmentRegister!M:M,MATCH(AuditSheet!$A653,ShipmentRegister!C:C,0)))</f>
        <v/>
      </c>
      <c r="G653" s="37" t="str">
        <f t="shared" si="22"/>
        <v/>
      </c>
    </row>
    <row r="654" spans="1:7" s="54" customFormat="1">
      <c r="A654" s="29"/>
      <c r="B654" s="24"/>
      <c r="C654" s="38" t="str">
        <f>IF(ISBLANK($A654),"",INDEX(ShipmentRegister!F:F,MATCH(AuditSheet!$A654,ShipmentRegister!C:C,0)))</f>
        <v/>
      </c>
      <c r="D654" s="38" t="str">
        <f t="shared" si="23"/>
        <v/>
      </c>
      <c r="E654" s="38" t="str">
        <f>IF(ISBLANK($A654),"",INDEX(ShipmentRegister!D:D,MATCH(AuditSheet!$A654,ShipmentRegister!C:C,0)))</f>
        <v/>
      </c>
      <c r="F654" s="38" t="str">
        <f>IF(ISBLANK($A654),"",INDEX(ShipmentRegister!M:M,MATCH(AuditSheet!$A654,ShipmentRegister!C:C,0)))</f>
        <v/>
      </c>
      <c r="G654" s="37" t="str">
        <f t="shared" si="22"/>
        <v/>
      </c>
    </row>
    <row r="655" spans="1:7" s="54" customFormat="1">
      <c r="A655" s="29"/>
      <c r="B655" s="24"/>
      <c r="C655" s="38" t="str">
        <f>IF(ISBLANK($A655),"",INDEX(ShipmentRegister!F:F,MATCH(AuditSheet!$A655,ShipmentRegister!C:C,0)))</f>
        <v/>
      </c>
      <c r="D655" s="38" t="str">
        <f t="shared" si="23"/>
        <v/>
      </c>
      <c r="E655" s="38" t="str">
        <f>IF(ISBLANK($A655),"",INDEX(ShipmentRegister!D:D,MATCH(AuditSheet!$A655,ShipmentRegister!C:C,0)))</f>
        <v/>
      </c>
      <c r="F655" s="38" t="str">
        <f>IF(ISBLANK($A655),"",INDEX(ShipmentRegister!M:M,MATCH(AuditSheet!$A655,ShipmentRegister!C:C,0)))</f>
        <v/>
      </c>
      <c r="G655" s="37" t="str">
        <f t="shared" si="22"/>
        <v/>
      </c>
    </row>
    <row r="656" spans="1:7" s="54" customFormat="1">
      <c r="A656" s="29"/>
      <c r="B656" s="24"/>
      <c r="C656" s="38" t="str">
        <f>IF(ISBLANK($A656),"",INDEX(ShipmentRegister!F:F,MATCH(AuditSheet!$A656,ShipmentRegister!C:C,0)))</f>
        <v/>
      </c>
      <c r="D656" s="38" t="str">
        <f t="shared" si="23"/>
        <v/>
      </c>
      <c r="E656" s="38" t="str">
        <f>IF(ISBLANK($A656),"",INDEX(ShipmentRegister!D:D,MATCH(AuditSheet!$A656,ShipmentRegister!C:C,0)))</f>
        <v/>
      </c>
      <c r="F656" s="38" t="str">
        <f>IF(ISBLANK($A656),"",INDEX(ShipmentRegister!M:M,MATCH(AuditSheet!$A656,ShipmentRegister!C:C,0)))</f>
        <v/>
      </c>
      <c r="G656" s="37" t="str">
        <f t="shared" si="22"/>
        <v/>
      </c>
    </row>
    <row r="657" spans="1:7" s="54" customFormat="1">
      <c r="A657" s="29"/>
      <c r="B657" s="24"/>
      <c r="C657" s="38" t="str">
        <f>IF(ISBLANK($A657),"",INDEX(ShipmentRegister!F:F,MATCH(AuditSheet!$A657,ShipmentRegister!C:C,0)))</f>
        <v/>
      </c>
      <c r="D657" s="38" t="str">
        <f t="shared" si="23"/>
        <v/>
      </c>
      <c r="E657" s="38" t="str">
        <f>IF(ISBLANK($A657),"",INDEX(ShipmentRegister!D:D,MATCH(AuditSheet!$A657,ShipmentRegister!C:C,0)))</f>
        <v/>
      </c>
      <c r="F657" s="38" t="str">
        <f>IF(ISBLANK($A657),"",INDEX(ShipmentRegister!M:M,MATCH(AuditSheet!$A657,ShipmentRegister!C:C,0)))</f>
        <v/>
      </c>
      <c r="G657" s="37" t="str">
        <f t="shared" si="22"/>
        <v/>
      </c>
    </row>
    <row r="658" spans="1:7" s="54" customFormat="1">
      <c r="A658" s="29"/>
      <c r="B658" s="24"/>
      <c r="C658" s="38" t="str">
        <f>IF(ISBLANK($A658),"",INDEX(ShipmentRegister!F:F,MATCH(AuditSheet!$A658,ShipmentRegister!C:C,0)))</f>
        <v/>
      </c>
      <c r="D658" s="38" t="str">
        <f t="shared" si="23"/>
        <v/>
      </c>
      <c r="E658" s="38" t="str">
        <f>IF(ISBLANK($A658),"",INDEX(ShipmentRegister!D:D,MATCH(AuditSheet!$A658,ShipmentRegister!C:C,0)))</f>
        <v/>
      </c>
      <c r="F658" s="38" t="str">
        <f>IF(ISBLANK($A658),"",INDEX(ShipmentRegister!M:M,MATCH(AuditSheet!$A658,ShipmentRegister!C:C,0)))</f>
        <v/>
      </c>
      <c r="G658" s="37" t="str">
        <f t="shared" si="22"/>
        <v/>
      </c>
    </row>
    <row r="659" spans="1:7" s="54" customFormat="1">
      <c r="A659" s="29"/>
      <c r="B659" s="24"/>
      <c r="C659" s="38" t="str">
        <f>IF(ISBLANK($A659),"",INDEX(ShipmentRegister!F:F,MATCH(AuditSheet!$A659,ShipmentRegister!C:C,0)))</f>
        <v/>
      </c>
      <c r="D659" s="38" t="str">
        <f t="shared" si="23"/>
        <v/>
      </c>
      <c r="E659" s="38" t="str">
        <f>IF(ISBLANK($A659),"",INDEX(ShipmentRegister!D:D,MATCH(AuditSheet!$A659,ShipmentRegister!C:C,0)))</f>
        <v/>
      </c>
      <c r="F659" s="38" t="str">
        <f>IF(ISBLANK($A659),"",INDEX(ShipmentRegister!M:M,MATCH(AuditSheet!$A659,ShipmentRegister!C:C,0)))</f>
        <v/>
      </c>
      <c r="G659" s="37" t="str">
        <f t="shared" si="22"/>
        <v/>
      </c>
    </row>
    <row r="660" spans="1:7" s="54" customFormat="1">
      <c r="A660" s="29"/>
      <c r="B660" s="24"/>
      <c r="C660" s="38" t="str">
        <f>IF(ISBLANK($A660),"",INDEX(ShipmentRegister!F:F,MATCH(AuditSheet!$A660,ShipmentRegister!C:C,0)))</f>
        <v/>
      </c>
      <c r="D660" s="38" t="str">
        <f t="shared" si="23"/>
        <v/>
      </c>
      <c r="E660" s="38" t="str">
        <f>IF(ISBLANK($A660),"",INDEX(ShipmentRegister!D:D,MATCH(AuditSheet!$A660,ShipmentRegister!C:C,0)))</f>
        <v/>
      </c>
      <c r="F660" s="38" t="str">
        <f>IF(ISBLANK($A660),"",INDEX(ShipmentRegister!M:M,MATCH(AuditSheet!$A660,ShipmentRegister!C:C,0)))</f>
        <v/>
      </c>
      <c r="G660" s="37" t="str">
        <f t="shared" si="22"/>
        <v/>
      </c>
    </row>
    <row r="661" spans="1:7" s="54" customFormat="1">
      <c r="A661" s="29"/>
      <c r="B661" s="24"/>
      <c r="C661" s="38" t="str">
        <f>IF(ISBLANK($A661),"",INDEX(ShipmentRegister!F:F,MATCH(AuditSheet!$A661,ShipmentRegister!C:C,0)))</f>
        <v/>
      </c>
      <c r="D661" s="38" t="str">
        <f t="shared" si="23"/>
        <v/>
      </c>
      <c r="E661" s="38" t="str">
        <f>IF(ISBLANK($A661),"",INDEX(ShipmentRegister!D:D,MATCH(AuditSheet!$A661,ShipmentRegister!C:C,0)))</f>
        <v/>
      </c>
      <c r="F661" s="38" t="str">
        <f>IF(ISBLANK($A661),"",INDEX(ShipmentRegister!M:M,MATCH(AuditSheet!$A661,ShipmentRegister!C:C,0)))</f>
        <v/>
      </c>
      <c r="G661" s="37" t="str">
        <f t="shared" si="22"/>
        <v/>
      </c>
    </row>
    <row r="662" spans="1:7" s="54" customFormat="1">
      <c r="A662" s="29"/>
      <c r="B662" s="24"/>
      <c r="C662" s="38" t="str">
        <f>IF(ISBLANK($A662),"",INDEX(ShipmentRegister!F:F,MATCH(AuditSheet!$A662,ShipmentRegister!C:C,0)))</f>
        <v/>
      </c>
      <c r="D662" s="38" t="str">
        <f t="shared" si="23"/>
        <v/>
      </c>
      <c r="E662" s="38" t="str">
        <f>IF(ISBLANK($A662),"",INDEX(ShipmentRegister!D:D,MATCH(AuditSheet!$A662,ShipmentRegister!C:C,0)))</f>
        <v/>
      </c>
      <c r="F662" s="38" t="str">
        <f>IF(ISBLANK($A662),"",INDEX(ShipmentRegister!M:M,MATCH(AuditSheet!$A662,ShipmentRegister!C:C,0)))</f>
        <v/>
      </c>
      <c r="G662" s="37" t="str">
        <f t="shared" si="22"/>
        <v/>
      </c>
    </row>
    <row r="663" spans="1:7" s="54" customFormat="1">
      <c r="A663" s="29"/>
      <c r="B663" s="24"/>
      <c r="C663" s="38" t="str">
        <f>IF(ISBLANK($A663),"",INDEX(ShipmentRegister!F:F,MATCH(AuditSheet!$A663,ShipmentRegister!C:C,0)))</f>
        <v/>
      </c>
      <c r="D663" s="38" t="str">
        <f t="shared" si="23"/>
        <v/>
      </c>
      <c r="E663" s="38" t="str">
        <f>IF(ISBLANK($A663),"",INDEX(ShipmentRegister!D:D,MATCH(AuditSheet!$A663,ShipmentRegister!C:C,0)))</f>
        <v/>
      </c>
      <c r="F663" s="38" t="str">
        <f>IF(ISBLANK($A663),"",INDEX(ShipmentRegister!M:M,MATCH(AuditSheet!$A663,ShipmentRegister!C:C,0)))</f>
        <v/>
      </c>
      <c r="G663" s="37" t="str">
        <f t="shared" si="22"/>
        <v/>
      </c>
    </row>
    <row r="664" spans="1:7" s="54" customFormat="1">
      <c r="A664" s="29"/>
      <c r="B664" s="24"/>
      <c r="C664" s="38" t="str">
        <f>IF(ISBLANK($A664),"",INDEX(ShipmentRegister!F:F,MATCH(AuditSheet!$A664,ShipmentRegister!C:C,0)))</f>
        <v/>
      </c>
      <c r="D664" s="38" t="str">
        <f t="shared" si="23"/>
        <v/>
      </c>
      <c r="E664" s="38" t="str">
        <f>IF(ISBLANK($A664),"",INDEX(ShipmentRegister!D:D,MATCH(AuditSheet!$A664,ShipmentRegister!C:C,0)))</f>
        <v/>
      </c>
      <c r="F664" s="38" t="str">
        <f>IF(ISBLANK($A664),"",INDEX(ShipmentRegister!M:M,MATCH(AuditSheet!$A664,ShipmentRegister!C:C,0)))</f>
        <v/>
      </c>
      <c r="G664" s="37" t="str">
        <f t="shared" si="22"/>
        <v/>
      </c>
    </row>
    <row r="665" spans="1:7" s="54" customFormat="1">
      <c r="A665" s="29"/>
      <c r="B665" s="24"/>
      <c r="C665" s="38" t="str">
        <f>IF(ISBLANK($A665),"",INDEX(ShipmentRegister!F:F,MATCH(AuditSheet!$A665,ShipmentRegister!C:C,0)))</f>
        <v/>
      </c>
      <c r="D665" s="38" t="str">
        <f t="shared" si="23"/>
        <v/>
      </c>
      <c r="E665" s="38" t="str">
        <f>IF(ISBLANK($A665),"",INDEX(ShipmentRegister!D:D,MATCH(AuditSheet!$A665,ShipmentRegister!C:C,0)))</f>
        <v/>
      </c>
      <c r="F665" s="38" t="str">
        <f>IF(ISBLANK($A665),"",INDEX(ShipmentRegister!M:M,MATCH(AuditSheet!$A665,ShipmentRegister!C:C,0)))</f>
        <v/>
      </c>
      <c r="G665" s="37" t="str">
        <f t="shared" si="22"/>
        <v/>
      </c>
    </row>
    <row r="666" spans="1:7" s="54" customFormat="1">
      <c r="A666" s="29"/>
      <c r="B666" s="24"/>
      <c r="C666" s="38" t="str">
        <f>IF(ISBLANK($A666),"",INDEX(ShipmentRegister!F:F,MATCH(AuditSheet!$A666,ShipmentRegister!C:C,0)))</f>
        <v/>
      </c>
      <c r="D666" s="38" t="str">
        <f t="shared" si="23"/>
        <v/>
      </c>
      <c r="E666" s="38" t="str">
        <f>IF(ISBLANK($A666),"",INDEX(ShipmentRegister!D:D,MATCH(AuditSheet!$A666,ShipmentRegister!C:C,0)))</f>
        <v/>
      </c>
      <c r="F666" s="38" t="str">
        <f>IF(ISBLANK($A666),"",INDEX(ShipmentRegister!M:M,MATCH(AuditSheet!$A666,ShipmentRegister!C:C,0)))</f>
        <v/>
      </c>
      <c r="G666" s="37" t="str">
        <f t="shared" si="22"/>
        <v/>
      </c>
    </row>
    <row r="667" spans="1:7" s="54" customFormat="1">
      <c r="A667" s="29"/>
      <c r="B667" s="24"/>
      <c r="C667" s="38" t="str">
        <f>IF(ISBLANK($A667),"",INDEX(ShipmentRegister!F:F,MATCH(AuditSheet!$A667,ShipmentRegister!C:C,0)))</f>
        <v/>
      </c>
      <c r="D667" s="38" t="str">
        <f t="shared" si="23"/>
        <v/>
      </c>
      <c r="E667" s="38" t="str">
        <f>IF(ISBLANK($A667),"",INDEX(ShipmentRegister!D:D,MATCH(AuditSheet!$A667,ShipmentRegister!C:C,0)))</f>
        <v/>
      </c>
      <c r="F667" s="38" t="str">
        <f>IF(ISBLANK($A667),"",INDEX(ShipmentRegister!M:M,MATCH(AuditSheet!$A667,ShipmentRegister!C:C,0)))</f>
        <v/>
      </c>
      <c r="G667" s="37" t="str">
        <f t="shared" si="22"/>
        <v/>
      </c>
    </row>
    <row r="668" spans="1:7" s="54" customFormat="1">
      <c r="A668" s="29"/>
      <c r="B668" s="24"/>
      <c r="C668" s="38" t="str">
        <f>IF(ISBLANK($A668),"",INDEX(ShipmentRegister!F:F,MATCH(AuditSheet!$A668,ShipmentRegister!C:C,0)))</f>
        <v/>
      </c>
      <c r="D668" s="38" t="str">
        <f t="shared" si="23"/>
        <v/>
      </c>
      <c r="E668" s="38" t="str">
        <f>IF(ISBLANK($A668),"",INDEX(ShipmentRegister!D:D,MATCH(AuditSheet!$A668,ShipmentRegister!C:C,0)))</f>
        <v/>
      </c>
      <c r="F668" s="38" t="str">
        <f>IF(ISBLANK($A668),"",INDEX(ShipmentRegister!M:M,MATCH(AuditSheet!$A668,ShipmentRegister!C:C,0)))</f>
        <v/>
      </c>
      <c r="G668" s="37" t="str">
        <f t="shared" si="22"/>
        <v/>
      </c>
    </row>
    <row r="669" spans="1:7" s="54" customFormat="1">
      <c r="A669" s="29"/>
      <c r="B669" s="24"/>
      <c r="C669" s="38" t="str">
        <f>IF(ISBLANK($A669),"",INDEX(ShipmentRegister!F:F,MATCH(AuditSheet!$A669,ShipmentRegister!C:C,0)))</f>
        <v/>
      </c>
      <c r="D669" s="38" t="str">
        <f t="shared" si="23"/>
        <v/>
      </c>
      <c r="E669" s="38" t="str">
        <f>IF(ISBLANK($A669),"",INDEX(ShipmentRegister!D:D,MATCH(AuditSheet!$A669,ShipmentRegister!C:C,0)))</f>
        <v/>
      </c>
      <c r="F669" s="38" t="str">
        <f>IF(ISBLANK($A669),"",INDEX(ShipmentRegister!M:M,MATCH(AuditSheet!$A669,ShipmentRegister!C:C,0)))</f>
        <v/>
      </c>
      <c r="G669" s="37" t="str">
        <f t="shared" si="22"/>
        <v/>
      </c>
    </row>
    <row r="670" spans="1:7" s="54" customFormat="1">
      <c r="A670" s="29"/>
      <c r="B670" s="24"/>
      <c r="C670" s="38" t="str">
        <f>IF(ISBLANK($A670),"",INDEX(ShipmentRegister!F:F,MATCH(AuditSheet!$A670,ShipmentRegister!C:C,0)))</f>
        <v/>
      </c>
      <c r="D670" s="38" t="str">
        <f t="shared" si="23"/>
        <v/>
      </c>
      <c r="E670" s="38" t="str">
        <f>IF(ISBLANK($A670),"",INDEX(ShipmentRegister!D:D,MATCH(AuditSheet!$A670,ShipmentRegister!C:C,0)))</f>
        <v/>
      </c>
      <c r="F670" s="38" t="str">
        <f>IF(ISBLANK($A670),"",INDEX(ShipmentRegister!M:M,MATCH(AuditSheet!$A670,ShipmentRegister!C:C,0)))</f>
        <v/>
      </c>
      <c r="G670" s="37" t="str">
        <f t="shared" si="22"/>
        <v/>
      </c>
    </row>
    <row r="671" spans="1:7" s="54" customFormat="1">
      <c r="A671" s="29"/>
      <c r="B671" s="24"/>
      <c r="C671" s="38" t="str">
        <f>IF(ISBLANK($A671),"",INDEX(ShipmentRegister!F:F,MATCH(AuditSheet!$A671,ShipmentRegister!C:C,0)))</f>
        <v/>
      </c>
      <c r="D671" s="38" t="str">
        <f t="shared" si="23"/>
        <v/>
      </c>
      <c r="E671" s="38" t="str">
        <f>IF(ISBLANK($A671),"",INDEX(ShipmentRegister!D:D,MATCH(AuditSheet!$A671,ShipmentRegister!C:C,0)))</f>
        <v/>
      </c>
      <c r="F671" s="38" t="str">
        <f>IF(ISBLANK($A671),"",INDEX(ShipmentRegister!M:M,MATCH(AuditSheet!$A671,ShipmentRegister!C:C,0)))</f>
        <v/>
      </c>
      <c r="G671" s="37" t="str">
        <f t="shared" si="22"/>
        <v/>
      </c>
    </row>
    <row r="672" spans="1:7" s="54" customFormat="1">
      <c r="A672" s="29"/>
      <c r="B672" s="24"/>
      <c r="C672" s="38" t="str">
        <f>IF(ISBLANK($A672),"",INDEX(ShipmentRegister!F:F,MATCH(AuditSheet!$A672,ShipmentRegister!C:C,0)))</f>
        <v/>
      </c>
      <c r="D672" s="38" t="str">
        <f t="shared" si="23"/>
        <v/>
      </c>
      <c r="E672" s="38" t="str">
        <f>IF(ISBLANK($A672),"",INDEX(ShipmentRegister!D:D,MATCH(AuditSheet!$A672,ShipmentRegister!C:C,0)))</f>
        <v/>
      </c>
      <c r="F672" s="38" t="str">
        <f>IF(ISBLANK($A672),"",INDEX(ShipmentRegister!M:M,MATCH(AuditSheet!$A672,ShipmentRegister!C:C,0)))</f>
        <v/>
      </c>
      <c r="G672" s="37" t="str">
        <f t="shared" si="22"/>
        <v/>
      </c>
    </row>
    <row r="673" spans="1:7" s="54" customFormat="1">
      <c r="A673" s="29"/>
      <c r="B673" s="24"/>
      <c r="C673" s="38" t="str">
        <f>IF(ISBLANK($A673),"",INDEX(ShipmentRegister!F:F,MATCH(AuditSheet!$A673,ShipmentRegister!C:C,0)))</f>
        <v/>
      </c>
      <c r="D673" s="38" t="str">
        <f t="shared" si="23"/>
        <v/>
      </c>
      <c r="E673" s="38" t="str">
        <f>IF(ISBLANK($A673),"",INDEX(ShipmentRegister!D:D,MATCH(AuditSheet!$A673,ShipmentRegister!C:C,0)))</f>
        <v/>
      </c>
      <c r="F673" s="38" t="str">
        <f>IF(ISBLANK($A673),"",INDEX(ShipmentRegister!M:M,MATCH(AuditSheet!$A673,ShipmentRegister!C:C,0)))</f>
        <v/>
      </c>
      <c r="G673" s="37" t="str">
        <f t="shared" si="22"/>
        <v/>
      </c>
    </row>
    <row r="674" spans="1:7" s="54" customFormat="1">
      <c r="A674" s="29"/>
      <c r="B674" s="24"/>
      <c r="C674" s="38" t="str">
        <f>IF(ISBLANK($A674),"",INDEX(ShipmentRegister!F:F,MATCH(AuditSheet!$A674,ShipmentRegister!C:C,0)))</f>
        <v/>
      </c>
      <c r="D674" s="38" t="str">
        <f t="shared" si="23"/>
        <v/>
      </c>
      <c r="E674" s="38" t="str">
        <f>IF(ISBLANK($A674),"",INDEX(ShipmentRegister!D:D,MATCH(AuditSheet!$A674,ShipmentRegister!C:C,0)))</f>
        <v/>
      </c>
      <c r="F674" s="38" t="str">
        <f>IF(ISBLANK($A674),"",INDEX(ShipmentRegister!M:M,MATCH(AuditSheet!$A674,ShipmentRegister!C:C,0)))</f>
        <v/>
      </c>
      <c r="G674" s="37" t="str">
        <f t="shared" si="22"/>
        <v/>
      </c>
    </row>
    <row r="675" spans="1:7" s="54" customFormat="1">
      <c r="A675" s="29"/>
      <c r="B675" s="24"/>
      <c r="C675" s="38" t="str">
        <f>IF(ISBLANK($A675),"",INDEX(ShipmentRegister!F:F,MATCH(AuditSheet!$A675,ShipmentRegister!C:C,0)))</f>
        <v/>
      </c>
      <c r="D675" s="38" t="str">
        <f t="shared" si="23"/>
        <v/>
      </c>
      <c r="E675" s="38" t="str">
        <f>IF(ISBLANK($A675),"",INDEX(ShipmentRegister!D:D,MATCH(AuditSheet!$A675,ShipmentRegister!C:C,0)))</f>
        <v/>
      </c>
      <c r="F675" s="38" t="str">
        <f>IF(ISBLANK($A675),"",INDEX(ShipmentRegister!M:M,MATCH(AuditSheet!$A675,ShipmentRegister!C:C,0)))</f>
        <v/>
      </c>
      <c r="G675" s="37" t="str">
        <f t="shared" si="22"/>
        <v/>
      </c>
    </row>
    <row r="676" spans="1:7" s="54" customFormat="1">
      <c r="A676" s="29"/>
      <c r="B676" s="24"/>
      <c r="C676" s="38" t="str">
        <f>IF(ISBLANK($A676),"",INDEX(ShipmentRegister!F:F,MATCH(AuditSheet!$A676,ShipmentRegister!C:C,0)))</f>
        <v/>
      </c>
      <c r="D676" s="38" t="str">
        <f t="shared" si="23"/>
        <v/>
      </c>
      <c r="E676" s="38" t="str">
        <f>IF(ISBLANK($A676),"",INDEX(ShipmentRegister!D:D,MATCH(AuditSheet!$A676,ShipmentRegister!C:C,0)))</f>
        <v/>
      </c>
      <c r="F676" s="38" t="str">
        <f>IF(ISBLANK($A676),"",INDEX(ShipmentRegister!M:M,MATCH(AuditSheet!$A676,ShipmentRegister!C:C,0)))</f>
        <v/>
      </c>
      <c r="G676" s="37" t="str">
        <f t="shared" si="22"/>
        <v/>
      </c>
    </row>
    <row r="677" spans="1:7" s="54" customFormat="1">
      <c r="A677" s="29"/>
      <c r="B677" s="24"/>
      <c r="C677" s="38" t="str">
        <f>IF(ISBLANK($A677),"",INDEX(ShipmentRegister!F:F,MATCH(AuditSheet!$A677,ShipmentRegister!C:C,0)))</f>
        <v/>
      </c>
      <c r="D677" s="38" t="str">
        <f t="shared" si="23"/>
        <v/>
      </c>
      <c r="E677" s="38" t="str">
        <f>IF(ISBLANK($A677),"",INDEX(ShipmentRegister!D:D,MATCH(AuditSheet!$A677,ShipmentRegister!C:C,0)))</f>
        <v/>
      </c>
      <c r="F677" s="38" t="str">
        <f>IF(ISBLANK($A677),"",INDEX(ShipmentRegister!M:M,MATCH(AuditSheet!$A677,ShipmentRegister!C:C,0)))</f>
        <v/>
      </c>
      <c r="G677" s="37" t="str">
        <f t="shared" si="22"/>
        <v/>
      </c>
    </row>
    <row r="678" spans="1:7" s="54" customFormat="1">
      <c r="A678" s="29"/>
      <c r="B678" s="24"/>
      <c r="C678" s="38" t="str">
        <f>IF(ISBLANK($A678),"",INDEX(ShipmentRegister!F:F,MATCH(AuditSheet!$A678,ShipmentRegister!C:C,0)))</f>
        <v/>
      </c>
      <c r="D678" s="38" t="str">
        <f t="shared" si="23"/>
        <v/>
      </c>
      <c r="E678" s="38" t="str">
        <f>IF(ISBLANK($A678),"",INDEX(ShipmentRegister!D:D,MATCH(AuditSheet!$A678,ShipmentRegister!C:C,0)))</f>
        <v/>
      </c>
      <c r="F678" s="38" t="str">
        <f>IF(ISBLANK($A678),"",INDEX(ShipmentRegister!M:M,MATCH(AuditSheet!$A678,ShipmentRegister!C:C,0)))</f>
        <v/>
      </c>
      <c r="G678" s="37" t="str">
        <f t="shared" si="22"/>
        <v/>
      </c>
    </row>
    <row r="679" spans="1:7" s="54" customFormat="1">
      <c r="A679" s="29"/>
      <c r="B679" s="24"/>
      <c r="C679" s="38" t="str">
        <f>IF(ISBLANK($A679),"",INDEX(ShipmentRegister!F:F,MATCH(AuditSheet!$A679,ShipmentRegister!C:C,0)))</f>
        <v/>
      </c>
      <c r="D679" s="38" t="str">
        <f t="shared" si="23"/>
        <v/>
      </c>
      <c r="E679" s="38" t="str">
        <f>IF(ISBLANK($A679),"",INDEX(ShipmentRegister!D:D,MATCH(AuditSheet!$A679,ShipmentRegister!C:C,0)))</f>
        <v/>
      </c>
      <c r="F679" s="38" t="str">
        <f>IF(ISBLANK($A679),"",INDEX(ShipmentRegister!M:M,MATCH(AuditSheet!$A679,ShipmentRegister!C:C,0)))</f>
        <v/>
      </c>
      <c r="G679" s="37" t="str">
        <f t="shared" si="22"/>
        <v/>
      </c>
    </row>
    <row r="680" spans="1:7" s="54" customFormat="1">
      <c r="A680" s="29"/>
      <c r="B680" s="24"/>
      <c r="C680" s="38" t="str">
        <f>IF(ISBLANK($A680),"",INDEX(ShipmentRegister!F:F,MATCH(AuditSheet!$A680,ShipmentRegister!C:C,0)))</f>
        <v/>
      </c>
      <c r="D680" s="38" t="str">
        <f t="shared" si="23"/>
        <v/>
      </c>
      <c r="E680" s="38" t="str">
        <f>IF(ISBLANK($A680),"",INDEX(ShipmentRegister!D:D,MATCH(AuditSheet!$A680,ShipmentRegister!C:C,0)))</f>
        <v/>
      </c>
      <c r="F680" s="38" t="str">
        <f>IF(ISBLANK($A680),"",INDEX(ShipmentRegister!M:M,MATCH(AuditSheet!$A680,ShipmentRegister!C:C,0)))</f>
        <v/>
      </c>
      <c r="G680" s="37" t="str">
        <f t="shared" si="22"/>
        <v/>
      </c>
    </row>
    <row r="681" spans="1:7" s="54" customFormat="1">
      <c r="A681" s="29"/>
      <c r="B681" s="24"/>
      <c r="C681" s="38" t="str">
        <f>IF(ISBLANK($A681),"",INDEX(ShipmentRegister!F:F,MATCH(AuditSheet!$A681,ShipmentRegister!C:C,0)))</f>
        <v/>
      </c>
      <c r="D681" s="38" t="str">
        <f t="shared" si="23"/>
        <v/>
      </c>
      <c r="E681" s="38" t="str">
        <f>IF(ISBLANK($A681),"",INDEX(ShipmentRegister!D:D,MATCH(AuditSheet!$A681,ShipmentRegister!C:C,0)))</f>
        <v/>
      </c>
      <c r="F681" s="38" t="str">
        <f>IF(ISBLANK($A681),"",INDEX(ShipmentRegister!M:M,MATCH(AuditSheet!$A681,ShipmentRegister!C:C,0)))</f>
        <v/>
      </c>
      <c r="G681" s="37" t="str">
        <f t="shared" si="22"/>
        <v/>
      </c>
    </row>
    <row r="682" spans="1:7" s="54" customFormat="1">
      <c r="A682" s="29"/>
      <c r="B682" s="24"/>
      <c r="C682" s="38" t="str">
        <f>IF(ISBLANK($A682),"",INDEX(ShipmentRegister!F:F,MATCH(AuditSheet!$A682,ShipmentRegister!C:C,0)))</f>
        <v/>
      </c>
      <c r="D682" s="38" t="str">
        <f t="shared" si="23"/>
        <v/>
      </c>
      <c r="E682" s="38" t="str">
        <f>IF(ISBLANK($A682),"",INDEX(ShipmentRegister!D:D,MATCH(AuditSheet!$A682,ShipmentRegister!C:C,0)))</f>
        <v/>
      </c>
      <c r="F682" s="38" t="str">
        <f>IF(ISBLANK($A682),"",INDEX(ShipmentRegister!M:M,MATCH(AuditSheet!$A682,ShipmentRegister!C:C,0)))</f>
        <v/>
      </c>
      <c r="G682" s="37" t="str">
        <f t="shared" si="22"/>
        <v/>
      </c>
    </row>
    <row r="683" spans="1:7" s="54" customFormat="1">
      <c r="A683" s="29"/>
      <c r="B683" s="24"/>
      <c r="C683" s="38" t="str">
        <f>IF(ISBLANK($A683),"",INDEX(ShipmentRegister!F:F,MATCH(AuditSheet!$A683,ShipmentRegister!C:C,0)))</f>
        <v/>
      </c>
      <c r="D683" s="38" t="str">
        <f t="shared" si="23"/>
        <v/>
      </c>
      <c r="E683" s="38" t="str">
        <f>IF(ISBLANK($A683),"",INDEX(ShipmentRegister!D:D,MATCH(AuditSheet!$A683,ShipmentRegister!C:C,0)))</f>
        <v/>
      </c>
      <c r="F683" s="38" t="str">
        <f>IF(ISBLANK($A683),"",INDEX(ShipmentRegister!M:M,MATCH(AuditSheet!$A683,ShipmentRegister!C:C,0)))</f>
        <v/>
      </c>
      <c r="G683" s="37" t="str">
        <f t="shared" si="22"/>
        <v/>
      </c>
    </row>
    <row r="684" spans="1:7" s="54" customFormat="1">
      <c r="A684" s="29"/>
      <c r="B684" s="24"/>
      <c r="C684" s="38" t="str">
        <f>IF(ISBLANK($A684),"",INDEX(ShipmentRegister!F:F,MATCH(AuditSheet!$A684,ShipmentRegister!C:C,0)))</f>
        <v/>
      </c>
      <c r="D684" s="38" t="str">
        <f t="shared" si="23"/>
        <v/>
      </c>
      <c r="E684" s="38" t="str">
        <f>IF(ISBLANK($A684),"",INDEX(ShipmentRegister!D:D,MATCH(AuditSheet!$A684,ShipmentRegister!C:C,0)))</f>
        <v/>
      </c>
      <c r="F684" s="38" t="str">
        <f>IF(ISBLANK($A684),"",INDEX(ShipmentRegister!M:M,MATCH(AuditSheet!$A684,ShipmentRegister!C:C,0)))</f>
        <v/>
      </c>
      <c r="G684" s="37" t="str">
        <f t="shared" si="22"/>
        <v/>
      </c>
    </row>
    <row r="685" spans="1:7" s="54" customFormat="1">
      <c r="A685" s="29"/>
      <c r="B685" s="24"/>
      <c r="C685" s="38" t="str">
        <f>IF(ISBLANK($A685),"",INDEX(ShipmentRegister!F:F,MATCH(AuditSheet!$A685,ShipmentRegister!C:C,0)))</f>
        <v/>
      </c>
      <c r="D685" s="38" t="str">
        <f t="shared" si="23"/>
        <v/>
      </c>
      <c r="E685" s="38" t="str">
        <f>IF(ISBLANK($A685),"",INDEX(ShipmentRegister!D:D,MATCH(AuditSheet!$A685,ShipmentRegister!C:C,0)))</f>
        <v/>
      </c>
      <c r="F685" s="38" t="str">
        <f>IF(ISBLANK($A685),"",INDEX(ShipmentRegister!M:M,MATCH(AuditSheet!$A685,ShipmentRegister!C:C,0)))</f>
        <v/>
      </c>
      <c r="G685" s="37" t="str">
        <f t="shared" si="22"/>
        <v/>
      </c>
    </row>
    <row r="686" spans="1:7" s="54" customFormat="1">
      <c r="A686" s="29"/>
      <c r="B686" s="24"/>
      <c r="C686" s="38" t="str">
        <f>IF(ISBLANK($A686),"",INDEX(ShipmentRegister!F:F,MATCH(AuditSheet!$A686,ShipmentRegister!C:C,0)))</f>
        <v/>
      </c>
      <c r="D686" s="38" t="str">
        <f t="shared" si="23"/>
        <v/>
      </c>
      <c r="E686" s="38" t="str">
        <f>IF(ISBLANK($A686),"",INDEX(ShipmentRegister!D:D,MATCH(AuditSheet!$A686,ShipmentRegister!C:C,0)))</f>
        <v/>
      </c>
      <c r="F686" s="38" t="str">
        <f>IF(ISBLANK($A686),"",INDEX(ShipmentRegister!M:M,MATCH(AuditSheet!$A686,ShipmentRegister!C:C,0)))</f>
        <v/>
      </c>
      <c r="G686" s="37" t="str">
        <f t="shared" si="22"/>
        <v/>
      </c>
    </row>
    <row r="687" spans="1:7" s="54" customFormat="1">
      <c r="A687" s="29"/>
      <c r="B687" s="24"/>
      <c r="C687" s="38" t="str">
        <f>IF(ISBLANK($A687),"",INDEX(ShipmentRegister!F:F,MATCH(AuditSheet!$A687,ShipmentRegister!C:C,0)))</f>
        <v/>
      </c>
      <c r="D687" s="38" t="str">
        <f t="shared" si="23"/>
        <v/>
      </c>
      <c r="E687" s="38" t="str">
        <f>IF(ISBLANK($A687),"",INDEX(ShipmentRegister!D:D,MATCH(AuditSheet!$A687,ShipmentRegister!C:C,0)))</f>
        <v/>
      </c>
      <c r="F687" s="38" t="str">
        <f>IF(ISBLANK($A687),"",INDEX(ShipmentRegister!M:M,MATCH(AuditSheet!$A687,ShipmentRegister!C:C,0)))</f>
        <v/>
      </c>
      <c r="G687" s="37" t="str">
        <f t="shared" si="22"/>
        <v/>
      </c>
    </row>
    <row r="688" spans="1:7" s="54" customFormat="1">
      <c r="A688" s="29"/>
      <c r="B688" s="24"/>
      <c r="C688" s="38" t="str">
        <f>IF(ISBLANK($A688),"",INDEX(ShipmentRegister!F:F,MATCH(AuditSheet!$A688,ShipmentRegister!C:C,0)))</f>
        <v/>
      </c>
      <c r="D688" s="38" t="str">
        <f t="shared" si="23"/>
        <v/>
      </c>
      <c r="E688" s="38" t="str">
        <f>IF(ISBLANK($A688),"",INDEX(ShipmentRegister!D:D,MATCH(AuditSheet!$A688,ShipmentRegister!C:C,0)))</f>
        <v/>
      </c>
      <c r="F688" s="38" t="str">
        <f>IF(ISBLANK($A688),"",INDEX(ShipmentRegister!M:M,MATCH(AuditSheet!$A688,ShipmentRegister!C:C,0)))</f>
        <v/>
      </c>
      <c r="G688" s="37" t="str">
        <f t="shared" si="22"/>
        <v/>
      </c>
    </row>
    <row r="689" spans="1:7" s="54" customFormat="1">
      <c r="A689" s="29"/>
      <c r="B689" s="24"/>
      <c r="C689" s="38" t="str">
        <f>IF(ISBLANK($A689),"",INDEX(ShipmentRegister!F:F,MATCH(AuditSheet!$A689,ShipmentRegister!C:C,0)))</f>
        <v/>
      </c>
      <c r="D689" s="38" t="str">
        <f t="shared" si="23"/>
        <v/>
      </c>
      <c r="E689" s="38" t="str">
        <f>IF(ISBLANK($A689),"",INDEX(ShipmentRegister!D:D,MATCH(AuditSheet!$A689,ShipmentRegister!C:C,0)))</f>
        <v/>
      </c>
      <c r="F689" s="38" t="str">
        <f>IF(ISBLANK($A689),"",INDEX(ShipmentRegister!M:M,MATCH(AuditSheet!$A689,ShipmentRegister!C:C,0)))</f>
        <v/>
      </c>
      <c r="G689" s="37" t="str">
        <f t="shared" si="22"/>
        <v/>
      </c>
    </row>
    <row r="690" spans="1:7" s="54" customFormat="1">
      <c r="A690" s="29"/>
      <c r="B690" s="24"/>
      <c r="C690" s="38" t="str">
        <f>IF(ISBLANK($A690),"",INDEX(ShipmentRegister!F:F,MATCH(AuditSheet!$A690,ShipmentRegister!C:C,0)))</f>
        <v/>
      </c>
      <c r="D690" s="38" t="str">
        <f t="shared" si="23"/>
        <v/>
      </c>
      <c r="E690" s="38" t="str">
        <f>IF(ISBLANK($A690),"",INDEX(ShipmentRegister!D:D,MATCH(AuditSheet!$A690,ShipmentRegister!C:C,0)))</f>
        <v/>
      </c>
      <c r="F690" s="38" t="str">
        <f>IF(ISBLANK($A690),"",INDEX(ShipmentRegister!M:M,MATCH(AuditSheet!$A690,ShipmentRegister!C:C,0)))</f>
        <v/>
      </c>
      <c r="G690" s="37" t="str">
        <f t="shared" si="22"/>
        <v/>
      </c>
    </row>
    <row r="691" spans="1:7" s="54" customFormat="1">
      <c r="A691" s="29"/>
      <c r="B691" s="24"/>
      <c r="C691" s="38" t="str">
        <f>IF(ISBLANK($A691),"",INDEX(ShipmentRegister!F:F,MATCH(AuditSheet!$A691,ShipmentRegister!C:C,0)))</f>
        <v/>
      </c>
      <c r="D691" s="38" t="str">
        <f t="shared" si="23"/>
        <v/>
      </c>
      <c r="E691" s="38" t="str">
        <f>IF(ISBLANK($A691),"",INDEX(ShipmentRegister!D:D,MATCH(AuditSheet!$A691,ShipmentRegister!C:C,0)))</f>
        <v/>
      </c>
      <c r="F691" s="38" t="str">
        <f>IF(ISBLANK($A691),"",INDEX(ShipmentRegister!M:M,MATCH(AuditSheet!$A691,ShipmentRegister!C:C,0)))</f>
        <v/>
      </c>
      <c r="G691" s="37" t="str">
        <f t="shared" si="22"/>
        <v/>
      </c>
    </row>
    <row r="692" spans="1:7" s="54" customFormat="1">
      <c r="A692" s="29"/>
      <c r="B692" s="24"/>
      <c r="C692" s="38" t="str">
        <f>IF(ISBLANK($A692),"",INDEX(ShipmentRegister!F:F,MATCH(AuditSheet!$A692,ShipmentRegister!C:C,0)))</f>
        <v/>
      </c>
      <c r="D692" s="38" t="str">
        <f t="shared" si="23"/>
        <v/>
      </c>
      <c r="E692" s="38" t="str">
        <f>IF(ISBLANK($A692),"",INDEX(ShipmentRegister!D:D,MATCH(AuditSheet!$A692,ShipmentRegister!C:C,0)))</f>
        <v/>
      </c>
      <c r="F692" s="38" t="str">
        <f>IF(ISBLANK($A692),"",INDEX(ShipmentRegister!M:M,MATCH(AuditSheet!$A692,ShipmentRegister!C:C,0)))</f>
        <v/>
      </c>
      <c r="G692" s="37" t="str">
        <f t="shared" si="22"/>
        <v/>
      </c>
    </row>
    <row r="693" spans="1:7" s="54" customFormat="1">
      <c r="A693" s="29"/>
      <c r="B693" s="24"/>
      <c r="C693" s="38" t="str">
        <f>IF(ISBLANK($A693),"",INDEX(ShipmentRegister!F:F,MATCH(AuditSheet!$A693,ShipmentRegister!C:C,0)))</f>
        <v/>
      </c>
      <c r="D693" s="38" t="str">
        <f t="shared" si="23"/>
        <v/>
      </c>
      <c r="E693" s="38" t="str">
        <f>IF(ISBLANK($A693),"",INDEX(ShipmentRegister!D:D,MATCH(AuditSheet!$A693,ShipmentRegister!C:C,0)))</f>
        <v/>
      </c>
      <c r="F693" s="38" t="str">
        <f>IF(ISBLANK($A693),"",INDEX(ShipmentRegister!M:M,MATCH(AuditSheet!$A693,ShipmentRegister!C:C,0)))</f>
        <v/>
      </c>
      <c r="G693" s="37" t="str">
        <f t="shared" si="22"/>
        <v/>
      </c>
    </row>
    <row r="694" spans="1:7" s="54" customFormat="1">
      <c r="A694" s="29"/>
      <c r="B694" s="24"/>
      <c r="C694" s="38" t="str">
        <f>IF(ISBLANK($A694),"",INDEX(ShipmentRegister!F:F,MATCH(AuditSheet!$A694,ShipmentRegister!C:C,0)))</f>
        <v/>
      </c>
      <c r="D694" s="38" t="str">
        <f t="shared" si="23"/>
        <v/>
      </c>
      <c r="E694" s="38" t="str">
        <f>IF(ISBLANK($A694),"",INDEX(ShipmentRegister!D:D,MATCH(AuditSheet!$A694,ShipmentRegister!C:C,0)))</f>
        <v/>
      </c>
      <c r="F694" s="38" t="str">
        <f>IF(ISBLANK($A694),"",INDEX(ShipmentRegister!M:M,MATCH(AuditSheet!$A694,ShipmentRegister!C:C,0)))</f>
        <v/>
      </c>
      <c r="G694" s="37" t="str">
        <f t="shared" si="22"/>
        <v/>
      </c>
    </row>
    <row r="695" spans="1:7" s="54" customFormat="1">
      <c r="A695" s="29"/>
      <c r="B695" s="24"/>
      <c r="C695" s="38" t="str">
        <f>IF(ISBLANK($A695),"",INDEX(ShipmentRegister!F:F,MATCH(AuditSheet!$A695,ShipmentRegister!C:C,0)))</f>
        <v/>
      </c>
      <c r="D695" s="38" t="str">
        <f t="shared" si="23"/>
        <v/>
      </c>
      <c r="E695" s="38" t="str">
        <f>IF(ISBLANK($A695),"",INDEX(ShipmentRegister!D:D,MATCH(AuditSheet!$A695,ShipmentRegister!C:C,0)))</f>
        <v/>
      </c>
      <c r="F695" s="38" t="str">
        <f>IF(ISBLANK($A695),"",INDEX(ShipmentRegister!M:M,MATCH(AuditSheet!$A695,ShipmentRegister!C:C,0)))</f>
        <v/>
      </c>
      <c r="G695" s="37" t="str">
        <f t="shared" si="22"/>
        <v/>
      </c>
    </row>
    <row r="696" spans="1:7" s="54" customFormat="1">
      <c r="A696" s="29"/>
      <c r="B696" s="24"/>
      <c r="C696" s="38" t="str">
        <f>IF(ISBLANK($A696),"",INDEX(ShipmentRegister!F:F,MATCH(AuditSheet!$A696,ShipmentRegister!C:C,0)))</f>
        <v/>
      </c>
      <c r="D696" s="38" t="str">
        <f t="shared" si="23"/>
        <v/>
      </c>
      <c r="E696" s="38" t="str">
        <f>IF(ISBLANK($A696),"",INDEX(ShipmentRegister!D:D,MATCH(AuditSheet!$A696,ShipmentRegister!C:C,0)))</f>
        <v/>
      </c>
      <c r="F696" s="38" t="str">
        <f>IF(ISBLANK($A696),"",INDEX(ShipmentRegister!M:M,MATCH(AuditSheet!$A696,ShipmentRegister!C:C,0)))</f>
        <v/>
      </c>
      <c r="G696" s="37" t="str">
        <f t="shared" si="22"/>
        <v/>
      </c>
    </row>
    <row r="697" spans="1:7" s="54" customFormat="1">
      <c r="A697" s="29"/>
      <c r="B697" s="24"/>
      <c r="C697" s="38" t="str">
        <f>IF(ISBLANK($A697),"",INDEX(ShipmentRegister!F:F,MATCH(AuditSheet!$A697,ShipmentRegister!C:C,0)))</f>
        <v/>
      </c>
      <c r="D697" s="38" t="str">
        <f t="shared" si="23"/>
        <v/>
      </c>
      <c r="E697" s="38" t="str">
        <f>IF(ISBLANK($A697),"",INDEX(ShipmentRegister!D:D,MATCH(AuditSheet!$A697,ShipmentRegister!C:C,0)))</f>
        <v/>
      </c>
      <c r="F697" s="38" t="str">
        <f>IF(ISBLANK($A697),"",INDEX(ShipmentRegister!M:M,MATCH(AuditSheet!$A697,ShipmentRegister!C:C,0)))</f>
        <v/>
      </c>
      <c r="G697" s="37" t="str">
        <f t="shared" si="22"/>
        <v/>
      </c>
    </row>
    <row r="698" spans="1:7" s="54" customFormat="1">
      <c r="A698" s="29"/>
      <c r="B698" s="24"/>
      <c r="C698" s="38" t="str">
        <f>IF(ISBLANK($A698),"",INDEX(ShipmentRegister!F:F,MATCH(AuditSheet!$A698,ShipmentRegister!C:C,0)))</f>
        <v/>
      </c>
      <c r="D698" s="38" t="str">
        <f t="shared" si="23"/>
        <v/>
      </c>
      <c r="E698" s="38" t="str">
        <f>IF(ISBLANK($A698),"",INDEX(ShipmentRegister!D:D,MATCH(AuditSheet!$A698,ShipmentRegister!C:C,0)))</f>
        <v/>
      </c>
      <c r="F698" s="38" t="str">
        <f>IF(ISBLANK($A698),"",INDEX(ShipmentRegister!M:M,MATCH(AuditSheet!$A698,ShipmentRegister!C:C,0)))</f>
        <v/>
      </c>
      <c r="G698" s="37" t="str">
        <f t="shared" si="22"/>
        <v/>
      </c>
    </row>
    <row r="699" spans="1:7" s="54" customFormat="1">
      <c r="A699" s="29"/>
      <c r="B699" s="24"/>
      <c r="C699" s="38" t="str">
        <f>IF(ISBLANK($A699),"",INDEX(ShipmentRegister!F:F,MATCH(AuditSheet!$A699,ShipmentRegister!C:C,0)))</f>
        <v/>
      </c>
      <c r="D699" s="38" t="str">
        <f t="shared" si="23"/>
        <v/>
      </c>
      <c r="E699" s="38" t="str">
        <f>IF(ISBLANK($A699),"",INDEX(ShipmentRegister!D:D,MATCH(AuditSheet!$A699,ShipmentRegister!C:C,0)))</f>
        <v/>
      </c>
      <c r="F699" s="38" t="str">
        <f>IF(ISBLANK($A699),"",INDEX(ShipmentRegister!M:M,MATCH(AuditSheet!$A699,ShipmentRegister!C:C,0)))</f>
        <v/>
      </c>
      <c r="G699" s="37" t="str">
        <f t="shared" si="22"/>
        <v/>
      </c>
    </row>
    <row r="700" spans="1:7" s="54" customFormat="1">
      <c r="A700" s="29"/>
      <c r="B700" s="24"/>
      <c r="C700" s="38" t="str">
        <f>IF(ISBLANK($A700),"",INDEX(ShipmentRegister!F:F,MATCH(AuditSheet!$A700,ShipmentRegister!C:C,0)))</f>
        <v/>
      </c>
      <c r="D700" s="38" t="str">
        <f t="shared" si="23"/>
        <v/>
      </c>
      <c r="E700" s="38" t="str">
        <f>IF(ISBLANK($A700),"",INDEX(ShipmentRegister!D:D,MATCH(AuditSheet!$A700,ShipmentRegister!C:C,0)))</f>
        <v/>
      </c>
      <c r="F700" s="38" t="str">
        <f>IF(ISBLANK($A700),"",INDEX(ShipmentRegister!M:M,MATCH(AuditSheet!$A700,ShipmentRegister!C:C,0)))</f>
        <v/>
      </c>
      <c r="G700" s="37" t="str">
        <f t="shared" si="22"/>
        <v/>
      </c>
    </row>
    <row r="701" spans="1:7" s="54" customFormat="1">
      <c r="A701" s="29"/>
      <c r="B701" s="24"/>
      <c r="C701" s="38" t="str">
        <f>IF(ISBLANK($A701),"",INDEX(ShipmentRegister!F:F,MATCH(AuditSheet!$A701,ShipmentRegister!C:C,0)))</f>
        <v/>
      </c>
      <c r="D701" s="38" t="str">
        <f t="shared" si="23"/>
        <v/>
      </c>
      <c r="E701" s="38" t="str">
        <f>IF(ISBLANK($A701),"",INDEX(ShipmentRegister!D:D,MATCH(AuditSheet!$A701,ShipmentRegister!C:C,0)))</f>
        <v/>
      </c>
      <c r="F701" s="38" t="str">
        <f>IF(ISBLANK($A701),"",INDEX(ShipmentRegister!M:M,MATCH(AuditSheet!$A701,ShipmentRegister!C:C,0)))</f>
        <v/>
      </c>
      <c r="G701" s="37" t="str">
        <f t="shared" si="22"/>
        <v/>
      </c>
    </row>
    <row r="702" spans="1:7" s="54" customFormat="1">
      <c r="A702" s="29"/>
      <c r="B702" s="24"/>
      <c r="C702" s="38" t="str">
        <f>IF(ISBLANK($A702),"",INDEX(ShipmentRegister!F:F,MATCH(AuditSheet!$A702,ShipmentRegister!C:C,0)))</f>
        <v/>
      </c>
      <c r="D702" s="38" t="str">
        <f t="shared" si="23"/>
        <v/>
      </c>
      <c r="E702" s="38" t="str">
        <f>IF(ISBLANK($A702),"",INDEX(ShipmentRegister!D:D,MATCH(AuditSheet!$A702,ShipmentRegister!C:C,0)))</f>
        <v/>
      </c>
      <c r="F702" s="38" t="str">
        <f>IF(ISBLANK($A702),"",INDEX(ShipmentRegister!M:M,MATCH(AuditSheet!$A702,ShipmentRegister!C:C,0)))</f>
        <v/>
      </c>
      <c r="G702" s="37" t="str">
        <f t="shared" si="22"/>
        <v/>
      </c>
    </row>
    <row r="703" spans="1:7" s="54" customFormat="1">
      <c r="A703" s="29"/>
      <c r="B703" s="24"/>
      <c r="C703" s="38" t="str">
        <f>IF(ISBLANK($A703),"",INDEX(ShipmentRegister!F:F,MATCH(AuditSheet!$A703,ShipmentRegister!C:C,0)))</f>
        <v/>
      </c>
      <c r="D703" s="38" t="str">
        <f t="shared" si="23"/>
        <v/>
      </c>
      <c r="E703" s="38" t="str">
        <f>IF(ISBLANK($A703),"",INDEX(ShipmentRegister!D:D,MATCH(AuditSheet!$A703,ShipmentRegister!C:C,0)))</f>
        <v/>
      </c>
      <c r="F703" s="38" t="str">
        <f>IF(ISBLANK($A703),"",INDEX(ShipmentRegister!M:M,MATCH(AuditSheet!$A703,ShipmentRegister!C:C,0)))</f>
        <v/>
      </c>
      <c r="G703" s="37" t="str">
        <f t="shared" si="22"/>
        <v/>
      </c>
    </row>
    <row r="704" spans="1:7" s="54" customFormat="1">
      <c r="A704" s="29"/>
      <c r="B704" s="24"/>
      <c r="C704" s="38" t="str">
        <f>IF(ISBLANK($A704),"",INDEX(ShipmentRegister!F:F,MATCH(AuditSheet!$A704,ShipmentRegister!C:C,0)))</f>
        <v/>
      </c>
      <c r="D704" s="38" t="str">
        <f t="shared" si="23"/>
        <v/>
      </c>
      <c r="E704" s="38" t="str">
        <f>IF(ISBLANK($A704),"",INDEX(ShipmentRegister!D:D,MATCH(AuditSheet!$A704,ShipmentRegister!C:C,0)))</f>
        <v/>
      </c>
      <c r="F704" s="38" t="str">
        <f>IF(ISBLANK($A704),"",INDEX(ShipmentRegister!M:M,MATCH(AuditSheet!$A704,ShipmentRegister!C:C,0)))</f>
        <v/>
      </c>
      <c r="G704" s="37" t="str">
        <f t="shared" si="22"/>
        <v/>
      </c>
    </row>
    <row r="705" spans="1:7" s="54" customFormat="1">
      <c r="A705" s="29"/>
      <c r="B705" s="24"/>
      <c r="C705" s="38" t="str">
        <f>IF(ISBLANK($A705),"",INDEX(ShipmentRegister!F:F,MATCH(AuditSheet!$A705,ShipmentRegister!C:C,0)))</f>
        <v/>
      </c>
      <c r="D705" s="38" t="str">
        <f t="shared" si="23"/>
        <v/>
      </c>
      <c r="E705" s="38" t="str">
        <f>IF(ISBLANK($A705),"",INDEX(ShipmentRegister!D:D,MATCH(AuditSheet!$A705,ShipmentRegister!C:C,0)))</f>
        <v/>
      </c>
      <c r="F705" s="38" t="str">
        <f>IF(ISBLANK($A705),"",INDEX(ShipmentRegister!M:M,MATCH(AuditSheet!$A705,ShipmentRegister!C:C,0)))</f>
        <v/>
      </c>
      <c r="G705" s="37" t="str">
        <f t="shared" si="22"/>
        <v/>
      </c>
    </row>
    <row r="706" spans="1:7" s="54" customFormat="1">
      <c r="A706" s="29"/>
      <c r="B706" s="24"/>
      <c r="C706" s="38" t="str">
        <f>IF(ISBLANK($A706),"",INDEX(ShipmentRegister!F:F,MATCH(AuditSheet!$A706,ShipmentRegister!C:C,0)))</f>
        <v/>
      </c>
      <c r="D706" s="38" t="str">
        <f t="shared" si="23"/>
        <v/>
      </c>
      <c r="E706" s="38" t="str">
        <f>IF(ISBLANK($A706),"",INDEX(ShipmentRegister!D:D,MATCH(AuditSheet!$A706,ShipmentRegister!C:C,0)))</f>
        <v/>
      </c>
      <c r="F706" s="38" t="str">
        <f>IF(ISBLANK($A706),"",INDEX(ShipmentRegister!M:M,MATCH(AuditSheet!$A706,ShipmentRegister!C:C,0)))</f>
        <v/>
      </c>
      <c r="G706" s="37" t="str">
        <f t="shared" si="22"/>
        <v/>
      </c>
    </row>
    <row r="707" spans="1:7" s="54" customFormat="1">
      <c r="A707" s="29"/>
      <c r="B707" s="24"/>
      <c r="C707" s="38" t="str">
        <f>IF(ISBLANK($A707),"",INDEX(ShipmentRegister!F:F,MATCH(AuditSheet!$A707,ShipmentRegister!C:C,0)))</f>
        <v/>
      </c>
      <c r="D707" s="38" t="str">
        <f t="shared" si="23"/>
        <v/>
      </c>
      <c r="E707" s="38" t="str">
        <f>IF(ISBLANK($A707),"",INDEX(ShipmentRegister!D:D,MATCH(AuditSheet!$A707,ShipmentRegister!C:C,0)))</f>
        <v/>
      </c>
      <c r="F707" s="38" t="str">
        <f>IF(ISBLANK($A707),"",INDEX(ShipmentRegister!M:M,MATCH(AuditSheet!$A707,ShipmentRegister!C:C,0)))</f>
        <v/>
      </c>
      <c r="G707" s="37" t="str">
        <f t="shared" ref="G707:G770" si="24">IF(COUNTIF(A:A,A:A)&gt;1,"Duplicate ID","")</f>
        <v/>
      </c>
    </row>
    <row r="708" spans="1:7" s="54" customFormat="1">
      <c r="A708" s="29"/>
      <c r="B708" s="24"/>
      <c r="C708" s="38" t="str">
        <f>IF(ISBLANK($A708),"",INDEX(ShipmentRegister!F:F,MATCH(AuditSheet!$A708,ShipmentRegister!C:C,0)))</f>
        <v/>
      </c>
      <c r="D708" s="38" t="str">
        <f t="shared" ref="D708:D771" si="25">IF(A708="","",IF(B708&lt;&gt;C708,"Does Not Match",""))</f>
        <v/>
      </c>
      <c r="E708" s="38" t="str">
        <f>IF(ISBLANK($A708),"",INDEX(ShipmentRegister!D:D,MATCH(AuditSheet!$A708,ShipmentRegister!C:C,0)))</f>
        <v/>
      </c>
      <c r="F708" s="38" t="str">
        <f>IF(ISBLANK($A708),"",INDEX(ShipmentRegister!M:M,MATCH(AuditSheet!$A708,ShipmentRegister!C:C,0)))</f>
        <v/>
      </c>
      <c r="G708" s="37" t="str">
        <f t="shared" si="24"/>
        <v/>
      </c>
    </row>
    <row r="709" spans="1:7" s="54" customFormat="1">
      <c r="A709" s="29"/>
      <c r="B709" s="24"/>
      <c r="C709" s="38" t="str">
        <f>IF(ISBLANK($A709),"",INDEX(ShipmentRegister!F:F,MATCH(AuditSheet!$A709,ShipmentRegister!C:C,0)))</f>
        <v/>
      </c>
      <c r="D709" s="38" t="str">
        <f t="shared" si="25"/>
        <v/>
      </c>
      <c r="E709" s="38" t="str">
        <f>IF(ISBLANK($A709),"",INDEX(ShipmentRegister!D:D,MATCH(AuditSheet!$A709,ShipmentRegister!C:C,0)))</f>
        <v/>
      </c>
      <c r="F709" s="38" t="str">
        <f>IF(ISBLANK($A709),"",INDEX(ShipmentRegister!M:M,MATCH(AuditSheet!$A709,ShipmentRegister!C:C,0)))</f>
        <v/>
      </c>
      <c r="G709" s="37" t="str">
        <f t="shared" si="24"/>
        <v/>
      </c>
    </row>
    <row r="710" spans="1:7" s="54" customFormat="1">
      <c r="A710" s="29"/>
      <c r="B710" s="24"/>
      <c r="C710" s="38" t="str">
        <f>IF(ISBLANK($A710),"",INDEX(ShipmentRegister!F:F,MATCH(AuditSheet!$A710,ShipmentRegister!C:C,0)))</f>
        <v/>
      </c>
      <c r="D710" s="38" t="str">
        <f t="shared" si="25"/>
        <v/>
      </c>
      <c r="E710" s="38" t="str">
        <f>IF(ISBLANK($A710),"",INDEX(ShipmentRegister!D:D,MATCH(AuditSheet!$A710,ShipmentRegister!C:C,0)))</f>
        <v/>
      </c>
      <c r="F710" s="38" t="str">
        <f>IF(ISBLANK($A710),"",INDEX(ShipmentRegister!M:M,MATCH(AuditSheet!$A710,ShipmentRegister!C:C,0)))</f>
        <v/>
      </c>
      <c r="G710" s="37" t="str">
        <f t="shared" si="24"/>
        <v/>
      </c>
    </row>
    <row r="711" spans="1:7" s="54" customFormat="1">
      <c r="A711" s="29"/>
      <c r="B711" s="24"/>
      <c r="C711" s="38" t="str">
        <f>IF(ISBLANK($A711),"",INDEX(ShipmentRegister!F:F,MATCH(AuditSheet!$A711,ShipmentRegister!C:C,0)))</f>
        <v/>
      </c>
      <c r="D711" s="38" t="str">
        <f t="shared" si="25"/>
        <v/>
      </c>
      <c r="E711" s="38" t="str">
        <f>IF(ISBLANK($A711),"",INDEX(ShipmentRegister!D:D,MATCH(AuditSheet!$A711,ShipmentRegister!C:C,0)))</f>
        <v/>
      </c>
      <c r="F711" s="38" t="str">
        <f>IF(ISBLANK($A711),"",INDEX(ShipmentRegister!M:M,MATCH(AuditSheet!$A711,ShipmentRegister!C:C,0)))</f>
        <v/>
      </c>
      <c r="G711" s="37" t="str">
        <f t="shared" si="24"/>
        <v/>
      </c>
    </row>
    <row r="712" spans="1:7" s="54" customFormat="1">
      <c r="A712" s="29"/>
      <c r="B712" s="24"/>
      <c r="C712" s="38" t="str">
        <f>IF(ISBLANK($A712),"",INDEX(ShipmentRegister!F:F,MATCH(AuditSheet!$A712,ShipmentRegister!C:C,0)))</f>
        <v/>
      </c>
      <c r="D712" s="38" t="str">
        <f t="shared" si="25"/>
        <v/>
      </c>
      <c r="E712" s="38" t="str">
        <f>IF(ISBLANK($A712),"",INDEX(ShipmentRegister!D:D,MATCH(AuditSheet!$A712,ShipmentRegister!C:C,0)))</f>
        <v/>
      </c>
      <c r="F712" s="38" t="str">
        <f>IF(ISBLANK($A712),"",INDEX(ShipmentRegister!M:M,MATCH(AuditSheet!$A712,ShipmentRegister!C:C,0)))</f>
        <v/>
      </c>
      <c r="G712" s="37" t="str">
        <f t="shared" si="24"/>
        <v/>
      </c>
    </row>
    <row r="713" spans="1:7" s="54" customFormat="1">
      <c r="A713" s="29"/>
      <c r="B713" s="24"/>
      <c r="C713" s="38" t="str">
        <f>IF(ISBLANK($A713),"",INDEX(ShipmentRegister!F:F,MATCH(AuditSheet!$A713,ShipmentRegister!C:C,0)))</f>
        <v/>
      </c>
      <c r="D713" s="38" t="str">
        <f t="shared" si="25"/>
        <v/>
      </c>
      <c r="E713" s="38" t="str">
        <f>IF(ISBLANK($A713),"",INDEX(ShipmentRegister!D:D,MATCH(AuditSheet!$A713,ShipmentRegister!C:C,0)))</f>
        <v/>
      </c>
      <c r="F713" s="38" t="str">
        <f>IF(ISBLANK($A713),"",INDEX(ShipmentRegister!M:M,MATCH(AuditSheet!$A713,ShipmentRegister!C:C,0)))</f>
        <v/>
      </c>
      <c r="G713" s="37" t="str">
        <f t="shared" si="24"/>
        <v/>
      </c>
    </row>
    <row r="714" spans="1:7" s="54" customFormat="1">
      <c r="A714" s="29"/>
      <c r="B714" s="24"/>
      <c r="C714" s="38" t="str">
        <f>IF(ISBLANK($A714),"",INDEX(ShipmentRegister!F:F,MATCH(AuditSheet!$A714,ShipmentRegister!C:C,0)))</f>
        <v/>
      </c>
      <c r="D714" s="38" t="str">
        <f t="shared" si="25"/>
        <v/>
      </c>
      <c r="E714" s="38" t="str">
        <f>IF(ISBLANK($A714),"",INDEX(ShipmentRegister!D:D,MATCH(AuditSheet!$A714,ShipmentRegister!C:C,0)))</f>
        <v/>
      </c>
      <c r="F714" s="38" t="str">
        <f>IF(ISBLANK($A714),"",INDEX(ShipmentRegister!M:M,MATCH(AuditSheet!$A714,ShipmentRegister!C:C,0)))</f>
        <v/>
      </c>
      <c r="G714" s="37" t="str">
        <f t="shared" si="24"/>
        <v/>
      </c>
    </row>
    <row r="715" spans="1:7" s="54" customFormat="1">
      <c r="A715" s="29"/>
      <c r="B715" s="24"/>
      <c r="C715" s="38" t="str">
        <f>IF(ISBLANK($A715),"",INDEX(ShipmentRegister!F:F,MATCH(AuditSheet!$A715,ShipmentRegister!C:C,0)))</f>
        <v/>
      </c>
      <c r="D715" s="38" t="str">
        <f t="shared" si="25"/>
        <v/>
      </c>
      <c r="E715" s="38" t="str">
        <f>IF(ISBLANK($A715),"",INDEX(ShipmentRegister!D:D,MATCH(AuditSheet!$A715,ShipmentRegister!C:C,0)))</f>
        <v/>
      </c>
      <c r="F715" s="38" t="str">
        <f>IF(ISBLANK($A715),"",INDEX(ShipmentRegister!M:M,MATCH(AuditSheet!$A715,ShipmentRegister!C:C,0)))</f>
        <v/>
      </c>
      <c r="G715" s="37" t="str">
        <f t="shared" si="24"/>
        <v/>
      </c>
    </row>
    <row r="716" spans="1:7" s="54" customFormat="1">
      <c r="A716" s="29"/>
      <c r="B716" s="24"/>
      <c r="C716" s="38" t="str">
        <f>IF(ISBLANK($A716),"",INDEX(ShipmentRegister!F:F,MATCH(AuditSheet!$A716,ShipmentRegister!C:C,0)))</f>
        <v/>
      </c>
      <c r="D716" s="38" t="str">
        <f t="shared" si="25"/>
        <v/>
      </c>
      <c r="E716" s="38" t="str">
        <f>IF(ISBLANK($A716),"",INDEX(ShipmentRegister!D:D,MATCH(AuditSheet!$A716,ShipmentRegister!C:C,0)))</f>
        <v/>
      </c>
      <c r="F716" s="38" t="str">
        <f>IF(ISBLANK($A716),"",INDEX(ShipmentRegister!M:M,MATCH(AuditSheet!$A716,ShipmentRegister!C:C,0)))</f>
        <v/>
      </c>
      <c r="G716" s="37" t="str">
        <f t="shared" si="24"/>
        <v/>
      </c>
    </row>
    <row r="717" spans="1:7" s="54" customFormat="1">
      <c r="A717" s="29"/>
      <c r="B717" s="24"/>
      <c r="C717" s="38" t="str">
        <f>IF(ISBLANK($A717),"",INDEX(ShipmentRegister!F:F,MATCH(AuditSheet!$A717,ShipmentRegister!C:C,0)))</f>
        <v/>
      </c>
      <c r="D717" s="38" t="str">
        <f t="shared" si="25"/>
        <v/>
      </c>
      <c r="E717" s="38" t="str">
        <f>IF(ISBLANK($A717),"",INDEX(ShipmentRegister!D:D,MATCH(AuditSheet!$A717,ShipmentRegister!C:C,0)))</f>
        <v/>
      </c>
      <c r="F717" s="38" t="str">
        <f>IF(ISBLANK($A717),"",INDEX(ShipmentRegister!M:M,MATCH(AuditSheet!$A717,ShipmentRegister!C:C,0)))</f>
        <v/>
      </c>
      <c r="G717" s="37" t="str">
        <f t="shared" si="24"/>
        <v/>
      </c>
    </row>
    <row r="718" spans="1:7" s="54" customFormat="1">
      <c r="A718" s="29"/>
      <c r="B718" s="24"/>
      <c r="C718" s="38" t="str">
        <f>IF(ISBLANK($A718),"",INDEX(ShipmentRegister!F:F,MATCH(AuditSheet!$A718,ShipmentRegister!C:C,0)))</f>
        <v/>
      </c>
      <c r="D718" s="38" t="str">
        <f t="shared" si="25"/>
        <v/>
      </c>
      <c r="E718" s="38" t="str">
        <f>IF(ISBLANK($A718),"",INDEX(ShipmentRegister!D:D,MATCH(AuditSheet!$A718,ShipmentRegister!C:C,0)))</f>
        <v/>
      </c>
      <c r="F718" s="38" t="str">
        <f>IF(ISBLANK($A718),"",INDEX(ShipmentRegister!M:M,MATCH(AuditSheet!$A718,ShipmentRegister!C:C,0)))</f>
        <v/>
      </c>
      <c r="G718" s="37" t="str">
        <f t="shared" si="24"/>
        <v/>
      </c>
    </row>
    <row r="719" spans="1:7" s="54" customFormat="1">
      <c r="A719" s="29"/>
      <c r="B719" s="24"/>
      <c r="C719" s="38" t="str">
        <f>IF(ISBLANK($A719),"",INDEX(ShipmentRegister!F:F,MATCH(AuditSheet!$A719,ShipmentRegister!C:C,0)))</f>
        <v/>
      </c>
      <c r="D719" s="38" t="str">
        <f t="shared" si="25"/>
        <v/>
      </c>
      <c r="E719" s="38" t="str">
        <f>IF(ISBLANK($A719),"",INDEX(ShipmentRegister!D:D,MATCH(AuditSheet!$A719,ShipmentRegister!C:C,0)))</f>
        <v/>
      </c>
      <c r="F719" s="38" t="str">
        <f>IF(ISBLANK($A719),"",INDEX(ShipmentRegister!M:M,MATCH(AuditSheet!$A719,ShipmentRegister!C:C,0)))</f>
        <v/>
      </c>
      <c r="G719" s="37" t="str">
        <f t="shared" si="24"/>
        <v/>
      </c>
    </row>
    <row r="720" spans="1:7" s="54" customFormat="1">
      <c r="A720" s="29"/>
      <c r="B720" s="24"/>
      <c r="C720" s="38" t="str">
        <f>IF(ISBLANK($A720),"",INDEX(ShipmentRegister!F:F,MATCH(AuditSheet!$A720,ShipmentRegister!C:C,0)))</f>
        <v/>
      </c>
      <c r="D720" s="38" t="str">
        <f t="shared" si="25"/>
        <v/>
      </c>
      <c r="E720" s="38" t="str">
        <f>IF(ISBLANK($A720),"",INDEX(ShipmentRegister!D:D,MATCH(AuditSheet!$A720,ShipmentRegister!C:C,0)))</f>
        <v/>
      </c>
      <c r="F720" s="38" t="str">
        <f>IF(ISBLANK($A720),"",INDEX(ShipmentRegister!M:M,MATCH(AuditSheet!$A720,ShipmentRegister!C:C,0)))</f>
        <v/>
      </c>
      <c r="G720" s="37" t="str">
        <f t="shared" si="24"/>
        <v/>
      </c>
    </row>
    <row r="721" spans="1:7" s="54" customFormat="1">
      <c r="A721" s="29"/>
      <c r="B721" s="24"/>
      <c r="C721" s="38" t="str">
        <f>IF(ISBLANK($A721),"",INDEX(ShipmentRegister!F:F,MATCH(AuditSheet!$A721,ShipmentRegister!C:C,0)))</f>
        <v/>
      </c>
      <c r="D721" s="38" t="str">
        <f t="shared" si="25"/>
        <v/>
      </c>
      <c r="E721" s="38" t="str">
        <f>IF(ISBLANK($A721),"",INDEX(ShipmentRegister!D:D,MATCH(AuditSheet!$A721,ShipmentRegister!C:C,0)))</f>
        <v/>
      </c>
      <c r="F721" s="38" t="str">
        <f>IF(ISBLANK($A721),"",INDEX(ShipmentRegister!M:M,MATCH(AuditSheet!$A721,ShipmentRegister!C:C,0)))</f>
        <v/>
      </c>
      <c r="G721" s="37" t="str">
        <f t="shared" si="24"/>
        <v/>
      </c>
    </row>
    <row r="722" spans="1:7" s="54" customFormat="1">
      <c r="A722" s="29"/>
      <c r="B722" s="24"/>
      <c r="C722" s="38" t="str">
        <f>IF(ISBLANK($A722),"",INDEX(ShipmentRegister!F:F,MATCH(AuditSheet!$A722,ShipmentRegister!C:C,0)))</f>
        <v/>
      </c>
      <c r="D722" s="38" t="str">
        <f t="shared" si="25"/>
        <v/>
      </c>
      <c r="E722" s="38" t="str">
        <f>IF(ISBLANK($A722),"",INDEX(ShipmentRegister!D:D,MATCH(AuditSheet!$A722,ShipmentRegister!C:C,0)))</f>
        <v/>
      </c>
      <c r="F722" s="38" t="str">
        <f>IF(ISBLANK($A722),"",INDEX(ShipmentRegister!M:M,MATCH(AuditSheet!$A722,ShipmentRegister!C:C,0)))</f>
        <v/>
      </c>
      <c r="G722" s="37" t="str">
        <f t="shared" si="24"/>
        <v/>
      </c>
    </row>
    <row r="723" spans="1:7" s="54" customFormat="1">
      <c r="A723" s="29"/>
      <c r="B723" s="24"/>
      <c r="C723" s="38" t="str">
        <f>IF(ISBLANK($A723),"",INDEX(ShipmentRegister!F:F,MATCH(AuditSheet!$A723,ShipmentRegister!C:C,0)))</f>
        <v/>
      </c>
      <c r="D723" s="38" t="str">
        <f t="shared" si="25"/>
        <v/>
      </c>
      <c r="E723" s="38" t="str">
        <f>IF(ISBLANK($A723),"",INDEX(ShipmentRegister!D:D,MATCH(AuditSheet!$A723,ShipmentRegister!C:C,0)))</f>
        <v/>
      </c>
      <c r="F723" s="38" t="str">
        <f>IF(ISBLANK($A723),"",INDEX(ShipmentRegister!M:M,MATCH(AuditSheet!$A723,ShipmentRegister!C:C,0)))</f>
        <v/>
      </c>
      <c r="G723" s="37" t="str">
        <f t="shared" si="24"/>
        <v/>
      </c>
    </row>
    <row r="724" spans="1:7" s="54" customFormat="1">
      <c r="A724" s="29"/>
      <c r="B724" s="24"/>
      <c r="C724" s="38" t="str">
        <f>IF(ISBLANK($A724),"",INDEX(ShipmentRegister!F:F,MATCH(AuditSheet!$A724,ShipmentRegister!C:C,0)))</f>
        <v/>
      </c>
      <c r="D724" s="38" t="str">
        <f t="shared" si="25"/>
        <v/>
      </c>
      <c r="E724" s="38" t="str">
        <f>IF(ISBLANK($A724),"",INDEX(ShipmentRegister!D:D,MATCH(AuditSheet!$A724,ShipmentRegister!C:C,0)))</f>
        <v/>
      </c>
      <c r="F724" s="38" t="str">
        <f>IF(ISBLANK($A724),"",INDEX(ShipmentRegister!M:M,MATCH(AuditSheet!$A724,ShipmentRegister!C:C,0)))</f>
        <v/>
      </c>
      <c r="G724" s="37" t="str">
        <f t="shared" si="24"/>
        <v/>
      </c>
    </row>
    <row r="725" spans="1:7" s="54" customFormat="1">
      <c r="A725" s="29"/>
      <c r="B725" s="24"/>
      <c r="C725" s="38" t="str">
        <f>IF(ISBLANK($A725),"",INDEX(ShipmentRegister!F:F,MATCH(AuditSheet!$A725,ShipmentRegister!C:C,0)))</f>
        <v/>
      </c>
      <c r="D725" s="38" t="str">
        <f t="shared" si="25"/>
        <v/>
      </c>
      <c r="E725" s="38" t="str">
        <f>IF(ISBLANK($A725),"",INDEX(ShipmentRegister!D:D,MATCH(AuditSheet!$A725,ShipmentRegister!C:C,0)))</f>
        <v/>
      </c>
      <c r="F725" s="38" t="str">
        <f>IF(ISBLANK($A725),"",INDEX(ShipmentRegister!M:M,MATCH(AuditSheet!$A725,ShipmentRegister!C:C,0)))</f>
        <v/>
      </c>
      <c r="G725" s="37" t="str">
        <f t="shared" si="24"/>
        <v/>
      </c>
    </row>
    <row r="726" spans="1:7" s="54" customFormat="1">
      <c r="A726" s="29"/>
      <c r="B726" s="24"/>
      <c r="C726" s="38" t="str">
        <f>IF(ISBLANK($A726),"",INDEX(ShipmentRegister!F:F,MATCH(AuditSheet!$A726,ShipmentRegister!C:C,0)))</f>
        <v/>
      </c>
      <c r="D726" s="38" t="str">
        <f t="shared" si="25"/>
        <v/>
      </c>
      <c r="E726" s="38" t="str">
        <f>IF(ISBLANK($A726),"",INDEX(ShipmentRegister!D:D,MATCH(AuditSheet!$A726,ShipmentRegister!C:C,0)))</f>
        <v/>
      </c>
      <c r="F726" s="38" t="str">
        <f>IF(ISBLANK($A726),"",INDEX(ShipmentRegister!M:M,MATCH(AuditSheet!$A726,ShipmentRegister!C:C,0)))</f>
        <v/>
      </c>
      <c r="G726" s="37" t="str">
        <f t="shared" si="24"/>
        <v/>
      </c>
    </row>
    <row r="727" spans="1:7" s="54" customFormat="1">
      <c r="A727" s="29"/>
      <c r="B727" s="24"/>
      <c r="C727" s="38" t="str">
        <f>IF(ISBLANK($A727),"",INDEX(ShipmentRegister!F:F,MATCH(AuditSheet!$A727,ShipmentRegister!C:C,0)))</f>
        <v/>
      </c>
      <c r="D727" s="38" t="str">
        <f t="shared" si="25"/>
        <v/>
      </c>
      <c r="E727" s="38" t="str">
        <f>IF(ISBLANK($A727),"",INDEX(ShipmentRegister!D:D,MATCH(AuditSheet!$A727,ShipmentRegister!C:C,0)))</f>
        <v/>
      </c>
      <c r="F727" s="38" t="str">
        <f>IF(ISBLANK($A727),"",INDEX(ShipmentRegister!M:M,MATCH(AuditSheet!$A727,ShipmentRegister!C:C,0)))</f>
        <v/>
      </c>
      <c r="G727" s="37" t="str">
        <f t="shared" si="24"/>
        <v/>
      </c>
    </row>
    <row r="728" spans="1:7" s="54" customFormat="1">
      <c r="A728" s="29"/>
      <c r="B728" s="24"/>
      <c r="C728" s="38" t="str">
        <f>IF(ISBLANK($A728),"",INDEX(ShipmentRegister!F:F,MATCH(AuditSheet!$A728,ShipmentRegister!C:C,0)))</f>
        <v/>
      </c>
      <c r="D728" s="38" t="str">
        <f t="shared" si="25"/>
        <v/>
      </c>
      <c r="E728" s="38" t="str">
        <f>IF(ISBLANK($A728),"",INDEX(ShipmentRegister!D:D,MATCH(AuditSheet!$A728,ShipmentRegister!C:C,0)))</f>
        <v/>
      </c>
      <c r="F728" s="38" t="str">
        <f>IF(ISBLANK($A728),"",INDEX(ShipmentRegister!M:M,MATCH(AuditSheet!$A728,ShipmentRegister!C:C,0)))</f>
        <v/>
      </c>
      <c r="G728" s="37" t="str">
        <f t="shared" si="24"/>
        <v/>
      </c>
    </row>
    <row r="729" spans="1:7" s="54" customFormat="1">
      <c r="A729" s="29"/>
      <c r="B729" s="24"/>
      <c r="C729" s="38" t="str">
        <f>IF(ISBLANK($A729),"",INDEX(ShipmentRegister!F:F,MATCH(AuditSheet!$A729,ShipmentRegister!C:C,0)))</f>
        <v/>
      </c>
      <c r="D729" s="38" t="str">
        <f t="shared" si="25"/>
        <v/>
      </c>
      <c r="E729" s="38" t="str">
        <f>IF(ISBLANK($A729),"",INDEX(ShipmentRegister!D:D,MATCH(AuditSheet!$A729,ShipmentRegister!C:C,0)))</f>
        <v/>
      </c>
      <c r="F729" s="38" t="str">
        <f>IF(ISBLANK($A729),"",INDEX(ShipmentRegister!M:M,MATCH(AuditSheet!$A729,ShipmentRegister!C:C,0)))</f>
        <v/>
      </c>
      <c r="G729" s="37" t="str">
        <f t="shared" si="24"/>
        <v/>
      </c>
    </row>
    <row r="730" spans="1:7" s="54" customFormat="1">
      <c r="A730" s="29"/>
      <c r="B730" s="24"/>
      <c r="C730" s="38" t="str">
        <f>IF(ISBLANK($A730),"",INDEX(ShipmentRegister!F:F,MATCH(AuditSheet!$A730,ShipmentRegister!C:C,0)))</f>
        <v/>
      </c>
      <c r="D730" s="38" t="str">
        <f t="shared" si="25"/>
        <v/>
      </c>
      <c r="E730" s="38" t="str">
        <f>IF(ISBLANK($A730),"",INDEX(ShipmentRegister!D:D,MATCH(AuditSheet!$A730,ShipmentRegister!C:C,0)))</f>
        <v/>
      </c>
      <c r="F730" s="38" t="str">
        <f>IF(ISBLANK($A730),"",INDEX(ShipmentRegister!M:M,MATCH(AuditSheet!$A730,ShipmentRegister!C:C,0)))</f>
        <v/>
      </c>
      <c r="G730" s="37" t="str">
        <f t="shared" si="24"/>
        <v/>
      </c>
    </row>
    <row r="731" spans="1:7" s="54" customFormat="1">
      <c r="A731" s="29"/>
      <c r="B731" s="24"/>
      <c r="C731" s="38" t="str">
        <f>IF(ISBLANK($A731),"",INDEX(ShipmentRegister!F:F,MATCH(AuditSheet!$A731,ShipmentRegister!C:C,0)))</f>
        <v/>
      </c>
      <c r="D731" s="38" t="str">
        <f t="shared" si="25"/>
        <v/>
      </c>
      <c r="E731" s="38" t="str">
        <f>IF(ISBLANK($A731),"",INDEX(ShipmentRegister!D:D,MATCH(AuditSheet!$A731,ShipmentRegister!C:C,0)))</f>
        <v/>
      </c>
      <c r="F731" s="38" t="str">
        <f>IF(ISBLANK($A731),"",INDEX(ShipmentRegister!M:M,MATCH(AuditSheet!$A731,ShipmentRegister!C:C,0)))</f>
        <v/>
      </c>
      <c r="G731" s="37" t="str">
        <f t="shared" si="24"/>
        <v/>
      </c>
    </row>
    <row r="732" spans="1:7" s="54" customFormat="1">
      <c r="A732" s="29"/>
      <c r="B732" s="24"/>
      <c r="C732" s="38" t="str">
        <f>IF(ISBLANK($A732),"",INDEX(ShipmentRegister!F:F,MATCH(AuditSheet!$A732,ShipmentRegister!C:C,0)))</f>
        <v/>
      </c>
      <c r="D732" s="38" t="str">
        <f t="shared" si="25"/>
        <v/>
      </c>
      <c r="E732" s="38" t="str">
        <f>IF(ISBLANK($A732),"",INDEX(ShipmentRegister!D:D,MATCH(AuditSheet!$A732,ShipmentRegister!C:C,0)))</f>
        <v/>
      </c>
      <c r="F732" s="38" t="str">
        <f>IF(ISBLANK($A732),"",INDEX(ShipmentRegister!M:M,MATCH(AuditSheet!$A732,ShipmentRegister!C:C,0)))</f>
        <v/>
      </c>
      <c r="G732" s="37" t="str">
        <f t="shared" si="24"/>
        <v/>
      </c>
    </row>
    <row r="733" spans="1:7" s="54" customFormat="1">
      <c r="A733" s="29"/>
      <c r="B733" s="24"/>
      <c r="C733" s="38" t="str">
        <f>IF(ISBLANK($A733),"",INDEX(ShipmentRegister!F:F,MATCH(AuditSheet!$A733,ShipmentRegister!C:C,0)))</f>
        <v/>
      </c>
      <c r="D733" s="38" t="str">
        <f t="shared" si="25"/>
        <v/>
      </c>
      <c r="E733" s="38" t="str">
        <f>IF(ISBLANK($A733),"",INDEX(ShipmentRegister!D:D,MATCH(AuditSheet!$A733,ShipmentRegister!C:C,0)))</f>
        <v/>
      </c>
      <c r="F733" s="38" t="str">
        <f>IF(ISBLANK($A733),"",INDEX(ShipmentRegister!M:M,MATCH(AuditSheet!$A733,ShipmentRegister!C:C,0)))</f>
        <v/>
      </c>
      <c r="G733" s="37" t="str">
        <f t="shared" si="24"/>
        <v/>
      </c>
    </row>
    <row r="734" spans="1:7" s="54" customFormat="1">
      <c r="A734" s="29"/>
      <c r="B734" s="24"/>
      <c r="C734" s="38" t="str">
        <f>IF(ISBLANK($A734),"",INDEX(ShipmentRegister!F:F,MATCH(AuditSheet!$A734,ShipmentRegister!C:C,0)))</f>
        <v/>
      </c>
      <c r="D734" s="38" t="str">
        <f t="shared" si="25"/>
        <v/>
      </c>
      <c r="E734" s="38" t="str">
        <f>IF(ISBLANK($A734),"",INDEX(ShipmentRegister!D:D,MATCH(AuditSheet!$A734,ShipmentRegister!C:C,0)))</f>
        <v/>
      </c>
      <c r="F734" s="38" t="str">
        <f>IF(ISBLANK($A734),"",INDEX(ShipmentRegister!M:M,MATCH(AuditSheet!$A734,ShipmentRegister!C:C,0)))</f>
        <v/>
      </c>
      <c r="G734" s="37" t="str">
        <f t="shared" si="24"/>
        <v/>
      </c>
    </row>
    <row r="735" spans="1:7" s="54" customFormat="1">
      <c r="A735" s="29"/>
      <c r="B735" s="24"/>
      <c r="C735" s="38" t="str">
        <f>IF(ISBLANK($A735),"",INDEX(ShipmentRegister!F:F,MATCH(AuditSheet!$A735,ShipmentRegister!C:C,0)))</f>
        <v/>
      </c>
      <c r="D735" s="38" t="str">
        <f t="shared" si="25"/>
        <v/>
      </c>
      <c r="E735" s="38" t="str">
        <f>IF(ISBLANK($A735),"",INDEX(ShipmentRegister!D:D,MATCH(AuditSheet!$A735,ShipmentRegister!C:C,0)))</f>
        <v/>
      </c>
      <c r="F735" s="38" t="str">
        <f>IF(ISBLANK($A735),"",INDEX(ShipmentRegister!M:M,MATCH(AuditSheet!$A735,ShipmentRegister!C:C,0)))</f>
        <v/>
      </c>
      <c r="G735" s="37" t="str">
        <f t="shared" si="24"/>
        <v/>
      </c>
    </row>
    <row r="736" spans="1:7" s="54" customFormat="1">
      <c r="A736" s="29"/>
      <c r="B736" s="24"/>
      <c r="C736" s="38" t="str">
        <f>IF(ISBLANK($A736),"",INDEX(ShipmentRegister!F:F,MATCH(AuditSheet!$A736,ShipmentRegister!C:C,0)))</f>
        <v/>
      </c>
      <c r="D736" s="38" t="str">
        <f t="shared" si="25"/>
        <v/>
      </c>
      <c r="E736" s="38" t="str">
        <f>IF(ISBLANK($A736),"",INDEX(ShipmentRegister!D:D,MATCH(AuditSheet!$A736,ShipmentRegister!C:C,0)))</f>
        <v/>
      </c>
      <c r="F736" s="38" t="str">
        <f>IF(ISBLANK($A736),"",INDEX(ShipmentRegister!M:M,MATCH(AuditSheet!$A736,ShipmentRegister!C:C,0)))</f>
        <v/>
      </c>
      <c r="G736" s="37" t="str">
        <f t="shared" si="24"/>
        <v/>
      </c>
    </row>
    <row r="737" spans="1:7" s="54" customFormat="1">
      <c r="A737" s="29"/>
      <c r="B737" s="24"/>
      <c r="C737" s="38" t="str">
        <f>IF(ISBLANK($A737),"",INDEX(ShipmentRegister!F:F,MATCH(AuditSheet!$A737,ShipmentRegister!C:C,0)))</f>
        <v/>
      </c>
      <c r="D737" s="38" t="str">
        <f t="shared" si="25"/>
        <v/>
      </c>
      <c r="E737" s="38" t="str">
        <f>IF(ISBLANK($A737),"",INDEX(ShipmentRegister!D:D,MATCH(AuditSheet!$A737,ShipmentRegister!C:C,0)))</f>
        <v/>
      </c>
      <c r="F737" s="38" t="str">
        <f>IF(ISBLANK($A737),"",INDEX(ShipmentRegister!M:M,MATCH(AuditSheet!$A737,ShipmentRegister!C:C,0)))</f>
        <v/>
      </c>
      <c r="G737" s="37" t="str">
        <f t="shared" si="24"/>
        <v/>
      </c>
    </row>
    <row r="738" spans="1:7" s="54" customFormat="1">
      <c r="A738" s="29"/>
      <c r="B738" s="24"/>
      <c r="C738" s="38" t="str">
        <f>IF(ISBLANK($A738),"",INDEX(ShipmentRegister!F:F,MATCH(AuditSheet!$A738,ShipmentRegister!C:C,0)))</f>
        <v/>
      </c>
      <c r="D738" s="38" t="str">
        <f t="shared" si="25"/>
        <v/>
      </c>
      <c r="E738" s="38" t="str">
        <f>IF(ISBLANK($A738),"",INDEX(ShipmentRegister!D:D,MATCH(AuditSheet!$A738,ShipmentRegister!C:C,0)))</f>
        <v/>
      </c>
      <c r="F738" s="38" t="str">
        <f>IF(ISBLANK($A738),"",INDEX(ShipmentRegister!M:M,MATCH(AuditSheet!$A738,ShipmentRegister!C:C,0)))</f>
        <v/>
      </c>
      <c r="G738" s="37" t="str">
        <f t="shared" si="24"/>
        <v/>
      </c>
    </row>
    <row r="739" spans="1:7" s="54" customFormat="1">
      <c r="A739" s="29"/>
      <c r="B739" s="24"/>
      <c r="C739" s="38" t="str">
        <f>IF(ISBLANK($A739),"",INDEX(ShipmentRegister!F:F,MATCH(AuditSheet!$A739,ShipmentRegister!C:C,0)))</f>
        <v/>
      </c>
      <c r="D739" s="38" t="str">
        <f t="shared" si="25"/>
        <v/>
      </c>
      <c r="E739" s="38" t="str">
        <f>IF(ISBLANK($A739),"",INDEX(ShipmentRegister!D:D,MATCH(AuditSheet!$A739,ShipmentRegister!C:C,0)))</f>
        <v/>
      </c>
      <c r="F739" s="38" t="str">
        <f>IF(ISBLANK($A739),"",INDEX(ShipmentRegister!M:M,MATCH(AuditSheet!$A739,ShipmentRegister!C:C,0)))</f>
        <v/>
      </c>
      <c r="G739" s="37" t="str">
        <f t="shared" si="24"/>
        <v/>
      </c>
    </row>
    <row r="740" spans="1:7" s="54" customFormat="1">
      <c r="A740" s="29"/>
      <c r="B740" s="24"/>
      <c r="C740" s="38" t="str">
        <f>IF(ISBLANK($A740),"",INDEX(ShipmentRegister!F:F,MATCH(AuditSheet!$A740,ShipmentRegister!C:C,0)))</f>
        <v/>
      </c>
      <c r="D740" s="38" t="str">
        <f t="shared" si="25"/>
        <v/>
      </c>
      <c r="E740" s="38" t="str">
        <f>IF(ISBLANK($A740),"",INDEX(ShipmentRegister!D:D,MATCH(AuditSheet!$A740,ShipmentRegister!C:C,0)))</f>
        <v/>
      </c>
      <c r="F740" s="38" t="str">
        <f>IF(ISBLANK($A740),"",INDEX(ShipmentRegister!M:M,MATCH(AuditSheet!$A740,ShipmentRegister!C:C,0)))</f>
        <v/>
      </c>
      <c r="G740" s="37" t="str">
        <f t="shared" si="24"/>
        <v/>
      </c>
    </row>
    <row r="741" spans="1:7" s="54" customFormat="1">
      <c r="A741" s="29"/>
      <c r="B741" s="24"/>
      <c r="C741" s="38" t="str">
        <f>IF(ISBLANK($A741),"",INDEX(ShipmentRegister!F:F,MATCH(AuditSheet!$A741,ShipmentRegister!C:C,0)))</f>
        <v/>
      </c>
      <c r="D741" s="38" t="str">
        <f t="shared" si="25"/>
        <v/>
      </c>
      <c r="E741" s="38" t="str">
        <f>IF(ISBLANK($A741),"",INDEX(ShipmentRegister!D:D,MATCH(AuditSheet!$A741,ShipmentRegister!C:C,0)))</f>
        <v/>
      </c>
      <c r="F741" s="38" t="str">
        <f>IF(ISBLANK($A741),"",INDEX(ShipmentRegister!M:M,MATCH(AuditSheet!$A741,ShipmentRegister!C:C,0)))</f>
        <v/>
      </c>
      <c r="G741" s="37" t="str">
        <f t="shared" si="24"/>
        <v/>
      </c>
    </row>
    <row r="742" spans="1:7" s="54" customFormat="1">
      <c r="A742" s="29"/>
      <c r="B742" s="24"/>
      <c r="C742" s="38" t="str">
        <f>IF(ISBLANK($A742),"",INDEX(ShipmentRegister!F:F,MATCH(AuditSheet!$A742,ShipmentRegister!C:C,0)))</f>
        <v/>
      </c>
      <c r="D742" s="38" t="str">
        <f t="shared" si="25"/>
        <v/>
      </c>
      <c r="E742" s="38" t="str">
        <f>IF(ISBLANK($A742),"",INDEX(ShipmentRegister!D:D,MATCH(AuditSheet!$A742,ShipmentRegister!C:C,0)))</f>
        <v/>
      </c>
      <c r="F742" s="38" t="str">
        <f>IF(ISBLANK($A742),"",INDEX(ShipmentRegister!M:M,MATCH(AuditSheet!$A742,ShipmentRegister!C:C,0)))</f>
        <v/>
      </c>
      <c r="G742" s="37" t="str">
        <f t="shared" si="24"/>
        <v/>
      </c>
    </row>
    <row r="743" spans="1:7" s="54" customFormat="1">
      <c r="A743" s="29"/>
      <c r="B743" s="24"/>
      <c r="C743" s="38" t="str">
        <f>IF(ISBLANK($A743),"",INDEX(ShipmentRegister!F:F,MATCH(AuditSheet!$A743,ShipmentRegister!C:C,0)))</f>
        <v/>
      </c>
      <c r="D743" s="38" t="str">
        <f t="shared" si="25"/>
        <v/>
      </c>
      <c r="E743" s="38" t="str">
        <f>IF(ISBLANK($A743),"",INDEX(ShipmentRegister!D:D,MATCH(AuditSheet!$A743,ShipmentRegister!C:C,0)))</f>
        <v/>
      </c>
      <c r="F743" s="38" t="str">
        <f>IF(ISBLANK($A743),"",INDEX(ShipmentRegister!M:M,MATCH(AuditSheet!$A743,ShipmentRegister!C:C,0)))</f>
        <v/>
      </c>
      <c r="G743" s="37" t="str">
        <f t="shared" si="24"/>
        <v/>
      </c>
    </row>
    <row r="744" spans="1:7" s="54" customFormat="1">
      <c r="A744" s="29"/>
      <c r="B744" s="24"/>
      <c r="C744" s="38" t="str">
        <f>IF(ISBLANK($A744),"",INDEX(ShipmentRegister!F:F,MATCH(AuditSheet!$A744,ShipmentRegister!C:C,0)))</f>
        <v/>
      </c>
      <c r="D744" s="38" t="str">
        <f t="shared" si="25"/>
        <v/>
      </c>
      <c r="E744" s="38" t="str">
        <f>IF(ISBLANK($A744),"",INDEX(ShipmentRegister!D:D,MATCH(AuditSheet!$A744,ShipmentRegister!C:C,0)))</f>
        <v/>
      </c>
      <c r="F744" s="38" t="str">
        <f>IF(ISBLANK($A744),"",INDEX(ShipmentRegister!M:M,MATCH(AuditSheet!$A744,ShipmentRegister!C:C,0)))</f>
        <v/>
      </c>
      <c r="G744" s="37" t="str">
        <f t="shared" si="24"/>
        <v/>
      </c>
    </row>
    <row r="745" spans="1:7" s="54" customFormat="1">
      <c r="A745" s="29"/>
      <c r="B745" s="24"/>
      <c r="C745" s="38" t="str">
        <f>IF(ISBLANK($A745),"",INDEX(ShipmentRegister!F:F,MATCH(AuditSheet!$A745,ShipmentRegister!C:C,0)))</f>
        <v/>
      </c>
      <c r="D745" s="38" t="str">
        <f t="shared" si="25"/>
        <v/>
      </c>
      <c r="E745" s="38" t="str">
        <f>IF(ISBLANK($A745),"",INDEX(ShipmentRegister!D:D,MATCH(AuditSheet!$A745,ShipmentRegister!C:C,0)))</f>
        <v/>
      </c>
      <c r="F745" s="38" t="str">
        <f>IF(ISBLANK($A745),"",INDEX(ShipmentRegister!M:M,MATCH(AuditSheet!$A745,ShipmentRegister!C:C,0)))</f>
        <v/>
      </c>
      <c r="G745" s="37" t="str">
        <f t="shared" si="24"/>
        <v/>
      </c>
    </row>
    <row r="746" spans="1:7" s="54" customFormat="1">
      <c r="A746" s="29"/>
      <c r="B746" s="24"/>
      <c r="C746" s="38" t="str">
        <f>IF(ISBLANK($A746),"",INDEX(ShipmentRegister!F:F,MATCH(AuditSheet!$A746,ShipmentRegister!C:C,0)))</f>
        <v/>
      </c>
      <c r="D746" s="38" t="str">
        <f t="shared" si="25"/>
        <v/>
      </c>
      <c r="E746" s="38" t="str">
        <f>IF(ISBLANK($A746),"",INDEX(ShipmentRegister!D:D,MATCH(AuditSheet!$A746,ShipmentRegister!C:C,0)))</f>
        <v/>
      </c>
      <c r="F746" s="38" t="str">
        <f>IF(ISBLANK($A746),"",INDEX(ShipmentRegister!M:M,MATCH(AuditSheet!$A746,ShipmentRegister!C:C,0)))</f>
        <v/>
      </c>
      <c r="G746" s="37" t="str">
        <f t="shared" si="24"/>
        <v/>
      </c>
    </row>
    <row r="747" spans="1:7" s="54" customFormat="1">
      <c r="A747" s="29"/>
      <c r="B747" s="24"/>
      <c r="C747" s="38" t="str">
        <f>IF(ISBLANK($A747),"",INDEX(ShipmentRegister!F:F,MATCH(AuditSheet!$A747,ShipmentRegister!C:C,0)))</f>
        <v/>
      </c>
      <c r="D747" s="38" t="str">
        <f t="shared" si="25"/>
        <v/>
      </c>
      <c r="E747" s="38" t="str">
        <f>IF(ISBLANK($A747),"",INDEX(ShipmentRegister!D:D,MATCH(AuditSheet!$A747,ShipmentRegister!C:C,0)))</f>
        <v/>
      </c>
      <c r="F747" s="38" t="str">
        <f>IF(ISBLANK($A747),"",INDEX(ShipmentRegister!M:M,MATCH(AuditSheet!$A747,ShipmentRegister!C:C,0)))</f>
        <v/>
      </c>
      <c r="G747" s="37" t="str">
        <f t="shared" si="24"/>
        <v/>
      </c>
    </row>
    <row r="748" spans="1:7" s="54" customFormat="1">
      <c r="A748" s="29"/>
      <c r="B748" s="24"/>
      <c r="C748" s="38" t="str">
        <f>IF(ISBLANK($A748),"",INDEX(ShipmentRegister!F:F,MATCH(AuditSheet!$A748,ShipmentRegister!C:C,0)))</f>
        <v/>
      </c>
      <c r="D748" s="38" t="str">
        <f t="shared" si="25"/>
        <v/>
      </c>
      <c r="E748" s="38" t="str">
        <f>IF(ISBLANK($A748),"",INDEX(ShipmentRegister!D:D,MATCH(AuditSheet!$A748,ShipmentRegister!C:C,0)))</f>
        <v/>
      </c>
      <c r="F748" s="38" t="str">
        <f>IF(ISBLANK($A748),"",INDEX(ShipmentRegister!M:M,MATCH(AuditSheet!$A748,ShipmentRegister!C:C,0)))</f>
        <v/>
      </c>
      <c r="G748" s="37" t="str">
        <f t="shared" si="24"/>
        <v/>
      </c>
    </row>
    <row r="749" spans="1:7" s="54" customFormat="1">
      <c r="A749" s="29"/>
      <c r="B749" s="24"/>
      <c r="C749" s="38" t="str">
        <f>IF(ISBLANK($A749),"",INDEX(ShipmentRegister!F:F,MATCH(AuditSheet!$A749,ShipmentRegister!C:C,0)))</f>
        <v/>
      </c>
      <c r="D749" s="38" t="str">
        <f t="shared" si="25"/>
        <v/>
      </c>
      <c r="E749" s="38" t="str">
        <f>IF(ISBLANK($A749),"",INDEX(ShipmentRegister!D:D,MATCH(AuditSheet!$A749,ShipmentRegister!C:C,0)))</f>
        <v/>
      </c>
      <c r="F749" s="38" t="str">
        <f>IF(ISBLANK($A749),"",INDEX(ShipmentRegister!M:M,MATCH(AuditSheet!$A749,ShipmentRegister!C:C,0)))</f>
        <v/>
      </c>
      <c r="G749" s="37" t="str">
        <f t="shared" si="24"/>
        <v/>
      </c>
    </row>
    <row r="750" spans="1:7" s="54" customFormat="1">
      <c r="A750" s="29"/>
      <c r="B750" s="24"/>
      <c r="C750" s="38" t="str">
        <f>IF(ISBLANK($A750),"",INDEX(ShipmentRegister!F:F,MATCH(AuditSheet!$A750,ShipmentRegister!C:C,0)))</f>
        <v/>
      </c>
      <c r="D750" s="38" t="str">
        <f t="shared" si="25"/>
        <v/>
      </c>
      <c r="E750" s="38" t="str">
        <f>IF(ISBLANK($A750),"",INDEX(ShipmentRegister!D:D,MATCH(AuditSheet!$A750,ShipmentRegister!C:C,0)))</f>
        <v/>
      </c>
      <c r="F750" s="38" t="str">
        <f>IF(ISBLANK($A750),"",INDEX(ShipmentRegister!M:M,MATCH(AuditSheet!$A750,ShipmentRegister!C:C,0)))</f>
        <v/>
      </c>
      <c r="G750" s="37" t="str">
        <f t="shared" si="24"/>
        <v/>
      </c>
    </row>
    <row r="751" spans="1:7" s="54" customFormat="1">
      <c r="A751" s="29"/>
      <c r="B751" s="24"/>
      <c r="C751" s="38" t="str">
        <f>IF(ISBLANK($A751),"",INDEX(ShipmentRegister!F:F,MATCH(AuditSheet!$A751,ShipmentRegister!C:C,0)))</f>
        <v/>
      </c>
      <c r="D751" s="38" t="str">
        <f t="shared" si="25"/>
        <v/>
      </c>
      <c r="E751" s="38" t="str">
        <f>IF(ISBLANK($A751),"",INDEX(ShipmentRegister!D:D,MATCH(AuditSheet!$A751,ShipmentRegister!C:C,0)))</f>
        <v/>
      </c>
      <c r="F751" s="38" t="str">
        <f>IF(ISBLANK($A751),"",INDEX(ShipmentRegister!M:M,MATCH(AuditSheet!$A751,ShipmentRegister!C:C,0)))</f>
        <v/>
      </c>
      <c r="G751" s="37" t="str">
        <f t="shared" si="24"/>
        <v/>
      </c>
    </row>
    <row r="752" spans="1:7" s="54" customFormat="1">
      <c r="A752" s="29"/>
      <c r="B752" s="24"/>
      <c r="C752" s="38" t="str">
        <f>IF(ISBLANK($A752),"",INDEX(ShipmentRegister!F:F,MATCH(AuditSheet!$A752,ShipmentRegister!C:C,0)))</f>
        <v/>
      </c>
      <c r="D752" s="38" t="str">
        <f t="shared" si="25"/>
        <v/>
      </c>
      <c r="E752" s="38" t="str">
        <f>IF(ISBLANK($A752),"",INDEX(ShipmentRegister!D:D,MATCH(AuditSheet!$A752,ShipmentRegister!C:C,0)))</f>
        <v/>
      </c>
      <c r="F752" s="38" t="str">
        <f>IF(ISBLANK($A752),"",INDEX(ShipmentRegister!M:M,MATCH(AuditSheet!$A752,ShipmentRegister!C:C,0)))</f>
        <v/>
      </c>
      <c r="G752" s="37" t="str">
        <f t="shared" si="24"/>
        <v/>
      </c>
    </row>
    <row r="753" spans="1:7" s="54" customFormat="1">
      <c r="A753" s="29"/>
      <c r="B753" s="24"/>
      <c r="C753" s="38" t="str">
        <f>IF(ISBLANK($A753),"",INDEX(ShipmentRegister!F:F,MATCH(AuditSheet!$A753,ShipmentRegister!C:C,0)))</f>
        <v/>
      </c>
      <c r="D753" s="38" t="str">
        <f t="shared" si="25"/>
        <v/>
      </c>
      <c r="E753" s="38" t="str">
        <f>IF(ISBLANK($A753),"",INDEX(ShipmentRegister!D:D,MATCH(AuditSheet!$A753,ShipmentRegister!C:C,0)))</f>
        <v/>
      </c>
      <c r="F753" s="38" t="str">
        <f>IF(ISBLANK($A753),"",INDEX(ShipmentRegister!M:M,MATCH(AuditSheet!$A753,ShipmentRegister!C:C,0)))</f>
        <v/>
      </c>
      <c r="G753" s="37" t="str">
        <f t="shared" si="24"/>
        <v/>
      </c>
    </row>
    <row r="754" spans="1:7" s="54" customFormat="1">
      <c r="A754" s="29"/>
      <c r="B754" s="24"/>
      <c r="C754" s="38" t="str">
        <f>IF(ISBLANK($A754),"",INDEX(ShipmentRegister!F:F,MATCH(AuditSheet!$A754,ShipmentRegister!C:C,0)))</f>
        <v/>
      </c>
      <c r="D754" s="38" t="str">
        <f t="shared" si="25"/>
        <v/>
      </c>
      <c r="E754" s="38" t="str">
        <f>IF(ISBLANK($A754),"",INDEX(ShipmentRegister!D:D,MATCH(AuditSheet!$A754,ShipmentRegister!C:C,0)))</f>
        <v/>
      </c>
      <c r="F754" s="38" t="str">
        <f>IF(ISBLANK($A754),"",INDEX(ShipmentRegister!M:M,MATCH(AuditSheet!$A754,ShipmentRegister!C:C,0)))</f>
        <v/>
      </c>
      <c r="G754" s="37" t="str">
        <f t="shared" si="24"/>
        <v/>
      </c>
    </row>
    <row r="755" spans="1:7" s="54" customFormat="1">
      <c r="A755" s="29"/>
      <c r="B755" s="24"/>
      <c r="C755" s="38" t="str">
        <f>IF(ISBLANK($A755),"",INDEX(ShipmentRegister!F:F,MATCH(AuditSheet!$A755,ShipmentRegister!C:C,0)))</f>
        <v/>
      </c>
      <c r="D755" s="38" t="str">
        <f t="shared" si="25"/>
        <v/>
      </c>
      <c r="E755" s="38" t="str">
        <f>IF(ISBLANK($A755),"",INDEX(ShipmentRegister!D:D,MATCH(AuditSheet!$A755,ShipmentRegister!C:C,0)))</f>
        <v/>
      </c>
      <c r="F755" s="38" t="str">
        <f>IF(ISBLANK($A755),"",INDEX(ShipmentRegister!M:M,MATCH(AuditSheet!$A755,ShipmentRegister!C:C,0)))</f>
        <v/>
      </c>
      <c r="G755" s="37" t="str">
        <f t="shared" si="24"/>
        <v/>
      </c>
    </row>
    <row r="756" spans="1:7" s="54" customFormat="1">
      <c r="A756" s="29"/>
      <c r="B756" s="24"/>
      <c r="C756" s="38" t="str">
        <f>IF(ISBLANK($A756),"",INDEX(ShipmentRegister!F:F,MATCH(AuditSheet!$A756,ShipmentRegister!C:C,0)))</f>
        <v/>
      </c>
      <c r="D756" s="38" t="str">
        <f t="shared" si="25"/>
        <v/>
      </c>
      <c r="E756" s="38" t="str">
        <f>IF(ISBLANK($A756),"",INDEX(ShipmentRegister!D:D,MATCH(AuditSheet!$A756,ShipmentRegister!C:C,0)))</f>
        <v/>
      </c>
      <c r="F756" s="38" t="str">
        <f>IF(ISBLANK($A756),"",INDEX(ShipmentRegister!M:M,MATCH(AuditSheet!$A756,ShipmentRegister!C:C,0)))</f>
        <v/>
      </c>
      <c r="G756" s="37" t="str">
        <f t="shared" si="24"/>
        <v/>
      </c>
    </row>
    <row r="757" spans="1:7" s="54" customFormat="1">
      <c r="A757" s="29"/>
      <c r="B757" s="24"/>
      <c r="C757" s="38" t="str">
        <f>IF(ISBLANK($A757),"",INDEX(ShipmentRegister!F:F,MATCH(AuditSheet!$A757,ShipmentRegister!C:C,0)))</f>
        <v/>
      </c>
      <c r="D757" s="38" t="str">
        <f t="shared" si="25"/>
        <v/>
      </c>
      <c r="E757" s="38" t="str">
        <f>IF(ISBLANK($A757),"",INDEX(ShipmentRegister!D:D,MATCH(AuditSheet!$A757,ShipmentRegister!C:C,0)))</f>
        <v/>
      </c>
      <c r="F757" s="38" t="str">
        <f>IF(ISBLANK($A757),"",INDEX(ShipmentRegister!M:M,MATCH(AuditSheet!$A757,ShipmentRegister!C:C,0)))</f>
        <v/>
      </c>
      <c r="G757" s="37" t="str">
        <f t="shared" si="24"/>
        <v/>
      </c>
    </row>
    <row r="758" spans="1:7" s="54" customFormat="1">
      <c r="A758" s="29"/>
      <c r="B758" s="24"/>
      <c r="C758" s="38" t="str">
        <f>IF(ISBLANK($A758),"",INDEX(ShipmentRegister!F:F,MATCH(AuditSheet!$A758,ShipmentRegister!C:C,0)))</f>
        <v/>
      </c>
      <c r="D758" s="38" t="str">
        <f t="shared" si="25"/>
        <v/>
      </c>
      <c r="E758" s="38" t="str">
        <f>IF(ISBLANK($A758),"",INDEX(ShipmentRegister!D:D,MATCH(AuditSheet!$A758,ShipmentRegister!C:C,0)))</f>
        <v/>
      </c>
      <c r="F758" s="38" t="str">
        <f>IF(ISBLANK($A758),"",INDEX(ShipmentRegister!M:M,MATCH(AuditSheet!$A758,ShipmentRegister!C:C,0)))</f>
        <v/>
      </c>
      <c r="G758" s="37" t="str">
        <f t="shared" si="24"/>
        <v/>
      </c>
    </row>
    <row r="759" spans="1:7" s="54" customFormat="1">
      <c r="A759" s="29"/>
      <c r="B759" s="24"/>
      <c r="C759" s="38" t="str">
        <f>IF(ISBLANK($A759),"",INDEX(ShipmentRegister!F:F,MATCH(AuditSheet!$A759,ShipmentRegister!C:C,0)))</f>
        <v/>
      </c>
      <c r="D759" s="38" t="str">
        <f t="shared" si="25"/>
        <v/>
      </c>
      <c r="E759" s="38" t="str">
        <f>IF(ISBLANK($A759),"",INDEX(ShipmentRegister!D:D,MATCH(AuditSheet!$A759,ShipmentRegister!C:C,0)))</f>
        <v/>
      </c>
      <c r="F759" s="38" t="str">
        <f>IF(ISBLANK($A759),"",INDEX(ShipmentRegister!M:M,MATCH(AuditSheet!$A759,ShipmentRegister!C:C,0)))</f>
        <v/>
      </c>
      <c r="G759" s="37" t="str">
        <f t="shared" si="24"/>
        <v/>
      </c>
    </row>
    <row r="760" spans="1:7" s="54" customFormat="1">
      <c r="A760" s="29"/>
      <c r="B760" s="24"/>
      <c r="C760" s="38" t="str">
        <f>IF(ISBLANK($A760),"",INDEX(ShipmentRegister!F:F,MATCH(AuditSheet!$A760,ShipmentRegister!C:C,0)))</f>
        <v/>
      </c>
      <c r="D760" s="38" t="str">
        <f t="shared" si="25"/>
        <v/>
      </c>
      <c r="E760" s="38" t="str">
        <f>IF(ISBLANK($A760),"",INDEX(ShipmentRegister!D:D,MATCH(AuditSheet!$A760,ShipmentRegister!C:C,0)))</f>
        <v/>
      </c>
      <c r="F760" s="38" t="str">
        <f>IF(ISBLANK($A760),"",INDEX(ShipmentRegister!M:M,MATCH(AuditSheet!$A760,ShipmentRegister!C:C,0)))</f>
        <v/>
      </c>
      <c r="G760" s="37" t="str">
        <f t="shared" si="24"/>
        <v/>
      </c>
    </row>
    <row r="761" spans="1:7" s="54" customFormat="1">
      <c r="A761" s="29"/>
      <c r="B761" s="24"/>
      <c r="C761" s="38" t="str">
        <f>IF(ISBLANK($A761),"",INDEX(ShipmentRegister!F:F,MATCH(AuditSheet!$A761,ShipmentRegister!C:C,0)))</f>
        <v/>
      </c>
      <c r="D761" s="38" t="str">
        <f t="shared" si="25"/>
        <v/>
      </c>
      <c r="E761" s="38" t="str">
        <f>IF(ISBLANK($A761),"",INDEX(ShipmentRegister!D:D,MATCH(AuditSheet!$A761,ShipmentRegister!C:C,0)))</f>
        <v/>
      </c>
      <c r="F761" s="38" t="str">
        <f>IF(ISBLANK($A761),"",INDEX(ShipmentRegister!M:M,MATCH(AuditSheet!$A761,ShipmentRegister!C:C,0)))</f>
        <v/>
      </c>
      <c r="G761" s="37" t="str">
        <f t="shared" si="24"/>
        <v/>
      </c>
    </row>
    <row r="762" spans="1:7" s="54" customFormat="1">
      <c r="A762" s="29"/>
      <c r="B762" s="24"/>
      <c r="C762" s="38" t="str">
        <f>IF(ISBLANK($A762),"",INDEX(ShipmentRegister!F:F,MATCH(AuditSheet!$A762,ShipmentRegister!C:C,0)))</f>
        <v/>
      </c>
      <c r="D762" s="38" t="str">
        <f t="shared" si="25"/>
        <v/>
      </c>
      <c r="E762" s="38" t="str">
        <f>IF(ISBLANK($A762),"",INDEX(ShipmentRegister!D:D,MATCH(AuditSheet!$A762,ShipmentRegister!C:C,0)))</f>
        <v/>
      </c>
      <c r="F762" s="38" t="str">
        <f>IF(ISBLANK($A762),"",INDEX(ShipmentRegister!M:M,MATCH(AuditSheet!$A762,ShipmentRegister!C:C,0)))</f>
        <v/>
      </c>
      <c r="G762" s="37" t="str">
        <f t="shared" si="24"/>
        <v/>
      </c>
    </row>
    <row r="763" spans="1:7" s="54" customFormat="1">
      <c r="A763" s="29"/>
      <c r="B763" s="24"/>
      <c r="C763" s="38" t="str">
        <f>IF(ISBLANK($A763),"",INDEX(ShipmentRegister!F:F,MATCH(AuditSheet!$A763,ShipmentRegister!C:C,0)))</f>
        <v/>
      </c>
      <c r="D763" s="38" t="str">
        <f t="shared" si="25"/>
        <v/>
      </c>
      <c r="E763" s="38" t="str">
        <f>IF(ISBLANK($A763),"",INDEX(ShipmentRegister!D:D,MATCH(AuditSheet!$A763,ShipmentRegister!C:C,0)))</f>
        <v/>
      </c>
      <c r="F763" s="38" t="str">
        <f>IF(ISBLANK($A763),"",INDEX(ShipmentRegister!M:M,MATCH(AuditSheet!$A763,ShipmentRegister!C:C,0)))</f>
        <v/>
      </c>
      <c r="G763" s="37" t="str">
        <f t="shared" si="24"/>
        <v/>
      </c>
    </row>
    <row r="764" spans="1:7" s="54" customFormat="1">
      <c r="A764" s="29"/>
      <c r="B764" s="24"/>
      <c r="C764" s="38" t="str">
        <f>IF(ISBLANK($A764),"",INDEX(ShipmentRegister!F:F,MATCH(AuditSheet!$A764,ShipmentRegister!C:C,0)))</f>
        <v/>
      </c>
      <c r="D764" s="38" t="str">
        <f t="shared" si="25"/>
        <v/>
      </c>
      <c r="E764" s="38" t="str">
        <f>IF(ISBLANK($A764),"",INDEX(ShipmentRegister!D:D,MATCH(AuditSheet!$A764,ShipmentRegister!C:C,0)))</f>
        <v/>
      </c>
      <c r="F764" s="38" t="str">
        <f>IF(ISBLANK($A764),"",INDEX(ShipmentRegister!M:M,MATCH(AuditSheet!$A764,ShipmentRegister!C:C,0)))</f>
        <v/>
      </c>
      <c r="G764" s="37" t="str">
        <f t="shared" si="24"/>
        <v/>
      </c>
    </row>
    <row r="765" spans="1:7" s="54" customFormat="1">
      <c r="A765" s="29"/>
      <c r="B765" s="24"/>
      <c r="C765" s="38" t="str">
        <f>IF(ISBLANK($A765),"",INDEX(ShipmentRegister!F:F,MATCH(AuditSheet!$A765,ShipmentRegister!C:C,0)))</f>
        <v/>
      </c>
      <c r="D765" s="38" t="str">
        <f t="shared" si="25"/>
        <v/>
      </c>
      <c r="E765" s="38" t="str">
        <f>IF(ISBLANK($A765),"",INDEX(ShipmentRegister!D:D,MATCH(AuditSheet!$A765,ShipmentRegister!C:C,0)))</f>
        <v/>
      </c>
      <c r="F765" s="38" t="str">
        <f>IF(ISBLANK($A765),"",INDEX(ShipmentRegister!M:M,MATCH(AuditSheet!$A765,ShipmentRegister!C:C,0)))</f>
        <v/>
      </c>
      <c r="G765" s="37" t="str">
        <f t="shared" si="24"/>
        <v/>
      </c>
    </row>
    <row r="766" spans="1:7" s="54" customFormat="1">
      <c r="A766" s="29"/>
      <c r="B766" s="24"/>
      <c r="C766" s="38" t="str">
        <f>IF(ISBLANK($A766),"",INDEX(ShipmentRegister!F:F,MATCH(AuditSheet!$A766,ShipmentRegister!C:C,0)))</f>
        <v/>
      </c>
      <c r="D766" s="38" t="str">
        <f t="shared" si="25"/>
        <v/>
      </c>
      <c r="E766" s="38" t="str">
        <f>IF(ISBLANK($A766),"",INDEX(ShipmentRegister!D:D,MATCH(AuditSheet!$A766,ShipmentRegister!C:C,0)))</f>
        <v/>
      </c>
      <c r="F766" s="38" t="str">
        <f>IF(ISBLANK($A766),"",INDEX(ShipmentRegister!M:M,MATCH(AuditSheet!$A766,ShipmentRegister!C:C,0)))</f>
        <v/>
      </c>
      <c r="G766" s="37" t="str">
        <f t="shared" si="24"/>
        <v/>
      </c>
    </row>
    <row r="767" spans="1:7" s="54" customFormat="1">
      <c r="A767" s="29"/>
      <c r="B767" s="24"/>
      <c r="C767" s="38" t="str">
        <f>IF(ISBLANK($A767),"",INDEX(ShipmentRegister!F:F,MATCH(AuditSheet!$A767,ShipmentRegister!C:C,0)))</f>
        <v/>
      </c>
      <c r="D767" s="38" t="str">
        <f t="shared" si="25"/>
        <v/>
      </c>
      <c r="E767" s="38" t="str">
        <f>IF(ISBLANK($A767),"",INDEX(ShipmentRegister!D:D,MATCH(AuditSheet!$A767,ShipmentRegister!C:C,0)))</f>
        <v/>
      </c>
      <c r="F767" s="38" t="str">
        <f>IF(ISBLANK($A767),"",INDEX(ShipmentRegister!M:M,MATCH(AuditSheet!$A767,ShipmentRegister!C:C,0)))</f>
        <v/>
      </c>
      <c r="G767" s="37" t="str">
        <f t="shared" si="24"/>
        <v/>
      </c>
    </row>
    <row r="768" spans="1:7" s="54" customFormat="1">
      <c r="A768" s="29"/>
      <c r="B768" s="24"/>
      <c r="C768" s="38" t="str">
        <f>IF(ISBLANK($A768),"",INDEX(ShipmentRegister!F:F,MATCH(AuditSheet!$A768,ShipmentRegister!C:C,0)))</f>
        <v/>
      </c>
      <c r="D768" s="38" t="str">
        <f t="shared" si="25"/>
        <v/>
      </c>
      <c r="E768" s="38" t="str">
        <f>IF(ISBLANK($A768),"",INDEX(ShipmentRegister!D:D,MATCH(AuditSheet!$A768,ShipmentRegister!C:C,0)))</f>
        <v/>
      </c>
      <c r="F768" s="38" t="str">
        <f>IF(ISBLANK($A768),"",INDEX(ShipmentRegister!M:M,MATCH(AuditSheet!$A768,ShipmentRegister!C:C,0)))</f>
        <v/>
      </c>
      <c r="G768" s="37" t="str">
        <f t="shared" si="24"/>
        <v/>
      </c>
    </row>
    <row r="769" spans="1:7" s="54" customFormat="1">
      <c r="A769" s="29"/>
      <c r="B769" s="24"/>
      <c r="C769" s="38" t="str">
        <f>IF(ISBLANK($A769),"",INDEX(ShipmentRegister!F:F,MATCH(AuditSheet!$A769,ShipmentRegister!C:C,0)))</f>
        <v/>
      </c>
      <c r="D769" s="38" t="str">
        <f t="shared" si="25"/>
        <v/>
      </c>
      <c r="E769" s="38" t="str">
        <f>IF(ISBLANK($A769),"",INDEX(ShipmentRegister!D:D,MATCH(AuditSheet!$A769,ShipmentRegister!C:C,0)))</f>
        <v/>
      </c>
      <c r="F769" s="38" t="str">
        <f>IF(ISBLANK($A769),"",INDEX(ShipmentRegister!M:M,MATCH(AuditSheet!$A769,ShipmentRegister!C:C,0)))</f>
        <v/>
      </c>
      <c r="G769" s="37" t="str">
        <f t="shared" si="24"/>
        <v/>
      </c>
    </row>
    <row r="770" spans="1:7" s="54" customFormat="1">
      <c r="A770" s="29"/>
      <c r="B770" s="24"/>
      <c r="C770" s="38" t="str">
        <f>IF(ISBLANK($A770),"",INDEX(ShipmentRegister!F:F,MATCH(AuditSheet!$A770,ShipmentRegister!C:C,0)))</f>
        <v/>
      </c>
      <c r="D770" s="38" t="str">
        <f t="shared" si="25"/>
        <v/>
      </c>
      <c r="E770" s="38" t="str">
        <f>IF(ISBLANK($A770),"",INDEX(ShipmentRegister!D:D,MATCH(AuditSheet!$A770,ShipmentRegister!C:C,0)))</f>
        <v/>
      </c>
      <c r="F770" s="38" t="str">
        <f>IF(ISBLANK($A770),"",INDEX(ShipmentRegister!M:M,MATCH(AuditSheet!$A770,ShipmentRegister!C:C,0)))</f>
        <v/>
      </c>
      <c r="G770" s="37" t="str">
        <f t="shared" si="24"/>
        <v/>
      </c>
    </row>
    <row r="771" spans="1:7" s="54" customFormat="1">
      <c r="A771" s="29"/>
      <c r="B771" s="24"/>
      <c r="C771" s="38" t="str">
        <f>IF(ISBLANK($A771),"",INDEX(ShipmentRegister!F:F,MATCH(AuditSheet!$A771,ShipmentRegister!C:C,0)))</f>
        <v/>
      </c>
      <c r="D771" s="38" t="str">
        <f t="shared" si="25"/>
        <v/>
      </c>
      <c r="E771" s="38" t="str">
        <f>IF(ISBLANK($A771),"",INDEX(ShipmentRegister!D:D,MATCH(AuditSheet!$A771,ShipmentRegister!C:C,0)))</f>
        <v/>
      </c>
      <c r="F771" s="38" t="str">
        <f>IF(ISBLANK($A771),"",INDEX(ShipmentRegister!M:M,MATCH(AuditSheet!$A771,ShipmentRegister!C:C,0)))</f>
        <v/>
      </c>
      <c r="G771" s="37" t="str">
        <f t="shared" ref="G771:G834" si="26">IF(COUNTIF(A:A,A:A)&gt;1,"Duplicate ID","")</f>
        <v/>
      </c>
    </row>
    <row r="772" spans="1:7" s="54" customFormat="1">
      <c r="A772" s="29"/>
      <c r="B772" s="24"/>
      <c r="C772" s="38" t="str">
        <f>IF(ISBLANK($A772),"",INDEX(ShipmentRegister!F:F,MATCH(AuditSheet!$A772,ShipmentRegister!C:C,0)))</f>
        <v/>
      </c>
      <c r="D772" s="38" t="str">
        <f t="shared" ref="D772:D835" si="27">IF(A772="","",IF(B772&lt;&gt;C772,"Does Not Match",""))</f>
        <v/>
      </c>
      <c r="E772" s="38" t="str">
        <f>IF(ISBLANK($A772),"",INDEX(ShipmentRegister!D:D,MATCH(AuditSheet!$A772,ShipmentRegister!C:C,0)))</f>
        <v/>
      </c>
      <c r="F772" s="38" t="str">
        <f>IF(ISBLANK($A772),"",INDEX(ShipmentRegister!M:M,MATCH(AuditSheet!$A772,ShipmentRegister!C:C,0)))</f>
        <v/>
      </c>
      <c r="G772" s="37" t="str">
        <f t="shared" si="26"/>
        <v/>
      </c>
    </row>
    <row r="773" spans="1:7" s="54" customFormat="1">
      <c r="A773" s="29"/>
      <c r="B773" s="24"/>
      <c r="C773" s="38" t="str">
        <f>IF(ISBLANK($A773),"",INDEX(ShipmentRegister!F:F,MATCH(AuditSheet!$A773,ShipmentRegister!C:C,0)))</f>
        <v/>
      </c>
      <c r="D773" s="38" t="str">
        <f t="shared" si="27"/>
        <v/>
      </c>
      <c r="E773" s="38" t="str">
        <f>IF(ISBLANK($A773),"",INDEX(ShipmentRegister!D:D,MATCH(AuditSheet!$A773,ShipmentRegister!C:C,0)))</f>
        <v/>
      </c>
      <c r="F773" s="38" t="str">
        <f>IF(ISBLANK($A773),"",INDEX(ShipmentRegister!M:M,MATCH(AuditSheet!$A773,ShipmentRegister!C:C,0)))</f>
        <v/>
      </c>
      <c r="G773" s="37" t="str">
        <f t="shared" si="26"/>
        <v/>
      </c>
    </row>
    <row r="774" spans="1:7" s="54" customFormat="1">
      <c r="A774" s="29"/>
      <c r="B774" s="24"/>
      <c r="C774" s="38" t="str">
        <f>IF(ISBLANK($A774),"",INDEX(ShipmentRegister!F:F,MATCH(AuditSheet!$A774,ShipmentRegister!C:C,0)))</f>
        <v/>
      </c>
      <c r="D774" s="38" t="str">
        <f t="shared" si="27"/>
        <v/>
      </c>
      <c r="E774" s="38" t="str">
        <f>IF(ISBLANK($A774),"",INDEX(ShipmentRegister!D:D,MATCH(AuditSheet!$A774,ShipmentRegister!C:C,0)))</f>
        <v/>
      </c>
      <c r="F774" s="38" t="str">
        <f>IF(ISBLANK($A774),"",INDEX(ShipmentRegister!M:M,MATCH(AuditSheet!$A774,ShipmentRegister!C:C,0)))</f>
        <v/>
      </c>
      <c r="G774" s="37" t="str">
        <f t="shared" si="26"/>
        <v/>
      </c>
    </row>
    <row r="775" spans="1:7" s="54" customFormat="1">
      <c r="A775" s="29"/>
      <c r="B775" s="24"/>
      <c r="C775" s="38" t="str">
        <f>IF(ISBLANK($A775),"",INDEX(ShipmentRegister!F:F,MATCH(AuditSheet!$A775,ShipmentRegister!C:C,0)))</f>
        <v/>
      </c>
      <c r="D775" s="38" t="str">
        <f t="shared" si="27"/>
        <v/>
      </c>
      <c r="E775" s="38" t="str">
        <f>IF(ISBLANK($A775),"",INDEX(ShipmentRegister!D:D,MATCH(AuditSheet!$A775,ShipmentRegister!C:C,0)))</f>
        <v/>
      </c>
      <c r="F775" s="38" t="str">
        <f>IF(ISBLANK($A775),"",INDEX(ShipmentRegister!M:M,MATCH(AuditSheet!$A775,ShipmentRegister!C:C,0)))</f>
        <v/>
      </c>
      <c r="G775" s="37" t="str">
        <f t="shared" si="26"/>
        <v/>
      </c>
    </row>
    <row r="776" spans="1:7" s="54" customFormat="1">
      <c r="A776" s="29"/>
      <c r="B776" s="24"/>
      <c r="C776" s="38" t="str">
        <f>IF(ISBLANK($A776),"",INDEX(ShipmentRegister!F:F,MATCH(AuditSheet!$A776,ShipmentRegister!C:C,0)))</f>
        <v/>
      </c>
      <c r="D776" s="38" t="str">
        <f t="shared" si="27"/>
        <v/>
      </c>
      <c r="E776" s="38" t="str">
        <f>IF(ISBLANK($A776),"",INDEX(ShipmentRegister!D:D,MATCH(AuditSheet!$A776,ShipmentRegister!C:C,0)))</f>
        <v/>
      </c>
      <c r="F776" s="38" t="str">
        <f>IF(ISBLANK($A776),"",INDEX(ShipmentRegister!M:M,MATCH(AuditSheet!$A776,ShipmentRegister!C:C,0)))</f>
        <v/>
      </c>
      <c r="G776" s="37" t="str">
        <f t="shared" si="26"/>
        <v/>
      </c>
    </row>
    <row r="777" spans="1:7" s="54" customFormat="1">
      <c r="A777" s="29"/>
      <c r="B777" s="24"/>
      <c r="C777" s="38" t="str">
        <f>IF(ISBLANK($A777),"",INDEX(ShipmentRegister!F:F,MATCH(AuditSheet!$A777,ShipmentRegister!C:C,0)))</f>
        <v/>
      </c>
      <c r="D777" s="38" t="str">
        <f t="shared" si="27"/>
        <v/>
      </c>
      <c r="E777" s="38" t="str">
        <f>IF(ISBLANK($A777),"",INDEX(ShipmentRegister!D:D,MATCH(AuditSheet!$A777,ShipmentRegister!C:C,0)))</f>
        <v/>
      </c>
      <c r="F777" s="38" t="str">
        <f>IF(ISBLANK($A777),"",INDEX(ShipmentRegister!M:M,MATCH(AuditSheet!$A777,ShipmentRegister!C:C,0)))</f>
        <v/>
      </c>
      <c r="G777" s="37" t="str">
        <f t="shared" si="26"/>
        <v/>
      </c>
    </row>
    <row r="778" spans="1:7" s="54" customFormat="1">
      <c r="A778" s="29"/>
      <c r="B778" s="24"/>
      <c r="C778" s="38" t="str">
        <f>IF(ISBLANK($A778),"",INDEX(ShipmentRegister!F:F,MATCH(AuditSheet!$A778,ShipmentRegister!C:C,0)))</f>
        <v/>
      </c>
      <c r="D778" s="38" t="str">
        <f t="shared" si="27"/>
        <v/>
      </c>
      <c r="E778" s="38" t="str">
        <f>IF(ISBLANK($A778),"",INDEX(ShipmentRegister!D:D,MATCH(AuditSheet!$A778,ShipmentRegister!C:C,0)))</f>
        <v/>
      </c>
      <c r="F778" s="38" t="str">
        <f>IF(ISBLANK($A778),"",INDEX(ShipmentRegister!M:M,MATCH(AuditSheet!$A778,ShipmentRegister!C:C,0)))</f>
        <v/>
      </c>
      <c r="G778" s="37" t="str">
        <f t="shared" si="26"/>
        <v/>
      </c>
    </row>
    <row r="779" spans="1:7" s="54" customFormat="1">
      <c r="A779" s="29"/>
      <c r="B779" s="24"/>
      <c r="C779" s="38" t="str">
        <f>IF(ISBLANK($A779),"",INDEX(ShipmentRegister!F:F,MATCH(AuditSheet!$A779,ShipmentRegister!C:C,0)))</f>
        <v/>
      </c>
      <c r="D779" s="38" t="str">
        <f t="shared" si="27"/>
        <v/>
      </c>
      <c r="E779" s="38" t="str">
        <f>IF(ISBLANK($A779),"",INDEX(ShipmentRegister!D:D,MATCH(AuditSheet!$A779,ShipmentRegister!C:C,0)))</f>
        <v/>
      </c>
      <c r="F779" s="38" t="str">
        <f>IF(ISBLANK($A779),"",INDEX(ShipmentRegister!M:M,MATCH(AuditSheet!$A779,ShipmentRegister!C:C,0)))</f>
        <v/>
      </c>
      <c r="G779" s="37" t="str">
        <f t="shared" si="26"/>
        <v/>
      </c>
    </row>
    <row r="780" spans="1:7" s="54" customFormat="1">
      <c r="A780" s="29"/>
      <c r="B780" s="24"/>
      <c r="C780" s="38" t="str">
        <f>IF(ISBLANK($A780),"",INDEX(ShipmentRegister!F:F,MATCH(AuditSheet!$A780,ShipmentRegister!C:C,0)))</f>
        <v/>
      </c>
      <c r="D780" s="38" t="str">
        <f t="shared" si="27"/>
        <v/>
      </c>
      <c r="E780" s="38" t="str">
        <f>IF(ISBLANK($A780),"",INDEX(ShipmentRegister!D:D,MATCH(AuditSheet!$A780,ShipmentRegister!C:C,0)))</f>
        <v/>
      </c>
      <c r="F780" s="38" t="str">
        <f>IF(ISBLANK($A780),"",INDEX(ShipmentRegister!M:M,MATCH(AuditSheet!$A780,ShipmentRegister!C:C,0)))</f>
        <v/>
      </c>
      <c r="G780" s="37" t="str">
        <f t="shared" si="26"/>
        <v/>
      </c>
    </row>
    <row r="781" spans="1:7" s="54" customFormat="1">
      <c r="A781" s="29"/>
      <c r="B781" s="24"/>
      <c r="C781" s="38" t="str">
        <f>IF(ISBLANK($A781),"",INDEX(ShipmentRegister!F:F,MATCH(AuditSheet!$A781,ShipmentRegister!C:C,0)))</f>
        <v/>
      </c>
      <c r="D781" s="38" t="str">
        <f t="shared" si="27"/>
        <v/>
      </c>
      <c r="E781" s="38" t="str">
        <f>IF(ISBLANK($A781),"",INDEX(ShipmentRegister!D:D,MATCH(AuditSheet!$A781,ShipmentRegister!C:C,0)))</f>
        <v/>
      </c>
      <c r="F781" s="38" t="str">
        <f>IF(ISBLANK($A781),"",INDEX(ShipmentRegister!M:M,MATCH(AuditSheet!$A781,ShipmentRegister!C:C,0)))</f>
        <v/>
      </c>
      <c r="G781" s="37" t="str">
        <f t="shared" si="26"/>
        <v/>
      </c>
    </row>
    <row r="782" spans="1:7" s="54" customFormat="1">
      <c r="A782" s="29"/>
      <c r="B782" s="24"/>
      <c r="C782" s="38" t="str">
        <f>IF(ISBLANK($A782),"",INDEX(ShipmentRegister!F:F,MATCH(AuditSheet!$A782,ShipmentRegister!C:C,0)))</f>
        <v/>
      </c>
      <c r="D782" s="38" t="str">
        <f t="shared" si="27"/>
        <v/>
      </c>
      <c r="E782" s="38" t="str">
        <f>IF(ISBLANK($A782),"",INDEX(ShipmentRegister!D:D,MATCH(AuditSheet!$A782,ShipmentRegister!C:C,0)))</f>
        <v/>
      </c>
      <c r="F782" s="38" t="str">
        <f>IF(ISBLANK($A782),"",INDEX(ShipmentRegister!M:M,MATCH(AuditSheet!$A782,ShipmentRegister!C:C,0)))</f>
        <v/>
      </c>
      <c r="G782" s="37" t="str">
        <f t="shared" si="26"/>
        <v/>
      </c>
    </row>
    <row r="783" spans="1:7" s="54" customFormat="1">
      <c r="A783" s="29"/>
      <c r="B783" s="24"/>
      <c r="C783" s="38" t="str">
        <f>IF(ISBLANK($A783),"",INDEX(ShipmentRegister!F:F,MATCH(AuditSheet!$A783,ShipmentRegister!C:C,0)))</f>
        <v/>
      </c>
      <c r="D783" s="38" t="str">
        <f t="shared" si="27"/>
        <v/>
      </c>
      <c r="E783" s="38" t="str">
        <f>IF(ISBLANK($A783),"",INDEX(ShipmentRegister!D:D,MATCH(AuditSheet!$A783,ShipmentRegister!C:C,0)))</f>
        <v/>
      </c>
      <c r="F783" s="38" t="str">
        <f>IF(ISBLANK($A783),"",INDEX(ShipmentRegister!M:M,MATCH(AuditSheet!$A783,ShipmentRegister!C:C,0)))</f>
        <v/>
      </c>
      <c r="G783" s="37" t="str">
        <f t="shared" si="26"/>
        <v/>
      </c>
    </row>
    <row r="784" spans="1:7" s="54" customFormat="1">
      <c r="A784" s="29"/>
      <c r="B784" s="24"/>
      <c r="C784" s="38" t="str">
        <f>IF(ISBLANK($A784),"",INDEX(ShipmentRegister!F:F,MATCH(AuditSheet!$A784,ShipmentRegister!C:C,0)))</f>
        <v/>
      </c>
      <c r="D784" s="38" t="str">
        <f t="shared" si="27"/>
        <v/>
      </c>
      <c r="E784" s="38" t="str">
        <f>IF(ISBLANK($A784),"",INDEX(ShipmentRegister!D:D,MATCH(AuditSheet!$A784,ShipmentRegister!C:C,0)))</f>
        <v/>
      </c>
      <c r="F784" s="38" t="str">
        <f>IF(ISBLANK($A784),"",INDEX(ShipmentRegister!M:M,MATCH(AuditSheet!$A784,ShipmentRegister!C:C,0)))</f>
        <v/>
      </c>
      <c r="G784" s="37" t="str">
        <f t="shared" si="26"/>
        <v/>
      </c>
    </row>
    <row r="785" spans="1:7" s="54" customFormat="1">
      <c r="A785" s="29"/>
      <c r="B785" s="24"/>
      <c r="C785" s="38" t="str">
        <f>IF(ISBLANK($A785),"",INDEX(ShipmentRegister!F:F,MATCH(AuditSheet!$A785,ShipmentRegister!C:C,0)))</f>
        <v/>
      </c>
      <c r="D785" s="38" t="str">
        <f t="shared" si="27"/>
        <v/>
      </c>
      <c r="E785" s="38" t="str">
        <f>IF(ISBLANK($A785),"",INDEX(ShipmentRegister!D:D,MATCH(AuditSheet!$A785,ShipmentRegister!C:C,0)))</f>
        <v/>
      </c>
      <c r="F785" s="38" t="str">
        <f>IF(ISBLANK($A785),"",INDEX(ShipmentRegister!M:M,MATCH(AuditSheet!$A785,ShipmentRegister!C:C,0)))</f>
        <v/>
      </c>
      <c r="G785" s="37" t="str">
        <f t="shared" si="26"/>
        <v/>
      </c>
    </row>
    <row r="786" spans="1:7" s="54" customFormat="1">
      <c r="A786" s="29"/>
      <c r="B786" s="24"/>
      <c r="C786" s="38" t="str">
        <f>IF(ISBLANK($A786),"",INDEX(ShipmentRegister!F:F,MATCH(AuditSheet!$A786,ShipmentRegister!C:C,0)))</f>
        <v/>
      </c>
      <c r="D786" s="38" t="str">
        <f t="shared" si="27"/>
        <v/>
      </c>
      <c r="E786" s="38" t="str">
        <f>IF(ISBLANK($A786),"",INDEX(ShipmentRegister!D:D,MATCH(AuditSheet!$A786,ShipmentRegister!C:C,0)))</f>
        <v/>
      </c>
      <c r="F786" s="38" t="str">
        <f>IF(ISBLANK($A786),"",INDEX(ShipmentRegister!M:M,MATCH(AuditSheet!$A786,ShipmentRegister!C:C,0)))</f>
        <v/>
      </c>
      <c r="G786" s="37" t="str">
        <f t="shared" si="26"/>
        <v/>
      </c>
    </row>
    <row r="787" spans="1:7" s="54" customFormat="1">
      <c r="A787" s="29"/>
      <c r="B787" s="24"/>
      <c r="C787" s="38" t="str">
        <f>IF(ISBLANK($A787),"",INDEX(ShipmentRegister!F:F,MATCH(AuditSheet!$A787,ShipmentRegister!C:C,0)))</f>
        <v/>
      </c>
      <c r="D787" s="38" t="str">
        <f t="shared" si="27"/>
        <v/>
      </c>
      <c r="E787" s="38" t="str">
        <f>IF(ISBLANK($A787),"",INDEX(ShipmentRegister!D:D,MATCH(AuditSheet!$A787,ShipmentRegister!C:C,0)))</f>
        <v/>
      </c>
      <c r="F787" s="38" t="str">
        <f>IF(ISBLANK($A787),"",INDEX(ShipmentRegister!M:M,MATCH(AuditSheet!$A787,ShipmentRegister!C:C,0)))</f>
        <v/>
      </c>
      <c r="G787" s="37" t="str">
        <f t="shared" si="26"/>
        <v/>
      </c>
    </row>
    <row r="788" spans="1:7" s="54" customFormat="1">
      <c r="A788" s="29"/>
      <c r="B788" s="24"/>
      <c r="C788" s="38" t="str">
        <f>IF(ISBLANK($A788),"",INDEX(ShipmentRegister!F:F,MATCH(AuditSheet!$A788,ShipmentRegister!C:C,0)))</f>
        <v/>
      </c>
      <c r="D788" s="38" t="str">
        <f t="shared" si="27"/>
        <v/>
      </c>
      <c r="E788" s="38" t="str">
        <f>IF(ISBLANK($A788),"",INDEX(ShipmentRegister!D:D,MATCH(AuditSheet!$A788,ShipmentRegister!C:C,0)))</f>
        <v/>
      </c>
      <c r="F788" s="38" t="str">
        <f>IF(ISBLANK($A788),"",INDEX(ShipmentRegister!M:M,MATCH(AuditSheet!$A788,ShipmentRegister!C:C,0)))</f>
        <v/>
      </c>
      <c r="G788" s="37" t="str">
        <f t="shared" si="26"/>
        <v/>
      </c>
    </row>
    <row r="789" spans="1:7" s="54" customFormat="1">
      <c r="A789" s="29"/>
      <c r="B789" s="24"/>
      <c r="C789" s="38" t="str">
        <f>IF(ISBLANK($A789),"",INDEX(ShipmentRegister!F:F,MATCH(AuditSheet!$A789,ShipmentRegister!C:C,0)))</f>
        <v/>
      </c>
      <c r="D789" s="38" t="str">
        <f t="shared" si="27"/>
        <v/>
      </c>
      <c r="E789" s="38" t="str">
        <f>IF(ISBLANK($A789),"",INDEX(ShipmentRegister!D:D,MATCH(AuditSheet!$A789,ShipmentRegister!C:C,0)))</f>
        <v/>
      </c>
      <c r="F789" s="38" t="str">
        <f>IF(ISBLANK($A789),"",INDEX(ShipmentRegister!M:M,MATCH(AuditSheet!$A789,ShipmentRegister!C:C,0)))</f>
        <v/>
      </c>
      <c r="G789" s="37" t="str">
        <f t="shared" si="26"/>
        <v/>
      </c>
    </row>
    <row r="790" spans="1:7" s="54" customFormat="1">
      <c r="A790" s="29"/>
      <c r="B790" s="24"/>
      <c r="C790" s="38" t="str">
        <f>IF(ISBLANK($A790),"",INDEX(ShipmentRegister!F:F,MATCH(AuditSheet!$A790,ShipmentRegister!C:C,0)))</f>
        <v/>
      </c>
      <c r="D790" s="38" t="str">
        <f t="shared" si="27"/>
        <v/>
      </c>
      <c r="E790" s="38" t="str">
        <f>IF(ISBLANK($A790),"",INDEX(ShipmentRegister!D:D,MATCH(AuditSheet!$A790,ShipmentRegister!C:C,0)))</f>
        <v/>
      </c>
      <c r="F790" s="38" t="str">
        <f>IF(ISBLANK($A790),"",INDEX(ShipmentRegister!M:M,MATCH(AuditSheet!$A790,ShipmentRegister!C:C,0)))</f>
        <v/>
      </c>
      <c r="G790" s="37" t="str">
        <f t="shared" si="26"/>
        <v/>
      </c>
    </row>
    <row r="791" spans="1:7" s="54" customFormat="1">
      <c r="A791" s="29"/>
      <c r="B791" s="24"/>
      <c r="C791" s="38" t="str">
        <f>IF(ISBLANK($A791),"",INDEX(ShipmentRegister!F:F,MATCH(AuditSheet!$A791,ShipmentRegister!C:C,0)))</f>
        <v/>
      </c>
      <c r="D791" s="38" t="str">
        <f t="shared" si="27"/>
        <v/>
      </c>
      <c r="E791" s="38" t="str">
        <f>IF(ISBLANK($A791),"",INDEX(ShipmentRegister!D:D,MATCH(AuditSheet!$A791,ShipmentRegister!C:C,0)))</f>
        <v/>
      </c>
      <c r="F791" s="38" t="str">
        <f>IF(ISBLANK($A791),"",INDEX(ShipmentRegister!M:M,MATCH(AuditSheet!$A791,ShipmentRegister!C:C,0)))</f>
        <v/>
      </c>
      <c r="G791" s="37" t="str">
        <f t="shared" si="26"/>
        <v/>
      </c>
    </row>
    <row r="792" spans="1:7" s="54" customFormat="1">
      <c r="A792" s="29"/>
      <c r="B792" s="24"/>
      <c r="C792" s="38" t="str">
        <f>IF(ISBLANK($A792),"",INDEX(ShipmentRegister!F:F,MATCH(AuditSheet!$A792,ShipmentRegister!C:C,0)))</f>
        <v/>
      </c>
      <c r="D792" s="38" t="str">
        <f t="shared" si="27"/>
        <v/>
      </c>
      <c r="E792" s="38" t="str">
        <f>IF(ISBLANK($A792),"",INDEX(ShipmentRegister!D:D,MATCH(AuditSheet!$A792,ShipmentRegister!C:C,0)))</f>
        <v/>
      </c>
      <c r="F792" s="38" t="str">
        <f>IF(ISBLANK($A792),"",INDEX(ShipmentRegister!M:M,MATCH(AuditSheet!$A792,ShipmentRegister!C:C,0)))</f>
        <v/>
      </c>
      <c r="G792" s="37" t="str">
        <f t="shared" si="26"/>
        <v/>
      </c>
    </row>
    <row r="793" spans="1:7" s="54" customFormat="1">
      <c r="A793" s="29"/>
      <c r="B793" s="24"/>
      <c r="C793" s="38" t="str">
        <f>IF(ISBLANK($A793),"",INDEX(ShipmentRegister!F:F,MATCH(AuditSheet!$A793,ShipmentRegister!C:C,0)))</f>
        <v/>
      </c>
      <c r="D793" s="38" t="str">
        <f t="shared" si="27"/>
        <v/>
      </c>
      <c r="E793" s="38" t="str">
        <f>IF(ISBLANK($A793),"",INDEX(ShipmentRegister!D:D,MATCH(AuditSheet!$A793,ShipmentRegister!C:C,0)))</f>
        <v/>
      </c>
      <c r="F793" s="38" t="str">
        <f>IF(ISBLANK($A793),"",INDEX(ShipmentRegister!M:M,MATCH(AuditSheet!$A793,ShipmentRegister!C:C,0)))</f>
        <v/>
      </c>
      <c r="G793" s="37" t="str">
        <f t="shared" si="26"/>
        <v/>
      </c>
    </row>
    <row r="794" spans="1:7" s="54" customFormat="1">
      <c r="A794" s="29"/>
      <c r="B794" s="24"/>
      <c r="C794" s="38" t="str">
        <f>IF(ISBLANK($A794),"",INDEX(ShipmentRegister!F:F,MATCH(AuditSheet!$A794,ShipmentRegister!C:C,0)))</f>
        <v/>
      </c>
      <c r="D794" s="38" t="str">
        <f t="shared" si="27"/>
        <v/>
      </c>
      <c r="E794" s="38" t="str">
        <f>IF(ISBLANK($A794),"",INDEX(ShipmentRegister!D:D,MATCH(AuditSheet!$A794,ShipmentRegister!C:C,0)))</f>
        <v/>
      </c>
      <c r="F794" s="38" t="str">
        <f>IF(ISBLANK($A794),"",INDEX(ShipmentRegister!M:M,MATCH(AuditSheet!$A794,ShipmentRegister!C:C,0)))</f>
        <v/>
      </c>
      <c r="G794" s="37" t="str">
        <f t="shared" si="26"/>
        <v/>
      </c>
    </row>
    <row r="795" spans="1:7" s="54" customFormat="1">
      <c r="A795" s="29"/>
      <c r="B795" s="24"/>
      <c r="C795" s="38" t="str">
        <f>IF(ISBLANK($A795),"",INDEX(ShipmentRegister!F:F,MATCH(AuditSheet!$A795,ShipmentRegister!C:C,0)))</f>
        <v/>
      </c>
      <c r="D795" s="38" t="str">
        <f t="shared" si="27"/>
        <v/>
      </c>
      <c r="E795" s="38" t="str">
        <f>IF(ISBLANK($A795),"",INDEX(ShipmentRegister!D:D,MATCH(AuditSheet!$A795,ShipmentRegister!C:C,0)))</f>
        <v/>
      </c>
      <c r="F795" s="38" t="str">
        <f>IF(ISBLANK($A795),"",INDEX(ShipmentRegister!M:M,MATCH(AuditSheet!$A795,ShipmentRegister!C:C,0)))</f>
        <v/>
      </c>
      <c r="G795" s="37" t="str">
        <f t="shared" si="26"/>
        <v/>
      </c>
    </row>
    <row r="796" spans="1:7" s="54" customFormat="1">
      <c r="A796" s="29"/>
      <c r="B796" s="24"/>
      <c r="C796" s="38" t="str">
        <f>IF(ISBLANK($A796),"",INDEX(ShipmentRegister!F:F,MATCH(AuditSheet!$A796,ShipmentRegister!C:C,0)))</f>
        <v/>
      </c>
      <c r="D796" s="38" t="str">
        <f t="shared" si="27"/>
        <v/>
      </c>
      <c r="E796" s="38" t="str">
        <f>IF(ISBLANK($A796),"",INDEX(ShipmentRegister!D:D,MATCH(AuditSheet!$A796,ShipmentRegister!C:C,0)))</f>
        <v/>
      </c>
      <c r="F796" s="38" t="str">
        <f>IF(ISBLANK($A796),"",INDEX(ShipmentRegister!M:M,MATCH(AuditSheet!$A796,ShipmentRegister!C:C,0)))</f>
        <v/>
      </c>
      <c r="G796" s="37" t="str">
        <f t="shared" si="26"/>
        <v/>
      </c>
    </row>
    <row r="797" spans="1:7" s="54" customFormat="1">
      <c r="A797" s="29"/>
      <c r="B797" s="24"/>
      <c r="C797" s="38" t="str">
        <f>IF(ISBLANK($A797),"",INDEX(ShipmentRegister!F:F,MATCH(AuditSheet!$A797,ShipmentRegister!C:C,0)))</f>
        <v/>
      </c>
      <c r="D797" s="38" t="str">
        <f t="shared" si="27"/>
        <v/>
      </c>
      <c r="E797" s="38" t="str">
        <f>IF(ISBLANK($A797),"",INDEX(ShipmentRegister!D:D,MATCH(AuditSheet!$A797,ShipmentRegister!C:C,0)))</f>
        <v/>
      </c>
      <c r="F797" s="38" t="str">
        <f>IF(ISBLANK($A797),"",INDEX(ShipmentRegister!M:M,MATCH(AuditSheet!$A797,ShipmentRegister!C:C,0)))</f>
        <v/>
      </c>
      <c r="G797" s="37" t="str">
        <f t="shared" si="26"/>
        <v/>
      </c>
    </row>
    <row r="798" spans="1:7" s="54" customFormat="1">
      <c r="A798" s="29"/>
      <c r="B798" s="24"/>
      <c r="C798" s="38" t="str">
        <f>IF(ISBLANK($A798),"",INDEX(ShipmentRegister!F:F,MATCH(AuditSheet!$A798,ShipmentRegister!C:C,0)))</f>
        <v/>
      </c>
      <c r="D798" s="38" t="str">
        <f t="shared" si="27"/>
        <v/>
      </c>
      <c r="E798" s="38" t="str">
        <f>IF(ISBLANK($A798),"",INDEX(ShipmentRegister!D:D,MATCH(AuditSheet!$A798,ShipmentRegister!C:C,0)))</f>
        <v/>
      </c>
      <c r="F798" s="38" t="str">
        <f>IF(ISBLANK($A798),"",INDEX(ShipmentRegister!M:M,MATCH(AuditSheet!$A798,ShipmentRegister!C:C,0)))</f>
        <v/>
      </c>
      <c r="G798" s="37" t="str">
        <f t="shared" si="26"/>
        <v/>
      </c>
    </row>
    <row r="799" spans="1:7" s="54" customFormat="1">
      <c r="A799" s="29"/>
      <c r="B799" s="24"/>
      <c r="C799" s="38" t="str">
        <f>IF(ISBLANK($A799),"",INDEX(ShipmentRegister!F:F,MATCH(AuditSheet!$A799,ShipmentRegister!C:C,0)))</f>
        <v/>
      </c>
      <c r="D799" s="38" t="str">
        <f t="shared" si="27"/>
        <v/>
      </c>
      <c r="E799" s="38" t="str">
        <f>IF(ISBLANK($A799),"",INDEX(ShipmentRegister!D:D,MATCH(AuditSheet!$A799,ShipmentRegister!C:C,0)))</f>
        <v/>
      </c>
      <c r="F799" s="38" t="str">
        <f>IF(ISBLANK($A799),"",INDEX(ShipmentRegister!M:M,MATCH(AuditSheet!$A799,ShipmentRegister!C:C,0)))</f>
        <v/>
      </c>
      <c r="G799" s="37" t="str">
        <f t="shared" si="26"/>
        <v/>
      </c>
    </row>
    <row r="800" spans="1:7" s="54" customFormat="1">
      <c r="A800" s="29"/>
      <c r="B800" s="24"/>
      <c r="C800" s="38" t="str">
        <f>IF(ISBLANK($A800),"",INDEX(ShipmentRegister!F:F,MATCH(AuditSheet!$A800,ShipmentRegister!C:C,0)))</f>
        <v/>
      </c>
      <c r="D800" s="38" t="str">
        <f t="shared" si="27"/>
        <v/>
      </c>
      <c r="E800" s="38" t="str">
        <f>IF(ISBLANK($A800),"",INDEX(ShipmentRegister!D:D,MATCH(AuditSheet!$A800,ShipmentRegister!C:C,0)))</f>
        <v/>
      </c>
      <c r="F800" s="38" t="str">
        <f>IF(ISBLANK($A800),"",INDEX(ShipmentRegister!M:M,MATCH(AuditSheet!$A800,ShipmentRegister!C:C,0)))</f>
        <v/>
      </c>
      <c r="G800" s="37" t="str">
        <f t="shared" si="26"/>
        <v/>
      </c>
    </row>
    <row r="801" spans="1:7" s="54" customFormat="1">
      <c r="A801" s="29"/>
      <c r="B801" s="24"/>
      <c r="C801" s="38" t="str">
        <f>IF(ISBLANK($A801),"",INDEX(ShipmentRegister!F:F,MATCH(AuditSheet!$A801,ShipmentRegister!C:C,0)))</f>
        <v/>
      </c>
      <c r="D801" s="38" t="str">
        <f t="shared" si="27"/>
        <v/>
      </c>
      <c r="E801" s="38" t="str">
        <f>IF(ISBLANK($A801),"",INDEX(ShipmentRegister!D:D,MATCH(AuditSheet!$A801,ShipmentRegister!C:C,0)))</f>
        <v/>
      </c>
      <c r="F801" s="38" t="str">
        <f>IF(ISBLANK($A801),"",INDEX(ShipmentRegister!M:M,MATCH(AuditSheet!$A801,ShipmentRegister!C:C,0)))</f>
        <v/>
      </c>
      <c r="G801" s="37" t="str">
        <f t="shared" si="26"/>
        <v/>
      </c>
    </row>
    <row r="802" spans="1:7" s="54" customFormat="1">
      <c r="A802" s="29"/>
      <c r="B802" s="24"/>
      <c r="C802" s="38" t="str">
        <f>IF(ISBLANK($A802),"",INDEX(ShipmentRegister!F:F,MATCH(AuditSheet!$A802,ShipmentRegister!C:C,0)))</f>
        <v/>
      </c>
      <c r="D802" s="38" t="str">
        <f t="shared" si="27"/>
        <v/>
      </c>
      <c r="E802" s="38" t="str">
        <f>IF(ISBLANK($A802),"",INDEX(ShipmentRegister!D:D,MATCH(AuditSheet!$A802,ShipmentRegister!C:C,0)))</f>
        <v/>
      </c>
      <c r="F802" s="38" t="str">
        <f>IF(ISBLANK($A802),"",INDEX(ShipmentRegister!M:M,MATCH(AuditSheet!$A802,ShipmentRegister!C:C,0)))</f>
        <v/>
      </c>
      <c r="G802" s="37" t="str">
        <f t="shared" si="26"/>
        <v/>
      </c>
    </row>
    <row r="803" spans="1:7" s="54" customFormat="1">
      <c r="A803" s="29"/>
      <c r="B803" s="24"/>
      <c r="C803" s="38" t="str">
        <f>IF(ISBLANK($A803),"",INDEX(ShipmentRegister!F:F,MATCH(AuditSheet!$A803,ShipmentRegister!C:C,0)))</f>
        <v/>
      </c>
      <c r="D803" s="38" t="str">
        <f t="shared" si="27"/>
        <v/>
      </c>
      <c r="E803" s="38" t="str">
        <f>IF(ISBLANK($A803),"",INDEX(ShipmentRegister!D:D,MATCH(AuditSheet!$A803,ShipmentRegister!C:C,0)))</f>
        <v/>
      </c>
      <c r="F803" s="38" t="str">
        <f>IF(ISBLANK($A803),"",INDEX(ShipmentRegister!M:M,MATCH(AuditSheet!$A803,ShipmentRegister!C:C,0)))</f>
        <v/>
      </c>
      <c r="G803" s="37" t="str">
        <f t="shared" si="26"/>
        <v/>
      </c>
    </row>
    <row r="804" spans="1:7" s="54" customFormat="1">
      <c r="A804" s="29"/>
      <c r="B804" s="24"/>
      <c r="C804" s="38" t="str">
        <f>IF(ISBLANK($A804),"",INDEX(ShipmentRegister!F:F,MATCH(AuditSheet!$A804,ShipmentRegister!C:C,0)))</f>
        <v/>
      </c>
      <c r="D804" s="38" t="str">
        <f t="shared" si="27"/>
        <v/>
      </c>
      <c r="E804" s="38" t="str">
        <f>IF(ISBLANK($A804),"",INDEX(ShipmentRegister!D:D,MATCH(AuditSheet!$A804,ShipmentRegister!C:C,0)))</f>
        <v/>
      </c>
      <c r="F804" s="38" t="str">
        <f>IF(ISBLANK($A804),"",INDEX(ShipmentRegister!M:M,MATCH(AuditSheet!$A804,ShipmentRegister!C:C,0)))</f>
        <v/>
      </c>
      <c r="G804" s="37" t="str">
        <f t="shared" si="26"/>
        <v/>
      </c>
    </row>
    <row r="805" spans="1:7" s="54" customFormat="1">
      <c r="A805" s="29"/>
      <c r="B805" s="24"/>
      <c r="C805" s="38" t="str">
        <f>IF(ISBLANK($A805),"",INDEX(ShipmentRegister!F:F,MATCH(AuditSheet!$A805,ShipmentRegister!C:C,0)))</f>
        <v/>
      </c>
      <c r="D805" s="38" t="str">
        <f t="shared" si="27"/>
        <v/>
      </c>
      <c r="E805" s="38" t="str">
        <f>IF(ISBLANK($A805),"",INDEX(ShipmentRegister!D:D,MATCH(AuditSheet!$A805,ShipmentRegister!C:C,0)))</f>
        <v/>
      </c>
      <c r="F805" s="38" t="str">
        <f>IF(ISBLANK($A805),"",INDEX(ShipmentRegister!M:M,MATCH(AuditSheet!$A805,ShipmentRegister!C:C,0)))</f>
        <v/>
      </c>
      <c r="G805" s="37" t="str">
        <f t="shared" si="26"/>
        <v/>
      </c>
    </row>
    <row r="806" spans="1:7" s="54" customFormat="1">
      <c r="A806" s="29"/>
      <c r="B806" s="24"/>
      <c r="C806" s="38" t="str">
        <f>IF(ISBLANK($A806),"",INDEX(ShipmentRegister!F:F,MATCH(AuditSheet!$A806,ShipmentRegister!C:C,0)))</f>
        <v/>
      </c>
      <c r="D806" s="38" t="str">
        <f t="shared" si="27"/>
        <v/>
      </c>
      <c r="E806" s="38" t="str">
        <f>IF(ISBLANK($A806),"",INDEX(ShipmentRegister!D:D,MATCH(AuditSheet!$A806,ShipmentRegister!C:C,0)))</f>
        <v/>
      </c>
      <c r="F806" s="38" t="str">
        <f>IF(ISBLANK($A806),"",INDEX(ShipmentRegister!M:M,MATCH(AuditSheet!$A806,ShipmentRegister!C:C,0)))</f>
        <v/>
      </c>
      <c r="G806" s="37" t="str">
        <f t="shared" si="26"/>
        <v/>
      </c>
    </row>
    <row r="807" spans="1:7" s="54" customFormat="1">
      <c r="A807" s="29"/>
      <c r="B807" s="24"/>
      <c r="C807" s="38" t="str">
        <f>IF(ISBLANK($A807),"",INDEX(ShipmentRegister!F:F,MATCH(AuditSheet!$A807,ShipmentRegister!C:C,0)))</f>
        <v/>
      </c>
      <c r="D807" s="38" t="str">
        <f t="shared" si="27"/>
        <v/>
      </c>
      <c r="E807" s="38" t="str">
        <f>IF(ISBLANK($A807),"",INDEX(ShipmentRegister!D:D,MATCH(AuditSheet!$A807,ShipmentRegister!C:C,0)))</f>
        <v/>
      </c>
      <c r="F807" s="38" t="str">
        <f>IF(ISBLANK($A807),"",INDEX(ShipmentRegister!M:M,MATCH(AuditSheet!$A807,ShipmentRegister!C:C,0)))</f>
        <v/>
      </c>
      <c r="G807" s="37" t="str">
        <f t="shared" si="26"/>
        <v/>
      </c>
    </row>
    <row r="808" spans="1:7" s="54" customFormat="1">
      <c r="A808" s="29"/>
      <c r="B808" s="24"/>
      <c r="C808" s="38" t="str">
        <f>IF(ISBLANK($A808),"",INDEX(ShipmentRegister!F:F,MATCH(AuditSheet!$A808,ShipmentRegister!C:C,0)))</f>
        <v/>
      </c>
      <c r="D808" s="38" t="str">
        <f t="shared" si="27"/>
        <v/>
      </c>
      <c r="E808" s="38" t="str">
        <f>IF(ISBLANK($A808),"",INDEX(ShipmentRegister!D:D,MATCH(AuditSheet!$A808,ShipmentRegister!C:C,0)))</f>
        <v/>
      </c>
      <c r="F808" s="38" t="str">
        <f>IF(ISBLANK($A808),"",INDEX(ShipmentRegister!M:M,MATCH(AuditSheet!$A808,ShipmentRegister!C:C,0)))</f>
        <v/>
      </c>
      <c r="G808" s="37" t="str">
        <f t="shared" si="26"/>
        <v/>
      </c>
    </row>
    <row r="809" spans="1:7" s="54" customFormat="1">
      <c r="A809" s="29"/>
      <c r="B809" s="24"/>
      <c r="C809" s="38" t="str">
        <f>IF(ISBLANK($A809),"",INDEX(ShipmentRegister!F:F,MATCH(AuditSheet!$A809,ShipmentRegister!C:C,0)))</f>
        <v/>
      </c>
      <c r="D809" s="38" t="str">
        <f t="shared" si="27"/>
        <v/>
      </c>
      <c r="E809" s="38" t="str">
        <f>IF(ISBLANK($A809),"",INDEX(ShipmentRegister!D:D,MATCH(AuditSheet!$A809,ShipmentRegister!C:C,0)))</f>
        <v/>
      </c>
      <c r="F809" s="38" t="str">
        <f>IF(ISBLANK($A809),"",INDEX(ShipmentRegister!M:M,MATCH(AuditSheet!$A809,ShipmentRegister!C:C,0)))</f>
        <v/>
      </c>
      <c r="G809" s="37" t="str">
        <f t="shared" si="26"/>
        <v/>
      </c>
    </row>
    <row r="810" spans="1:7" s="54" customFormat="1">
      <c r="A810" s="29"/>
      <c r="B810" s="24"/>
      <c r="C810" s="38" t="str">
        <f>IF(ISBLANK($A810),"",INDEX(ShipmentRegister!F:F,MATCH(AuditSheet!$A810,ShipmentRegister!C:C,0)))</f>
        <v/>
      </c>
      <c r="D810" s="38" t="str">
        <f t="shared" si="27"/>
        <v/>
      </c>
      <c r="E810" s="38" t="str">
        <f>IF(ISBLANK($A810),"",INDEX(ShipmentRegister!D:D,MATCH(AuditSheet!$A810,ShipmentRegister!C:C,0)))</f>
        <v/>
      </c>
      <c r="F810" s="38" t="str">
        <f>IF(ISBLANK($A810),"",INDEX(ShipmentRegister!M:M,MATCH(AuditSheet!$A810,ShipmentRegister!C:C,0)))</f>
        <v/>
      </c>
      <c r="G810" s="37" t="str">
        <f t="shared" si="26"/>
        <v/>
      </c>
    </row>
    <row r="811" spans="1:7" s="54" customFormat="1">
      <c r="A811" s="29"/>
      <c r="B811" s="24"/>
      <c r="C811" s="38" t="str">
        <f>IF(ISBLANK($A811),"",INDEX(ShipmentRegister!F:F,MATCH(AuditSheet!$A811,ShipmentRegister!C:C,0)))</f>
        <v/>
      </c>
      <c r="D811" s="38" t="str">
        <f t="shared" si="27"/>
        <v/>
      </c>
      <c r="E811" s="38" t="str">
        <f>IF(ISBLANK($A811),"",INDEX(ShipmentRegister!D:D,MATCH(AuditSheet!$A811,ShipmentRegister!C:C,0)))</f>
        <v/>
      </c>
      <c r="F811" s="38" t="str">
        <f>IF(ISBLANK($A811),"",INDEX(ShipmentRegister!M:M,MATCH(AuditSheet!$A811,ShipmentRegister!C:C,0)))</f>
        <v/>
      </c>
      <c r="G811" s="37" t="str">
        <f t="shared" si="26"/>
        <v/>
      </c>
    </row>
    <row r="812" spans="1:7" s="54" customFormat="1">
      <c r="A812" s="29"/>
      <c r="B812" s="24"/>
      <c r="C812" s="38" t="str">
        <f>IF(ISBLANK($A812),"",INDEX(ShipmentRegister!F:F,MATCH(AuditSheet!$A812,ShipmentRegister!C:C,0)))</f>
        <v/>
      </c>
      <c r="D812" s="38" t="str">
        <f t="shared" si="27"/>
        <v/>
      </c>
      <c r="E812" s="38" t="str">
        <f>IF(ISBLANK($A812),"",INDEX(ShipmentRegister!D:D,MATCH(AuditSheet!$A812,ShipmentRegister!C:C,0)))</f>
        <v/>
      </c>
      <c r="F812" s="38" t="str">
        <f>IF(ISBLANK($A812),"",INDEX(ShipmentRegister!M:M,MATCH(AuditSheet!$A812,ShipmentRegister!C:C,0)))</f>
        <v/>
      </c>
      <c r="G812" s="37" t="str">
        <f t="shared" si="26"/>
        <v/>
      </c>
    </row>
    <row r="813" spans="1:7" s="54" customFormat="1">
      <c r="A813" s="29"/>
      <c r="B813" s="24"/>
      <c r="C813" s="38" t="str">
        <f>IF(ISBLANK($A813),"",INDEX(ShipmentRegister!F:F,MATCH(AuditSheet!$A813,ShipmentRegister!C:C,0)))</f>
        <v/>
      </c>
      <c r="D813" s="38" t="str">
        <f t="shared" si="27"/>
        <v/>
      </c>
      <c r="E813" s="38" t="str">
        <f>IF(ISBLANK($A813),"",INDEX(ShipmentRegister!D:D,MATCH(AuditSheet!$A813,ShipmentRegister!C:C,0)))</f>
        <v/>
      </c>
      <c r="F813" s="38" t="str">
        <f>IF(ISBLANK($A813),"",INDEX(ShipmentRegister!M:M,MATCH(AuditSheet!$A813,ShipmentRegister!C:C,0)))</f>
        <v/>
      </c>
      <c r="G813" s="37" t="str">
        <f t="shared" si="26"/>
        <v/>
      </c>
    </row>
    <row r="814" spans="1:7" s="54" customFormat="1">
      <c r="A814" s="29"/>
      <c r="B814" s="24"/>
      <c r="C814" s="38" t="str">
        <f>IF(ISBLANK($A814),"",INDEX(ShipmentRegister!F:F,MATCH(AuditSheet!$A814,ShipmentRegister!C:C,0)))</f>
        <v/>
      </c>
      <c r="D814" s="38" t="str">
        <f t="shared" si="27"/>
        <v/>
      </c>
      <c r="E814" s="38" t="str">
        <f>IF(ISBLANK($A814),"",INDEX(ShipmentRegister!D:D,MATCH(AuditSheet!$A814,ShipmentRegister!C:C,0)))</f>
        <v/>
      </c>
      <c r="F814" s="38" t="str">
        <f>IF(ISBLANK($A814),"",INDEX(ShipmentRegister!M:M,MATCH(AuditSheet!$A814,ShipmentRegister!C:C,0)))</f>
        <v/>
      </c>
      <c r="G814" s="37" t="str">
        <f t="shared" si="26"/>
        <v/>
      </c>
    </row>
    <row r="815" spans="1:7" s="54" customFormat="1">
      <c r="A815" s="29"/>
      <c r="B815" s="24"/>
      <c r="C815" s="38" t="str">
        <f>IF(ISBLANK($A815),"",INDEX(ShipmentRegister!F:F,MATCH(AuditSheet!$A815,ShipmentRegister!C:C,0)))</f>
        <v/>
      </c>
      <c r="D815" s="38" t="str">
        <f t="shared" si="27"/>
        <v/>
      </c>
      <c r="E815" s="38" t="str">
        <f>IF(ISBLANK($A815),"",INDEX(ShipmentRegister!D:D,MATCH(AuditSheet!$A815,ShipmentRegister!C:C,0)))</f>
        <v/>
      </c>
      <c r="F815" s="38" t="str">
        <f>IF(ISBLANK($A815),"",INDEX(ShipmentRegister!M:M,MATCH(AuditSheet!$A815,ShipmentRegister!C:C,0)))</f>
        <v/>
      </c>
      <c r="G815" s="37" t="str">
        <f t="shared" si="26"/>
        <v/>
      </c>
    </row>
    <row r="816" spans="1:7" s="54" customFormat="1">
      <c r="A816" s="29"/>
      <c r="B816" s="24"/>
      <c r="C816" s="38" t="str">
        <f>IF(ISBLANK($A816),"",INDEX(ShipmentRegister!F:F,MATCH(AuditSheet!$A816,ShipmentRegister!C:C,0)))</f>
        <v/>
      </c>
      <c r="D816" s="38" t="str">
        <f t="shared" si="27"/>
        <v/>
      </c>
      <c r="E816" s="38" t="str">
        <f>IF(ISBLANK($A816),"",INDEX(ShipmentRegister!D:D,MATCH(AuditSheet!$A816,ShipmentRegister!C:C,0)))</f>
        <v/>
      </c>
      <c r="F816" s="38" t="str">
        <f>IF(ISBLANK($A816),"",INDEX(ShipmentRegister!M:M,MATCH(AuditSheet!$A816,ShipmentRegister!C:C,0)))</f>
        <v/>
      </c>
      <c r="G816" s="37" t="str">
        <f t="shared" si="26"/>
        <v/>
      </c>
    </row>
    <row r="817" spans="1:7" s="54" customFormat="1">
      <c r="A817" s="29"/>
      <c r="B817" s="24"/>
      <c r="C817" s="38" t="str">
        <f>IF(ISBLANK($A817),"",INDEX(ShipmentRegister!F:F,MATCH(AuditSheet!$A817,ShipmentRegister!C:C,0)))</f>
        <v/>
      </c>
      <c r="D817" s="38" t="str">
        <f t="shared" si="27"/>
        <v/>
      </c>
      <c r="E817" s="38" t="str">
        <f>IF(ISBLANK($A817),"",INDEX(ShipmentRegister!D:D,MATCH(AuditSheet!$A817,ShipmentRegister!C:C,0)))</f>
        <v/>
      </c>
      <c r="F817" s="38" t="str">
        <f>IF(ISBLANK($A817),"",INDEX(ShipmentRegister!M:M,MATCH(AuditSheet!$A817,ShipmentRegister!C:C,0)))</f>
        <v/>
      </c>
      <c r="G817" s="37" t="str">
        <f t="shared" si="26"/>
        <v/>
      </c>
    </row>
    <row r="818" spans="1:7" s="54" customFormat="1">
      <c r="A818" s="29"/>
      <c r="B818" s="24"/>
      <c r="C818" s="38" t="str">
        <f>IF(ISBLANK($A818),"",INDEX(ShipmentRegister!F:F,MATCH(AuditSheet!$A818,ShipmentRegister!C:C,0)))</f>
        <v/>
      </c>
      <c r="D818" s="38" t="str">
        <f t="shared" si="27"/>
        <v/>
      </c>
      <c r="E818" s="38" t="str">
        <f>IF(ISBLANK($A818),"",INDEX(ShipmentRegister!D:D,MATCH(AuditSheet!$A818,ShipmentRegister!C:C,0)))</f>
        <v/>
      </c>
      <c r="F818" s="38" t="str">
        <f>IF(ISBLANK($A818),"",INDEX(ShipmentRegister!M:M,MATCH(AuditSheet!$A818,ShipmentRegister!C:C,0)))</f>
        <v/>
      </c>
      <c r="G818" s="37" t="str">
        <f t="shared" si="26"/>
        <v/>
      </c>
    </row>
    <row r="819" spans="1:7" s="54" customFormat="1">
      <c r="A819" s="29"/>
      <c r="B819" s="24"/>
      <c r="C819" s="38" t="str">
        <f>IF(ISBLANK($A819),"",INDEX(ShipmentRegister!F:F,MATCH(AuditSheet!$A819,ShipmentRegister!C:C,0)))</f>
        <v/>
      </c>
      <c r="D819" s="38" t="str">
        <f t="shared" si="27"/>
        <v/>
      </c>
      <c r="E819" s="38" t="str">
        <f>IF(ISBLANK($A819),"",INDEX(ShipmentRegister!D:D,MATCH(AuditSheet!$A819,ShipmentRegister!C:C,0)))</f>
        <v/>
      </c>
      <c r="F819" s="38" t="str">
        <f>IF(ISBLANK($A819),"",INDEX(ShipmentRegister!M:M,MATCH(AuditSheet!$A819,ShipmentRegister!C:C,0)))</f>
        <v/>
      </c>
      <c r="G819" s="37" t="str">
        <f t="shared" si="26"/>
        <v/>
      </c>
    </row>
    <row r="820" spans="1:7" s="54" customFormat="1">
      <c r="A820" s="29"/>
      <c r="B820" s="24"/>
      <c r="C820" s="38" t="str">
        <f>IF(ISBLANK($A820),"",INDEX(ShipmentRegister!F:F,MATCH(AuditSheet!$A820,ShipmentRegister!C:C,0)))</f>
        <v/>
      </c>
      <c r="D820" s="38" t="str">
        <f t="shared" si="27"/>
        <v/>
      </c>
      <c r="E820" s="38" t="str">
        <f>IF(ISBLANK($A820),"",INDEX(ShipmentRegister!D:D,MATCH(AuditSheet!$A820,ShipmentRegister!C:C,0)))</f>
        <v/>
      </c>
      <c r="F820" s="38" t="str">
        <f>IF(ISBLANK($A820),"",INDEX(ShipmentRegister!M:M,MATCH(AuditSheet!$A820,ShipmentRegister!C:C,0)))</f>
        <v/>
      </c>
      <c r="G820" s="37" t="str">
        <f t="shared" si="26"/>
        <v/>
      </c>
    </row>
    <row r="821" spans="1:7" s="54" customFormat="1">
      <c r="A821" s="29"/>
      <c r="B821" s="24"/>
      <c r="C821" s="38" t="str">
        <f>IF(ISBLANK($A821),"",INDEX(ShipmentRegister!F:F,MATCH(AuditSheet!$A821,ShipmentRegister!C:C,0)))</f>
        <v/>
      </c>
      <c r="D821" s="38" t="str">
        <f t="shared" si="27"/>
        <v/>
      </c>
      <c r="E821" s="38" t="str">
        <f>IF(ISBLANK($A821),"",INDEX(ShipmentRegister!D:D,MATCH(AuditSheet!$A821,ShipmentRegister!C:C,0)))</f>
        <v/>
      </c>
      <c r="F821" s="38" t="str">
        <f>IF(ISBLANK($A821),"",INDEX(ShipmentRegister!M:M,MATCH(AuditSheet!$A821,ShipmentRegister!C:C,0)))</f>
        <v/>
      </c>
      <c r="G821" s="37" t="str">
        <f t="shared" si="26"/>
        <v/>
      </c>
    </row>
    <row r="822" spans="1:7" s="54" customFormat="1">
      <c r="A822" s="29"/>
      <c r="B822" s="24"/>
      <c r="C822" s="38" t="str">
        <f>IF(ISBLANK($A822),"",INDEX(ShipmentRegister!F:F,MATCH(AuditSheet!$A822,ShipmentRegister!C:C,0)))</f>
        <v/>
      </c>
      <c r="D822" s="38" t="str">
        <f t="shared" si="27"/>
        <v/>
      </c>
      <c r="E822" s="38" t="str">
        <f>IF(ISBLANK($A822),"",INDEX(ShipmentRegister!D:D,MATCH(AuditSheet!$A822,ShipmentRegister!C:C,0)))</f>
        <v/>
      </c>
      <c r="F822" s="38" t="str">
        <f>IF(ISBLANK($A822),"",INDEX(ShipmentRegister!M:M,MATCH(AuditSheet!$A822,ShipmentRegister!C:C,0)))</f>
        <v/>
      </c>
      <c r="G822" s="37" t="str">
        <f t="shared" si="26"/>
        <v/>
      </c>
    </row>
    <row r="823" spans="1:7" s="54" customFormat="1">
      <c r="A823" s="29"/>
      <c r="B823" s="24"/>
      <c r="C823" s="38" t="str">
        <f>IF(ISBLANK($A823),"",INDEX(ShipmentRegister!F:F,MATCH(AuditSheet!$A823,ShipmentRegister!C:C,0)))</f>
        <v/>
      </c>
      <c r="D823" s="38" t="str">
        <f t="shared" si="27"/>
        <v/>
      </c>
      <c r="E823" s="38" t="str">
        <f>IF(ISBLANK($A823),"",INDEX(ShipmentRegister!D:D,MATCH(AuditSheet!$A823,ShipmentRegister!C:C,0)))</f>
        <v/>
      </c>
      <c r="F823" s="38" t="str">
        <f>IF(ISBLANK($A823),"",INDEX(ShipmentRegister!M:M,MATCH(AuditSheet!$A823,ShipmentRegister!C:C,0)))</f>
        <v/>
      </c>
      <c r="G823" s="37" t="str">
        <f t="shared" si="26"/>
        <v/>
      </c>
    </row>
    <row r="824" spans="1:7" s="54" customFormat="1">
      <c r="A824" s="29"/>
      <c r="B824" s="24"/>
      <c r="C824" s="38" t="str">
        <f>IF(ISBLANK($A824),"",INDEX(ShipmentRegister!F:F,MATCH(AuditSheet!$A824,ShipmentRegister!C:C,0)))</f>
        <v/>
      </c>
      <c r="D824" s="38" t="str">
        <f t="shared" si="27"/>
        <v/>
      </c>
      <c r="E824" s="38" t="str">
        <f>IF(ISBLANK($A824),"",INDEX(ShipmentRegister!D:D,MATCH(AuditSheet!$A824,ShipmentRegister!C:C,0)))</f>
        <v/>
      </c>
      <c r="F824" s="38" t="str">
        <f>IF(ISBLANK($A824),"",INDEX(ShipmentRegister!M:M,MATCH(AuditSheet!$A824,ShipmentRegister!C:C,0)))</f>
        <v/>
      </c>
      <c r="G824" s="37" t="str">
        <f t="shared" si="26"/>
        <v/>
      </c>
    </row>
    <row r="825" spans="1:7" s="54" customFormat="1">
      <c r="A825" s="29"/>
      <c r="B825" s="24"/>
      <c r="C825" s="38" t="str">
        <f>IF(ISBLANK($A825),"",INDEX(ShipmentRegister!F:F,MATCH(AuditSheet!$A825,ShipmentRegister!C:C,0)))</f>
        <v/>
      </c>
      <c r="D825" s="38" t="str">
        <f t="shared" si="27"/>
        <v/>
      </c>
      <c r="E825" s="38" t="str">
        <f>IF(ISBLANK($A825),"",INDEX(ShipmentRegister!D:D,MATCH(AuditSheet!$A825,ShipmentRegister!C:C,0)))</f>
        <v/>
      </c>
      <c r="F825" s="38" t="str">
        <f>IF(ISBLANK($A825),"",INDEX(ShipmentRegister!M:M,MATCH(AuditSheet!$A825,ShipmentRegister!C:C,0)))</f>
        <v/>
      </c>
      <c r="G825" s="37" t="str">
        <f t="shared" si="26"/>
        <v/>
      </c>
    </row>
    <row r="826" spans="1:7" s="54" customFormat="1">
      <c r="A826" s="29"/>
      <c r="B826" s="24"/>
      <c r="C826" s="38" t="str">
        <f>IF(ISBLANK($A826),"",INDEX(ShipmentRegister!F:F,MATCH(AuditSheet!$A826,ShipmentRegister!C:C,0)))</f>
        <v/>
      </c>
      <c r="D826" s="38" t="str">
        <f t="shared" si="27"/>
        <v/>
      </c>
      <c r="E826" s="38" t="str">
        <f>IF(ISBLANK($A826),"",INDEX(ShipmentRegister!D:D,MATCH(AuditSheet!$A826,ShipmentRegister!C:C,0)))</f>
        <v/>
      </c>
      <c r="F826" s="38" t="str">
        <f>IF(ISBLANK($A826),"",INDEX(ShipmentRegister!M:M,MATCH(AuditSheet!$A826,ShipmentRegister!C:C,0)))</f>
        <v/>
      </c>
      <c r="G826" s="37" t="str">
        <f t="shared" si="26"/>
        <v/>
      </c>
    </row>
    <row r="827" spans="1:7" s="54" customFormat="1">
      <c r="A827" s="29"/>
      <c r="B827" s="24"/>
      <c r="C827" s="38" t="str">
        <f>IF(ISBLANK($A827),"",INDEX(ShipmentRegister!F:F,MATCH(AuditSheet!$A827,ShipmentRegister!C:C,0)))</f>
        <v/>
      </c>
      <c r="D827" s="38" t="str">
        <f t="shared" si="27"/>
        <v/>
      </c>
      <c r="E827" s="38" t="str">
        <f>IF(ISBLANK($A827),"",INDEX(ShipmentRegister!D:D,MATCH(AuditSheet!$A827,ShipmentRegister!C:C,0)))</f>
        <v/>
      </c>
      <c r="F827" s="38" t="str">
        <f>IF(ISBLANK($A827),"",INDEX(ShipmentRegister!M:M,MATCH(AuditSheet!$A827,ShipmentRegister!C:C,0)))</f>
        <v/>
      </c>
      <c r="G827" s="37" t="str">
        <f t="shared" si="26"/>
        <v/>
      </c>
    </row>
    <row r="828" spans="1:7" s="54" customFormat="1">
      <c r="A828" s="29"/>
      <c r="B828" s="24"/>
      <c r="C828" s="38" t="str">
        <f>IF(ISBLANK($A828),"",INDEX(ShipmentRegister!F:F,MATCH(AuditSheet!$A828,ShipmentRegister!C:C,0)))</f>
        <v/>
      </c>
      <c r="D828" s="38" t="str">
        <f t="shared" si="27"/>
        <v/>
      </c>
      <c r="E828" s="38" t="str">
        <f>IF(ISBLANK($A828),"",INDEX(ShipmentRegister!D:D,MATCH(AuditSheet!$A828,ShipmentRegister!C:C,0)))</f>
        <v/>
      </c>
      <c r="F828" s="38" t="str">
        <f>IF(ISBLANK($A828),"",INDEX(ShipmentRegister!M:M,MATCH(AuditSheet!$A828,ShipmentRegister!C:C,0)))</f>
        <v/>
      </c>
      <c r="G828" s="37" t="str">
        <f t="shared" si="26"/>
        <v/>
      </c>
    </row>
    <row r="829" spans="1:7" s="54" customFormat="1">
      <c r="A829" s="29"/>
      <c r="B829" s="24"/>
      <c r="C829" s="38" t="str">
        <f>IF(ISBLANK($A829),"",INDEX(ShipmentRegister!F:F,MATCH(AuditSheet!$A829,ShipmentRegister!C:C,0)))</f>
        <v/>
      </c>
      <c r="D829" s="38" t="str">
        <f t="shared" si="27"/>
        <v/>
      </c>
      <c r="E829" s="38" t="str">
        <f>IF(ISBLANK($A829),"",INDEX(ShipmentRegister!D:D,MATCH(AuditSheet!$A829,ShipmentRegister!C:C,0)))</f>
        <v/>
      </c>
      <c r="F829" s="38" t="str">
        <f>IF(ISBLANK($A829),"",INDEX(ShipmentRegister!M:M,MATCH(AuditSheet!$A829,ShipmentRegister!C:C,0)))</f>
        <v/>
      </c>
      <c r="G829" s="37" t="str">
        <f t="shared" si="26"/>
        <v/>
      </c>
    </row>
    <row r="830" spans="1:7" s="54" customFormat="1">
      <c r="A830" s="29"/>
      <c r="B830" s="24"/>
      <c r="C830" s="38" t="str">
        <f>IF(ISBLANK($A830),"",INDEX(ShipmentRegister!F:F,MATCH(AuditSheet!$A830,ShipmentRegister!C:C,0)))</f>
        <v/>
      </c>
      <c r="D830" s="38" t="str">
        <f t="shared" si="27"/>
        <v/>
      </c>
      <c r="E830" s="38" t="str">
        <f>IF(ISBLANK($A830),"",INDEX(ShipmentRegister!D:D,MATCH(AuditSheet!$A830,ShipmentRegister!C:C,0)))</f>
        <v/>
      </c>
      <c r="F830" s="38" t="str">
        <f>IF(ISBLANK($A830),"",INDEX(ShipmentRegister!M:M,MATCH(AuditSheet!$A830,ShipmentRegister!C:C,0)))</f>
        <v/>
      </c>
      <c r="G830" s="37" t="str">
        <f t="shared" si="26"/>
        <v/>
      </c>
    </row>
    <row r="831" spans="1:7" s="54" customFormat="1">
      <c r="A831" s="29"/>
      <c r="B831" s="24"/>
      <c r="C831" s="38" t="str">
        <f>IF(ISBLANK($A831),"",INDEX(ShipmentRegister!F:F,MATCH(AuditSheet!$A831,ShipmentRegister!C:C,0)))</f>
        <v/>
      </c>
      <c r="D831" s="38" t="str">
        <f t="shared" si="27"/>
        <v/>
      </c>
      <c r="E831" s="38" t="str">
        <f>IF(ISBLANK($A831),"",INDEX(ShipmentRegister!D:D,MATCH(AuditSheet!$A831,ShipmentRegister!C:C,0)))</f>
        <v/>
      </c>
      <c r="F831" s="38" t="str">
        <f>IF(ISBLANK($A831),"",INDEX(ShipmentRegister!M:M,MATCH(AuditSheet!$A831,ShipmentRegister!C:C,0)))</f>
        <v/>
      </c>
      <c r="G831" s="37" t="str">
        <f t="shared" si="26"/>
        <v/>
      </c>
    </row>
    <row r="832" spans="1:7" s="54" customFormat="1">
      <c r="A832" s="29"/>
      <c r="B832" s="24"/>
      <c r="C832" s="38" t="str">
        <f>IF(ISBLANK($A832),"",INDEX(ShipmentRegister!F:F,MATCH(AuditSheet!$A832,ShipmentRegister!C:C,0)))</f>
        <v/>
      </c>
      <c r="D832" s="38" t="str">
        <f t="shared" si="27"/>
        <v/>
      </c>
      <c r="E832" s="38" t="str">
        <f>IF(ISBLANK($A832),"",INDEX(ShipmentRegister!D:D,MATCH(AuditSheet!$A832,ShipmentRegister!C:C,0)))</f>
        <v/>
      </c>
      <c r="F832" s="38" t="str">
        <f>IF(ISBLANK($A832),"",INDEX(ShipmentRegister!M:M,MATCH(AuditSheet!$A832,ShipmentRegister!C:C,0)))</f>
        <v/>
      </c>
      <c r="G832" s="37" t="str">
        <f t="shared" si="26"/>
        <v/>
      </c>
    </row>
    <row r="833" spans="1:7" s="54" customFormat="1">
      <c r="A833" s="29"/>
      <c r="B833" s="24"/>
      <c r="C833" s="38" t="str">
        <f>IF(ISBLANK($A833),"",INDEX(ShipmentRegister!F:F,MATCH(AuditSheet!$A833,ShipmentRegister!C:C,0)))</f>
        <v/>
      </c>
      <c r="D833" s="38" t="str">
        <f t="shared" si="27"/>
        <v/>
      </c>
      <c r="E833" s="38" t="str">
        <f>IF(ISBLANK($A833),"",INDEX(ShipmentRegister!D:D,MATCH(AuditSheet!$A833,ShipmentRegister!C:C,0)))</f>
        <v/>
      </c>
      <c r="F833" s="38" t="str">
        <f>IF(ISBLANK($A833),"",INDEX(ShipmentRegister!M:M,MATCH(AuditSheet!$A833,ShipmentRegister!C:C,0)))</f>
        <v/>
      </c>
      <c r="G833" s="37" t="str">
        <f t="shared" si="26"/>
        <v/>
      </c>
    </row>
    <row r="834" spans="1:7" s="54" customFormat="1">
      <c r="A834" s="29"/>
      <c r="B834" s="24"/>
      <c r="C834" s="38" t="str">
        <f>IF(ISBLANK($A834),"",INDEX(ShipmentRegister!F:F,MATCH(AuditSheet!$A834,ShipmentRegister!C:C,0)))</f>
        <v/>
      </c>
      <c r="D834" s="38" t="str">
        <f t="shared" si="27"/>
        <v/>
      </c>
      <c r="E834" s="38" t="str">
        <f>IF(ISBLANK($A834),"",INDEX(ShipmentRegister!D:D,MATCH(AuditSheet!$A834,ShipmentRegister!C:C,0)))</f>
        <v/>
      </c>
      <c r="F834" s="38" t="str">
        <f>IF(ISBLANK($A834),"",INDEX(ShipmentRegister!M:M,MATCH(AuditSheet!$A834,ShipmentRegister!C:C,0)))</f>
        <v/>
      </c>
      <c r="G834" s="37" t="str">
        <f t="shared" si="26"/>
        <v/>
      </c>
    </row>
    <row r="835" spans="1:7" s="54" customFormat="1">
      <c r="A835" s="29"/>
      <c r="B835" s="24"/>
      <c r="C835" s="38" t="str">
        <f>IF(ISBLANK($A835),"",INDEX(ShipmentRegister!F:F,MATCH(AuditSheet!$A835,ShipmentRegister!C:C,0)))</f>
        <v/>
      </c>
      <c r="D835" s="38" t="str">
        <f t="shared" si="27"/>
        <v/>
      </c>
      <c r="E835" s="38" t="str">
        <f>IF(ISBLANK($A835),"",INDEX(ShipmentRegister!D:D,MATCH(AuditSheet!$A835,ShipmentRegister!C:C,0)))</f>
        <v/>
      </c>
      <c r="F835" s="38" t="str">
        <f>IF(ISBLANK($A835),"",INDEX(ShipmentRegister!M:M,MATCH(AuditSheet!$A835,ShipmentRegister!C:C,0)))</f>
        <v/>
      </c>
      <c r="G835" s="37" t="str">
        <f t="shared" ref="G835:G898" si="28">IF(COUNTIF(A:A,A:A)&gt;1,"Duplicate ID","")</f>
        <v/>
      </c>
    </row>
    <row r="836" spans="1:7" s="54" customFormat="1">
      <c r="A836" s="29"/>
      <c r="B836" s="24"/>
      <c r="C836" s="38" t="str">
        <f>IF(ISBLANK($A836),"",INDEX(ShipmentRegister!F:F,MATCH(AuditSheet!$A836,ShipmentRegister!C:C,0)))</f>
        <v/>
      </c>
      <c r="D836" s="38" t="str">
        <f t="shared" ref="D836:D899" si="29">IF(A836="","",IF(B836&lt;&gt;C836,"Does Not Match",""))</f>
        <v/>
      </c>
      <c r="E836" s="38" t="str">
        <f>IF(ISBLANK($A836),"",INDEX(ShipmentRegister!D:D,MATCH(AuditSheet!$A836,ShipmentRegister!C:C,0)))</f>
        <v/>
      </c>
      <c r="F836" s="38" t="str">
        <f>IF(ISBLANK($A836),"",INDEX(ShipmentRegister!M:M,MATCH(AuditSheet!$A836,ShipmentRegister!C:C,0)))</f>
        <v/>
      </c>
      <c r="G836" s="37" t="str">
        <f t="shared" si="28"/>
        <v/>
      </c>
    </row>
    <row r="837" spans="1:7" s="54" customFormat="1">
      <c r="A837" s="29"/>
      <c r="B837" s="24"/>
      <c r="C837" s="38" t="str">
        <f>IF(ISBLANK($A837),"",INDEX(ShipmentRegister!F:F,MATCH(AuditSheet!$A837,ShipmentRegister!C:C,0)))</f>
        <v/>
      </c>
      <c r="D837" s="38" t="str">
        <f t="shared" si="29"/>
        <v/>
      </c>
      <c r="E837" s="38" t="str">
        <f>IF(ISBLANK($A837),"",INDEX(ShipmentRegister!D:D,MATCH(AuditSheet!$A837,ShipmentRegister!C:C,0)))</f>
        <v/>
      </c>
      <c r="F837" s="38" t="str">
        <f>IF(ISBLANK($A837),"",INDEX(ShipmentRegister!M:M,MATCH(AuditSheet!$A837,ShipmentRegister!C:C,0)))</f>
        <v/>
      </c>
      <c r="G837" s="37" t="str">
        <f t="shared" si="28"/>
        <v/>
      </c>
    </row>
    <row r="838" spans="1:7" s="54" customFormat="1">
      <c r="A838" s="29"/>
      <c r="B838" s="24"/>
      <c r="C838" s="38" t="str">
        <f>IF(ISBLANK($A838),"",INDEX(ShipmentRegister!F:F,MATCH(AuditSheet!$A838,ShipmentRegister!C:C,0)))</f>
        <v/>
      </c>
      <c r="D838" s="38" t="str">
        <f t="shared" si="29"/>
        <v/>
      </c>
      <c r="E838" s="38" t="str">
        <f>IF(ISBLANK($A838),"",INDEX(ShipmentRegister!D:D,MATCH(AuditSheet!$A838,ShipmentRegister!C:C,0)))</f>
        <v/>
      </c>
      <c r="F838" s="38" t="str">
        <f>IF(ISBLANK($A838),"",INDEX(ShipmentRegister!M:M,MATCH(AuditSheet!$A838,ShipmentRegister!C:C,0)))</f>
        <v/>
      </c>
      <c r="G838" s="37" t="str">
        <f t="shared" si="28"/>
        <v/>
      </c>
    </row>
    <row r="839" spans="1:7" s="54" customFormat="1">
      <c r="A839" s="29"/>
      <c r="B839" s="24"/>
      <c r="C839" s="38" t="str">
        <f>IF(ISBLANK($A839),"",INDEX(ShipmentRegister!F:F,MATCH(AuditSheet!$A839,ShipmentRegister!C:C,0)))</f>
        <v/>
      </c>
      <c r="D839" s="38" t="str">
        <f t="shared" si="29"/>
        <v/>
      </c>
      <c r="E839" s="38" t="str">
        <f>IF(ISBLANK($A839),"",INDEX(ShipmentRegister!D:D,MATCH(AuditSheet!$A839,ShipmentRegister!C:C,0)))</f>
        <v/>
      </c>
      <c r="F839" s="38" t="str">
        <f>IF(ISBLANK($A839),"",INDEX(ShipmentRegister!M:M,MATCH(AuditSheet!$A839,ShipmentRegister!C:C,0)))</f>
        <v/>
      </c>
      <c r="G839" s="37" t="str">
        <f t="shared" si="28"/>
        <v/>
      </c>
    </row>
    <row r="840" spans="1:7" s="54" customFormat="1">
      <c r="A840" s="29"/>
      <c r="B840" s="24"/>
      <c r="C840" s="38" t="str">
        <f>IF(ISBLANK($A840),"",INDEX(ShipmentRegister!F:F,MATCH(AuditSheet!$A840,ShipmentRegister!C:C,0)))</f>
        <v/>
      </c>
      <c r="D840" s="38" t="str">
        <f t="shared" si="29"/>
        <v/>
      </c>
      <c r="E840" s="38" t="str">
        <f>IF(ISBLANK($A840),"",INDEX(ShipmentRegister!D:D,MATCH(AuditSheet!$A840,ShipmentRegister!C:C,0)))</f>
        <v/>
      </c>
      <c r="F840" s="38" t="str">
        <f>IF(ISBLANK($A840),"",INDEX(ShipmentRegister!M:M,MATCH(AuditSheet!$A840,ShipmentRegister!C:C,0)))</f>
        <v/>
      </c>
      <c r="G840" s="37" t="str">
        <f t="shared" si="28"/>
        <v/>
      </c>
    </row>
    <row r="841" spans="1:7" s="54" customFormat="1">
      <c r="A841" s="29"/>
      <c r="B841" s="24"/>
      <c r="C841" s="38" t="str">
        <f>IF(ISBLANK($A841),"",INDEX(ShipmentRegister!F:F,MATCH(AuditSheet!$A841,ShipmentRegister!C:C,0)))</f>
        <v/>
      </c>
      <c r="D841" s="38" t="str">
        <f t="shared" si="29"/>
        <v/>
      </c>
      <c r="E841" s="38" t="str">
        <f>IF(ISBLANK($A841),"",INDEX(ShipmentRegister!D:D,MATCH(AuditSheet!$A841,ShipmentRegister!C:C,0)))</f>
        <v/>
      </c>
      <c r="F841" s="38" t="str">
        <f>IF(ISBLANK($A841),"",INDEX(ShipmentRegister!M:M,MATCH(AuditSheet!$A841,ShipmentRegister!C:C,0)))</f>
        <v/>
      </c>
      <c r="G841" s="37" t="str">
        <f t="shared" si="28"/>
        <v/>
      </c>
    </row>
    <row r="842" spans="1:7" s="54" customFormat="1">
      <c r="A842" s="29"/>
      <c r="B842" s="24"/>
      <c r="C842" s="38" t="str">
        <f>IF(ISBLANK($A842),"",INDEX(ShipmentRegister!F:F,MATCH(AuditSheet!$A842,ShipmentRegister!C:C,0)))</f>
        <v/>
      </c>
      <c r="D842" s="38" t="str">
        <f t="shared" si="29"/>
        <v/>
      </c>
      <c r="E842" s="38" t="str">
        <f>IF(ISBLANK($A842),"",INDEX(ShipmentRegister!D:D,MATCH(AuditSheet!$A842,ShipmentRegister!C:C,0)))</f>
        <v/>
      </c>
      <c r="F842" s="38" t="str">
        <f>IF(ISBLANK($A842),"",INDEX(ShipmentRegister!M:M,MATCH(AuditSheet!$A842,ShipmentRegister!C:C,0)))</f>
        <v/>
      </c>
      <c r="G842" s="37" t="str">
        <f t="shared" si="28"/>
        <v/>
      </c>
    </row>
    <row r="843" spans="1:7" s="54" customFormat="1">
      <c r="A843" s="29"/>
      <c r="B843" s="24"/>
      <c r="C843" s="38" t="str">
        <f>IF(ISBLANK($A843),"",INDEX(ShipmentRegister!F:F,MATCH(AuditSheet!$A843,ShipmentRegister!C:C,0)))</f>
        <v/>
      </c>
      <c r="D843" s="38" t="str">
        <f t="shared" si="29"/>
        <v/>
      </c>
      <c r="E843" s="38" t="str">
        <f>IF(ISBLANK($A843),"",INDEX(ShipmentRegister!D:D,MATCH(AuditSheet!$A843,ShipmentRegister!C:C,0)))</f>
        <v/>
      </c>
      <c r="F843" s="38" t="str">
        <f>IF(ISBLANK($A843),"",INDEX(ShipmentRegister!M:M,MATCH(AuditSheet!$A843,ShipmentRegister!C:C,0)))</f>
        <v/>
      </c>
      <c r="G843" s="37" t="str">
        <f t="shared" si="28"/>
        <v/>
      </c>
    </row>
    <row r="844" spans="1:7" s="54" customFormat="1">
      <c r="A844" s="29"/>
      <c r="B844" s="24"/>
      <c r="C844" s="38" t="str">
        <f>IF(ISBLANK($A844),"",INDEX(ShipmentRegister!F:F,MATCH(AuditSheet!$A844,ShipmentRegister!C:C,0)))</f>
        <v/>
      </c>
      <c r="D844" s="38" t="str">
        <f t="shared" si="29"/>
        <v/>
      </c>
      <c r="E844" s="38" t="str">
        <f>IF(ISBLANK($A844),"",INDEX(ShipmentRegister!D:D,MATCH(AuditSheet!$A844,ShipmentRegister!C:C,0)))</f>
        <v/>
      </c>
      <c r="F844" s="38" t="str">
        <f>IF(ISBLANK($A844),"",INDEX(ShipmentRegister!M:M,MATCH(AuditSheet!$A844,ShipmentRegister!C:C,0)))</f>
        <v/>
      </c>
      <c r="G844" s="37" t="str">
        <f t="shared" si="28"/>
        <v/>
      </c>
    </row>
    <row r="845" spans="1:7" s="54" customFormat="1">
      <c r="A845" s="29"/>
      <c r="B845" s="24"/>
      <c r="C845" s="38" t="str">
        <f>IF(ISBLANK($A845),"",INDEX(ShipmentRegister!F:F,MATCH(AuditSheet!$A845,ShipmentRegister!C:C,0)))</f>
        <v/>
      </c>
      <c r="D845" s="38" t="str">
        <f t="shared" si="29"/>
        <v/>
      </c>
      <c r="E845" s="38" t="str">
        <f>IF(ISBLANK($A845),"",INDEX(ShipmentRegister!D:D,MATCH(AuditSheet!$A845,ShipmentRegister!C:C,0)))</f>
        <v/>
      </c>
      <c r="F845" s="38" t="str">
        <f>IF(ISBLANK($A845),"",INDEX(ShipmentRegister!M:M,MATCH(AuditSheet!$A845,ShipmentRegister!C:C,0)))</f>
        <v/>
      </c>
      <c r="G845" s="37" t="str">
        <f t="shared" si="28"/>
        <v/>
      </c>
    </row>
    <row r="846" spans="1:7" s="54" customFormat="1">
      <c r="A846" s="29"/>
      <c r="B846" s="24"/>
      <c r="C846" s="38" t="str">
        <f>IF(ISBLANK($A846),"",INDEX(ShipmentRegister!F:F,MATCH(AuditSheet!$A846,ShipmentRegister!C:C,0)))</f>
        <v/>
      </c>
      <c r="D846" s="38" t="str">
        <f t="shared" si="29"/>
        <v/>
      </c>
      <c r="E846" s="38" t="str">
        <f>IF(ISBLANK($A846),"",INDEX(ShipmentRegister!D:D,MATCH(AuditSheet!$A846,ShipmentRegister!C:C,0)))</f>
        <v/>
      </c>
      <c r="F846" s="38" t="str">
        <f>IF(ISBLANK($A846),"",INDEX(ShipmentRegister!M:M,MATCH(AuditSheet!$A846,ShipmentRegister!C:C,0)))</f>
        <v/>
      </c>
      <c r="G846" s="37" t="str">
        <f t="shared" si="28"/>
        <v/>
      </c>
    </row>
    <row r="847" spans="1:7" s="54" customFormat="1">
      <c r="A847" s="29"/>
      <c r="B847" s="24"/>
      <c r="C847" s="38" t="str">
        <f>IF(ISBLANK($A847),"",INDEX(ShipmentRegister!F:F,MATCH(AuditSheet!$A847,ShipmentRegister!C:C,0)))</f>
        <v/>
      </c>
      <c r="D847" s="38" t="str">
        <f t="shared" si="29"/>
        <v/>
      </c>
      <c r="E847" s="38" t="str">
        <f>IF(ISBLANK($A847),"",INDEX(ShipmentRegister!D:D,MATCH(AuditSheet!$A847,ShipmentRegister!C:C,0)))</f>
        <v/>
      </c>
      <c r="F847" s="38" t="str">
        <f>IF(ISBLANK($A847),"",INDEX(ShipmentRegister!M:M,MATCH(AuditSheet!$A847,ShipmentRegister!C:C,0)))</f>
        <v/>
      </c>
      <c r="G847" s="37" t="str">
        <f t="shared" si="28"/>
        <v/>
      </c>
    </row>
    <row r="848" spans="1:7" s="54" customFormat="1">
      <c r="A848" s="29"/>
      <c r="B848" s="24"/>
      <c r="C848" s="38" t="str">
        <f>IF(ISBLANK($A848),"",INDEX(ShipmentRegister!F:F,MATCH(AuditSheet!$A848,ShipmentRegister!C:C,0)))</f>
        <v/>
      </c>
      <c r="D848" s="38" t="str">
        <f t="shared" si="29"/>
        <v/>
      </c>
      <c r="E848" s="38" t="str">
        <f>IF(ISBLANK($A848),"",INDEX(ShipmentRegister!D:D,MATCH(AuditSheet!$A848,ShipmentRegister!C:C,0)))</f>
        <v/>
      </c>
      <c r="F848" s="38" t="str">
        <f>IF(ISBLANK($A848),"",INDEX(ShipmentRegister!M:M,MATCH(AuditSheet!$A848,ShipmentRegister!C:C,0)))</f>
        <v/>
      </c>
      <c r="G848" s="37" t="str">
        <f t="shared" si="28"/>
        <v/>
      </c>
    </row>
    <row r="849" spans="1:7" s="54" customFormat="1">
      <c r="A849" s="29"/>
      <c r="B849" s="24"/>
      <c r="C849" s="38" t="str">
        <f>IF(ISBLANK($A849),"",INDEX(ShipmentRegister!F:F,MATCH(AuditSheet!$A849,ShipmentRegister!C:C,0)))</f>
        <v/>
      </c>
      <c r="D849" s="38" t="str">
        <f t="shared" si="29"/>
        <v/>
      </c>
      <c r="E849" s="38" t="str">
        <f>IF(ISBLANK($A849),"",INDEX(ShipmentRegister!D:D,MATCH(AuditSheet!$A849,ShipmentRegister!C:C,0)))</f>
        <v/>
      </c>
      <c r="F849" s="38" t="str">
        <f>IF(ISBLANK($A849),"",INDEX(ShipmentRegister!M:M,MATCH(AuditSheet!$A849,ShipmentRegister!C:C,0)))</f>
        <v/>
      </c>
      <c r="G849" s="37" t="str">
        <f t="shared" si="28"/>
        <v/>
      </c>
    </row>
    <row r="850" spans="1:7" s="54" customFormat="1">
      <c r="A850" s="29"/>
      <c r="B850" s="24"/>
      <c r="C850" s="38" t="str">
        <f>IF(ISBLANK($A850),"",INDEX(ShipmentRegister!F:F,MATCH(AuditSheet!$A850,ShipmentRegister!C:C,0)))</f>
        <v/>
      </c>
      <c r="D850" s="38" t="str">
        <f t="shared" si="29"/>
        <v/>
      </c>
      <c r="E850" s="38" t="str">
        <f>IF(ISBLANK($A850),"",INDEX(ShipmentRegister!D:D,MATCH(AuditSheet!$A850,ShipmentRegister!C:C,0)))</f>
        <v/>
      </c>
      <c r="F850" s="38" t="str">
        <f>IF(ISBLANK($A850),"",INDEX(ShipmentRegister!M:M,MATCH(AuditSheet!$A850,ShipmentRegister!C:C,0)))</f>
        <v/>
      </c>
      <c r="G850" s="37" t="str">
        <f t="shared" si="28"/>
        <v/>
      </c>
    </row>
    <row r="851" spans="1:7" s="54" customFormat="1">
      <c r="A851" s="29"/>
      <c r="B851" s="24"/>
      <c r="C851" s="38" t="str">
        <f>IF(ISBLANK($A851),"",INDEX(ShipmentRegister!F:F,MATCH(AuditSheet!$A851,ShipmentRegister!C:C,0)))</f>
        <v/>
      </c>
      <c r="D851" s="38" t="str">
        <f t="shared" si="29"/>
        <v/>
      </c>
      <c r="E851" s="38" t="str">
        <f>IF(ISBLANK($A851),"",INDEX(ShipmentRegister!D:D,MATCH(AuditSheet!$A851,ShipmentRegister!C:C,0)))</f>
        <v/>
      </c>
      <c r="F851" s="38" t="str">
        <f>IF(ISBLANK($A851),"",INDEX(ShipmentRegister!M:M,MATCH(AuditSheet!$A851,ShipmentRegister!C:C,0)))</f>
        <v/>
      </c>
      <c r="G851" s="37" t="str">
        <f t="shared" si="28"/>
        <v/>
      </c>
    </row>
    <row r="852" spans="1:7" s="54" customFormat="1">
      <c r="A852" s="29"/>
      <c r="B852" s="24"/>
      <c r="C852" s="38" t="str">
        <f>IF(ISBLANK($A852),"",INDEX(ShipmentRegister!F:F,MATCH(AuditSheet!$A852,ShipmentRegister!C:C,0)))</f>
        <v/>
      </c>
      <c r="D852" s="38" t="str">
        <f t="shared" si="29"/>
        <v/>
      </c>
      <c r="E852" s="38" t="str">
        <f>IF(ISBLANK($A852),"",INDEX(ShipmentRegister!D:D,MATCH(AuditSheet!$A852,ShipmentRegister!C:C,0)))</f>
        <v/>
      </c>
      <c r="F852" s="38" t="str">
        <f>IF(ISBLANK($A852),"",INDEX(ShipmentRegister!M:M,MATCH(AuditSheet!$A852,ShipmentRegister!C:C,0)))</f>
        <v/>
      </c>
      <c r="G852" s="37" t="str">
        <f t="shared" si="28"/>
        <v/>
      </c>
    </row>
    <row r="853" spans="1:7" s="54" customFormat="1">
      <c r="A853" s="29"/>
      <c r="B853" s="24"/>
      <c r="C853" s="38" t="str">
        <f>IF(ISBLANK($A853),"",INDEX(ShipmentRegister!F:F,MATCH(AuditSheet!$A853,ShipmentRegister!C:C,0)))</f>
        <v/>
      </c>
      <c r="D853" s="38" t="str">
        <f t="shared" si="29"/>
        <v/>
      </c>
      <c r="E853" s="38" t="str">
        <f>IF(ISBLANK($A853),"",INDEX(ShipmentRegister!D:D,MATCH(AuditSheet!$A853,ShipmentRegister!C:C,0)))</f>
        <v/>
      </c>
      <c r="F853" s="38" t="str">
        <f>IF(ISBLANK($A853),"",INDEX(ShipmentRegister!M:M,MATCH(AuditSheet!$A853,ShipmentRegister!C:C,0)))</f>
        <v/>
      </c>
      <c r="G853" s="37" t="str">
        <f t="shared" si="28"/>
        <v/>
      </c>
    </row>
    <row r="854" spans="1:7" s="54" customFormat="1">
      <c r="A854" s="29"/>
      <c r="B854" s="24"/>
      <c r="C854" s="38" t="str">
        <f>IF(ISBLANK($A854),"",INDEX(ShipmentRegister!F:F,MATCH(AuditSheet!$A854,ShipmentRegister!C:C,0)))</f>
        <v/>
      </c>
      <c r="D854" s="38" t="str">
        <f t="shared" si="29"/>
        <v/>
      </c>
      <c r="E854" s="38" t="str">
        <f>IF(ISBLANK($A854),"",INDEX(ShipmentRegister!D:D,MATCH(AuditSheet!$A854,ShipmentRegister!C:C,0)))</f>
        <v/>
      </c>
      <c r="F854" s="38" t="str">
        <f>IF(ISBLANK($A854),"",INDEX(ShipmentRegister!M:M,MATCH(AuditSheet!$A854,ShipmentRegister!C:C,0)))</f>
        <v/>
      </c>
      <c r="G854" s="37" t="str">
        <f t="shared" si="28"/>
        <v/>
      </c>
    </row>
    <row r="855" spans="1:7" s="54" customFormat="1">
      <c r="A855" s="29"/>
      <c r="B855" s="24"/>
      <c r="C855" s="38" t="str">
        <f>IF(ISBLANK($A855),"",INDEX(ShipmentRegister!F:F,MATCH(AuditSheet!$A855,ShipmentRegister!C:C,0)))</f>
        <v/>
      </c>
      <c r="D855" s="38" t="str">
        <f t="shared" si="29"/>
        <v/>
      </c>
      <c r="E855" s="38" t="str">
        <f>IF(ISBLANK($A855),"",INDEX(ShipmentRegister!D:D,MATCH(AuditSheet!$A855,ShipmentRegister!C:C,0)))</f>
        <v/>
      </c>
      <c r="F855" s="38" t="str">
        <f>IF(ISBLANK($A855),"",INDEX(ShipmentRegister!M:M,MATCH(AuditSheet!$A855,ShipmentRegister!C:C,0)))</f>
        <v/>
      </c>
      <c r="G855" s="37" t="str">
        <f t="shared" si="28"/>
        <v/>
      </c>
    </row>
    <row r="856" spans="1:7" s="54" customFormat="1">
      <c r="A856" s="29"/>
      <c r="B856" s="24"/>
      <c r="C856" s="38" t="str">
        <f>IF(ISBLANK($A856),"",INDEX(ShipmentRegister!F:F,MATCH(AuditSheet!$A856,ShipmentRegister!C:C,0)))</f>
        <v/>
      </c>
      <c r="D856" s="38" t="str">
        <f t="shared" si="29"/>
        <v/>
      </c>
      <c r="E856" s="38" t="str">
        <f>IF(ISBLANK($A856),"",INDEX(ShipmentRegister!D:D,MATCH(AuditSheet!$A856,ShipmentRegister!C:C,0)))</f>
        <v/>
      </c>
      <c r="F856" s="38" t="str">
        <f>IF(ISBLANK($A856),"",INDEX(ShipmentRegister!M:M,MATCH(AuditSheet!$A856,ShipmentRegister!C:C,0)))</f>
        <v/>
      </c>
      <c r="G856" s="37" t="str">
        <f t="shared" si="28"/>
        <v/>
      </c>
    </row>
    <row r="857" spans="1:7" s="54" customFormat="1">
      <c r="A857" s="29"/>
      <c r="B857" s="24"/>
      <c r="C857" s="38" t="str">
        <f>IF(ISBLANK($A857),"",INDEX(ShipmentRegister!F:F,MATCH(AuditSheet!$A857,ShipmentRegister!C:C,0)))</f>
        <v/>
      </c>
      <c r="D857" s="38" t="str">
        <f t="shared" si="29"/>
        <v/>
      </c>
      <c r="E857" s="38" t="str">
        <f>IF(ISBLANK($A857),"",INDEX(ShipmentRegister!D:D,MATCH(AuditSheet!$A857,ShipmentRegister!C:C,0)))</f>
        <v/>
      </c>
      <c r="F857" s="38" t="str">
        <f>IF(ISBLANK($A857),"",INDEX(ShipmentRegister!M:M,MATCH(AuditSheet!$A857,ShipmentRegister!C:C,0)))</f>
        <v/>
      </c>
      <c r="G857" s="37" t="str">
        <f t="shared" si="28"/>
        <v/>
      </c>
    </row>
    <row r="858" spans="1:7" s="54" customFormat="1">
      <c r="A858" s="29"/>
      <c r="B858" s="24"/>
      <c r="C858" s="38" t="str">
        <f>IF(ISBLANK($A858),"",INDEX(ShipmentRegister!F:F,MATCH(AuditSheet!$A858,ShipmentRegister!C:C,0)))</f>
        <v/>
      </c>
      <c r="D858" s="38" t="str">
        <f t="shared" si="29"/>
        <v/>
      </c>
      <c r="E858" s="38" t="str">
        <f>IF(ISBLANK($A858),"",INDEX(ShipmentRegister!D:D,MATCH(AuditSheet!$A858,ShipmentRegister!C:C,0)))</f>
        <v/>
      </c>
      <c r="F858" s="38" t="str">
        <f>IF(ISBLANK($A858),"",INDEX(ShipmentRegister!M:M,MATCH(AuditSheet!$A858,ShipmentRegister!C:C,0)))</f>
        <v/>
      </c>
      <c r="G858" s="37" t="str">
        <f t="shared" si="28"/>
        <v/>
      </c>
    </row>
    <row r="859" spans="1:7" s="54" customFormat="1">
      <c r="A859" s="29"/>
      <c r="B859" s="24"/>
      <c r="C859" s="38" t="str">
        <f>IF(ISBLANK($A859),"",INDEX(ShipmentRegister!F:F,MATCH(AuditSheet!$A859,ShipmentRegister!C:C,0)))</f>
        <v/>
      </c>
      <c r="D859" s="38" t="str">
        <f t="shared" si="29"/>
        <v/>
      </c>
      <c r="E859" s="38" t="str">
        <f>IF(ISBLANK($A859),"",INDEX(ShipmentRegister!D:D,MATCH(AuditSheet!$A859,ShipmentRegister!C:C,0)))</f>
        <v/>
      </c>
      <c r="F859" s="38" t="str">
        <f>IF(ISBLANK($A859),"",INDEX(ShipmentRegister!M:M,MATCH(AuditSheet!$A859,ShipmentRegister!C:C,0)))</f>
        <v/>
      </c>
      <c r="G859" s="37" t="str">
        <f t="shared" si="28"/>
        <v/>
      </c>
    </row>
    <row r="860" spans="1:7" s="54" customFormat="1">
      <c r="A860" s="29"/>
      <c r="B860" s="24"/>
      <c r="C860" s="38" t="str">
        <f>IF(ISBLANK($A860),"",INDEX(ShipmentRegister!F:F,MATCH(AuditSheet!$A860,ShipmentRegister!C:C,0)))</f>
        <v/>
      </c>
      <c r="D860" s="38" t="str">
        <f t="shared" si="29"/>
        <v/>
      </c>
      <c r="E860" s="38" t="str">
        <f>IF(ISBLANK($A860),"",INDEX(ShipmentRegister!D:D,MATCH(AuditSheet!$A860,ShipmentRegister!C:C,0)))</f>
        <v/>
      </c>
      <c r="F860" s="38" t="str">
        <f>IF(ISBLANK($A860),"",INDEX(ShipmentRegister!M:M,MATCH(AuditSheet!$A860,ShipmentRegister!C:C,0)))</f>
        <v/>
      </c>
      <c r="G860" s="37" t="str">
        <f t="shared" si="28"/>
        <v/>
      </c>
    </row>
    <row r="861" spans="1:7" s="54" customFormat="1">
      <c r="A861" s="29"/>
      <c r="B861" s="24"/>
      <c r="C861" s="38" t="str">
        <f>IF(ISBLANK($A861),"",INDEX(ShipmentRegister!F:F,MATCH(AuditSheet!$A861,ShipmentRegister!C:C,0)))</f>
        <v/>
      </c>
      <c r="D861" s="38" t="str">
        <f t="shared" si="29"/>
        <v/>
      </c>
      <c r="E861" s="38" t="str">
        <f>IF(ISBLANK($A861),"",INDEX(ShipmentRegister!D:D,MATCH(AuditSheet!$A861,ShipmentRegister!C:C,0)))</f>
        <v/>
      </c>
      <c r="F861" s="38" t="str">
        <f>IF(ISBLANK($A861),"",INDEX(ShipmentRegister!M:M,MATCH(AuditSheet!$A861,ShipmentRegister!C:C,0)))</f>
        <v/>
      </c>
      <c r="G861" s="37" t="str">
        <f t="shared" si="28"/>
        <v/>
      </c>
    </row>
    <row r="862" spans="1:7" s="54" customFormat="1">
      <c r="A862" s="29"/>
      <c r="B862" s="24"/>
      <c r="C862" s="38" t="str">
        <f>IF(ISBLANK($A862),"",INDEX(ShipmentRegister!F:F,MATCH(AuditSheet!$A862,ShipmentRegister!C:C,0)))</f>
        <v/>
      </c>
      <c r="D862" s="38" t="str">
        <f t="shared" si="29"/>
        <v/>
      </c>
      <c r="E862" s="38" t="str">
        <f>IF(ISBLANK($A862),"",INDEX(ShipmentRegister!D:D,MATCH(AuditSheet!$A862,ShipmentRegister!C:C,0)))</f>
        <v/>
      </c>
      <c r="F862" s="38" t="str">
        <f>IF(ISBLANK($A862),"",INDEX(ShipmentRegister!M:M,MATCH(AuditSheet!$A862,ShipmentRegister!C:C,0)))</f>
        <v/>
      </c>
      <c r="G862" s="37" t="str">
        <f t="shared" si="28"/>
        <v/>
      </c>
    </row>
    <row r="863" spans="1:7" s="54" customFormat="1">
      <c r="A863" s="29"/>
      <c r="B863" s="24"/>
      <c r="C863" s="38" t="str">
        <f>IF(ISBLANK($A863),"",INDEX(ShipmentRegister!F:F,MATCH(AuditSheet!$A863,ShipmentRegister!C:C,0)))</f>
        <v/>
      </c>
      <c r="D863" s="38" t="str">
        <f t="shared" si="29"/>
        <v/>
      </c>
      <c r="E863" s="38" t="str">
        <f>IF(ISBLANK($A863),"",INDEX(ShipmentRegister!D:D,MATCH(AuditSheet!$A863,ShipmentRegister!C:C,0)))</f>
        <v/>
      </c>
      <c r="F863" s="38" t="str">
        <f>IF(ISBLANK($A863),"",INDEX(ShipmentRegister!M:M,MATCH(AuditSheet!$A863,ShipmentRegister!C:C,0)))</f>
        <v/>
      </c>
      <c r="G863" s="37" t="str">
        <f t="shared" si="28"/>
        <v/>
      </c>
    </row>
    <row r="864" spans="1:7" s="54" customFormat="1">
      <c r="A864" s="29"/>
      <c r="B864" s="24"/>
      <c r="C864" s="38" t="str">
        <f>IF(ISBLANK($A864),"",INDEX(ShipmentRegister!F:F,MATCH(AuditSheet!$A864,ShipmentRegister!C:C,0)))</f>
        <v/>
      </c>
      <c r="D864" s="38" t="str">
        <f t="shared" si="29"/>
        <v/>
      </c>
      <c r="E864" s="38" t="str">
        <f>IF(ISBLANK($A864),"",INDEX(ShipmentRegister!D:D,MATCH(AuditSheet!$A864,ShipmentRegister!C:C,0)))</f>
        <v/>
      </c>
      <c r="F864" s="38" t="str">
        <f>IF(ISBLANK($A864),"",INDEX(ShipmentRegister!M:M,MATCH(AuditSheet!$A864,ShipmentRegister!C:C,0)))</f>
        <v/>
      </c>
      <c r="G864" s="37" t="str">
        <f t="shared" si="28"/>
        <v/>
      </c>
    </row>
    <row r="865" spans="1:7" s="54" customFormat="1">
      <c r="A865" s="29"/>
      <c r="B865" s="24"/>
      <c r="C865" s="38" t="str">
        <f>IF(ISBLANK($A865),"",INDEX(ShipmentRegister!F:F,MATCH(AuditSheet!$A865,ShipmentRegister!C:C,0)))</f>
        <v/>
      </c>
      <c r="D865" s="38" t="str">
        <f t="shared" si="29"/>
        <v/>
      </c>
      <c r="E865" s="38" t="str">
        <f>IF(ISBLANK($A865),"",INDEX(ShipmentRegister!D:D,MATCH(AuditSheet!$A865,ShipmentRegister!C:C,0)))</f>
        <v/>
      </c>
      <c r="F865" s="38" t="str">
        <f>IF(ISBLANK($A865),"",INDEX(ShipmentRegister!M:M,MATCH(AuditSheet!$A865,ShipmentRegister!C:C,0)))</f>
        <v/>
      </c>
      <c r="G865" s="37" t="str">
        <f t="shared" si="28"/>
        <v/>
      </c>
    </row>
    <row r="866" spans="1:7" s="54" customFormat="1">
      <c r="A866" s="29"/>
      <c r="B866" s="24"/>
      <c r="C866" s="38" t="str">
        <f>IF(ISBLANK($A866),"",INDEX(ShipmentRegister!F:F,MATCH(AuditSheet!$A866,ShipmentRegister!C:C,0)))</f>
        <v/>
      </c>
      <c r="D866" s="38" t="str">
        <f t="shared" si="29"/>
        <v/>
      </c>
      <c r="E866" s="38" t="str">
        <f>IF(ISBLANK($A866),"",INDEX(ShipmentRegister!D:D,MATCH(AuditSheet!$A866,ShipmentRegister!C:C,0)))</f>
        <v/>
      </c>
      <c r="F866" s="38" t="str">
        <f>IF(ISBLANK($A866),"",INDEX(ShipmentRegister!M:M,MATCH(AuditSheet!$A866,ShipmentRegister!C:C,0)))</f>
        <v/>
      </c>
      <c r="G866" s="37" t="str">
        <f t="shared" si="28"/>
        <v/>
      </c>
    </row>
    <row r="867" spans="1:7" s="54" customFormat="1">
      <c r="A867" s="29"/>
      <c r="B867" s="24"/>
      <c r="C867" s="38" t="str">
        <f>IF(ISBLANK($A867),"",INDEX(ShipmentRegister!F:F,MATCH(AuditSheet!$A867,ShipmentRegister!C:C,0)))</f>
        <v/>
      </c>
      <c r="D867" s="38" t="str">
        <f t="shared" si="29"/>
        <v/>
      </c>
      <c r="E867" s="38" t="str">
        <f>IF(ISBLANK($A867),"",INDEX(ShipmentRegister!D:D,MATCH(AuditSheet!$A867,ShipmentRegister!C:C,0)))</f>
        <v/>
      </c>
      <c r="F867" s="38" t="str">
        <f>IF(ISBLANK($A867),"",INDEX(ShipmentRegister!M:M,MATCH(AuditSheet!$A867,ShipmentRegister!C:C,0)))</f>
        <v/>
      </c>
      <c r="G867" s="37" t="str">
        <f t="shared" si="28"/>
        <v/>
      </c>
    </row>
    <row r="868" spans="1:7" s="54" customFormat="1">
      <c r="A868" s="29"/>
      <c r="B868" s="24"/>
      <c r="C868" s="38" t="str">
        <f>IF(ISBLANK($A868),"",INDEX(ShipmentRegister!F:F,MATCH(AuditSheet!$A868,ShipmentRegister!C:C,0)))</f>
        <v/>
      </c>
      <c r="D868" s="38" t="str">
        <f t="shared" si="29"/>
        <v/>
      </c>
      <c r="E868" s="38" t="str">
        <f>IF(ISBLANK($A868),"",INDEX(ShipmentRegister!D:D,MATCH(AuditSheet!$A868,ShipmentRegister!C:C,0)))</f>
        <v/>
      </c>
      <c r="F868" s="38" t="str">
        <f>IF(ISBLANK($A868),"",INDEX(ShipmentRegister!M:M,MATCH(AuditSheet!$A868,ShipmentRegister!C:C,0)))</f>
        <v/>
      </c>
      <c r="G868" s="37" t="str">
        <f t="shared" si="28"/>
        <v/>
      </c>
    </row>
    <row r="869" spans="1:7" s="54" customFormat="1">
      <c r="A869" s="29"/>
      <c r="B869" s="24"/>
      <c r="C869" s="38" t="str">
        <f>IF(ISBLANK($A869),"",INDEX(ShipmentRegister!F:F,MATCH(AuditSheet!$A869,ShipmentRegister!C:C,0)))</f>
        <v/>
      </c>
      <c r="D869" s="38" t="str">
        <f t="shared" si="29"/>
        <v/>
      </c>
      <c r="E869" s="38" t="str">
        <f>IF(ISBLANK($A869),"",INDEX(ShipmentRegister!D:D,MATCH(AuditSheet!$A869,ShipmentRegister!C:C,0)))</f>
        <v/>
      </c>
      <c r="F869" s="38" t="str">
        <f>IF(ISBLANK($A869),"",INDEX(ShipmentRegister!M:M,MATCH(AuditSheet!$A869,ShipmentRegister!C:C,0)))</f>
        <v/>
      </c>
      <c r="G869" s="37" t="str">
        <f t="shared" si="28"/>
        <v/>
      </c>
    </row>
    <row r="870" spans="1:7" s="54" customFormat="1">
      <c r="A870" s="29"/>
      <c r="B870" s="24"/>
      <c r="C870" s="38" t="str">
        <f>IF(ISBLANK($A870),"",INDEX(ShipmentRegister!F:F,MATCH(AuditSheet!$A870,ShipmentRegister!C:C,0)))</f>
        <v/>
      </c>
      <c r="D870" s="38" t="str">
        <f t="shared" si="29"/>
        <v/>
      </c>
      <c r="E870" s="38" t="str">
        <f>IF(ISBLANK($A870),"",INDEX(ShipmentRegister!D:D,MATCH(AuditSheet!$A870,ShipmentRegister!C:C,0)))</f>
        <v/>
      </c>
      <c r="F870" s="38" t="str">
        <f>IF(ISBLANK($A870),"",INDEX(ShipmentRegister!M:M,MATCH(AuditSheet!$A870,ShipmentRegister!C:C,0)))</f>
        <v/>
      </c>
      <c r="G870" s="37" t="str">
        <f t="shared" si="28"/>
        <v/>
      </c>
    </row>
    <row r="871" spans="1:7" s="54" customFormat="1">
      <c r="A871" s="29"/>
      <c r="B871" s="24"/>
      <c r="C871" s="38" t="str">
        <f>IF(ISBLANK($A871),"",INDEX(ShipmentRegister!F:F,MATCH(AuditSheet!$A871,ShipmentRegister!C:C,0)))</f>
        <v/>
      </c>
      <c r="D871" s="38" t="str">
        <f t="shared" si="29"/>
        <v/>
      </c>
      <c r="E871" s="38" t="str">
        <f>IF(ISBLANK($A871),"",INDEX(ShipmentRegister!D:D,MATCH(AuditSheet!$A871,ShipmentRegister!C:C,0)))</f>
        <v/>
      </c>
      <c r="F871" s="38" t="str">
        <f>IF(ISBLANK($A871),"",INDEX(ShipmentRegister!M:M,MATCH(AuditSheet!$A871,ShipmentRegister!C:C,0)))</f>
        <v/>
      </c>
      <c r="G871" s="37" t="str">
        <f t="shared" si="28"/>
        <v/>
      </c>
    </row>
    <row r="872" spans="1:7" s="54" customFormat="1">
      <c r="A872" s="29"/>
      <c r="B872" s="24"/>
      <c r="C872" s="38" t="str">
        <f>IF(ISBLANK($A872),"",INDEX(ShipmentRegister!F:F,MATCH(AuditSheet!$A872,ShipmentRegister!C:C,0)))</f>
        <v/>
      </c>
      <c r="D872" s="38" t="str">
        <f t="shared" si="29"/>
        <v/>
      </c>
      <c r="E872" s="38" t="str">
        <f>IF(ISBLANK($A872),"",INDEX(ShipmentRegister!D:D,MATCH(AuditSheet!$A872,ShipmentRegister!C:C,0)))</f>
        <v/>
      </c>
      <c r="F872" s="38" t="str">
        <f>IF(ISBLANK($A872),"",INDEX(ShipmentRegister!M:M,MATCH(AuditSheet!$A872,ShipmentRegister!C:C,0)))</f>
        <v/>
      </c>
      <c r="G872" s="37" t="str">
        <f t="shared" si="28"/>
        <v/>
      </c>
    </row>
    <row r="873" spans="1:7" s="54" customFormat="1">
      <c r="A873" s="29"/>
      <c r="B873" s="24"/>
      <c r="C873" s="38" t="str">
        <f>IF(ISBLANK($A873),"",INDEX(ShipmentRegister!F:F,MATCH(AuditSheet!$A873,ShipmentRegister!C:C,0)))</f>
        <v/>
      </c>
      <c r="D873" s="38" t="str">
        <f t="shared" si="29"/>
        <v/>
      </c>
      <c r="E873" s="38" t="str">
        <f>IF(ISBLANK($A873),"",INDEX(ShipmentRegister!D:D,MATCH(AuditSheet!$A873,ShipmentRegister!C:C,0)))</f>
        <v/>
      </c>
      <c r="F873" s="38" t="str">
        <f>IF(ISBLANK($A873),"",INDEX(ShipmentRegister!M:M,MATCH(AuditSheet!$A873,ShipmentRegister!C:C,0)))</f>
        <v/>
      </c>
      <c r="G873" s="37" t="str">
        <f t="shared" si="28"/>
        <v/>
      </c>
    </row>
    <row r="874" spans="1:7" s="54" customFormat="1">
      <c r="A874" s="29"/>
      <c r="B874" s="24"/>
      <c r="C874" s="38" t="str">
        <f>IF(ISBLANK($A874),"",INDEX(ShipmentRegister!F:F,MATCH(AuditSheet!$A874,ShipmentRegister!C:C,0)))</f>
        <v/>
      </c>
      <c r="D874" s="38" t="str">
        <f t="shared" si="29"/>
        <v/>
      </c>
      <c r="E874" s="38" t="str">
        <f>IF(ISBLANK($A874),"",INDEX(ShipmentRegister!D:D,MATCH(AuditSheet!$A874,ShipmentRegister!C:C,0)))</f>
        <v/>
      </c>
      <c r="F874" s="38" t="str">
        <f>IF(ISBLANK($A874),"",INDEX(ShipmentRegister!M:M,MATCH(AuditSheet!$A874,ShipmentRegister!C:C,0)))</f>
        <v/>
      </c>
      <c r="G874" s="37" t="str">
        <f t="shared" si="28"/>
        <v/>
      </c>
    </row>
    <row r="875" spans="1:7" s="54" customFormat="1">
      <c r="A875" s="29"/>
      <c r="B875" s="24"/>
      <c r="C875" s="38" t="str">
        <f>IF(ISBLANK($A875),"",INDEX(ShipmentRegister!F:F,MATCH(AuditSheet!$A875,ShipmentRegister!C:C,0)))</f>
        <v/>
      </c>
      <c r="D875" s="38" t="str">
        <f t="shared" si="29"/>
        <v/>
      </c>
      <c r="E875" s="38" t="str">
        <f>IF(ISBLANK($A875),"",INDEX(ShipmentRegister!D:D,MATCH(AuditSheet!$A875,ShipmentRegister!C:C,0)))</f>
        <v/>
      </c>
      <c r="F875" s="38" t="str">
        <f>IF(ISBLANK($A875),"",INDEX(ShipmentRegister!M:M,MATCH(AuditSheet!$A875,ShipmentRegister!C:C,0)))</f>
        <v/>
      </c>
      <c r="G875" s="37" t="str">
        <f t="shared" si="28"/>
        <v/>
      </c>
    </row>
    <row r="876" spans="1:7" s="54" customFormat="1">
      <c r="A876" s="29"/>
      <c r="B876" s="24"/>
      <c r="C876" s="38" t="str">
        <f>IF(ISBLANK($A876),"",INDEX(ShipmentRegister!F:F,MATCH(AuditSheet!$A876,ShipmentRegister!C:C,0)))</f>
        <v/>
      </c>
      <c r="D876" s="38" t="str">
        <f t="shared" si="29"/>
        <v/>
      </c>
      <c r="E876" s="38" t="str">
        <f>IF(ISBLANK($A876),"",INDEX(ShipmentRegister!D:D,MATCH(AuditSheet!$A876,ShipmentRegister!C:C,0)))</f>
        <v/>
      </c>
      <c r="F876" s="38" t="str">
        <f>IF(ISBLANK($A876),"",INDEX(ShipmentRegister!M:M,MATCH(AuditSheet!$A876,ShipmentRegister!C:C,0)))</f>
        <v/>
      </c>
      <c r="G876" s="37" t="str">
        <f t="shared" si="28"/>
        <v/>
      </c>
    </row>
    <row r="877" spans="1:7" s="54" customFormat="1">
      <c r="A877" s="29"/>
      <c r="B877" s="24"/>
      <c r="C877" s="38" t="str">
        <f>IF(ISBLANK($A877),"",INDEX(ShipmentRegister!F:F,MATCH(AuditSheet!$A877,ShipmentRegister!C:C,0)))</f>
        <v/>
      </c>
      <c r="D877" s="38" t="str">
        <f t="shared" si="29"/>
        <v/>
      </c>
      <c r="E877" s="38" t="str">
        <f>IF(ISBLANK($A877),"",INDEX(ShipmentRegister!D:D,MATCH(AuditSheet!$A877,ShipmentRegister!C:C,0)))</f>
        <v/>
      </c>
      <c r="F877" s="38" t="str">
        <f>IF(ISBLANK($A877),"",INDEX(ShipmentRegister!M:M,MATCH(AuditSheet!$A877,ShipmentRegister!C:C,0)))</f>
        <v/>
      </c>
      <c r="G877" s="37" t="str">
        <f t="shared" si="28"/>
        <v/>
      </c>
    </row>
    <row r="878" spans="1:7" s="54" customFormat="1">
      <c r="A878" s="29"/>
      <c r="B878" s="24"/>
      <c r="C878" s="38" t="str">
        <f>IF(ISBLANK($A878),"",INDEX(ShipmentRegister!F:F,MATCH(AuditSheet!$A878,ShipmentRegister!C:C,0)))</f>
        <v/>
      </c>
      <c r="D878" s="38" t="str">
        <f t="shared" si="29"/>
        <v/>
      </c>
      <c r="E878" s="38" t="str">
        <f>IF(ISBLANK($A878),"",INDEX(ShipmentRegister!D:D,MATCH(AuditSheet!$A878,ShipmentRegister!C:C,0)))</f>
        <v/>
      </c>
      <c r="F878" s="38" t="str">
        <f>IF(ISBLANK($A878),"",INDEX(ShipmentRegister!M:M,MATCH(AuditSheet!$A878,ShipmentRegister!C:C,0)))</f>
        <v/>
      </c>
      <c r="G878" s="37" t="str">
        <f t="shared" si="28"/>
        <v/>
      </c>
    </row>
    <row r="879" spans="1:7" s="54" customFormat="1">
      <c r="A879" s="29"/>
      <c r="B879" s="24"/>
      <c r="C879" s="38" t="str">
        <f>IF(ISBLANK($A879),"",INDEX(ShipmentRegister!F:F,MATCH(AuditSheet!$A879,ShipmentRegister!C:C,0)))</f>
        <v/>
      </c>
      <c r="D879" s="38" t="str">
        <f t="shared" si="29"/>
        <v/>
      </c>
      <c r="E879" s="38" t="str">
        <f>IF(ISBLANK($A879),"",INDEX(ShipmentRegister!D:D,MATCH(AuditSheet!$A879,ShipmentRegister!C:C,0)))</f>
        <v/>
      </c>
      <c r="F879" s="38" t="str">
        <f>IF(ISBLANK($A879),"",INDEX(ShipmentRegister!M:M,MATCH(AuditSheet!$A879,ShipmentRegister!C:C,0)))</f>
        <v/>
      </c>
      <c r="G879" s="37" t="str">
        <f t="shared" si="28"/>
        <v/>
      </c>
    </row>
    <row r="880" spans="1:7" s="54" customFormat="1">
      <c r="A880" s="29"/>
      <c r="B880" s="24"/>
      <c r="C880" s="38" t="str">
        <f>IF(ISBLANK($A880),"",INDEX(ShipmentRegister!F:F,MATCH(AuditSheet!$A880,ShipmentRegister!C:C,0)))</f>
        <v/>
      </c>
      <c r="D880" s="38" t="str">
        <f t="shared" si="29"/>
        <v/>
      </c>
      <c r="E880" s="38" t="str">
        <f>IF(ISBLANK($A880),"",INDEX(ShipmentRegister!D:D,MATCH(AuditSheet!$A880,ShipmentRegister!C:C,0)))</f>
        <v/>
      </c>
      <c r="F880" s="38" t="str">
        <f>IF(ISBLANK($A880),"",INDEX(ShipmentRegister!M:M,MATCH(AuditSheet!$A880,ShipmentRegister!C:C,0)))</f>
        <v/>
      </c>
      <c r="G880" s="37" t="str">
        <f t="shared" si="28"/>
        <v/>
      </c>
    </row>
    <row r="881" spans="1:7" s="54" customFormat="1">
      <c r="A881" s="29"/>
      <c r="B881" s="24"/>
      <c r="C881" s="38" t="str">
        <f>IF(ISBLANK($A881),"",INDEX(ShipmentRegister!F:F,MATCH(AuditSheet!$A881,ShipmentRegister!C:C,0)))</f>
        <v/>
      </c>
      <c r="D881" s="38" t="str">
        <f t="shared" si="29"/>
        <v/>
      </c>
      <c r="E881" s="38" t="str">
        <f>IF(ISBLANK($A881),"",INDEX(ShipmentRegister!D:D,MATCH(AuditSheet!$A881,ShipmentRegister!C:C,0)))</f>
        <v/>
      </c>
      <c r="F881" s="38" t="str">
        <f>IF(ISBLANK($A881),"",INDEX(ShipmentRegister!M:M,MATCH(AuditSheet!$A881,ShipmentRegister!C:C,0)))</f>
        <v/>
      </c>
      <c r="G881" s="37" t="str">
        <f t="shared" si="28"/>
        <v/>
      </c>
    </row>
    <row r="882" spans="1:7" s="54" customFormat="1">
      <c r="A882" s="29"/>
      <c r="B882" s="24"/>
      <c r="C882" s="38" t="str">
        <f>IF(ISBLANK($A882),"",INDEX(ShipmentRegister!F:F,MATCH(AuditSheet!$A882,ShipmentRegister!C:C,0)))</f>
        <v/>
      </c>
      <c r="D882" s="38" t="str">
        <f t="shared" si="29"/>
        <v/>
      </c>
      <c r="E882" s="38" t="str">
        <f>IF(ISBLANK($A882),"",INDEX(ShipmentRegister!D:D,MATCH(AuditSheet!$A882,ShipmentRegister!C:C,0)))</f>
        <v/>
      </c>
      <c r="F882" s="38" t="str">
        <f>IF(ISBLANK($A882),"",INDEX(ShipmentRegister!M:M,MATCH(AuditSheet!$A882,ShipmentRegister!C:C,0)))</f>
        <v/>
      </c>
      <c r="G882" s="37" t="str">
        <f t="shared" si="28"/>
        <v/>
      </c>
    </row>
    <row r="883" spans="1:7" s="54" customFormat="1">
      <c r="A883" s="29"/>
      <c r="B883" s="24"/>
      <c r="C883" s="38" t="str">
        <f>IF(ISBLANK($A883),"",INDEX(ShipmentRegister!F:F,MATCH(AuditSheet!$A883,ShipmentRegister!C:C,0)))</f>
        <v/>
      </c>
      <c r="D883" s="38" t="str">
        <f t="shared" si="29"/>
        <v/>
      </c>
      <c r="E883" s="38" t="str">
        <f>IF(ISBLANK($A883),"",INDEX(ShipmentRegister!D:D,MATCH(AuditSheet!$A883,ShipmentRegister!C:C,0)))</f>
        <v/>
      </c>
      <c r="F883" s="38" t="str">
        <f>IF(ISBLANK($A883),"",INDEX(ShipmentRegister!M:M,MATCH(AuditSheet!$A883,ShipmentRegister!C:C,0)))</f>
        <v/>
      </c>
      <c r="G883" s="37" t="str">
        <f t="shared" si="28"/>
        <v/>
      </c>
    </row>
    <row r="884" spans="1:7" s="54" customFormat="1">
      <c r="A884" s="29"/>
      <c r="B884" s="24"/>
      <c r="C884" s="38" t="str">
        <f>IF(ISBLANK($A884),"",INDEX(ShipmentRegister!F:F,MATCH(AuditSheet!$A884,ShipmentRegister!C:C,0)))</f>
        <v/>
      </c>
      <c r="D884" s="38" t="str">
        <f t="shared" si="29"/>
        <v/>
      </c>
      <c r="E884" s="38" t="str">
        <f>IF(ISBLANK($A884),"",INDEX(ShipmentRegister!D:D,MATCH(AuditSheet!$A884,ShipmentRegister!C:C,0)))</f>
        <v/>
      </c>
      <c r="F884" s="38" t="str">
        <f>IF(ISBLANK($A884),"",INDEX(ShipmentRegister!M:M,MATCH(AuditSheet!$A884,ShipmentRegister!C:C,0)))</f>
        <v/>
      </c>
      <c r="G884" s="37" t="str">
        <f t="shared" si="28"/>
        <v/>
      </c>
    </row>
    <row r="885" spans="1:7" s="54" customFormat="1">
      <c r="A885" s="29"/>
      <c r="B885" s="24"/>
      <c r="C885" s="38" t="str">
        <f>IF(ISBLANK($A885),"",INDEX(ShipmentRegister!F:F,MATCH(AuditSheet!$A885,ShipmentRegister!C:C,0)))</f>
        <v/>
      </c>
      <c r="D885" s="38" t="str">
        <f t="shared" si="29"/>
        <v/>
      </c>
      <c r="E885" s="38" t="str">
        <f>IF(ISBLANK($A885),"",INDEX(ShipmentRegister!D:D,MATCH(AuditSheet!$A885,ShipmentRegister!C:C,0)))</f>
        <v/>
      </c>
      <c r="F885" s="38" t="str">
        <f>IF(ISBLANK($A885),"",INDEX(ShipmentRegister!M:M,MATCH(AuditSheet!$A885,ShipmentRegister!C:C,0)))</f>
        <v/>
      </c>
      <c r="G885" s="37" t="str">
        <f t="shared" si="28"/>
        <v/>
      </c>
    </row>
    <row r="886" spans="1:7" s="54" customFormat="1">
      <c r="A886" s="29"/>
      <c r="B886" s="24"/>
      <c r="C886" s="38" t="str">
        <f>IF(ISBLANK($A886),"",INDEX(ShipmentRegister!F:F,MATCH(AuditSheet!$A886,ShipmentRegister!C:C,0)))</f>
        <v/>
      </c>
      <c r="D886" s="38" t="str">
        <f t="shared" si="29"/>
        <v/>
      </c>
      <c r="E886" s="38" t="str">
        <f>IF(ISBLANK($A886),"",INDEX(ShipmentRegister!D:D,MATCH(AuditSheet!$A886,ShipmentRegister!C:C,0)))</f>
        <v/>
      </c>
      <c r="F886" s="38" t="str">
        <f>IF(ISBLANK($A886),"",INDEX(ShipmentRegister!M:M,MATCH(AuditSheet!$A886,ShipmentRegister!C:C,0)))</f>
        <v/>
      </c>
      <c r="G886" s="37" t="str">
        <f t="shared" si="28"/>
        <v/>
      </c>
    </row>
    <row r="887" spans="1:7" s="54" customFormat="1">
      <c r="A887" s="29"/>
      <c r="B887" s="24"/>
      <c r="C887" s="38" t="str">
        <f>IF(ISBLANK($A887),"",INDEX(ShipmentRegister!F:F,MATCH(AuditSheet!$A887,ShipmentRegister!C:C,0)))</f>
        <v/>
      </c>
      <c r="D887" s="38" t="str">
        <f t="shared" si="29"/>
        <v/>
      </c>
      <c r="E887" s="38" t="str">
        <f>IF(ISBLANK($A887),"",INDEX(ShipmentRegister!D:D,MATCH(AuditSheet!$A887,ShipmentRegister!C:C,0)))</f>
        <v/>
      </c>
      <c r="F887" s="38" t="str">
        <f>IF(ISBLANK($A887),"",INDEX(ShipmentRegister!M:M,MATCH(AuditSheet!$A887,ShipmentRegister!C:C,0)))</f>
        <v/>
      </c>
      <c r="G887" s="37" t="str">
        <f t="shared" si="28"/>
        <v/>
      </c>
    </row>
    <row r="888" spans="1:7" s="54" customFormat="1">
      <c r="A888" s="29"/>
      <c r="B888" s="24"/>
      <c r="C888" s="38" t="str">
        <f>IF(ISBLANK($A888),"",INDEX(ShipmentRegister!F:F,MATCH(AuditSheet!$A888,ShipmentRegister!C:C,0)))</f>
        <v/>
      </c>
      <c r="D888" s="38" t="str">
        <f t="shared" si="29"/>
        <v/>
      </c>
      <c r="E888" s="38" t="str">
        <f>IF(ISBLANK($A888),"",INDEX(ShipmentRegister!D:D,MATCH(AuditSheet!$A888,ShipmentRegister!C:C,0)))</f>
        <v/>
      </c>
      <c r="F888" s="38" t="str">
        <f>IF(ISBLANK($A888),"",INDEX(ShipmentRegister!M:M,MATCH(AuditSheet!$A888,ShipmentRegister!C:C,0)))</f>
        <v/>
      </c>
      <c r="G888" s="37" t="str">
        <f t="shared" si="28"/>
        <v/>
      </c>
    </row>
    <row r="889" spans="1:7" s="54" customFormat="1">
      <c r="A889" s="29"/>
      <c r="B889" s="24"/>
      <c r="C889" s="38" t="str">
        <f>IF(ISBLANK($A889),"",INDEX(ShipmentRegister!F:F,MATCH(AuditSheet!$A889,ShipmentRegister!C:C,0)))</f>
        <v/>
      </c>
      <c r="D889" s="38" t="str">
        <f t="shared" si="29"/>
        <v/>
      </c>
      <c r="E889" s="38" t="str">
        <f>IF(ISBLANK($A889),"",INDEX(ShipmentRegister!D:D,MATCH(AuditSheet!$A889,ShipmentRegister!C:C,0)))</f>
        <v/>
      </c>
      <c r="F889" s="38" t="str">
        <f>IF(ISBLANK($A889),"",INDEX(ShipmentRegister!M:M,MATCH(AuditSheet!$A889,ShipmentRegister!C:C,0)))</f>
        <v/>
      </c>
      <c r="G889" s="37" t="str">
        <f t="shared" si="28"/>
        <v/>
      </c>
    </row>
    <row r="890" spans="1:7" s="54" customFormat="1">
      <c r="A890" s="29"/>
      <c r="B890" s="24"/>
      <c r="C890" s="38" t="str">
        <f>IF(ISBLANK($A890),"",INDEX(ShipmentRegister!F:F,MATCH(AuditSheet!$A890,ShipmentRegister!C:C,0)))</f>
        <v/>
      </c>
      <c r="D890" s="38" t="str">
        <f t="shared" si="29"/>
        <v/>
      </c>
      <c r="E890" s="38" t="str">
        <f>IF(ISBLANK($A890),"",INDEX(ShipmentRegister!D:D,MATCH(AuditSheet!$A890,ShipmentRegister!C:C,0)))</f>
        <v/>
      </c>
      <c r="F890" s="38" t="str">
        <f>IF(ISBLANK($A890),"",INDEX(ShipmentRegister!M:M,MATCH(AuditSheet!$A890,ShipmentRegister!C:C,0)))</f>
        <v/>
      </c>
      <c r="G890" s="37" t="str">
        <f t="shared" si="28"/>
        <v/>
      </c>
    </row>
    <row r="891" spans="1:7" s="54" customFormat="1">
      <c r="A891" s="29"/>
      <c r="B891" s="24"/>
      <c r="C891" s="38" t="str">
        <f>IF(ISBLANK($A891),"",INDEX(ShipmentRegister!F:F,MATCH(AuditSheet!$A891,ShipmentRegister!C:C,0)))</f>
        <v/>
      </c>
      <c r="D891" s="38" t="str">
        <f t="shared" si="29"/>
        <v/>
      </c>
      <c r="E891" s="38" t="str">
        <f>IF(ISBLANK($A891),"",INDEX(ShipmentRegister!D:D,MATCH(AuditSheet!$A891,ShipmentRegister!C:C,0)))</f>
        <v/>
      </c>
      <c r="F891" s="38" t="str">
        <f>IF(ISBLANK($A891),"",INDEX(ShipmentRegister!M:M,MATCH(AuditSheet!$A891,ShipmentRegister!C:C,0)))</f>
        <v/>
      </c>
      <c r="G891" s="37" t="str">
        <f t="shared" si="28"/>
        <v/>
      </c>
    </row>
    <row r="892" spans="1:7" s="54" customFormat="1">
      <c r="A892" s="29"/>
      <c r="B892" s="24"/>
      <c r="C892" s="38" t="str">
        <f>IF(ISBLANK($A892),"",INDEX(ShipmentRegister!F:F,MATCH(AuditSheet!$A892,ShipmentRegister!C:C,0)))</f>
        <v/>
      </c>
      <c r="D892" s="38" t="str">
        <f t="shared" si="29"/>
        <v/>
      </c>
      <c r="E892" s="38" t="str">
        <f>IF(ISBLANK($A892),"",INDEX(ShipmentRegister!D:D,MATCH(AuditSheet!$A892,ShipmentRegister!C:C,0)))</f>
        <v/>
      </c>
      <c r="F892" s="38" t="str">
        <f>IF(ISBLANK($A892),"",INDEX(ShipmentRegister!M:M,MATCH(AuditSheet!$A892,ShipmentRegister!C:C,0)))</f>
        <v/>
      </c>
      <c r="G892" s="37" t="str">
        <f t="shared" si="28"/>
        <v/>
      </c>
    </row>
    <row r="893" spans="1:7" s="54" customFormat="1">
      <c r="A893" s="29"/>
      <c r="B893" s="24"/>
      <c r="C893" s="38" t="str">
        <f>IF(ISBLANK($A893),"",INDEX(ShipmentRegister!F:F,MATCH(AuditSheet!$A893,ShipmentRegister!C:C,0)))</f>
        <v/>
      </c>
      <c r="D893" s="38" t="str">
        <f t="shared" si="29"/>
        <v/>
      </c>
      <c r="E893" s="38" t="str">
        <f>IF(ISBLANK($A893),"",INDEX(ShipmentRegister!D:D,MATCH(AuditSheet!$A893,ShipmentRegister!C:C,0)))</f>
        <v/>
      </c>
      <c r="F893" s="38" t="str">
        <f>IF(ISBLANK($A893),"",INDEX(ShipmentRegister!M:M,MATCH(AuditSheet!$A893,ShipmentRegister!C:C,0)))</f>
        <v/>
      </c>
      <c r="G893" s="37" t="str">
        <f t="shared" si="28"/>
        <v/>
      </c>
    </row>
    <row r="894" spans="1:7" s="54" customFormat="1">
      <c r="A894" s="29"/>
      <c r="B894" s="24"/>
      <c r="C894" s="38" t="str">
        <f>IF(ISBLANK($A894),"",INDEX(ShipmentRegister!F:F,MATCH(AuditSheet!$A894,ShipmentRegister!C:C,0)))</f>
        <v/>
      </c>
      <c r="D894" s="38" t="str">
        <f t="shared" si="29"/>
        <v/>
      </c>
      <c r="E894" s="38" t="str">
        <f>IF(ISBLANK($A894),"",INDEX(ShipmentRegister!D:D,MATCH(AuditSheet!$A894,ShipmentRegister!C:C,0)))</f>
        <v/>
      </c>
      <c r="F894" s="38" t="str">
        <f>IF(ISBLANK($A894),"",INDEX(ShipmentRegister!M:M,MATCH(AuditSheet!$A894,ShipmentRegister!C:C,0)))</f>
        <v/>
      </c>
      <c r="G894" s="37" t="str">
        <f t="shared" si="28"/>
        <v/>
      </c>
    </row>
    <row r="895" spans="1:7" s="54" customFormat="1">
      <c r="A895" s="29"/>
      <c r="B895" s="24"/>
      <c r="C895" s="38" t="str">
        <f>IF(ISBLANK($A895),"",INDEX(ShipmentRegister!F:F,MATCH(AuditSheet!$A895,ShipmentRegister!C:C,0)))</f>
        <v/>
      </c>
      <c r="D895" s="38" t="str">
        <f t="shared" si="29"/>
        <v/>
      </c>
      <c r="E895" s="38" t="str">
        <f>IF(ISBLANK($A895),"",INDEX(ShipmentRegister!D:D,MATCH(AuditSheet!$A895,ShipmentRegister!C:C,0)))</f>
        <v/>
      </c>
      <c r="F895" s="38" t="str">
        <f>IF(ISBLANK($A895),"",INDEX(ShipmentRegister!M:M,MATCH(AuditSheet!$A895,ShipmentRegister!C:C,0)))</f>
        <v/>
      </c>
      <c r="G895" s="37" t="str">
        <f t="shared" si="28"/>
        <v/>
      </c>
    </row>
    <row r="896" spans="1:7" s="54" customFormat="1">
      <c r="A896" s="29"/>
      <c r="B896" s="24"/>
      <c r="C896" s="38" t="str">
        <f>IF(ISBLANK($A896),"",INDEX(ShipmentRegister!F:F,MATCH(AuditSheet!$A896,ShipmentRegister!C:C,0)))</f>
        <v/>
      </c>
      <c r="D896" s="38" t="str">
        <f t="shared" si="29"/>
        <v/>
      </c>
      <c r="E896" s="38" t="str">
        <f>IF(ISBLANK($A896),"",INDEX(ShipmentRegister!D:D,MATCH(AuditSheet!$A896,ShipmentRegister!C:C,0)))</f>
        <v/>
      </c>
      <c r="F896" s="38" t="str">
        <f>IF(ISBLANK($A896),"",INDEX(ShipmentRegister!M:M,MATCH(AuditSheet!$A896,ShipmentRegister!C:C,0)))</f>
        <v/>
      </c>
      <c r="G896" s="37" t="str">
        <f t="shared" si="28"/>
        <v/>
      </c>
    </row>
    <row r="897" spans="1:7" s="54" customFormat="1">
      <c r="A897" s="29"/>
      <c r="B897" s="24"/>
      <c r="C897" s="38" t="str">
        <f>IF(ISBLANK($A897),"",INDEX(ShipmentRegister!F:F,MATCH(AuditSheet!$A897,ShipmentRegister!C:C,0)))</f>
        <v/>
      </c>
      <c r="D897" s="38" t="str">
        <f t="shared" si="29"/>
        <v/>
      </c>
      <c r="E897" s="38" t="str">
        <f>IF(ISBLANK($A897),"",INDEX(ShipmentRegister!D:D,MATCH(AuditSheet!$A897,ShipmentRegister!C:C,0)))</f>
        <v/>
      </c>
      <c r="F897" s="38" t="str">
        <f>IF(ISBLANK($A897),"",INDEX(ShipmentRegister!M:M,MATCH(AuditSheet!$A897,ShipmentRegister!C:C,0)))</f>
        <v/>
      </c>
      <c r="G897" s="37" t="str">
        <f t="shared" si="28"/>
        <v/>
      </c>
    </row>
    <row r="898" spans="1:7" s="54" customFormat="1">
      <c r="A898" s="29"/>
      <c r="B898" s="24"/>
      <c r="C898" s="38" t="str">
        <f>IF(ISBLANK($A898),"",INDEX(ShipmentRegister!F:F,MATCH(AuditSheet!$A898,ShipmentRegister!C:C,0)))</f>
        <v/>
      </c>
      <c r="D898" s="38" t="str">
        <f t="shared" si="29"/>
        <v/>
      </c>
      <c r="E898" s="38" t="str">
        <f>IF(ISBLANK($A898),"",INDEX(ShipmentRegister!D:D,MATCH(AuditSheet!$A898,ShipmentRegister!C:C,0)))</f>
        <v/>
      </c>
      <c r="F898" s="38" t="str">
        <f>IF(ISBLANK($A898),"",INDEX(ShipmentRegister!M:M,MATCH(AuditSheet!$A898,ShipmentRegister!C:C,0)))</f>
        <v/>
      </c>
      <c r="G898" s="37" t="str">
        <f t="shared" si="28"/>
        <v/>
      </c>
    </row>
    <row r="899" spans="1:7" s="54" customFormat="1">
      <c r="A899" s="29"/>
      <c r="B899" s="24"/>
      <c r="C899" s="38" t="str">
        <f>IF(ISBLANK($A899),"",INDEX(ShipmentRegister!F:F,MATCH(AuditSheet!$A899,ShipmentRegister!C:C,0)))</f>
        <v/>
      </c>
      <c r="D899" s="38" t="str">
        <f t="shared" si="29"/>
        <v/>
      </c>
      <c r="E899" s="38" t="str">
        <f>IF(ISBLANK($A899),"",INDEX(ShipmentRegister!D:D,MATCH(AuditSheet!$A899,ShipmentRegister!C:C,0)))</f>
        <v/>
      </c>
      <c r="F899" s="38" t="str">
        <f>IF(ISBLANK($A899),"",INDEX(ShipmentRegister!M:M,MATCH(AuditSheet!$A899,ShipmentRegister!C:C,0)))</f>
        <v/>
      </c>
      <c r="G899" s="37" t="str">
        <f t="shared" ref="G899:G962" si="30">IF(COUNTIF(A:A,A:A)&gt;1,"Duplicate ID","")</f>
        <v/>
      </c>
    </row>
    <row r="900" spans="1:7" s="54" customFormat="1">
      <c r="A900" s="29"/>
      <c r="B900" s="24"/>
      <c r="C900" s="38" t="str">
        <f>IF(ISBLANK($A900),"",INDEX(ShipmentRegister!F:F,MATCH(AuditSheet!$A900,ShipmentRegister!C:C,0)))</f>
        <v/>
      </c>
      <c r="D900" s="38" t="str">
        <f t="shared" ref="D900:D963" si="31">IF(A900="","",IF(B900&lt;&gt;C900,"Does Not Match",""))</f>
        <v/>
      </c>
      <c r="E900" s="38" t="str">
        <f>IF(ISBLANK($A900),"",INDEX(ShipmentRegister!D:D,MATCH(AuditSheet!$A900,ShipmentRegister!C:C,0)))</f>
        <v/>
      </c>
      <c r="F900" s="38" t="str">
        <f>IF(ISBLANK($A900),"",INDEX(ShipmentRegister!M:M,MATCH(AuditSheet!$A900,ShipmentRegister!C:C,0)))</f>
        <v/>
      </c>
      <c r="G900" s="37" t="str">
        <f t="shared" si="30"/>
        <v/>
      </c>
    </row>
    <row r="901" spans="1:7" s="54" customFormat="1">
      <c r="A901" s="29"/>
      <c r="B901" s="24"/>
      <c r="C901" s="38" t="str">
        <f>IF(ISBLANK($A901),"",INDEX(ShipmentRegister!F:F,MATCH(AuditSheet!$A901,ShipmentRegister!C:C,0)))</f>
        <v/>
      </c>
      <c r="D901" s="38" t="str">
        <f t="shared" si="31"/>
        <v/>
      </c>
      <c r="E901" s="38" t="str">
        <f>IF(ISBLANK($A901),"",INDEX(ShipmentRegister!D:D,MATCH(AuditSheet!$A901,ShipmentRegister!C:C,0)))</f>
        <v/>
      </c>
      <c r="F901" s="38" t="str">
        <f>IF(ISBLANK($A901),"",INDEX(ShipmentRegister!M:M,MATCH(AuditSheet!$A901,ShipmentRegister!C:C,0)))</f>
        <v/>
      </c>
      <c r="G901" s="37" t="str">
        <f t="shared" si="30"/>
        <v/>
      </c>
    </row>
    <row r="902" spans="1:7" s="54" customFormat="1">
      <c r="A902" s="29"/>
      <c r="B902" s="24"/>
      <c r="C902" s="38" t="str">
        <f>IF(ISBLANK($A902),"",INDEX(ShipmentRegister!F:F,MATCH(AuditSheet!$A902,ShipmentRegister!C:C,0)))</f>
        <v/>
      </c>
      <c r="D902" s="38" t="str">
        <f t="shared" si="31"/>
        <v/>
      </c>
      <c r="E902" s="38" t="str">
        <f>IF(ISBLANK($A902),"",INDEX(ShipmentRegister!D:D,MATCH(AuditSheet!$A902,ShipmentRegister!C:C,0)))</f>
        <v/>
      </c>
      <c r="F902" s="38" t="str">
        <f>IF(ISBLANK($A902),"",INDEX(ShipmentRegister!M:M,MATCH(AuditSheet!$A902,ShipmentRegister!C:C,0)))</f>
        <v/>
      </c>
      <c r="G902" s="37" t="str">
        <f t="shared" si="30"/>
        <v/>
      </c>
    </row>
    <row r="903" spans="1:7" s="54" customFormat="1">
      <c r="A903" s="29"/>
      <c r="B903" s="24"/>
      <c r="C903" s="38" t="str">
        <f>IF(ISBLANK($A903),"",INDEX(ShipmentRegister!F:F,MATCH(AuditSheet!$A903,ShipmentRegister!C:C,0)))</f>
        <v/>
      </c>
      <c r="D903" s="38" t="str">
        <f t="shared" si="31"/>
        <v/>
      </c>
      <c r="E903" s="38" t="str">
        <f>IF(ISBLANK($A903),"",INDEX(ShipmentRegister!D:D,MATCH(AuditSheet!$A903,ShipmentRegister!C:C,0)))</f>
        <v/>
      </c>
      <c r="F903" s="38" t="str">
        <f>IF(ISBLANK($A903),"",INDEX(ShipmentRegister!M:M,MATCH(AuditSheet!$A903,ShipmentRegister!C:C,0)))</f>
        <v/>
      </c>
      <c r="G903" s="37" t="str">
        <f t="shared" si="30"/>
        <v/>
      </c>
    </row>
    <row r="904" spans="1:7" s="54" customFormat="1">
      <c r="A904" s="29"/>
      <c r="B904" s="24"/>
      <c r="C904" s="38" t="str">
        <f>IF(ISBLANK($A904),"",INDEX(ShipmentRegister!F:F,MATCH(AuditSheet!$A904,ShipmentRegister!C:C,0)))</f>
        <v/>
      </c>
      <c r="D904" s="38" t="str">
        <f t="shared" si="31"/>
        <v/>
      </c>
      <c r="E904" s="38" t="str">
        <f>IF(ISBLANK($A904),"",INDEX(ShipmentRegister!D:D,MATCH(AuditSheet!$A904,ShipmentRegister!C:C,0)))</f>
        <v/>
      </c>
      <c r="F904" s="38" t="str">
        <f>IF(ISBLANK($A904),"",INDEX(ShipmentRegister!M:M,MATCH(AuditSheet!$A904,ShipmentRegister!C:C,0)))</f>
        <v/>
      </c>
      <c r="G904" s="37" t="str">
        <f t="shared" si="30"/>
        <v/>
      </c>
    </row>
    <row r="905" spans="1:7" s="54" customFormat="1">
      <c r="A905" s="29"/>
      <c r="B905" s="24"/>
      <c r="C905" s="38" t="str">
        <f>IF(ISBLANK($A905),"",INDEX(ShipmentRegister!F:F,MATCH(AuditSheet!$A905,ShipmentRegister!C:C,0)))</f>
        <v/>
      </c>
      <c r="D905" s="38" t="str">
        <f t="shared" si="31"/>
        <v/>
      </c>
      <c r="E905" s="38" t="str">
        <f>IF(ISBLANK($A905),"",INDEX(ShipmentRegister!D:D,MATCH(AuditSheet!$A905,ShipmentRegister!C:C,0)))</f>
        <v/>
      </c>
      <c r="F905" s="38" t="str">
        <f>IF(ISBLANK($A905),"",INDEX(ShipmentRegister!M:M,MATCH(AuditSheet!$A905,ShipmentRegister!C:C,0)))</f>
        <v/>
      </c>
      <c r="G905" s="37" t="str">
        <f t="shared" si="30"/>
        <v/>
      </c>
    </row>
    <row r="906" spans="1:7" s="54" customFormat="1">
      <c r="A906" s="29"/>
      <c r="B906" s="24"/>
      <c r="C906" s="38" t="str">
        <f>IF(ISBLANK($A906),"",INDEX(ShipmentRegister!F:F,MATCH(AuditSheet!$A906,ShipmentRegister!C:C,0)))</f>
        <v/>
      </c>
      <c r="D906" s="38" t="str">
        <f t="shared" si="31"/>
        <v/>
      </c>
      <c r="E906" s="38" t="str">
        <f>IF(ISBLANK($A906),"",INDEX(ShipmentRegister!D:D,MATCH(AuditSheet!$A906,ShipmentRegister!C:C,0)))</f>
        <v/>
      </c>
      <c r="F906" s="38" t="str">
        <f>IF(ISBLANK($A906),"",INDEX(ShipmentRegister!M:M,MATCH(AuditSheet!$A906,ShipmentRegister!C:C,0)))</f>
        <v/>
      </c>
      <c r="G906" s="37" t="str">
        <f t="shared" si="30"/>
        <v/>
      </c>
    </row>
    <row r="907" spans="1:7" s="54" customFormat="1">
      <c r="A907" s="29"/>
      <c r="B907" s="24"/>
      <c r="C907" s="38" t="str">
        <f>IF(ISBLANK($A907),"",INDEX(ShipmentRegister!F:F,MATCH(AuditSheet!$A907,ShipmentRegister!C:C,0)))</f>
        <v/>
      </c>
      <c r="D907" s="38" t="str">
        <f t="shared" si="31"/>
        <v/>
      </c>
      <c r="E907" s="38" t="str">
        <f>IF(ISBLANK($A907),"",INDEX(ShipmentRegister!D:D,MATCH(AuditSheet!$A907,ShipmentRegister!C:C,0)))</f>
        <v/>
      </c>
      <c r="F907" s="38" t="str">
        <f>IF(ISBLANK($A907),"",INDEX(ShipmentRegister!M:M,MATCH(AuditSheet!$A907,ShipmentRegister!C:C,0)))</f>
        <v/>
      </c>
      <c r="G907" s="37" t="str">
        <f t="shared" si="30"/>
        <v/>
      </c>
    </row>
    <row r="908" spans="1:7" s="54" customFormat="1">
      <c r="A908" s="29"/>
      <c r="B908" s="24"/>
      <c r="C908" s="38" t="str">
        <f>IF(ISBLANK($A908),"",INDEX(ShipmentRegister!F:F,MATCH(AuditSheet!$A908,ShipmentRegister!C:C,0)))</f>
        <v/>
      </c>
      <c r="D908" s="38" t="str">
        <f t="shared" si="31"/>
        <v/>
      </c>
      <c r="E908" s="38" t="str">
        <f>IF(ISBLANK($A908),"",INDEX(ShipmentRegister!D:D,MATCH(AuditSheet!$A908,ShipmentRegister!C:C,0)))</f>
        <v/>
      </c>
      <c r="F908" s="38" t="str">
        <f>IF(ISBLANK($A908),"",INDEX(ShipmentRegister!M:M,MATCH(AuditSheet!$A908,ShipmentRegister!C:C,0)))</f>
        <v/>
      </c>
      <c r="G908" s="37" t="str">
        <f t="shared" si="30"/>
        <v/>
      </c>
    </row>
    <row r="909" spans="1:7" s="54" customFormat="1">
      <c r="A909" s="29"/>
      <c r="B909" s="24"/>
      <c r="C909" s="38" t="str">
        <f>IF(ISBLANK($A909),"",INDEX(ShipmentRegister!F:F,MATCH(AuditSheet!$A909,ShipmentRegister!C:C,0)))</f>
        <v/>
      </c>
      <c r="D909" s="38" t="str">
        <f t="shared" si="31"/>
        <v/>
      </c>
      <c r="E909" s="38" t="str">
        <f>IF(ISBLANK($A909),"",INDEX(ShipmentRegister!D:D,MATCH(AuditSheet!$A909,ShipmentRegister!C:C,0)))</f>
        <v/>
      </c>
      <c r="F909" s="38" t="str">
        <f>IF(ISBLANK($A909),"",INDEX(ShipmentRegister!M:M,MATCH(AuditSheet!$A909,ShipmentRegister!C:C,0)))</f>
        <v/>
      </c>
      <c r="G909" s="37" t="str">
        <f t="shared" si="30"/>
        <v/>
      </c>
    </row>
    <row r="910" spans="1:7" s="54" customFormat="1">
      <c r="A910" s="29"/>
      <c r="B910" s="24"/>
      <c r="C910" s="38" t="str">
        <f>IF(ISBLANK($A910),"",INDEX(ShipmentRegister!F:F,MATCH(AuditSheet!$A910,ShipmentRegister!C:C,0)))</f>
        <v/>
      </c>
      <c r="D910" s="38" t="str">
        <f t="shared" si="31"/>
        <v/>
      </c>
      <c r="E910" s="38" t="str">
        <f>IF(ISBLANK($A910),"",INDEX(ShipmentRegister!D:D,MATCH(AuditSheet!$A910,ShipmentRegister!C:C,0)))</f>
        <v/>
      </c>
      <c r="F910" s="38" t="str">
        <f>IF(ISBLANK($A910),"",INDEX(ShipmentRegister!M:M,MATCH(AuditSheet!$A910,ShipmentRegister!C:C,0)))</f>
        <v/>
      </c>
      <c r="G910" s="37" t="str">
        <f t="shared" si="30"/>
        <v/>
      </c>
    </row>
    <row r="911" spans="1:7" s="54" customFormat="1">
      <c r="A911" s="29"/>
      <c r="B911" s="24"/>
      <c r="C911" s="38" t="str">
        <f>IF(ISBLANK($A911),"",INDEX(ShipmentRegister!F:F,MATCH(AuditSheet!$A911,ShipmentRegister!C:C,0)))</f>
        <v/>
      </c>
      <c r="D911" s="38" t="str">
        <f t="shared" si="31"/>
        <v/>
      </c>
      <c r="E911" s="38" t="str">
        <f>IF(ISBLANK($A911),"",INDEX(ShipmentRegister!D:D,MATCH(AuditSheet!$A911,ShipmentRegister!C:C,0)))</f>
        <v/>
      </c>
      <c r="F911" s="38" t="str">
        <f>IF(ISBLANK($A911),"",INDEX(ShipmentRegister!M:M,MATCH(AuditSheet!$A911,ShipmentRegister!C:C,0)))</f>
        <v/>
      </c>
      <c r="G911" s="37" t="str">
        <f t="shared" si="30"/>
        <v/>
      </c>
    </row>
    <row r="912" spans="1:7" s="54" customFormat="1">
      <c r="A912" s="29"/>
      <c r="B912" s="24"/>
      <c r="C912" s="38" t="str">
        <f>IF(ISBLANK($A912),"",INDEX(ShipmentRegister!F:F,MATCH(AuditSheet!$A912,ShipmentRegister!C:C,0)))</f>
        <v/>
      </c>
      <c r="D912" s="38" t="str">
        <f t="shared" si="31"/>
        <v/>
      </c>
      <c r="E912" s="38" t="str">
        <f>IF(ISBLANK($A912),"",INDEX(ShipmentRegister!D:D,MATCH(AuditSheet!$A912,ShipmentRegister!C:C,0)))</f>
        <v/>
      </c>
      <c r="F912" s="38" t="str">
        <f>IF(ISBLANK($A912),"",INDEX(ShipmentRegister!M:M,MATCH(AuditSheet!$A912,ShipmentRegister!C:C,0)))</f>
        <v/>
      </c>
      <c r="G912" s="37" t="str">
        <f t="shared" si="30"/>
        <v/>
      </c>
    </row>
    <row r="913" spans="1:7" s="54" customFormat="1">
      <c r="A913" s="29"/>
      <c r="B913" s="24"/>
      <c r="C913" s="38" t="str">
        <f>IF(ISBLANK($A913),"",INDEX(ShipmentRegister!F:F,MATCH(AuditSheet!$A913,ShipmentRegister!C:C,0)))</f>
        <v/>
      </c>
      <c r="D913" s="38" t="str">
        <f t="shared" si="31"/>
        <v/>
      </c>
      <c r="E913" s="38" t="str">
        <f>IF(ISBLANK($A913),"",INDEX(ShipmentRegister!D:D,MATCH(AuditSheet!$A913,ShipmentRegister!C:C,0)))</f>
        <v/>
      </c>
      <c r="F913" s="38" t="str">
        <f>IF(ISBLANK($A913),"",INDEX(ShipmentRegister!M:M,MATCH(AuditSheet!$A913,ShipmentRegister!C:C,0)))</f>
        <v/>
      </c>
      <c r="G913" s="37" t="str">
        <f t="shared" si="30"/>
        <v/>
      </c>
    </row>
    <row r="914" spans="1:7" s="54" customFormat="1">
      <c r="A914" s="29"/>
      <c r="B914" s="24"/>
      <c r="C914" s="38" t="str">
        <f>IF(ISBLANK($A914),"",INDEX(ShipmentRegister!F:F,MATCH(AuditSheet!$A914,ShipmentRegister!C:C,0)))</f>
        <v/>
      </c>
      <c r="D914" s="38" t="str">
        <f t="shared" si="31"/>
        <v/>
      </c>
      <c r="E914" s="38" t="str">
        <f>IF(ISBLANK($A914),"",INDEX(ShipmentRegister!D:D,MATCH(AuditSheet!$A914,ShipmentRegister!C:C,0)))</f>
        <v/>
      </c>
      <c r="F914" s="38" t="str">
        <f>IF(ISBLANK($A914),"",INDEX(ShipmentRegister!M:M,MATCH(AuditSheet!$A914,ShipmentRegister!C:C,0)))</f>
        <v/>
      </c>
      <c r="G914" s="37" t="str">
        <f t="shared" si="30"/>
        <v/>
      </c>
    </row>
    <row r="915" spans="1:7" s="54" customFormat="1">
      <c r="A915" s="29"/>
      <c r="B915" s="24"/>
      <c r="C915" s="38" t="str">
        <f>IF(ISBLANK($A915),"",INDEX(ShipmentRegister!F:F,MATCH(AuditSheet!$A915,ShipmentRegister!C:C,0)))</f>
        <v/>
      </c>
      <c r="D915" s="38" t="str">
        <f t="shared" si="31"/>
        <v/>
      </c>
      <c r="E915" s="38" t="str">
        <f>IF(ISBLANK($A915),"",INDEX(ShipmentRegister!D:D,MATCH(AuditSheet!$A915,ShipmentRegister!C:C,0)))</f>
        <v/>
      </c>
      <c r="F915" s="38" t="str">
        <f>IF(ISBLANK($A915),"",INDEX(ShipmentRegister!M:M,MATCH(AuditSheet!$A915,ShipmentRegister!C:C,0)))</f>
        <v/>
      </c>
      <c r="G915" s="37" t="str">
        <f t="shared" si="30"/>
        <v/>
      </c>
    </row>
    <row r="916" spans="1:7" s="54" customFormat="1">
      <c r="A916" s="29"/>
      <c r="B916" s="24"/>
      <c r="C916" s="38" t="str">
        <f>IF(ISBLANK($A916),"",INDEX(ShipmentRegister!F:F,MATCH(AuditSheet!$A916,ShipmentRegister!C:C,0)))</f>
        <v/>
      </c>
      <c r="D916" s="38" t="str">
        <f t="shared" si="31"/>
        <v/>
      </c>
      <c r="E916" s="38" t="str">
        <f>IF(ISBLANK($A916),"",INDEX(ShipmentRegister!D:D,MATCH(AuditSheet!$A916,ShipmentRegister!C:C,0)))</f>
        <v/>
      </c>
      <c r="F916" s="38" t="str">
        <f>IF(ISBLANK($A916),"",INDEX(ShipmentRegister!M:M,MATCH(AuditSheet!$A916,ShipmentRegister!C:C,0)))</f>
        <v/>
      </c>
      <c r="G916" s="37" t="str">
        <f t="shared" si="30"/>
        <v/>
      </c>
    </row>
    <row r="917" spans="1:7" s="54" customFormat="1">
      <c r="A917" s="29"/>
      <c r="B917" s="24"/>
      <c r="C917" s="38" t="str">
        <f>IF(ISBLANK($A917),"",INDEX(ShipmentRegister!F:F,MATCH(AuditSheet!$A917,ShipmentRegister!C:C,0)))</f>
        <v/>
      </c>
      <c r="D917" s="38" t="str">
        <f t="shared" si="31"/>
        <v/>
      </c>
      <c r="E917" s="38" t="str">
        <f>IF(ISBLANK($A917),"",INDEX(ShipmentRegister!D:D,MATCH(AuditSheet!$A917,ShipmentRegister!C:C,0)))</f>
        <v/>
      </c>
      <c r="F917" s="38" t="str">
        <f>IF(ISBLANK($A917),"",INDEX(ShipmentRegister!M:M,MATCH(AuditSheet!$A917,ShipmentRegister!C:C,0)))</f>
        <v/>
      </c>
      <c r="G917" s="37" t="str">
        <f t="shared" si="30"/>
        <v/>
      </c>
    </row>
    <row r="918" spans="1:7" s="54" customFormat="1">
      <c r="A918" s="29"/>
      <c r="B918" s="24"/>
      <c r="C918" s="38" t="str">
        <f>IF(ISBLANK($A918),"",INDEX(ShipmentRegister!F:F,MATCH(AuditSheet!$A918,ShipmentRegister!C:C,0)))</f>
        <v/>
      </c>
      <c r="D918" s="38" t="str">
        <f t="shared" si="31"/>
        <v/>
      </c>
      <c r="E918" s="38" t="str">
        <f>IF(ISBLANK($A918),"",INDEX(ShipmentRegister!D:D,MATCH(AuditSheet!$A918,ShipmentRegister!C:C,0)))</f>
        <v/>
      </c>
      <c r="F918" s="38" t="str">
        <f>IF(ISBLANK($A918),"",INDEX(ShipmentRegister!M:M,MATCH(AuditSheet!$A918,ShipmentRegister!C:C,0)))</f>
        <v/>
      </c>
      <c r="G918" s="37" t="str">
        <f t="shared" si="30"/>
        <v/>
      </c>
    </row>
    <row r="919" spans="1:7" s="54" customFormat="1">
      <c r="A919" s="29"/>
      <c r="B919" s="24"/>
      <c r="C919" s="38" t="str">
        <f>IF(ISBLANK($A919),"",INDEX(ShipmentRegister!F:F,MATCH(AuditSheet!$A919,ShipmentRegister!C:C,0)))</f>
        <v/>
      </c>
      <c r="D919" s="38" t="str">
        <f t="shared" si="31"/>
        <v/>
      </c>
      <c r="E919" s="38" t="str">
        <f>IF(ISBLANK($A919),"",INDEX(ShipmentRegister!D:D,MATCH(AuditSheet!$A919,ShipmentRegister!C:C,0)))</f>
        <v/>
      </c>
      <c r="F919" s="38" t="str">
        <f>IF(ISBLANK($A919),"",INDEX(ShipmentRegister!M:M,MATCH(AuditSheet!$A919,ShipmentRegister!C:C,0)))</f>
        <v/>
      </c>
      <c r="G919" s="37" t="str">
        <f t="shared" si="30"/>
        <v/>
      </c>
    </row>
    <row r="920" spans="1:7" s="54" customFormat="1">
      <c r="A920" s="29"/>
      <c r="B920" s="24"/>
      <c r="C920" s="38" t="str">
        <f>IF(ISBLANK($A920),"",INDEX(ShipmentRegister!F:F,MATCH(AuditSheet!$A920,ShipmentRegister!C:C,0)))</f>
        <v/>
      </c>
      <c r="D920" s="38" t="str">
        <f t="shared" si="31"/>
        <v/>
      </c>
      <c r="E920" s="38" t="str">
        <f>IF(ISBLANK($A920),"",INDEX(ShipmentRegister!D:D,MATCH(AuditSheet!$A920,ShipmentRegister!C:C,0)))</f>
        <v/>
      </c>
      <c r="F920" s="38" t="str">
        <f>IF(ISBLANK($A920),"",INDEX(ShipmentRegister!M:M,MATCH(AuditSheet!$A920,ShipmentRegister!C:C,0)))</f>
        <v/>
      </c>
      <c r="G920" s="37" t="str">
        <f t="shared" si="30"/>
        <v/>
      </c>
    </row>
    <row r="921" spans="1:7" s="54" customFormat="1">
      <c r="A921" s="29"/>
      <c r="B921" s="24"/>
      <c r="C921" s="38" t="str">
        <f>IF(ISBLANK($A921),"",INDEX(ShipmentRegister!F:F,MATCH(AuditSheet!$A921,ShipmentRegister!C:C,0)))</f>
        <v/>
      </c>
      <c r="D921" s="38" t="str">
        <f t="shared" si="31"/>
        <v/>
      </c>
      <c r="E921" s="38" t="str">
        <f>IF(ISBLANK($A921),"",INDEX(ShipmentRegister!D:D,MATCH(AuditSheet!$A921,ShipmentRegister!C:C,0)))</f>
        <v/>
      </c>
      <c r="F921" s="38" t="str">
        <f>IF(ISBLANK($A921),"",INDEX(ShipmentRegister!M:M,MATCH(AuditSheet!$A921,ShipmentRegister!C:C,0)))</f>
        <v/>
      </c>
      <c r="G921" s="37" t="str">
        <f t="shared" si="30"/>
        <v/>
      </c>
    </row>
    <row r="922" spans="1:7" s="54" customFormat="1">
      <c r="A922" s="29"/>
      <c r="B922" s="24"/>
      <c r="C922" s="38" t="str">
        <f>IF(ISBLANK($A922),"",INDEX(ShipmentRegister!F:F,MATCH(AuditSheet!$A922,ShipmentRegister!C:C,0)))</f>
        <v/>
      </c>
      <c r="D922" s="38" t="str">
        <f t="shared" si="31"/>
        <v/>
      </c>
      <c r="E922" s="38" t="str">
        <f>IF(ISBLANK($A922),"",INDEX(ShipmentRegister!D:D,MATCH(AuditSheet!$A922,ShipmentRegister!C:C,0)))</f>
        <v/>
      </c>
      <c r="F922" s="38" t="str">
        <f>IF(ISBLANK($A922),"",INDEX(ShipmentRegister!M:M,MATCH(AuditSheet!$A922,ShipmentRegister!C:C,0)))</f>
        <v/>
      </c>
      <c r="G922" s="37" t="str">
        <f t="shared" si="30"/>
        <v/>
      </c>
    </row>
    <row r="923" spans="1:7" s="54" customFormat="1">
      <c r="A923" s="29"/>
      <c r="B923" s="24"/>
      <c r="C923" s="38" t="str">
        <f>IF(ISBLANK($A923),"",INDEX(ShipmentRegister!F:F,MATCH(AuditSheet!$A923,ShipmentRegister!C:C,0)))</f>
        <v/>
      </c>
      <c r="D923" s="38" t="str">
        <f t="shared" si="31"/>
        <v/>
      </c>
      <c r="E923" s="38" t="str">
        <f>IF(ISBLANK($A923),"",INDEX(ShipmentRegister!D:D,MATCH(AuditSheet!$A923,ShipmentRegister!C:C,0)))</f>
        <v/>
      </c>
      <c r="F923" s="38" t="str">
        <f>IF(ISBLANK($A923),"",INDEX(ShipmentRegister!M:M,MATCH(AuditSheet!$A923,ShipmentRegister!C:C,0)))</f>
        <v/>
      </c>
      <c r="G923" s="37" t="str">
        <f t="shared" si="30"/>
        <v/>
      </c>
    </row>
    <row r="924" spans="1:7" s="54" customFormat="1">
      <c r="A924" s="29"/>
      <c r="B924" s="24"/>
      <c r="C924" s="38" t="str">
        <f>IF(ISBLANK($A924),"",INDEX(ShipmentRegister!F:F,MATCH(AuditSheet!$A924,ShipmentRegister!C:C,0)))</f>
        <v/>
      </c>
      <c r="D924" s="38" t="str">
        <f t="shared" si="31"/>
        <v/>
      </c>
      <c r="E924" s="38" t="str">
        <f>IF(ISBLANK($A924),"",INDEX(ShipmentRegister!D:D,MATCH(AuditSheet!$A924,ShipmentRegister!C:C,0)))</f>
        <v/>
      </c>
      <c r="F924" s="38" t="str">
        <f>IF(ISBLANK($A924),"",INDEX(ShipmentRegister!M:M,MATCH(AuditSheet!$A924,ShipmentRegister!C:C,0)))</f>
        <v/>
      </c>
      <c r="G924" s="37" t="str">
        <f t="shared" si="30"/>
        <v/>
      </c>
    </row>
    <row r="925" spans="1:7" s="54" customFormat="1">
      <c r="A925" s="29"/>
      <c r="B925" s="24"/>
      <c r="C925" s="38" t="str">
        <f>IF(ISBLANK($A925),"",INDEX(ShipmentRegister!F:F,MATCH(AuditSheet!$A925,ShipmentRegister!C:C,0)))</f>
        <v/>
      </c>
      <c r="D925" s="38" t="str">
        <f t="shared" si="31"/>
        <v/>
      </c>
      <c r="E925" s="38" t="str">
        <f>IF(ISBLANK($A925),"",INDEX(ShipmentRegister!D:D,MATCH(AuditSheet!$A925,ShipmentRegister!C:C,0)))</f>
        <v/>
      </c>
      <c r="F925" s="38" t="str">
        <f>IF(ISBLANK($A925),"",INDEX(ShipmentRegister!M:M,MATCH(AuditSheet!$A925,ShipmentRegister!C:C,0)))</f>
        <v/>
      </c>
      <c r="G925" s="37" t="str">
        <f t="shared" si="30"/>
        <v/>
      </c>
    </row>
    <row r="926" spans="1:7" s="54" customFormat="1">
      <c r="A926" s="29"/>
      <c r="B926" s="24"/>
      <c r="C926" s="38" t="str">
        <f>IF(ISBLANK($A926),"",INDEX(ShipmentRegister!F:F,MATCH(AuditSheet!$A926,ShipmentRegister!C:C,0)))</f>
        <v/>
      </c>
      <c r="D926" s="38" t="str">
        <f t="shared" si="31"/>
        <v/>
      </c>
      <c r="E926" s="38" t="str">
        <f>IF(ISBLANK($A926),"",INDEX(ShipmentRegister!D:D,MATCH(AuditSheet!$A926,ShipmentRegister!C:C,0)))</f>
        <v/>
      </c>
      <c r="F926" s="38" t="str">
        <f>IF(ISBLANK($A926),"",INDEX(ShipmentRegister!M:M,MATCH(AuditSheet!$A926,ShipmentRegister!C:C,0)))</f>
        <v/>
      </c>
      <c r="G926" s="37" t="str">
        <f t="shared" si="30"/>
        <v/>
      </c>
    </row>
    <row r="927" spans="1:7" s="54" customFormat="1">
      <c r="A927" s="29"/>
      <c r="B927" s="24"/>
      <c r="C927" s="38" t="str">
        <f>IF(ISBLANK($A927),"",INDEX(ShipmentRegister!F:F,MATCH(AuditSheet!$A927,ShipmentRegister!C:C,0)))</f>
        <v/>
      </c>
      <c r="D927" s="38" t="str">
        <f t="shared" si="31"/>
        <v/>
      </c>
      <c r="E927" s="38" t="str">
        <f>IF(ISBLANK($A927),"",INDEX(ShipmentRegister!D:D,MATCH(AuditSheet!$A927,ShipmentRegister!C:C,0)))</f>
        <v/>
      </c>
      <c r="F927" s="38" t="str">
        <f>IF(ISBLANK($A927),"",INDEX(ShipmentRegister!M:M,MATCH(AuditSheet!$A927,ShipmentRegister!C:C,0)))</f>
        <v/>
      </c>
      <c r="G927" s="37" t="str">
        <f t="shared" si="30"/>
        <v/>
      </c>
    </row>
    <row r="928" spans="1:7" s="54" customFormat="1">
      <c r="A928" s="29"/>
      <c r="B928" s="24"/>
      <c r="C928" s="38" t="str">
        <f>IF(ISBLANK($A928),"",INDEX(ShipmentRegister!F:F,MATCH(AuditSheet!$A928,ShipmentRegister!C:C,0)))</f>
        <v/>
      </c>
      <c r="D928" s="38" t="str">
        <f t="shared" si="31"/>
        <v/>
      </c>
      <c r="E928" s="38" t="str">
        <f>IF(ISBLANK($A928),"",INDEX(ShipmentRegister!D:D,MATCH(AuditSheet!$A928,ShipmentRegister!C:C,0)))</f>
        <v/>
      </c>
      <c r="F928" s="38" t="str">
        <f>IF(ISBLANK($A928),"",INDEX(ShipmentRegister!M:M,MATCH(AuditSheet!$A928,ShipmentRegister!C:C,0)))</f>
        <v/>
      </c>
      <c r="G928" s="37" t="str">
        <f t="shared" si="30"/>
        <v/>
      </c>
    </row>
    <row r="929" spans="1:7" s="54" customFormat="1">
      <c r="A929" s="29"/>
      <c r="B929" s="24"/>
      <c r="C929" s="38" t="str">
        <f>IF(ISBLANK($A929),"",INDEX(ShipmentRegister!F:F,MATCH(AuditSheet!$A929,ShipmentRegister!C:C,0)))</f>
        <v/>
      </c>
      <c r="D929" s="38" t="str">
        <f t="shared" si="31"/>
        <v/>
      </c>
      <c r="E929" s="38" t="str">
        <f>IF(ISBLANK($A929),"",INDEX(ShipmentRegister!D:D,MATCH(AuditSheet!$A929,ShipmentRegister!C:C,0)))</f>
        <v/>
      </c>
      <c r="F929" s="38" t="str">
        <f>IF(ISBLANK($A929),"",INDEX(ShipmentRegister!M:M,MATCH(AuditSheet!$A929,ShipmentRegister!C:C,0)))</f>
        <v/>
      </c>
      <c r="G929" s="37" t="str">
        <f t="shared" si="30"/>
        <v/>
      </c>
    </row>
    <row r="930" spans="1:7" s="54" customFormat="1">
      <c r="A930" s="29"/>
      <c r="B930" s="24"/>
      <c r="C930" s="38" t="str">
        <f>IF(ISBLANK($A930),"",INDEX(ShipmentRegister!F:F,MATCH(AuditSheet!$A930,ShipmentRegister!C:C,0)))</f>
        <v/>
      </c>
      <c r="D930" s="38" t="str">
        <f t="shared" si="31"/>
        <v/>
      </c>
      <c r="E930" s="38" t="str">
        <f>IF(ISBLANK($A930),"",INDEX(ShipmentRegister!D:D,MATCH(AuditSheet!$A930,ShipmentRegister!C:C,0)))</f>
        <v/>
      </c>
      <c r="F930" s="38" t="str">
        <f>IF(ISBLANK($A930),"",INDEX(ShipmentRegister!M:M,MATCH(AuditSheet!$A930,ShipmentRegister!C:C,0)))</f>
        <v/>
      </c>
      <c r="G930" s="37" t="str">
        <f t="shared" si="30"/>
        <v/>
      </c>
    </row>
    <row r="931" spans="1:7" s="54" customFormat="1">
      <c r="A931" s="29"/>
      <c r="B931" s="24"/>
      <c r="C931" s="38" t="str">
        <f>IF(ISBLANK($A931),"",INDEX(ShipmentRegister!F:F,MATCH(AuditSheet!$A931,ShipmentRegister!C:C,0)))</f>
        <v/>
      </c>
      <c r="D931" s="38" t="str">
        <f t="shared" si="31"/>
        <v/>
      </c>
      <c r="E931" s="38" t="str">
        <f>IF(ISBLANK($A931),"",INDEX(ShipmentRegister!D:D,MATCH(AuditSheet!$A931,ShipmentRegister!C:C,0)))</f>
        <v/>
      </c>
      <c r="F931" s="38" t="str">
        <f>IF(ISBLANK($A931),"",INDEX(ShipmentRegister!M:M,MATCH(AuditSheet!$A931,ShipmentRegister!C:C,0)))</f>
        <v/>
      </c>
      <c r="G931" s="37" t="str">
        <f t="shared" si="30"/>
        <v/>
      </c>
    </row>
    <row r="932" spans="1:7" s="54" customFormat="1">
      <c r="A932" s="29"/>
      <c r="B932" s="24"/>
      <c r="C932" s="38" t="str">
        <f>IF(ISBLANK($A932),"",INDEX(ShipmentRegister!F:F,MATCH(AuditSheet!$A932,ShipmentRegister!C:C,0)))</f>
        <v/>
      </c>
      <c r="D932" s="38" t="str">
        <f t="shared" si="31"/>
        <v/>
      </c>
      <c r="E932" s="38" t="str">
        <f>IF(ISBLANK($A932),"",INDEX(ShipmentRegister!D:D,MATCH(AuditSheet!$A932,ShipmentRegister!C:C,0)))</f>
        <v/>
      </c>
      <c r="F932" s="38" t="str">
        <f>IF(ISBLANK($A932),"",INDEX(ShipmentRegister!M:M,MATCH(AuditSheet!$A932,ShipmentRegister!C:C,0)))</f>
        <v/>
      </c>
      <c r="G932" s="37" t="str">
        <f t="shared" si="30"/>
        <v/>
      </c>
    </row>
    <row r="933" spans="1:7" s="54" customFormat="1">
      <c r="A933" s="29"/>
      <c r="B933" s="24"/>
      <c r="C933" s="38" t="str">
        <f>IF(ISBLANK($A933),"",INDEX(ShipmentRegister!F:F,MATCH(AuditSheet!$A933,ShipmentRegister!C:C,0)))</f>
        <v/>
      </c>
      <c r="D933" s="38" t="str">
        <f t="shared" si="31"/>
        <v/>
      </c>
      <c r="E933" s="38" t="str">
        <f>IF(ISBLANK($A933),"",INDEX(ShipmentRegister!D:D,MATCH(AuditSheet!$A933,ShipmentRegister!C:C,0)))</f>
        <v/>
      </c>
      <c r="F933" s="38" t="str">
        <f>IF(ISBLANK($A933),"",INDEX(ShipmentRegister!M:M,MATCH(AuditSheet!$A933,ShipmentRegister!C:C,0)))</f>
        <v/>
      </c>
      <c r="G933" s="37" t="str">
        <f t="shared" si="30"/>
        <v/>
      </c>
    </row>
    <row r="934" spans="1:7" s="54" customFormat="1">
      <c r="A934" s="29"/>
      <c r="B934" s="24"/>
      <c r="C934" s="38" t="str">
        <f>IF(ISBLANK($A934),"",INDEX(ShipmentRegister!F:F,MATCH(AuditSheet!$A934,ShipmentRegister!C:C,0)))</f>
        <v/>
      </c>
      <c r="D934" s="38" t="str">
        <f t="shared" si="31"/>
        <v/>
      </c>
      <c r="E934" s="38" t="str">
        <f>IF(ISBLANK($A934),"",INDEX(ShipmentRegister!D:D,MATCH(AuditSheet!$A934,ShipmentRegister!C:C,0)))</f>
        <v/>
      </c>
      <c r="F934" s="38" t="str">
        <f>IF(ISBLANK($A934),"",INDEX(ShipmentRegister!M:M,MATCH(AuditSheet!$A934,ShipmentRegister!C:C,0)))</f>
        <v/>
      </c>
      <c r="G934" s="37" t="str">
        <f t="shared" si="30"/>
        <v/>
      </c>
    </row>
    <row r="935" spans="1:7" s="54" customFormat="1">
      <c r="A935" s="29"/>
      <c r="B935" s="24"/>
      <c r="C935" s="38" t="str">
        <f>IF(ISBLANK($A935),"",INDEX(ShipmentRegister!F:F,MATCH(AuditSheet!$A935,ShipmentRegister!C:C,0)))</f>
        <v/>
      </c>
      <c r="D935" s="38" t="str">
        <f t="shared" si="31"/>
        <v/>
      </c>
      <c r="E935" s="38" t="str">
        <f>IF(ISBLANK($A935),"",INDEX(ShipmentRegister!D:D,MATCH(AuditSheet!$A935,ShipmentRegister!C:C,0)))</f>
        <v/>
      </c>
      <c r="F935" s="38" t="str">
        <f>IF(ISBLANK($A935),"",INDEX(ShipmentRegister!M:M,MATCH(AuditSheet!$A935,ShipmentRegister!C:C,0)))</f>
        <v/>
      </c>
      <c r="G935" s="37" t="str">
        <f t="shared" si="30"/>
        <v/>
      </c>
    </row>
    <row r="936" spans="1:7" s="54" customFormat="1">
      <c r="A936" s="29"/>
      <c r="B936" s="24"/>
      <c r="C936" s="38" t="str">
        <f>IF(ISBLANK($A936),"",INDEX(ShipmentRegister!F:F,MATCH(AuditSheet!$A936,ShipmentRegister!C:C,0)))</f>
        <v/>
      </c>
      <c r="D936" s="38" t="str">
        <f t="shared" si="31"/>
        <v/>
      </c>
      <c r="E936" s="38" t="str">
        <f>IF(ISBLANK($A936),"",INDEX(ShipmentRegister!D:D,MATCH(AuditSheet!$A936,ShipmentRegister!C:C,0)))</f>
        <v/>
      </c>
      <c r="F936" s="38" t="str">
        <f>IF(ISBLANK($A936),"",INDEX(ShipmentRegister!M:M,MATCH(AuditSheet!$A936,ShipmentRegister!C:C,0)))</f>
        <v/>
      </c>
      <c r="G936" s="37" t="str">
        <f t="shared" si="30"/>
        <v/>
      </c>
    </row>
    <row r="937" spans="1:7" s="54" customFormat="1">
      <c r="A937" s="29"/>
      <c r="B937" s="24"/>
      <c r="C937" s="38" t="str">
        <f>IF(ISBLANK($A937),"",INDEX(ShipmentRegister!F:F,MATCH(AuditSheet!$A937,ShipmentRegister!C:C,0)))</f>
        <v/>
      </c>
      <c r="D937" s="38" t="str">
        <f t="shared" si="31"/>
        <v/>
      </c>
      <c r="E937" s="38" t="str">
        <f>IF(ISBLANK($A937),"",INDEX(ShipmentRegister!D:D,MATCH(AuditSheet!$A937,ShipmentRegister!C:C,0)))</f>
        <v/>
      </c>
      <c r="F937" s="38" t="str">
        <f>IF(ISBLANK($A937),"",INDEX(ShipmentRegister!M:M,MATCH(AuditSheet!$A937,ShipmentRegister!C:C,0)))</f>
        <v/>
      </c>
      <c r="G937" s="37" t="str">
        <f t="shared" si="30"/>
        <v/>
      </c>
    </row>
    <row r="938" spans="1:7" s="54" customFormat="1">
      <c r="A938" s="29"/>
      <c r="B938" s="24"/>
      <c r="C938" s="38" t="str">
        <f>IF(ISBLANK($A938),"",INDEX(ShipmentRegister!F:F,MATCH(AuditSheet!$A938,ShipmentRegister!C:C,0)))</f>
        <v/>
      </c>
      <c r="D938" s="38" t="str">
        <f t="shared" si="31"/>
        <v/>
      </c>
      <c r="E938" s="38" t="str">
        <f>IF(ISBLANK($A938),"",INDEX(ShipmentRegister!D:D,MATCH(AuditSheet!$A938,ShipmentRegister!C:C,0)))</f>
        <v/>
      </c>
      <c r="F938" s="38" t="str">
        <f>IF(ISBLANK($A938),"",INDEX(ShipmentRegister!M:M,MATCH(AuditSheet!$A938,ShipmentRegister!C:C,0)))</f>
        <v/>
      </c>
      <c r="G938" s="37" t="str">
        <f t="shared" si="30"/>
        <v/>
      </c>
    </row>
    <row r="939" spans="1:7" s="54" customFormat="1">
      <c r="A939" s="29"/>
      <c r="B939" s="24"/>
      <c r="C939" s="38" t="str">
        <f>IF(ISBLANK($A939),"",INDEX(ShipmentRegister!F:F,MATCH(AuditSheet!$A939,ShipmentRegister!C:C,0)))</f>
        <v/>
      </c>
      <c r="D939" s="38" t="str">
        <f t="shared" si="31"/>
        <v/>
      </c>
      <c r="E939" s="38" t="str">
        <f>IF(ISBLANK($A939),"",INDEX(ShipmentRegister!D:D,MATCH(AuditSheet!$A939,ShipmentRegister!C:C,0)))</f>
        <v/>
      </c>
      <c r="F939" s="38" t="str">
        <f>IF(ISBLANK($A939),"",INDEX(ShipmentRegister!M:M,MATCH(AuditSheet!$A939,ShipmentRegister!C:C,0)))</f>
        <v/>
      </c>
      <c r="G939" s="37" t="str">
        <f t="shared" si="30"/>
        <v/>
      </c>
    </row>
    <row r="940" spans="1:7" s="54" customFormat="1">
      <c r="A940" s="29"/>
      <c r="B940" s="24"/>
      <c r="C940" s="38" t="str">
        <f>IF(ISBLANK($A940),"",INDEX(ShipmentRegister!F:F,MATCH(AuditSheet!$A940,ShipmentRegister!C:C,0)))</f>
        <v/>
      </c>
      <c r="D940" s="38" t="str">
        <f t="shared" si="31"/>
        <v/>
      </c>
      <c r="E940" s="38" t="str">
        <f>IF(ISBLANK($A940),"",INDEX(ShipmentRegister!D:D,MATCH(AuditSheet!$A940,ShipmentRegister!C:C,0)))</f>
        <v/>
      </c>
      <c r="F940" s="38" t="str">
        <f>IF(ISBLANK($A940),"",INDEX(ShipmentRegister!M:M,MATCH(AuditSheet!$A940,ShipmentRegister!C:C,0)))</f>
        <v/>
      </c>
      <c r="G940" s="37" t="str">
        <f t="shared" si="30"/>
        <v/>
      </c>
    </row>
    <row r="941" spans="1:7" s="54" customFormat="1">
      <c r="A941" s="29"/>
      <c r="B941" s="24"/>
      <c r="C941" s="38" t="str">
        <f>IF(ISBLANK($A941),"",INDEX(ShipmentRegister!F:F,MATCH(AuditSheet!$A941,ShipmentRegister!C:C,0)))</f>
        <v/>
      </c>
      <c r="D941" s="38" t="str">
        <f t="shared" si="31"/>
        <v/>
      </c>
      <c r="E941" s="38" t="str">
        <f>IF(ISBLANK($A941),"",INDEX(ShipmentRegister!D:D,MATCH(AuditSheet!$A941,ShipmentRegister!C:C,0)))</f>
        <v/>
      </c>
      <c r="F941" s="38" t="str">
        <f>IF(ISBLANK($A941),"",INDEX(ShipmentRegister!M:M,MATCH(AuditSheet!$A941,ShipmentRegister!C:C,0)))</f>
        <v/>
      </c>
      <c r="G941" s="37" t="str">
        <f t="shared" si="30"/>
        <v/>
      </c>
    </row>
    <row r="942" spans="1:7" s="54" customFormat="1">
      <c r="A942" s="29"/>
      <c r="B942" s="24"/>
      <c r="C942" s="38" t="str">
        <f>IF(ISBLANK($A942),"",INDEX(ShipmentRegister!F:F,MATCH(AuditSheet!$A942,ShipmentRegister!C:C,0)))</f>
        <v/>
      </c>
      <c r="D942" s="38" t="str">
        <f t="shared" si="31"/>
        <v/>
      </c>
      <c r="E942" s="38" t="str">
        <f>IF(ISBLANK($A942),"",INDEX(ShipmentRegister!D:D,MATCH(AuditSheet!$A942,ShipmentRegister!C:C,0)))</f>
        <v/>
      </c>
      <c r="F942" s="38" t="str">
        <f>IF(ISBLANK($A942),"",INDEX(ShipmentRegister!M:M,MATCH(AuditSheet!$A942,ShipmentRegister!C:C,0)))</f>
        <v/>
      </c>
      <c r="G942" s="37" t="str">
        <f t="shared" si="30"/>
        <v/>
      </c>
    </row>
    <row r="943" spans="1:7" s="54" customFormat="1">
      <c r="A943" s="29"/>
      <c r="B943" s="24"/>
      <c r="C943" s="38" t="str">
        <f>IF(ISBLANK($A943),"",INDEX(ShipmentRegister!F:F,MATCH(AuditSheet!$A943,ShipmentRegister!C:C,0)))</f>
        <v/>
      </c>
      <c r="D943" s="38" t="str">
        <f t="shared" si="31"/>
        <v/>
      </c>
      <c r="E943" s="38" t="str">
        <f>IF(ISBLANK($A943),"",INDEX(ShipmentRegister!D:D,MATCH(AuditSheet!$A943,ShipmentRegister!C:C,0)))</f>
        <v/>
      </c>
      <c r="F943" s="38" t="str">
        <f>IF(ISBLANK($A943),"",INDEX(ShipmentRegister!M:M,MATCH(AuditSheet!$A943,ShipmentRegister!C:C,0)))</f>
        <v/>
      </c>
      <c r="G943" s="37" t="str">
        <f t="shared" si="30"/>
        <v/>
      </c>
    </row>
    <row r="944" spans="1:7" s="54" customFormat="1">
      <c r="A944" s="29"/>
      <c r="B944" s="24"/>
      <c r="C944" s="38" t="str">
        <f>IF(ISBLANK($A944),"",INDEX(ShipmentRegister!F:F,MATCH(AuditSheet!$A944,ShipmentRegister!C:C,0)))</f>
        <v/>
      </c>
      <c r="D944" s="38" t="str">
        <f t="shared" si="31"/>
        <v/>
      </c>
      <c r="E944" s="38" t="str">
        <f>IF(ISBLANK($A944),"",INDEX(ShipmentRegister!D:D,MATCH(AuditSheet!$A944,ShipmentRegister!C:C,0)))</f>
        <v/>
      </c>
      <c r="F944" s="38" t="str">
        <f>IF(ISBLANK($A944),"",INDEX(ShipmentRegister!M:M,MATCH(AuditSheet!$A944,ShipmentRegister!C:C,0)))</f>
        <v/>
      </c>
      <c r="G944" s="37" t="str">
        <f t="shared" si="30"/>
        <v/>
      </c>
    </row>
    <row r="945" spans="1:7" s="54" customFormat="1">
      <c r="A945" s="29"/>
      <c r="B945" s="24"/>
      <c r="C945" s="38" t="str">
        <f>IF(ISBLANK($A945),"",INDEX(ShipmentRegister!F:F,MATCH(AuditSheet!$A945,ShipmentRegister!C:C,0)))</f>
        <v/>
      </c>
      <c r="D945" s="38" t="str">
        <f t="shared" si="31"/>
        <v/>
      </c>
      <c r="E945" s="38" t="str">
        <f>IF(ISBLANK($A945),"",INDEX(ShipmentRegister!D:D,MATCH(AuditSheet!$A945,ShipmentRegister!C:C,0)))</f>
        <v/>
      </c>
      <c r="F945" s="38" t="str">
        <f>IF(ISBLANK($A945),"",INDEX(ShipmentRegister!M:M,MATCH(AuditSheet!$A945,ShipmentRegister!C:C,0)))</f>
        <v/>
      </c>
      <c r="G945" s="37" t="str">
        <f t="shared" si="30"/>
        <v/>
      </c>
    </row>
    <row r="946" spans="1:7" s="54" customFormat="1">
      <c r="A946" s="29"/>
      <c r="B946" s="24"/>
      <c r="C946" s="38" t="str">
        <f>IF(ISBLANK($A946),"",INDEX(ShipmentRegister!F:F,MATCH(AuditSheet!$A946,ShipmentRegister!C:C,0)))</f>
        <v/>
      </c>
      <c r="D946" s="38" t="str">
        <f t="shared" si="31"/>
        <v/>
      </c>
      <c r="E946" s="38" t="str">
        <f>IF(ISBLANK($A946),"",INDEX(ShipmentRegister!D:D,MATCH(AuditSheet!$A946,ShipmentRegister!C:C,0)))</f>
        <v/>
      </c>
      <c r="F946" s="38" t="str">
        <f>IF(ISBLANK($A946),"",INDEX(ShipmentRegister!M:M,MATCH(AuditSheet!$A946,ShipmentRegister!C:C,0)))</f>
        <v/>
      </c>
      <c r="G946" s="37" t="str">
        <f t="shared" si="30"/>
        <v/>
      </c>
    </row>
    <row r="947" spans="1:7" s="54" customFormat="1">
      <c r="A947" s="29"/>
      <c r="B947" s="24"/>
      <c r="C947" s="38" t="str">
        <f>IF(ISBLANK($A947),"",INDEX(ShipmentRegister!F:F,MATCH(AuditSheet!$A947,ShipmentRegister!C:C,0)))</f>
        <v/>
      </c>
      <c r="D947" s="38" t="str">
        <f t="shared" si="31"/>
        <v/>
      </c>
      <c r="E947" s="38" t="str">
        <f>IF(ISBLANK($A947),"",INDEX(ShipmentRegister!D:D,MATCH(AuditSheet!$A947,ShipmentRegister!C:C,0)))</f>
        <v/>
      </c>
      <c r="F947" s="38" t="str">
        <f>IF(ISBLANK($A947),"",INDEX(ShipmentRegister!M:M,MATCH(AuditSheet!$A947,ShipmentRegister!C:C,0)))</f>
        <v/>
      </c>
      <c r="G947" s="37" t="str">
        <f t="shared" si="30"/>
        <v/>
      </c>
    </row>
    <row r="948" spans="1:7" s="54" customFormat="1">
      <c r="A948" s="29"/>
      <c r="B948" s="24"/>
      <c r="C948" s="38" t="str">
        <f>IF(ISBLANK($A948),"",INDEX(ShipmentRegister!F:F,MATCH(AuditSheet!$A948,ShipmentRegister!C:C,0)))</f>
        <v/>
      </c>
      <c r="D948" s="38" t="str">
        <f t="shared" si="31"/>
        <v/>
      </c>
      <c r="E948" s="38" t="str">
        <f>IF(ISBLANK($A948),"",INDEX(ShipmentRegister!D:D,MATCH(AuditSheet!$A948,ShipmentRegister!C:C,0)))</f>
        <v/>
      </c>
      <c r="F948" s="38" t="str">
        <f>IF(ISBLANK($A948),"",INDEX(ShipmentRegister!M:M,MATCH(AuditSheet!$A948,ShipmentRegister!C:C,0)))</f>
        <v/>
      </c>
      <c r="G948" s="37" t="str">
        <f t="shared" si="30"/>
        <v/>
      </c>
    </row>
    <row r="949" spans="1:7" s="54" customFormat="1">
      <c r="A949" s="29"/>
      <c r="B949" s="24"/>
      <c r="C949" s="38" t="str">
        <f>IF(ISBLANK($A949),"",INDEX(ShipmentRegister!F:F,MATCH(AuditSheet!$A949,ShipmentRegister!C:C,0)))</f>
        <v/>
      </c>
      <c r="D949" s="38" t="str">
        <f t="shared" si="31"/>
        <v/>
      </c>
      <c r="E949" s="38" t="str">
        <f>IF(ISBLANK($A949),"",INDEX(ShipmentRegister!D:D,MATCH(AuditSheet!$A949,ShipmentRegister!C:C,0)))</f>
        <v/>
      </c>
      <c r="F949" s="38" t="str">
        <f>IF(ISBLANK($A949),"",INDEX(ShipmentRegister!M:M,MATCH(AuditSheet!$A949,ShipmentRegister!C:C,0)))</f>
        <v/>
      </c>
      <c r="G949" s="37" t="str">
        <f t="shared" si="30"/>
        <v/>
      </c>
    </row>
    <row r="950" spans="1:7" s="54" customFormat="1">
      <c r="A950" s="29"/>
      <c r="B950" s="24"/>
      <c r="C950" s="38" t="str">
        <f>IF(ISBLANK($A950),"",INDEX(ShipmentRegister!F:F,MATCH(AuditSheet!$A950,ShipmentRegister!C:C,0)))</f>
        <v/>
      </c>
      <c r="D950" s="38" t="str">
        <f t="shared" si="31"/>
        <v/>
      </c>
      <c r="E950" s="38" t="str">
        <f>IF(ISBLANK($A950),"",INDEX(ShipmentRegister!D:D,MATCH(AuditSheet!$A950,ShipmentRegister!C:C,0)))</f>
        <v/>
      </c>
      <c r="F950" s="38" t="str">
        <f>IF(ISBLANK($A950),"",INDEX(ShipmentRegister!M:M,MATCH(AuditSheet!$A950,ShipmentRegister!C:C,0)))</f>
        <v/>
      </c>
      <c r="G950" s="37" t="str">
        <f t="shared" si="30"/>
        <v/>
      </c>
    </row>
    <row r="951" spans="1:7" s="54" customFormat="1">
      <c r="A951" s="29"/>
      <c r="B951" s="24"/>
      <c r="C951" s="38" t="str">
        <f>IF(ISBLANK($A951),"",INDEX(ShipmentRegister!F:F,MATCH(AuditSheet!$A951,ShipmentRegister!C:C,0)))</f>
        <v/>
      </c>
      <c r="D951" s="38" t="str">
        <f t="shared" si="31"/>
        <v/>
      </c>
      <c r="E951" s="38" t="str">
        <f>IF(ISBLANK($A951),"",INDEX(ShipmentRegister!D:D,MATCH(AuditSheet!$A951,ShipmentRegister!C:C,0)))</f>
        <v/>
      </c>
      <c r="F951" s="38" t="str">
        <f>IF(ISBLANK($A951),"",INDEX(ShipmentRegister!M:M,MATCH(AuditSheet!$A951,ShipmentRegister!C:C,0)))</f>
        <v/>
      </c>
      <c r="G951" s="37" t="str">
        <f t="shared" si="30"/>
        <v/>
      </c>
    </row>
    <row r="952" spans="1:7" s="54" customFormat="1">
      <c r="A952" s="29"/>
      <c r="B952" s="24"/>
      <c r="C952" s="38" t="str">
        <f>IF(ISBLANK($A952),"",INDEX(ShipmentRegister!F:F,MATCH(AuditSheet!$A952,ShipmentRegister!C:C,0)))</f>
        <v/>
      </c>
      <c r="D952" s="38" t="str">
        <f t="shared" si="31"/>
        <v/>
      </c>
      <c r="E952" s="38" t="str">
        <f>IF(ISBLANK($A952),"",INDEX(ShipmentRegister!D:D,MATCH(AuditSheet!$A952,ShipmentRegister!C:C,0)))</f>
        <v/>
      </c>
      <c r="F952" s="38" t="str">
        <f>IF(ISBLANK($A952),"",INDEX(ShipmentRegister!M:M,MATCH(AuditSheet!$A952,ShipmentRegister!C:C,0)))</f>
        <v/>
      </c>
      <c r="G952" s="37" t="str">
        <f t="shared" si="30"/>
        <v/>
      </c>
    </row>
    <row r="953" spans="1:7" s="54" customFormat="1">
      <c r="A953" s="29"/>
      <c r="B953" s="24"/>
      <c r="C953" s="38" t="str">
        <f>IF(ISBLANK($A953),"",INDEX(ShipmentRegister!F:F,MATCH(AuditSheet!$A953,ShipmentRegister!C:C,0)))</f>
        <v/>
      </c>
      <c r="D953" s="38" t="str">
        <f t="shared" si="31"/>
        <v/>
      </c>
      <c r="E953" s="38" t="str">
        <f>IF(ISBLANK($A953),"",INDEX(ShipmentRegister!D:D,MATCH(AuditSheet!$A953,ShipmentRegister!C:C,0)))</f>
        <v/>
      </c>
      <c r="F953" s="38" t="str">
        <f>IF(ISBLANK($A953),"",INDEX(ShipmentRegister!M:M,MATCH(AuditSheet!$A953,ShipmentRegister!C:C,0)))</f>
        <v/>
      </c>
      <c r="G953" s="37" t="str">
        <f t="shared" si="30"/>
        <v/>
      </c>
    </row>
    <row r="954" spans="1:7" s="54" customFormat="1">
      <c r="A954" s="29"/>
      <c r="B954" s="24"/>
      <c r="C954" s="38" t="str">
        <f>IF(ISBLANK($A954),"",INDEX(ShipmentRegister!F:F,MATCH(AuditSheet!$A954,ShipmentRegister!C:C,0)))</f>
        <v/>
      </c>
      <c r="D954" s="38" t="str">
        <f t="shared" si="31"/>
        <v/>
      </c>
      <c r="E954" s="38" t="str">
        <f>IF(ISBLANK($A954),"",INDEX(ShipmentRegister!D:D,MATCH(AuditSheet!$A954,ShipmentRegister!C:C,0)))</f>
        <v/>
      </c>
      <c r="F954" s="38" t="str">
        <f>IF(ISBLANK($A954),"",INDEX(ShipmentRegister!M:M,MATCH(AuditSheet!$A954,ShipmentRegister!C:C,0)))</f>
        <v/>
      </c>
      <c r="G954" s="37" t="str">
        <f t="shared" si="30"/>
        <v/>
      </c>
    </row>
    <row r="955" spans="1:7" s="54" customFormat="1">
      <c r="A955" s="29"/>
      <c r="B955" s="24"/>
      <c r="C955" s="38" t="str">
        <f>IF(ISBLANK($A955),"",INDEX(ShipmentRegister!F:F,MATCH(AuditSheet!$A955,ShipmentRegister!C:C,0)))</f>
        <v/>
      </c>
      <c r="D955" s="38" t="str">
        <f t="shared" si="31"/>
        <v/>
      </c>
      <c r="E955" s="38" t="str">
        <f>IF(ISBLANK($A955),"",INDEX(ShipmentRegister!D:D,MATCH(AuditSheet!$A955,ShipmentRegister!C:C,0)))</f>
        <v/>
      </c>
      <c r="F955" s="38" t="str">
        <f>IF(ISBLANK($A955),"",INDEX(ShipmentRegister!M:M,MATCH(AuditSheet!$A955,ShipmentRegister!C:C,0)))</f>
        <v/>
      </c>
      <c r="G955" s="37" t="str">
        <f t="shared" si="30"/>
        <v/>
      </c>
    </row>
    <row r="956" spans="1:7" s="54" customFormat="1">
      <c r="A956" s="29"/>
      <c r="B956" s="24"/>
      <c r="C956" s="38" t="str">
        <f>IF(ISBLANK($A956),"",INDEX(ShipmentRegister!F:F,MATCH(AuditSheet!$A956,ShipmentRegister!C:C,0)))</f>
        <v/>
      </c>
      <c r="D956" s="38" t="str">
        <f t="shared" si="31"/>
        <v/>
      </c>
      <c r="E956" s="38" t="str">
        <f>IF(ISBLANK($A956),"",INDEX(ShipmentRegister!D:D,MATCH(AuditSheet!$A956,ShipmentRegister!C:C,0)))</f>
        <v/>
      </c>
      <c r="F956" s="38" t="str">
        <f>IF(ISBLANK($A956),"",INDEX(ShipmentRegister!M:M,MATCH(AuditSheet!$A956,ShipmentRegister!C:C,0)))</f>
        <v/>
      </c>
      <c r="G956" s="37" t="str">
        <f t="shared" si="30"/>
        <v/>
      </c>
    </row>
    <row r="957" spans="1:7" s="54" customFormat="1">
      <c r="A957" s="29"/>
      <c r="B957" s="24"/>
      <c r="C957" s="38" t="str">
        <f>IF(ISBLANK($A957),"",INDEX(ShipmentRegister!F:F,MATCH(AuditSheet!$A957,ShipmentRegister!C:C,0)))</f>
        <v/>
      </c>
      <c r="D957" s="38" t="str">
        <f t="shared" si="31"/>
        <v/>
      </c>
      <c r="E957" s="38" t="str">
        <f>IF(ISBLANK($A957),"",INDEX(ShipmentRegister!D:D,MATCH(AuditSheet!$A957,ShipmentRegister!C:C,0)))</f>
        <v/>
      </c>
      <c r="F957" s="38" t="str">
        <f>IF(ISBLANK($A957),"",INDEX(ShipmentRegister!M:M,MATCH(AuditSheet!$A957,ShipmentRegister!C:C,0)))</f>
        <v/>
      </c>
      <c r="G957" s="37" t="str">
        <f t="shared" si="30"/>
        <v/>
      </c>
    </row>
    <row r="958" spans="1:7" s="54" customFormat="1">
      <c r="A958" s="29"/>
      <c r="B958" s="24"/>
      <c r="C958" s="38" t="str">
        <f>IF(ISBLANK($A958),"",INDEX(ShipmentRegister!F:F,MATCH(AuditSheet!$A958,ShipmentRegister!C:C,0)))</f>
        <v/>
      </c>
      <c r="D958" s="38" t="str">
        <f t="shared" si="31"/>
        <v/>
      </c>
      <c r="E958" s="38" t="str">
        <f>IF(ISBLANK($A958),"",INDEX(ShipmentRegister!D:D,MATCH(AuditSheet!$A958,ShipmentRegister!C:C,0)))</f>
        <v/>
      </c>
      <c r="F958" s="38" t="str">
        <f>IF(ISBLANK($A958),"",INDEX(ShipmentRegister!M:M,MATCH(AuditSheet!$A958,ShipmentRegister!C:C,0)))</f>
        <v/>
      </c>
      <c r="G958" s="37" t="str">
        <f t="shared" si="30"/>
        <v/>
      </c>
    </row>
    <row r="959" spans="1:7" s="54" customFormat="1">
      <c r="A959" s="29"/>
      <c r="B959" s="24"/>
      <c r="C959" s="38" t="str">
        <f>IF(ISBLANK($A959),"",INDEX(ShipmentRegister!F:F,MATCH(AuditSheet!$A959,ShipmentRegister!C:C,0)))</f>
        <v/>
      </c>
      <c r="D959" s="38" t="str">
        <f t="shared" si="31"/>
        <v/>
      </c>
      <c r="E959" s="38" t="str">
        <f>IF(ISBLANK($A959),"",INDEX(ShipmentRegister!D:D,MATCH(AuditSheet!$A959,ShipmentRegister!C:C,0)))</f>
        <v/>
      </c>
      <c r="F959" s="38" t="str">
        <f>IF(ISBLANK($A959),"",INDEX(ShipmentRegister!M:M,MATCH(AuditSheet!$A959,ShipmentRegister!C:C,0)))</f>
        <v/>
      </c>
      <c r="G959" s="37" t="str">
        <f t="shared" si="30"/>
        <v/>
      </c>
    </row>
    <row r="960" spans="1:7" s="54" customFormat="1">
      <c r="A960" s="29"/>
      <c r="B960" s="24"/>
      <c r="C960" s="38" t="str">
        <f>IF(ISBLANK($A960),"",INDEX(ShipmentRegister!F:F,MATCH(AuditSheet!$A960,ShipmentRegister!C:C,0)))</f>
        <v/>
      </c>
      <c r="D960" s="38" t="str">
        <f t="shared" si="31"/>
        <v/>
      </c>
      <c r="E960" s="38" t="str">
        <f>IF(ISBLANK($A960),"",INDEX(ShipmentRegister!D:D,MATCH(AuditSheet!$A960,ShipmentRegister!C:C,0)))</f>
        <v/>
      </c>
      <c r="F960" s="38" t="str">
        <f>IF(ISBLANK($A960),"",INDEX(ShipmentRegister!M:M,MATCH(AuditSheet!$A960,ShipmentRegister!C:C,0)))</f>
        <v/>
      </c>
      <c r="G960" s="37" t="str">
        <f t="shared" si="30"/>
        <v/>
      </c>
    </row>
    <row r="961" spans="1:7" s="54" customFormat="1">
      <c r="A961" s="29"/>
      <c r="B961" s="24"/>
      <c r="C961" s="38" t="str">
        <f>IF(ISBLANK($A961),"",INDEX(ShipmentRegister!F:F,MATCH(AuditSheet!$A961,ShipmentRegister!C:C,0)))</f>
        <v/>
      </c>
      <c r="D961" s="38" t="str">
        <f t="shared" si="31"/>
        <v/>
      </c>
      <c r="E961" s="38" t="str">
        <f>IF(ISBLANK($A961),"",INDEX(ShipmentRegister!D:D,MATCH(AuditSheet!$A961,ShipmentRegister!C:C,0)))</f>
        <v/>
      </c>
      <c r="F961" s="38" t="str">
        <f>IF(ISBLANK($A961),"",INDEX(ShipmentRegister!M:M,MATCH(AuditSheet!$A961,ShipmentRegister!C:C,0)))</f>
        <v/>
      </c>
      <c r="G961" s="37" t="str">
        <f t="shared" si="30"/>
        <v/>
      </c>
    </row>
    <row r="962" spans="1:7" s="54" customFormat="1">
      <c r="A962" s="29"/>
      <c r="B962" s="24"/>
      <c r="C962" s="38" t="str">
        <f>IF(ISBLANK($A962),"",INDEX(ShipmentRegister!F:F,MATCH(AuditSheet!$A962,ShipmentRegister!C:C,0)))</f>
        <v/>
      </c>
      <c r="D962" s="38" t="str">
        <f t="shared" si="31"/>
        <v/>
      </c>
      <c r="E962" s="38" t="str">
        <f>IF(ISBLANK($A962),"",INDEX(ShipmentRegister!D:D,MATCH(AuditSheet!$A962,ShipmentRegister!C:C,0)))</f>
        <v/>
      </c>
      <c r="F962" s="38" t="str">
        <f>IF(ISBLANK($A962),"",INDEX(ShipmentRegister!M:M,MATCH(AuditSheet!$A962,ShipmentRegister!C:C,0)))</f>
        <v/>
      </c>
      <c r="G962" s="37" t="str">
        <f t="shared" si="30"/>
        <v/>
      </c>
    </row>
    <row r="963" spans="1:7" s="54" customFormat="1">
      <c r="A963" s="29"/>
      <c r="B963" s="24"/>
      <c r="C963" s="38" t="str">
        <f>IF(ISBLANK($A963),"",INDEX(ShipmentRegister!F:F,MATCH(AuditSheet!$A963,ShipmentRegister!C:C,0)))</f>
        <v/>
      </c>
      <c r="D963" s="38" t="str">
        <f t="shared" si="31"/>
        <v/>
      </c>
      <c r="E963" s="38" t="str">
        <f>IF(ISBLANK($A963),"",INDEX(ShipmentRegister!D:D,MATCH(AuditSheet!$A963,ShipmentRegister!C:C,0)))</f>
        <v/>
      </c>
      <c r="F963" s="38" t="str">
        <f>IF(ISBLANK($A963),"",INDEX(ShipmentRegister!M:M,MATCH(AuditSheet!$A963,ShipmentRegister!C:C,0)))</f>
        <v/>
      </c>
      <c r="G963" s="37" t="str">
        <f t="shared" ref="G963:G1000" si="32">IF(COUNTIF(A:A,A:A)&gt;1,"Duplicate ID","")</f>
        <v/>
      </c>
    </row>
    <row r="964" spans="1:7" s="54" customFormat="1">
      <c r="A964" s="29"/>
      <c r="B964" s="24"/>
      <c r="C964" s="38" t="str">
        <f>IF(ISBLANK($A964),"",INDEX(ShipmentRegister!F:F,MATCH(AuditSheet!$A964,ShipmentRegister!C:C,0)))</f>
        <v/>
      </c>
      <c r="D964" s="38" t="str">
        <f t="shared" ref="D964:D1000" si="33">IF(A964="","",IF(B964&lt;&gt;C964,"Does Not Match",""))</f>
        <v/>
      </c>
      <c r="E964" s="38" t="str">
        <f>IF(ISBLANK($A964),"",INDEX(ShipmentRegister!D:D,MATCH(AuditSheet!$A964,ShipmentRegister!C:C,0)))</f>
        <v/>
      </c>
      <c r="F964" s="38" t="str">
        <f>IF(ISBLANK($A964),"",INDEX(ShipmentRegister!M:M,MATCH(AuditSheet!$A964,ShipmentRegister!C:C,0)))</f>
        <v/>
      </c>
      <c r="G964" s="37" t="str">
        <f t="shared" si="32"/>
        <v/>
      </c>
    </row>
    <row r="965" spans="1:7" s="54" customFormat="1">
      <c r="A965" s="29"/>
      <c r="B965" s="24"/>
      <c r="C965" s="38" t="str">
        <f>IF(ISBLANK($A965),"",INDEX(ShipmentRegister!F:F,MATCH(AuditSheet!$A965,ShipmentRegister!C:C,0)))</f>
        <v/>
      </c>
      <c r="D965" s="38" t="str">
        <f t="shared" si="33"/>
        <v/>
      </c>
      <c r="E965" s="38" t="str">
        <f>IF(ISBLANK($A965),"",INDEX(ShipmentRegister!D:D,MATCH(AuditSheet!$A965,ShipmentRegister!C:C,0)))</f>
        <v/>
      </c>
      <c r="F965" s="38" t="str">
        <f>IF(ISBLANK($A965),"",INDEX(ShipmentRegister!M:M,MATCH(AuditSheet!$A965,ShipmentRegister!C:C,0)))</f>
        <v/>
      </c>
      <c r="G965" s="37" t="str">
        <f t="shared" si="32"/>
        <v/>
      </c>
    </row>
    <row r="966" spans="1:7" s="54" customFormat="1">
      <c r="A966" s="29"/>
      <c r="B966" s="24"/>
      <c r="C966" s="38" t="str">
        <f>IF(ISBLANK($A966),"",INDEX(ShipmentRegister!F:F,MATCH(AuditSheet!$A966,ShipmentRegister!C:C,0)))</f>
        <v/>
      </c>
      <c r="D966" s="38" t="str">
        <f t="shared" si="33"/>
        <v/>
      </c>
      <c r="E966" s="38" t="str">
        <f>IF(ISBLANK($A966),"",INDEX(ShipmentRegister!D:D,MATCH(AuditSheet!$A966,ShipmentRegister!C:C,0)))</f>
        <v/>
      </c>
      <c r="F966" s="38" t="str">
        <f>IF(ISBLANK($A966),"",INDEX(ShipmentRegister!M:M,MATCH(AuditSheet!$A966,ShipmentRegister!C:C,0)))</f>
        <v/>
      </c>
      <c r="G966" s="37" t="str">
        <f t="shared" si="32"/>
        <v/>
      </c>
    </row>
    <row r="967" spans="1:7" s="54" customFormat="1">
      <c r="A967" s="29"/>
      <c r="B967" s="24"/>
      <c r="C967" s="38" t="str">
        <f>IF(ISBLANK($A967),"",INDEX(ShipmentRegister!F:F,MATCH(AuditSheet!$A967,ShipmentRegister!C:C,0)))</f>
        <v/>
      </c>
      <c r="D967" s="38" t="str">
        <f t="shared" si="33"/>
        <v/>
      </c>
      <c r="E967" s="38" t="str">
        <f>IF(ISBLANK($A967),"",INDEX(ShipmentRegister!D:D,MATCH(AuditSheet!$A967,ShipmentRegister!C:C,0)))</f>
        <v/>
      </c>
      <c r="F967" s="38" t="str">
        <f>IF(ISBLANK($A967),"",INDEX(ShipmentRegister!M:M,MATCH(AuditSheet!$A967,ShipmentRegister!C:C,0)))</f>
        <v/>
      </c>
      <c r="G967" s="37" t="str">
        <f t="shared" si="32"/>
        <v/>
      </c>
    </row>
    <row r="968" spans="1:7" s="54" customFormat="1">
      <c r="A968" s="29"/>
      <c r="B968" s="24"/>
      <c r="C968" s="38" t="str">
        <f>IF(ISBLANK($A968),"",INDEX(ShipmentRegister!F:F,MATCH(AuditSheet!$A968,ShipmentRegister!C:C,0)))</f>
        <v/>
      </c>
      <c r="D968" s="38" t="str">
        <f t="shared" si="33"/>
        <v/>
      </c>
      <c r="E968" s="38" t="str">
        <f>IF(ISBLANK($A968),"",INDEX(ShipmentRegister!D:D,MATCH(AuditSheet!$A968,ShipmentRegister!C:C,0)))</f>
        <v/>
      </c>
      <c r="F968" s="38" t="str">
        <f>IF(ISBLANK($A968),"",INDEX(ShipmentRegister!M:M,MATCH(AuditSheet!$A968,ShipmentRegister!C:C,0)))</f>
        <v/>
      </c>
      <c r="G968" s="37" t="str">
        <f t="shared" si="32"/>
        <v/>
      </c>
    </row>
    <row r="969" spans="1:7" s="54" customFormat="1">
      <c r="A969" s="29"/>
      <c r="B969" s="24"/>
      <c r="C969" s="38" t="str">
        <f>IF(ISBLANK($A969),"",INDEX(ShipmentRegister!F:F,MATCH(AuditSheet!$A969,ShipmentRegister!C:C,0)))</f>
        <v/>
      </c>
      <c r="D969" s="38" t="str">
        <f t="shared" si="33"/>
        <v/>
      </c>
      <c r="E969" s="38" t="str">
        <f>IF(ISBLANK($A969),"",INDEX(ShipmentRegister!D:D,MATCH(AuditSheet!$A969,ShipmentRegister!C:C,0)))</f>
        <v/>
      </c>
      <c r="F969" s="38" t="str">
        <f>IF(ISBLANK($A969),"",INDEX(ShipmentRegister!M:M,MATCH(AuditSheet!$A969,ShipmentRegister!C:C,0)))</f>
        <v/>
      </c>
      <c r="G969" s="37" t="str">
        <f t="shared" si="32"/>
        <v/>
      </c>
    </row>
    <row r="970" spans="1:7" s="54" customFormat="1">
      <c r="A970" s="29"/>
      <c r="B970" s="24"/>
      <c r="C970" s="38" t="str">
        <f>IF(ISBLANK($A970),"",INDEX(ShipmentRegister!F:F,MATCH(AuditSheet!$A970,ShipmentRegister!C:C,0)))</f>
        <v/>
      </c>
      <c r="D970" s="38" t="str">
        <f t="shared" si="33"/>
        <v/>
      </c>
      <c r="E970" s="38" t="str">
        <f>IF(ISBLANK($A970),"",INDEX(ShipmentRegister!D:D,MATCH(AuditSheet!$A970,ShipmentRegister!C:C,0)))</f>
        <v/>
      </c>
      <c r="F970" s="38" t="str">
        <f>IF(ISBLANK($A970),"",INDEX(ShipmentRegister!M:M,MATCH(AuditSheet!$A970,ShipmentRegister!C:C,0)))</f>
        <v/>
      </c>
      <c r="G970" s="37" t="str">
        <f t="shared" si="32"/>
        <v/>
      </c>
    </row>
    <row r="971" spans="1:7" s="54" customFormat="1">
      <c r="A971" s="29"/>
      <c r="B971" s="24"/>
      <c r="C971" s="38" t="str">
        <f>IF(ISBLANK($A971),"",INDEX(ShipmentRegister!F:F,MATCH(AuditSheet!$A971,ShipmentRegister!C:C,0)))</f>
        <v/>
      </c>
      <c r="D971" s="38" t="str">
        <f t="shared" si="33"/>
        <v/>
      </c>
      <c r="E971" s="38" t="str">
        <f>IF(ISBLANK($A971),"",INDEX(ShipmentRegister!D:D,MATCH(AuditSheet!$A971,ShipmentRegister!C:C,0)))</f>
        <v/>
      </c>
      <c r="F971" s="38" t="str">
        <f>IF(ISBLANK($A971),"",INDEX(ShipmentRegister!M:M,MATCH(AuditSheet!$A971,ShipmentRegister!C:C,0)))</f>
        <v/>
      </c>
      <c r="G971" s="37" t="str">
        <f t="shared" si="32"/>
        <v/>
      </c>
    </row>
    <row r="972" spans="1:7" s="54" customFormat="1">
      <c r="A972" s="29"/>
      <c r="B972" s="24"/>
      <c r="C972" s="38" t="str">
        <f>IF(ISBLANK($A972),"",INDEX(ShipmentRegister!F:F,MATCH(AuditSheet!$A972,ShipmentRegister!C:C,0)))</f>
        <v/>
      </c>
      <c r="D972" s="38" t="str">
        <f t="shared" si="33"/>
        <v/>
      </c>
      <c r="E972" s="38" t="str">
        <f>IF(ISBLANK($A972),"",INDEX(ShipmentRegister!D:D,MATCH(AuditSheet!$A972,ShipmentRegister!C:C,0)))</f>
        <v/>
      </c>
      <c r="F972" s="38" t="str">
        <f>IF(ISBLANK($A972),"",INDEX(ShipmentRegister!M:M,MATCH(AuditSheet!$A972,ShipmentRegister!C:C,0)))</f>
        <v/>
      </c>
      <c r="G972" s="37" t="str">
        <f t="shared" si="32"/>
        <v/>
      </c>
    </row>
    <row r="973" spans="1:7" s="54" customFormat="1">
      <c r="A973" s="29"/>
      <c r="B973" s="24"/>
      <c r="C973" s="38" t="str">
        <f>IF(ISBLANK($A973),"",INDEX(ShipmentRegister!F:F,MATCH(AuditSheet!$A973,ShipmentRegister!C:C,0)))</f>
        <v/>
      </c>
      <c r="D973" s="38" t="str">
        <f t="shared" si="33"/>
        <v/>
      </c>
      <c r="E973" s="38" t="str">
        <f>IF(ISBLANK($A973),"",INDEX(ShipmentRegister!D:D,MATCH(AuditSheet!$A973,ShipmentRegister!C:C,0)))</f>
        <v/>
      </c>
      <c r="F973" s="38" t="str">
        <f>IF(ISBLANK($A973),"",INDEX(ShipmentRegister!M:M,MATCH(AuditSheet!$A973,ShipmentRegister!C:C,0)))</f>
        <v/>
      </c>
      <c r="G973" s="37" t="str">
        <f t="shared" si="32"/>
        <v/>
      </c>
    </row>
    <row r="974" spans="1:7" s="54" customFormat="1">
      <c r="A974" s="29"/>
      <c r="B974" s="24"/>
      <c r="C974" s="38" t="str">
        <f>IF(ISBLANK($A974),"",INDEX(ShipmentRegister!F:F,MATCH(AuditSheet!$A974,ShipmentRegister!C:C,0)))</f>
        <v/>
      </c>
      <c r="D974" s="38" t="str">
        <f t="shared" si="33"/>
        <v/>
      </c>
      <c r="E974" s="38" t="str">
        <f>IF(ISBLANK($A974),"",INDEX(ShipmentRegister!D:D,MATCH(AuditSheet!$A974,ShipmentRegister!C:C,0)))</f>
        <v/>
      </c>
      <c r="F974" s="38" t="str">
        <f>IF(ISBLANK($A974),"",INDEX(ShipmentRegister!M:M,MATCH(AuditSheet!$A974,ShipmentRegister!C:C,0)))</f>
        <v/>
      </c>
      <c r="G974" s="37" t="str">
        <f t="shared" si="32"/>
        <v/>
      </c>
    </row>
    <row r="975" spans="1:7" s="54" customFormat="1">
      <c r="A975" s="29"/>
      <c r="B975" s="24"/>
      <c r="C975" s="38" t="str">
        <f>IF(ISBLANK($A975),"",INDEX(ShipmentRegister!F:F,MATCH(AuditSheet!$A975,ShipmentRegister!C:C,0)))</f>
        <v/>
      </c>
      <c r="D975" s="38" t="str">
        <f t="shared" si="33"/>
        <v/>
      </c>
      <c r="E975" s="38" t="str">
        <f>IF(ISBLANK($A975),"",INDEX(ShipmentRegister!D:D,MATCH(AuditSheet!$A975,ShipmentRegister!C:C,0)))</f>
        <v/>
      </c>
      <c r="F975" s="38" t="str">
        <f>IF(ISBLANK($A975),"",INDEX(ShipmentRegister!M:M,MATCH(AuditSheet!$A975,ShipmentRegister!C:C,0)))</f>
        <v/>
      </c>
      <c r="G975" s="37" t="str">
        <f t="shared" si="32"/>
        <v/>
      </c>
    </row>
    <row r="976" spans="1:7" s="54" customFormat="1">
      <c r="A976" s="29"/>
      <c r="B976" s="24"/>
      <c r="C976" s="38" t="str">
        <f>IF(ISBLANK($A976),"",INDEX(ShipmentRegister!F:F,MATCH(AuditSheet!$A976,ShipmentRegister!C:C,0)))</f>
        <v/>
      </c>
      <c r="D976" s="38" t="str">
        <f t="shared" si="33"/>
        <v/>
      </c>
      <c r="E976" s="38" t="str">
        <f>IF(ISBLANK($A976),"",INDEX(ShipmentRegister!D:D,MATCH(AuditSheet!$A976,ShipmentRegister!C:C,0)))</f>
        <v/>
      </c>
      <c r="F976" s="38" t="str">
        <f>IF(ISBLANK($A976),"",INDEX(ShipmentRegister!M:M,MATCH(AuditSheet!$A976,ShipmentRegister!C:C,0)))</f>
        <v/>
      </c>
      <c r="G976" s="37" t="str">
        <f t="shared" si="32"/>
        <v/>
      </c>
    </row>
    <row r="977" spans="1:7" s="54" customFormat="1">
      <c r="A977" s="29"/>
      <c r="B977" s="24"/>
      <c r="C977" s="38" t="str">
        <f>IF(ISBLANK($A977),"",INDEX(ShipmentRegister!F:F,MATCH(AuditSheet!$A977,ShipmentRegister!C:C,0)))</f>
        <v/>
      </c>
      <c r="D977" s="38" t="str">
        <f t="shared" si="33"/>
        <v/>
      </c>
      <c r="E977" s="38" t="str">
        <f>IF(ISBLANK($A977),"",INDEX(ShipmentRegister!D:D,MATCH(AuditSheet!$A977,ShipmentRegister!C:C,0)))</f>
        <v/>
      </c>
      <c r="F977" s="38" t="str">
        <f>IF(ISBLANK($A977),"",INDEX(ShipmentRegister!M:M,MATCH(AuditSheet!$A977,ShipmentRegister!C:C,0)))</f>
        <v/>
      </c>
      <c r="G977" s="37" t="str">
        <f t="shared" si="32"/>
        <v/>
      </c>
    </row>
    <row r="978" spans="1:7" s="54" customFormat="1">
      <c r="A978" s="29"/>
      <c r="B978" s="24"/>
      <c r="C978" s="38" t="str">
        <f>IF(ISBLANK($A978),"",INDEX(ShipmentRegister!F:F,MATCH(AuditSheet!$A978,ShipmentRegister!C:C,0)))</f>
        <v/>
      </c>
      <c r="D978" s="38" t="str">
        <f t="shared" si="33"/>
        <v/>
      </c>
      <c r="E978" s="38" t="str">
        <f>IF(ISBLANK($A978),"",INDEX(ShipmentRegister!D:D,MATCH(AuditSheet!$A978,ShipmentRegister!C:C,0)))</f>
        <v/>
      </c>
      <c r="F978" s="38" t="str">
        <f>IF(ISBLANK($A978),"",INDEX(ShipmentRegister!M:M,MATCH(AuditSheet!$A978,ShipmentRegister!C:C,0)))</f>
        <v/>
      </c>
      <c r="G978" s="37" t="str">
        <f t="shared" si="32"/>
        <v/>
      </c>
    </row>
    <row r="979" spans="1:7" s="54" customFormat="1">
      <c r="A979" s="29"/>
      <c r="B979" s="24"/>
      <c r="C979" s="38" t="str">
        <f>IF(ISBLANK($A979),"",INDEX(ShipmentRegister!F:F,MATCH(AuditSheet!$A979,ShipmentRegister!C:C,0)))</f>
        <v/>
      </c>
      <c r="D979" s="38" t="str">
        <f t="shared" si="33"/>
        <v/>
      </c>
      <c r="E979" s="38" t="str">
        <f>IF(ISBLANK($A979),"",INDEX(ShipmentRegister!D:D,MATCH(AuditSheet!$A979,ShipmentRegister!C:C,0)))</f>
        <v/>
      </c>
      <c r="F979" s="38" t="str">
        <f>IF(ISBLANK($A979),"",INDEX(ShipmentRegister!M:M,MATCH(AuditSheet!$A979,ShipmentRegister!C:C,0)))</f>
        <v/>
      </c>
      <c r="G979" s="37" t="str">
        <f t="shared" si="32"/>
        <v/>
      </c>
    </row>
    <row r="980" spans="1:7" s="54" customFormat="1">
      <c r="A980" s="29"/>
      <c r="B980" s="24"/>
      <c r="C980" s="38" t="str">
        <f>IF(ISBLANK($A980),"",INDEX(ShipmentRegister!F:F,MATCH(AuditSheet!$A980,ShipmentRegister!C:C,0)))</f>
        <v/>
      </c>
      <c r="D980" s="38" t="str">
        <f t="shared" si="33"/>
        <v/>
      </c>
      <c r="E980" s="38" t="str">
        <f>IF(ISBLANK($A980),"",INDEX(ShipmentRegister!D:D,MATCH(AuditSheet!$A980,ShipmentRegister!C:C,0)))</f>
        <v/>
      </c>
      <c r="F980" s="38" t="str">
        <f>IF(ISBLANK($A980),"",INDEX(ShipmentRegister!M:M,MATCH(AuditSheet!$A980,ShipmentRegister!C:C,0)))</f>
        <v/>
      </c>
      <c r="G980" s="37" t="str">
        <f t="shared" si="32"/>
        <v/>
      </c>
    </row>
    <row r="981" spans="1:7" s="54" customFormat="1">
      <c r="A981" s="29"/>
      <c r="B981" s="24"/>
      <c r="C981" s="38" t="str">
        <f>IF(ISBLANK($A981),"",INDEX(ShipmentRegister!F:F,MATCH(AuditSheet!$A981,ShipmentRegister!C:C,0)))</f>
        <v/>
      </c>
      <c r="D981" s="38" t="str">
        <f t="shared" si="33"/>
        <v/>
      </c>
      <c r="E981" s="38" t="str">
        <f>IF(ISBLANK($A981),"",INDEX(ShipmentRegister!D:D,MATCH(AuditSheet!$A981,ShipmentRegister!C:C,0)))</f>
        <v/>
      </c>
      <c r="F981" s="38" t="str">
        <f>IF(ISBLANK($A981),"",INDEX(ShipmentRegister!M:M,MATCH(AuditSheet!$A981,ShipmentRegister!C:C,0)))</f>
        <v/>
      </c>
      <c r="G981" s="37" t="str">
        <f t="shared" si="32"/>
        <v/>
      </c>
    </row>
    <row r="982" spans="1:7" s="54" customFormat="1">
      <c r="A982" s="29"/>
      <c r="B982" s="24"/>
      <c r="C982" s="38" t="str">
        <f>IF(ISBLANK($A982),"",INDEX(ShipmentRegister!F:F,MATCH(AuditSheet!$A982,ShipmentRegister!C:C,0)))</f>
        <v/>
      </c>
      <c r="D982" s="38" t="str">
        <f t="shared" si="33"/>
        <v/>
      </c>
      <c r="E982" s="38" t="str">
        <f>IF(ISBLANK($A982),"",INDEX(ShipmentRegister!D:D,MATCH(AuditSheet!$A982,ShipmentRegister!C:C,0)))</f>
        <v/>
      </c>
      <c r="F982" s="38" t="str">
        <f>IF(ISBLANK($A982),"",INDEX(ShipmentRegister!M:M,MATCH(AuditSheet!$A982,ShipmentRegister!C:C,0)))</f>
        <v/>
      </c>
      <c r="G982" s="37" t="str">
        <f t="shared" si="32"/>
        <v/>
      </c>
    </row>
    <row r="983" spans="1:7" s="54" customFormat="1">
      <c r="A983" s="29"/>
      <c r="B983" s="24"/>
      <c r="C983" s="38" t="str">
        <f>IF(ISBLANK($A983),"",INDEX(ShipmentRegister!F:F,MATCH(AuditSheet!$A983,ShipmentRegister!C:C,0)))</f>
        <v/>
      </c>
      <c r="D983" s="38" t="str">
        <f t="shared" si="33"/>
        <v/>
      </c>
      <c r="E983" s="38" t="str">
        <f>IF(ISBLANK($A983),"",INDEX(ShipmentRegister!D:D,MATCH(AuditSheet!$A983,ShipmentRegister!C:C,0)))</f>
        <v/>
      </c>
      <c r="F983" s="38" t="str">
        <f>IF(ISBLANK($A983),"",INDEX(ShipmentRegister!M:M,MATCH(AuditSheet!$A983,ShipmentRegister!C:C,0)))</f>
        <v/>
      </c>
      <c r="G983" s="37" t="str">
        <f t="shared" si="32"/>
        <v/>
      </c>
    </row>
    <row r="984" spans="1:7" s="54" customFormat="1">
      <c r="A984" s="29"/>
      <c r="B984" s="24"/>
      <c r="C984" s="38" t="str">
        <f>IF(ISBLANK($A984),"",INDEX(ShipmentRegister!F:F,MATCH(AuditSheet!$A984,ShipmentRegister!C:C,0)))</f>
        <v/>
      </c>
      <c r="D984" s="38" t="str">
        <f t="shared" si="33"/>
        <v/>
      </c>
      <c r="E984" s="38" t="str">
        <f>IF(ISBLANK($A984),"",INDEX(ShipmentRegister!D:D,MATCH(AuditSheet!$A984,ShipmentRegister!C:C,0)))</f>
        <v/>
      </c>
      <c r="F984" s="38" t="str">
        <f>IF(ISBLANK($A984),"",INDEX(ShipmentRegister!M:M,MATCH(AuditSheet!$A984,ShipmentRegister!C:C,0)))</f>
        <v/>
      </c>
      <c r="G984" s="37" t="str">
        <f t="shared" si="32"/>
        <v/>
      </c>
    </row>
    <row r="985" spans="1:7" s="54" customFormat="1">
      <c r="A985" s="29"/>
      <c r="B985" s="24"/>
      <c r="C985" s="38" t="str">
        <f>IF(ISBLANK($A985),"",INDEX(ShipmentRegister!F:F,MATCH(AuditSheet!$A985,ShipmentRegister!C:C,0)))</f>
        <v/>
      </c>
      <c r="D985" s="38" t="str">
        <f t="shared" si="33"/>
        <v/>
      </c>
      <c r="E985" s="38" t="str">
        <f>IF(ISBLANK($A985),"",INDEX(ShipmentRegister!D:D,MATCH(AuditSheet!$A985,ShipmentRegister!C:C,0)))</f>
        <v/>
      </c>
      <c r="F985" s="38" t="str">
        <f>IF(ISBLANK($A985),"",INDEX(ShipmentRegister!M:M,MATCH(AuditSheet!$A985,ShipmentRegister!C:C,0)))</f>
        <v/>
      </c>
      <c r="G985" s="37" t="str">
        <f t="shared" si="32"/>
        <v/>
      </c>
    </row>
    <row r="986" spans="1:7" s="54" customFormat="1">
      <c r="A986" s="29"/>
      <c r="B986" s="24"/>
      <c r="C986" s="38" t="str">
        <f>IF(ISBLANK($A986),"",INDEX(ShipmentRegister!F:F,MATCH(AuditSheet!$A986,ShipmentRegister!C:C,0)))</f>
        <v/>
      </c>
      <c r="D986" s="38" t="str">
        <f t="shared" si="33"/>
        <v/>
      </c>
      <c r="E986" s="38" t="str">
        <f>IF(ISBLANK($A986),"",INDEX(ShipmentRegister!D:D,MATCH(AuditSheet!$A986,ShipmentRegister!C:C,0)))</f>
        <v/>
      </c>
      <c r="F986" s="38" t="str">
        <f>IF(ISBLANK($A986),"",INDEX(ShipmentRegister!M:M,MATCH(AuditSheet!$A986,ShipmentRegister!C:C,0)))</f>
        <v/>
      </c>
      <c r="G986" s="37" t="str">
        <f t="shared" si="32"/>
        <v/>
      </c>
    </row>
    <row r="987" spans="1:7" s="54" customFormat="1">
      <c r="A987" s="29"/>
      <c r="B987" s="24"/>
      <c r="C987" s="38" t="str">
        <f>IF(ISBLANK($A987),"",INDEX(ShipmentRegister!F:F,MATCH(AuditSheet!$A987,ShipmentRegister!C:C,0)))</f>
        <v/>
      </c>
      <c r="D987" s="38" t="str">
        <f t="shared" si="33"/>
        <v/>
      </c>
      <c r="E987" s="38" t="str">
        <f>IF(ISBLANK($A987),"",INDEX(ShipmentRegister!D:D,MATCH(AuditSheet!$A987,ShipmentRegister!C:C,0)))</f>
        <v/>
      </c>
      <c r="F987" s="38" t="str">
        <f>IF(ISBLANK($A987),"",INDEX(ShipmentRegister!M:M,MATCH(AuditSheet!$A987,ShipmentRegister!C:C,0)))</f>
        <v/>
      </c>
      <c r="G987" s="37" t="str">
        <f t="shared" si="32"/>
        <v/>
      </c>
    </row>
    <row r="988" spans="1:7" s="54" customFormat="1">
      <c r="A988" s="29"/>
      <c r="B988" s="24"/>
      <c r="C988" s="38" t="str">
        <f>IF(ISBLANK($A988),"",INDEX(ShipmentRegister!F:F,MATCH(AuditSheet!$A988,ShipmentRegister!C:C,0)))</f>
        <v/>
      </c>
      <c r="D988" s="38" t="str">
        <f t="shared" si="33"/>
        <v/>
      </c>
      <c r="E988" s="38" t="str">
        <f>IF(ISBLANK($A988),"",INDEX(ShipmentRegister!D:D,MATCH(AuditSheet!$A988,ShipmentRegister!C:C,0)))</f>
        <v/>
      </c>
      <c r="F988" s="38" t="str">
        <f>IF(ISBLANK($A988),"",INDEX(ShipmentRegister!M:M,MATCH(AuditSheet!$A988,ShipmentRegister!C:C,0)))</f>
        <v/>
      </c>
      <c r="G988" s="37" t="str">
        <f t="shared" si="32"/>
        <v/>
      </c>
    </row>
    <row r="989" spans="1:7" s="54" customFormat="1">
      <c r="A989" s="29"/>
      <c r="B989" s="24"/>
      <c r="C989" s="38" t="str">
        <f>IF(ISBLANK($A989),"",INDEX(ShipmentRegister!F:F,MATCH(AuditSheet!$A989,ShipmentRegister!C:C,0)))</f>
        <v/>
      </c>
      <c r="D989" s="38" t="str">
        <f t="shared" si="33"/>
        <v/>
      </c>
      <c r="E989" s="38" t="str">
        <f>IF(ISBLANK($A989),"",INDEX(ShipmentRegister!D:D,MATCH(AuditSheet!$A989,ShipmentRegister!C:C,0)))</f>
        <v/>
      </c>
      <c r="F989" s="38" t="str">
        <f>IF(ISBLANK($A989),"",INDEX(ShipmentRegister!M:M,MATCH(AuditSheet!$A989,ShipmentRegister!C:C,0)))</f>
        <v/>
      </c>
      <c r="G989" s="37" t="str">
        <f t="shared" si="32"/>
        <v/>
      </c>
    </row>
    <row r="990" spans="1:7" s="54" customFormat="1">
      <c r="A990" s="29"/>
      <c r="B990" s="24"/>
      <c r="C990" s="38" t="str">
        <f>IF(ISBLANK($A990),"",INDEX(ShipmentRegister!F:F,MATCH(AuditSheet!$A990,ShipmentRegister!C:C,0)))</f>
        <v/>
      </c>
      <c r="D990" s="38" t="str">
        <f t="shared" si="33"/>
        <v/>
      </c>
      <c r="E990" s="38" t="str">
        <f>IF(ISBLANK($A990),"",INDEX(ShipmentRegister!D:D,MATCH(AuditSheet!$A990,ShipmentRegister!C:C,0)))</f>
        <v/>
      </c>
      <c r="F990" s="38" t="str">
        <f>IF(ISBLANK($A990),"",INDEX(ShipmentRegister!M:M,MATCH(AuditSheet!$A990,ShipmentRegister!C:C,0)))</f>
        <v/>
      </c>
      <c r="G990" s="37" t="str">
        <f t="shared" si="32"/>
        <v/>
      </c>
    </row>
    <row r="991" spans="1:7" s="54" customFormat="1">
      <c r="A991" s="29"/>
      <c r="B991" s="24"/>
      <c r="C991" s="38" t="str">
        <f>IF(ISBLANK($A991),"",INDEX(ShipmentRegister!F:F,MATCH(AuditSheet!$A991,ShipmentRegister!C:C,0)))</f>
        <v/>
      </c>
      <c r="D991" s="38" t="str">
        <f t="shared" si="33"/>
        <v/>
      </c>
      <c r="E991" s="38" t="str">
        <f>IF(ISBLANK($A991),"",INDEX(ShipmentRegister!D:D,MATCH(AuditSheet!$A991,ShipmentRegister!C:C,0)))</f>
        <v/>
      </c>
      <c r="F991" s="38" t="str">
        <f>IF(ISBLANK($A991),"",INDEX(ShipmentRegister!M:M,MATCH(AuditSheet!$A991,ShipmentRegister!C:C,0)))</f>
        <v/>
      </c>
      <c r="G991" s="37" t="str">
        <f t="shared" si="32"/>
        <v/>
      </c>
    </row>
    <row r="992" spans="1:7" s="54" customFormat="1">
      <c r="A992" s="29"/>
      <c r="B992" s="24"/>
      <c r="C992" s="38" t="str">
        <f>IF(ISBLANK($A992),"",INDEX(ShipmentRegister!F:F,MATCH(AuditSheet!$A992,ShipmentRegister!C:C,0)))</f>
        <v/>
      </c>
      <c r="D992" s="38" t="str">
        <f t="shared" si="33"/>
        <v/>
      </c>
      <c r="E992" s="38" t="str">
        <f>IF(ISBLANK($A992),"",INDEX(ShipmentRegister!D:D,MATCH(AuditSheet!$A992,ShipmentRegister!C:C,0)))</f>
        <v/>
      </c>
      <c r="F992" s="38" t="str">
        <f>IF(ISBLANK($A992),"",INDEX(ShipmentRegister!M:M,MATCH(AuditSheet!$A992,ShipmentRegister!C:C,0)))</f>
        <v/>
      </c>
      <c r="G992" s="37" t="str">
        <f t="shared" si="32"/>
        <v/>
      </c>
    </row>
    <row r="993" spans="1:7" s="54" customFormat="1">
      <c r="A993" s="29"/>
      <c r="B993" s="24"/>
      <c r="C993" s="38" t="str">
        <f>IF(ISBLANK($A993),"",INDEX(ShipmentRegister!F:F,MATCH(AuditSheet!$A993,ShipmentRegister!C:C,0)))</f>
        <v/>
      </c>
      <c r="D993" s="38" t="str">
        <f t="shared" si="33"/>
        <v/>
      </c>
      <c r="E993" s="38" t="str">
        <f>IF(ISBLANK($A993),"",INDEX(ShipmentRegister!D:D,MATCH(AuditSheet!$A993,ShipmentRegister!C:C,0)))</f>
        <v/>
      </c>
      <c r="F993" s="38" t="str">
        <f>IF(ISBLANK($A993),"",INDEX(ShipmentRegister!M:M,MATCH(AuditSheet!$A993,ShipmentRegister!C:C,0)))</f>
        <v/>
      </c>
      <c r="G993" s="37" t="str">
        <f t="shared" si="32"/>
        <v/>
      </c>
    </row>
    <row r="994" spans="1:7" s="54" customFormat="1">
      <c r="A994" s="29"/>
      <c r="B994" s="24"/>
      <c r="C994" s="38" t="str">
        <f>IF(ISBLANK($A994),"",INDEX(ShipmentRegister!F:F,MATCH(AuditSheet!$A994,ShipmentRegister!C:C,0)))</f>
        <v/>
      </c>
      <c r="D994" s="38" t="str">
        <f t="shared" si="33"/>
        <v/>
      </c>
      <c r="E994" s="38" t="str">
        <f>IF(ISBLANK($A994),"",INDEX(ShipmentRegister!D:D,MATCH(AuditSheet!$A994,ShipmentRegister!C:C,0)))</f>
        <v/>
      </c>
      <c r="F994" s="38" t="str">
        <f>IF(ISBLANK($A994),"",INDEX(ShipmentRegister!M:M,MATCH(AuditSheet!$A994,ShipmentRegister!C:C,0)))</f>
        <v/>
      </c>
      <c r="G994" s="37" t="str">
        <f t="shared" si="32"/>
        <v/>
      </c>
    </row>
    <row r="995" spans="1:7" s="54" customFormat="1">
      <c r="A995" s="29"/>
      <c r="B995" s="24"/>
      <c r="C995" s="38" t="str">
        <f>IF(ISBLANK($A995),"",INDEX(ShipmentRegister!F:F,MATCH(AuditSheet!$A995,ShipmentRegister!C:C,0)))</f>
        <v/>
      </c>
      <c r="D995" s="38" t="str">
        <f t="shared" si="33"/>
        <v/>
      </c>
      <c r="E995" s="38" t="str">
        <f>IF(ISBLANK($A995),"",INDEX(ShipmentRegister!D:D,MATCH(AuditSheet!$A995,ShipmentRegister!C:C,0)))</f>
        <v/>
      </c>
      <c r="F995" s="38" t="str">
        <f>IF(ISBLANK($A995),"",INDEX(ShipmentRegister!M:M,MATCH(AuditSheet!$A995,ShipmentRegister!C:C,0)))</f>
        <v/>
      </c>
      <c r="G995" s="37" t="str">
        <f t="shared" si="32"/>
        <v/>
      </c>
    </row>
    <row r="996" spans="1:7" s="54" customFormat="1">
      <c r="A996" s="29"/>
      <c r="B996" s="24"/>
      <c r="C996" s="38" t="str">
        <f>IF(ISBLANK($A996),"",INDEX(ShipmentRegister!F:F,MATCH(AuditSheet!$A996,ShipmentRegister!C:C,0)))</f>
        <v/>
      </c>
      <c r="D996" s="38" t="str">
        <f t="shared" si="33"/>
        <v/>
      </c>
      <c r="E996" s="38" t="str">
        <f>IF(ISBLANK($A996),"",INDEX(ShipmentRegister!D:D,MATCH(AuditSheet!$A996,ShipmentRegister!C:C,0)))</f>
        <v/>
      </c>
      <c r="F996" s="38" t="str">
        <f>IF(ISBLANK($A996),"",INDEX(ShipmentRegister!M:M,MATCH(AuditSheet!$A996,ShipmentRegister!C:C,0)))</f>
        <v/>
      </c>
      <c r="G996" s="37" t="str">
        <f t="shared" si="32"/>
        <v/>
      </c>
    </row>
    <row r="997" spans="1:7" s="54" customFormat="1">
      <c r="A997" s="29"/>
      <c r="B997" s="24"/>
      <c r="C997" s="38" t="str">
        <f>IF(ISBLANK($A997),"",INDEX(ShipmentRegister!F:F,MATCH(AuditSheet!$A997,ShipmentRegister!C:C,0)))</f>
        <v/>
      </c>
      <c r="D997" s="38" t="str">
        <f t="shared" si="33"/>
        <v/>
      </c>
      <c r="E997" s="38" t="str">
        <f>IF(ISBLANK($A997),"",INDEX(ShipmentRegister!D:D,MATCH(AuditSheet!$A997,ShipmentRegister!C:C,0)))</f>
        <v/>
      </c>
      <c r="F997" s="38" t="str">
        <f>IF(ISBLANK($A997),"",INDEX(ShipmentRegister!M:M,MATCH(AuditSheet!$A997,ShipmentRegister!C:C,0)))</f>
        <v/>
      </c>
      <c r="G997" s="37" t="str">
        <f t="shared" si="32"/>
        <v/>
      </c>
    </row>
    <row r="998" spans="1:7" s="54" customFormat="1">
      <c r="A998" s="29"/>
      <c r="B998" s="24"/>
      <c r="C998" s="38" t="str">
        <f>IF(ISBLANK($A998),"",INDEX(ShipmentRegister!F:F,MATCH(AuditSheet!$A998,ShipmentRegister!C:C,0)))</f>
        <v/>
      </c>
      <c r="D998" s="38" t="str">
        <f t="shared" si="33"/>
        <v/>
      </c>
      <c r="E998" s="38" t="str">
        <f>IF(ISBLANK($A998),"",INDEX(ShipmentRegister!D:D,MATCH(AuditSheet!$A998,ShipmentRegister!C:C,0)))</f>
        <v/>
      </c>
      <c r="F998" s="38" t="str">
        <f>IF(ISBLANK($A998),"",INDEX(ShipmentRegister!M:M,MATCH(AuditSheet!$A998,ShipmentRegister!C:C,0)))</f>
        <v/>
      </c>
      <c r="G998" s="37" t="str">
        <f t="shared" si="32"/>
        <v/>
      </c>
    </row>
    <row r="999" spans="1:7" s="54" customFormat="1">
      <c r="A999" s="29"/>
      <c r="B999" s="24"/>
      <c r="C999" s="38" t="str">
        <f>IF(ISBLANK($A999),"",INDEX(ShipmentRegister!F:F,MATCH(AuditSheet!$A999,ShipmentRegister!C:C,0)))</f>
        <v/>
      </c>
      <c r="D999" s="38" t="str">
        <f t="shared" si="33"/>
        <v/>
      </c>
      <c r="E999" s="38" t="str">
        <f>IF(ISBLANK($A999),"",INDEX(ShipmentRegister!D:D,MATCH(AuditSheet!$A999,ShipmentRegister!C:C,0)))</f>
        <v/>
      </c>
      <c r="F999" s="38" t="str">
        <f>IF(ISBLANK($A999),"",INDEX(ShipmentRegister!M:M,MATCH(AuditSheet!$A999,ShipmentRegister!C:C,0)))</f>
        <v/>
      </c>
      <c r="G999" s="37" t="str">
        <f t="shared" si="32"/>
        <v/>
      </c>
    </row>
    <row r="1000" spans="1:7">
      <c r="A1000" s="55"/>
      <c r="C1000" s="53" t="str">
        <f>IF(ISBLANK($A1000),"",INDEX(ShipmentRegister!F:F,MATCH(AuditSheet!$A1000,ShipmentRegister!C:C,0)))</f>
        <v/>
      </c>
      <c r="D1000" s="53" t="str">
        <f t="shared" si="33"/>
        <v/>
      </c>
      <c r="E1000" s="53" t="str">
        <f>IF(ISBLANK($A1000),"",INDEX(ShipmentRegister!D:D,MATCH(AuditSheet!$A1000,ShipmentRegister!C:C,0)))</f>
        <v/>
      </c>
      <c r="F1000" s="53" t="str">
        <f>IF(ISBLANK($A1000),"",INDEX(ShipmentRegister!M:M,MATCH(AuditSheet!$A1000,ShipmentRegister!C:C,0)))</f>
        <v/>
      </c>
      <c r="G1000" s="47" t="str">
        <f t="shared" si="32"/>
        <v/>
      </c>
    </row>
  </sheetData>
  <sheetProtection algorithmName="SHA-512" hashValue="9+iLQNIzIHBWYWE22a3YSA9fg9jivE1bjJYAoELFej6g2miDstawtfvaBnx4sLpDdZyy7c9a+VLq6ooPRMvwHA==" saltValue="j4Y4Xn++SIL8UWK5ExA9cA==" spinCount="100000" sheet="1" objects="1" scenarios="1"/>
  <mergeCells count="4">
    <mergeCell ref="A1:A2"/>
    <mergeCell ref="E1:E2"/>
    <mergeCell ref="F1:F2"/>
    <mergeCell ref="G1:G2"/>
  </mergeCells>
  <phoneticPr fontId="17" type="noConversion"/>
  <conditionalFormatting sqref="D1:E3">
    <cfRule type="cellIs" dxfId="56" priority="177" operator="equal">
      <formula>"Does Not Match"</formula>
    </cfRule>
  </conditionalFormatting>
  <conditionalFormatting sqref="F1:F3">
    <cfRule type="cellIs" dxfId="55" priority="175" operator="equal">
      <formula>"Collected And Gone"</formula>
    </cfRule>
    <cfRule type="cellIs" dxfId="54" priority="176" operator="equal">
      <formula>"Inside The Secure Store"</formula>
    </cfRule>
  </conditionalFormatting>
  <conditionalFormatting sqref="G1:G3">
    <cfRule type="cellIs" dxfId="53" priority="174" operator="equal">
      <formula>"Duplicate ID"</formula>
    </cfRule>
  </conditionalFormatting>
  <conditionalFormatting sqref="A1:A2 A11:A12 A14:A18 A65:A66 A68:A72 A21:A26 A29:A63 A74:A106 A121:A127 A109:A119 A129:A137 A145:A1048576">
    <cfRule type="duplicateValues" dxfId="52" priority="169"/>
  </conditionalFormatting>
  <conditionalFormatting sqref="A6:A9">
    <cfRule type="expression" dxfId="51" priority="147">
      <formula>COUNTIF(XFC:XFC,A6)&gt;0</formula>
    </cfRule>
  </conditionalFormatting>
  <conditionalFormatting sqref="A6">
    <cfRule type="beginsWith" dxfId="50" priority="142" operator="beginsWith" text="tmp">
      <formula>LEFT(A6,LEN("tmp"))="tmp"</formula>
    </cfRule>
    <cfRule type="duplicateValues" dxfId="49" priority="143"/>
  </conditionalFormatting>
  <conditionalFormatting sqref="A7">
    <cfRule type="beginsWith" dxfId="48" priority="139" operator="beginsWith" text="tmp">
      <formula>LEFT(A7,LEN("tmp"))="tmp"</formula>
    </cfRule>
    <cfRule type="duplicateValues" dxfId="47" priority="140"/>
  </conditionalFormatting>
  <conditionalFormatting sqref="A8">
    <cfRule type="beginsWith" dxfId="46" priority="136" operator="beginsWith" text="tmp">
      <formula>LEFT(A8,LEN("tmp"))="tmp"</formula>
    </cfRule>
    <cfRule type="duplicateValues" dxfId="45" priority="137"/>
  </conditionalFormatting>
  <conditionalFormatting sqref="A9">
    <cfRule type="beginsWith" dxfId="44" priority="133" operator="beginsWith" text="tmp">
      <formula>LEFT(A9,LEN("tmp"))="tmp"</formula>
    </cfRule>
    <cfRule type="duplicateValues" dxfId="43" priority="134"/>
  </conditionalFormatting>
  <conditionalFormatting sqref="D4:E1000">
    <cfRule type="cellIs" dxfId="42" priority="59" operator="equal">
      <formula>"Does Not Match"</formula>
    </cfRule>
  </conditionalFormatting>
  <conditionalFormatting sqref="F4:F1000">
    <cfRule type="cellIs" dxfId="41" priority="57" operator="equal">
      <formula>"Collected And Gone"</formula>
    </cfRule>
    <cfRule type="cellIs" dxfId="40" priority="58" operator="equal">
      <formula>"Inside The Secure Store"</formula>
    </cfRule>
  </conditionalFormatting>
  <conditionalFormatting sqref="G4:G1000">
    <cfRule type="cellIs" dxfId="39" priority="56" operator="equal">
      <formula>"Duplicate ID"</formula>
    </cfRule>
  </conditionalFormatting>
  <conditionalFormatting sqref="A67">
    <cfRule type="expression" dxfId="38" priority="55">
      <formula>COUNTIF(XFC:XFC,A67)&gt;0</formula>
    </cfRule>
  </conditionalFormatting>
  <conditionalFormatting sqref="A67">
    <cfRule type="beginsWith" dxfId="37" priority="53" operator="beginsWith" text="tmp">
      <formula>LEFT(A67,LEN("tmp"))="tmp"</formula>
    </cfRule>
    <cfRule type="duplicateValues" dxfId="36" priority="54"/>
  </conditionalFormatting>
  <conditionalFormatting sqref="A73:A74">
    <cfRule type="expression" dxfId="35" priority="52">
      <formula>COUNTIF(XFC:XFC,A73)&gt;0</formula>
    </cfRule>
  </conditionalFormatting>
  <conditionalFormatting sqref="A73:A74">
    <cfRule type="beginsWith" dxfId="34" priority="50" operator="beginsWith" text="tmp">
      <formula>LEFT(A73,LEN("tmp"))="tmp"</formula>
    </cfRule>
    <cfRule type="duplicateValues" dxfId="33" priority="51"/>
  </conditionalFormatting>
  <conditionalFormatting sqref="A3 A29:A106 A121:A127 A109:A119 A129:A137 A6:A26 A145:A999">
    <cfRule type="beginsWith" dxfId="32" priority="36" operator="beginsWith" text="tmp">
      <formula>LEFT(A3,LEN("tmp"))="tmp"</formula>
    </cfRule>
    <cfRule type="duplicateValues" dxfId="31" priority="37"/>
  </conditionalFormatting>
  <conditionalFormatting sqref="A3 A29:A106 A121:A127 A109:A119 A129:A137 A6:A26 A145:A999">
    <cfRule type="expression" dxfId="30" priority="35">
      <formula>COUNTIF(XFC:XFC,A3)&gt;0</formula>
    </cfRule>
  </conditionalFormatting>
  <conditionalFormatting sqref="A128">
    <cfRule type="beginsWith" dxfId="29" priority="32" operator="beginsWith" text="tmp">
      <formula>LEFT(A128,LEN("tmp"))="tmp"</formula>
    </cfRule>
    <cfRule type="duplicateValues" dxfId="28" priority="33"/>
  </conditionalFormatting>
  <conditionalFormatting sqref="A128">
    <cfRule type="expression" dxfId="27" priority="34">
      <formula>COUNTIF(XFC:XFC,A128)&gt;0</formula>
    </cfRule>
  </conditionalFormatting>
  <conditionalFormatting sqref="A141:A142 A139">
    <cfRule type="duplicateValues" dxfId="26" priority="31"/>
  </conditionalFormatting>
  <conditionalFormatting sqref="A141:A142 A139">
    <cfRule type="beginsWith" dxfId="25" priority="29" operator="beginsWith" text="tmp">
      <formula>LEFT(A139,LEN("tmp"))="tmp"</formula>
    </cfRule>
    <cfRule type="duplicateValues" dxfId="24" priority="30"/>
  </conditionalFormatting>
  <conditionalFormatting sqref="A141:A142 A139">
    <cfRule type="expression" dxfId="23" priority="28">
      <formula>COUNTIF(XFC:XFC,A139)&gt;0</formula>
    </cfRule>
  </conditionalFormatting>
  <conditionalFormatting sqref="A27">
    <cfRule type="beginsWith" dxfId="22" priority="26" operator="beginsWith" text="tmp">
      <formula>LEFT(A27,LEN("tmp"))="tmp"</formula>
    </cfRule>
    <cfRule type="duplicateValues" dxfId="21" priority="27"/>
  </conditionalFormatting>
  <conditionalFormatting sqref="A27">
    <cfRule type="expression" dxfId="20" priority="25">
      <formula>COUNTIF(XFC:XFC,A27)&gt;0</formula>
    </cfRule>
  </conditionalFormatting>
  <conditionalFormatting sqref="A107">
    <cfRule type="beginsWith" dxfId="19" priority="22" operator="beginsWith" text="tmp">
      <formula>LEFT(A107,LEN("tmp"))="tmp"</formula>
    </cfRule>
    <cfRule type="duplicateValues" dxfId="18" priority="23"/>
  </conditionalFormatting>
  <conditionalFormatting sqref="A108">
    <cfRule type="beginsWith" dxfId="17" priority="20" operator="beginsWith" text="tmp">
      <formula>LEFT(A108,LEN("tmp"))="tmp"</formula>
    </cfRule>
    <cfRule type="duplicateValues" dxfId="16" priority="21"/>
  </conditionalFormatting>
  <conditionalFormatting sqref="A107:A108">
    <cfRule type="expression" dxfId="15" priority="24">
      <formula>COUNTIF(XFC:XFC,A107)&gt;0</formula>
    </cfRule>
  </conditionalFormatting>
  <conditionalFormatting sqref="A138">
    <cfRule type="duplicateValues" dxfId="14" priority="15"/>
  </conditionalFormatting>
  <conditionalFormatting sqref="A138">
    <cfRule type="beginsWith" dxfId="13" priority="13" operator="beginsWith" text="tmp">
      <formula>LEFT(A138,LEN("tmp"))="tmp"</formula>
    </cfRule>
    <cfRule type="duplicateValues" dxfId="12" priority="14"/>
  </conditionalFormatting>
  <conditionalFormatting sqref="A138">
    <cfRule type="expression" dxfId="11" priority="12">
      <formula>COUNTIF(XFC:XFC,A138)&gt;0</formula>
    </cfRule>
  </conditionalFormatting>
  <conditionalFormatting sqref="A143">
    <cfRule type="duplicateValues" dxfId="10" priority="11"/>
  </conditionalFormatting>
  <conditionalFormatting sqref="A143">
    <cfRule type="beginsWith" dxfId="9" priority="9" operator="beginsWith" text="tmp">
      <formula>LEFT(A143,LEN("tmp"))="tmp"</formula>
    </cfRule>
    <cfRule type="duplicateValues" dxfId="8" priority="10"/>
  </conditionalFormatting>
  <conditionalFormatting sqref="A143">
    <cfRule type="expression" dxfId="7" priority="8">
      <formula>COUNTIF(XFC:XFC,A143)&gt;0</formula>
    </cfRule>
  </conditionalFormatting>
  <conditionalFormatting sqref="A144">
    <cfRule type="duplicateValues" dxfId="6" priority="7"/>
  </conditionalFormatting>
  <conditionalFormatting sqref="A144">
    <cfRule type="beginsWith" dxfId="5" priority="5" operator="beginsWith" text="tmp">
      <formula>LEFT(A144,LEN("tmp"))="tmp"</formula>
    </cfRule>
    <cfRule type="duplicateValues" dxfId="4" priority="6"/>
  </conditionalFormatting>
  <conditionalFormatting sqref="A144">
    <cfRule type="expression" dxfId="3" priority="4">
      <formula>COUNTIF(XFC:XFC,A144)&gt;0</formula>
    </cfRule>
  </conditionalFormatting>
  <conditionalFormatting sqref="A4:A5">
    <cfRule type="beginsWith" dxfId="2" priority="1" operator="beginsWith" text="tmp">
      <formula>LEFT(A4,LEN("tmp"))="tmp"</formula>
    </cfRule>
    <cfRule type="duplicateValues" dxfId="1" priority="2"/>
  </conditionalFormatting>
  <conditionalFormatting sqref="A4:A5">
    <cfRule type="expression" dxfId="0" priority="3">
      <formula>COUNTIF(XFC:XFC,A4)&gt;0</formula>
    </cfRule>
  </conditionalFormatting>
  <dataValidations count="1">
    <dataValidation type="textLength" allowBlank="1" showInputMessage="1" showErrorMessage="1" sqref="A1:A12 A14:A18 A21:A1048576" xr:uid="{00000000-0002-0000-0300-000000000000}">
      <formula1>9</formula1>
      <formula2>17</formula2>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dimension ref="A1:M30"/>
  <sheetViews>
    <sheetView workbookViewId="0">
      <selection activeCell="A18" sqref="A18"/>
    </sheetView>
  </sheetViews>
  <sheetFormatPr defaultColWidth="9.140625" defaultRowHeight="15"/>
  <cols>
    <col min="1" max="1" width="50.7109375" style="19" customWidth="1"/>
    <col min="2" max="7" width="6.5703125" style="19" customWidth="1"/>
    <col min="8" max="11" width="15.7109375" style="20" customWidth="1"/>
    <col min="12" max="12" width="20.7109375" style="20" customWidth="1"/>
    <col min="13" max="13" width="20.7109375" style="22" customWidth="1"/>
    <col min="14" max="16384" width="9.140625" style="19"/>
  </cols>
  <sheetData>
    <row r="1" spans="1:13">
      <c r="A1" s="277" t="s">
        <v>50</v>
      </c>
      <c r="B1" s="275" t="s">
        <v>51</v>
      </c>
      <c r="C1" s="275" t="s">
        <v>52</v>
      </c>
      <c r="D1" s="275" t="s">
        <v>53</v>
      </c>
      <c r="E1" s="275" t="s">
        <v>54</v>
      </c>
      <c r="F1" s="275" t="s">
        <v>1814</v>
      </c>
      <c r="G1" s="275" t="s">
        <v>55</v>
      </c>
      <c r="H1" s="279" t="s">
        <v>56</v>
      </c>
      <c r="I1" s="280"/>
      <c r="J1" s="280"/>
      <c r="K1" s="280"/>
      <c r="L1" s="281"/>
      <c r="M1" s="273" t="s">
        <v>677</v>
      </c>
    </row>
    <row r="2" spans="1:13" s="73" customFormat="1" ht="69.75" customHeight="1">
      <c r="A2" s="278"/>
      <c r="B2" s="276"/>
      <c r="C2" s="276"/>
      <c r="D2" s="276"/>
      <c r="E2" s="276"/>
      <c r="F2" s="276"/>
      <c r="G2" s="276"/>
      <c r="H2" s="3" t="s">
        <v>57</v>
      </c>
      <c r="I2" s="4" t="s">
        <v>58</v>
      </c>
      <c r="J2" s="4" t="s">
        <v>59</v>
      </c>
      <c r="K2" s="4" t="s">
        <v>60</v>
      </c>
      <c r="L2" s="86" t="s">
        <v>61</v>
      </c>
      <c r="M2" s="274"/>
    </row>
    <row r="3" spans="1:13" s="73" customFormat="1" ht="30.2" customHeight="1">
      <c r="A3" s="74" t="s">
        <v>62</v>
      </c>
      <c r="B3" s="5"/>
      <c r="C3" s="87"/>
      <c r="D3" s="5"/>
      <c r="E3" s="5"/>
      <c r="F3" s="5"/>
      <c r="G3" s="5"/>
      <c r="H3" s="5" t="s">
        <v>63</v>
      </c>
      <c r="I3" s="75" t="s">
        <v>64</v>
      </c>
      <c r="J3" s="5" t="s">
        <v>63</v>
      </c>
      <c r="K3" s="5" t="s">
        <v>63</v>
      </c>
      <c r="L3" s="88" t="s">
        <v>74</v>
      </c>
      <c r="M3" s="10" t="s">
        <v>74</v>
      </c>
    </row>
    <row r="4" spans="1:13" s="73" customFormat="1" ht="30.2" customHeight="1">
      <c r="A4" s="74" t="s">
        <v>65</v>
      </c>
      <c r="B4" s="87"/>
      <c r="C4" s="87"/>
      <c r="D4" s="87"/>
      <c r="E4" s="5"/>
      <c r="F4" s="5"/>
      <c r="G4" s="5"/>
      <c r="H4" s="5" t="s">
        <v>63</v>
      </c>
      <c r="I4" s="75" t="s">
        <v>64</v>
      </c>
      <c r="J4" s="5" t="s">
        <v>63</v>
      </c>
      <c r="K4" s="5" t="s">
        <v>63</v>
      </c>
      <c r="L4" s="88" t="s">
        <v>74</v>
      </c>
      <c r="M4" s="10" t="s">
        <v>74</v>
      </c>
    </row>
    <row r="5" spans="1:13" ht="30.2" customHeight="1">
      <c r="A5" s="74" t="s">
        <v>642</v>
      </c>
      <c r="B5" s="7"/>
      <c r="C5" s="7"/>
      <c r="D5" s="7"/>
      <c r="E5" s="7"/>
      <c r="F5" s="6"/>
      <c r="G5" s="6"/>
      <c r="H5" s="5" t="s">
        <v>63</v>
      </c>
      <c r="I5" s="75" t="s">
        <v>64</v>
      </c>
      <c r="J5" s="75" t="s">
        <v>64</v>
      </c>
      <c r="K5" s="5" t="s">
        <v>63</v>
      </c>
      <c r="L5" s="88" t="s">
        <v>74</v>
      </c>
      <c r="M5" s="10" t="s">
        <v>74</v>
      </c>
    </row>
    <row r="6" spans="1:13" ht="30.2" customHeight="1">
      <c r="A6" s="74" t="s">
        <v>66</v>
      </c>
      <c r="B6" s="6"/>
      <c r="C6" s="6"/>
      <c r="D6" s="7"/>
      <c r="E6" s="6"/>
      <c r="F6" s="6"/>
      <c r="G6" s="6"/>
      <c r="H6" s="5" t="s">
        <v>63</v>
      </c>
      <c r="I6" s="75" t="s">
        <v>64</v>
      </c>
      <c r="J6" s="75" t="s">
        <v>64</v>
      </c>
      <c r="K6" s="5" t="s">
        <v>63</v>
      </c>
      <c r="L6" s="88" t="s">
        <v>74</v>
      </c>
      <c r="M6" s="10" t="s">
        <v>74</v>
      </c>
    </row>
    <row r="7" spans="1:13" ht="30.2" customHeight="1">
      <c r="A7" s="74" t="s">
        <v>67</v>
      </c>
      <c r="B7" s="6"/>
      <c r="C7" s="6"/>
      <c r="D7" s="7"/>
      <c r="E7" s="6"/>
      <c r="F7" s="6"/>
      <c r="G7" s="6"/>
      <c r="H7" s="5" t="s">
        <v>63</v>
      </c>
      <c r="I7" s="75" t="s">
        <v>64</v>
      </c>
      <c r="J7" s="75" t="s">
        <v>64</v>
      </c>
      <c r="K7" s="5" t="s">
        <v>63</v>
      </c>
      <c r="L7" s="88" t="s">
        <v>74</v>
      </c>
      <c r="M7" s="10" t="s">
        <v>74</v>
      </c>
    </row>
    <row r="8" spans="1:13" ht="30.2" customHeight="1">
      <c r="A8" s="74" t="s">
        <v>68</v>
      </c>
      <c r="B8" s="6"/>
      <c r="C8" s="6"/>
      <c r="D8" s="7"/>
      <c r="E8" s="7"/>
      <c r="F8" s="6"/>
      <c r="G8" s="6"/>
      <c r="H8" s="5" t="s">
        <v>63</v>
      </c>
      <c r="I8" s="75" t="s">
        <v>64</v>
      </c>
      <c r="J8" s="75" t="s">
        <v>64</v>
      </c>
      <c r="K8" s="5" t="s">
        <v>63</v>
      </c>
      <c r="L8" s="88" t="s">
        <v>74</v>
      </c>
      <c r="M8" s="10" t="s">
        <v>74</v>
      </c>
    </row>
    <row r="9" spans="1:13" ht="30.2" customHeight="1">
      <c r="A9" s="74" t="s">
        <v>71</v>
      </c>
      <c r="B9" s="6"/>
      <c r="C9" s="6"/>
      <c r="D9" s="7"/>
      <c r="E9" s="7"/>
      <c r="F9" s="6"/>
      <c r="G9" s="7"/>
      <c r="H9" s="5" t="s">
        <v>63</v>
      </c>
      <c r="I9" s="75" t="s">
        <v>64</v>
      </c>
      <c r="J9" s="75" t="s">
        <v>64</v>
      </c>
      <c r="K9" s="5" t="s">
        <v>63</v>
      </c>
      <c r="L9" s="88" t="s">
        <v>74</v>
      </c>
      <c r="M9" s="10" t="s">
        <v>74</v>
      </c>
    </row>
    <row r="10" spans="1:13" s="73" customFormat="1" ht="30.2" customHeight="1">
      <c r="A10" s="74" t="s">
        <v>1815</v>
      </c>
      <c r="B10" s="5"/>
      <c r="C10" s="5"/>
      <c r="D10" s="5"/>
      <c r="E10" s="87"/>
      <c r="F10" s="5"/>
      <c r="G10" s="5"/>
      <c r="H10" s="5" t="s">
        <v>63</v>
      </c>
      <c r="I10" s="75" t="s">
        <v>64</v>
      </c>
      <c r="J10" s="75" t="s">
        <v>64</v>
      </c>
      <c r="K10" s="5" t="s">
        <v>63</v>
      </c>
      <c r="L10" s="88" t="s">
        <v>74</v>
      </c>
      <c r="M10" s="10" t="s">
        <v>74</v>
      </c>
    </row>
    <row r="11" spans="1:13" ht="30.2" customHeight="1">
      <c r="A11" s="74" t="s">
        <v>48</v>
      </c>
      <c r="B11" s="6"/>
      <c r="C11" s="6"/>
      <c r="D11" s="7"/>
      <c r="E11" s="7"/>
      <c r="F11" s="6"/>
      <c r="G11" s="6"/>
      <c r="H11" s="75" t="s">
        <v>64</v>
      </c>
      <c r="I11" s="75" t="s">
        <v>64</v>
      </c>
      <c r="J11" s="75" t="s">
        <v>64</v>
      </c>
      <c r="K11" s="5" t="s">
        <v>63</v>
      </c>
      <c r="L11" s="88" t="s">
        <v>74</v>
      </c>
      <c r="M11" s="10" t="s">
        <v>74</v>
      </c>
    </row>
    <row r="12" spans="1:13" ht="30.2" customHeight="1">
      <c r="A12" s="74" t="s">
        <v>69</v>
      </c>
      <c r="B12" s="6"/>
      <c r="C12" s="6"/>
      <c r="D12" s="6"/>
      <c r="E12" s="7"/>
      <c r="F12" s="6"/>
      <c r="G12" s="6"/>
      <c r="H12" s="75" t="s">
        <v>64</v>
      </c>
      <c r="I12" s="75" t="s">
        <v>64</v>
      </c>
      <c r="J12" s="75" t="s">
        <v>64</v>
      </c>
      <c r="K12" s="5" t="s">
        <v>63</v>
      </c>
      <c r="L12" s="88" t="s">
        <v>74</v>
      </c>
      <c r="M12" s="10" t="s">
        <v>74</v>
      </c>
    </row>
    <row r="13" spans="1:13" ht="30.2" customHeight="1">
      <c r="A13" s="74" t="s">
        <v>70</v>
      </c>
      <c r="B13" s="6"/>
      <c r="C13" s="6"/>
      <c r="D13" s="6"/>
      <c r="E13" s="7"/>
      <c r="F13" s="6"/>
      <c r="G13" s="6"/>
      <c r="H13" s="75" t="s">
        <v>64</v>
      </c>
      <c r="I13" s="75" t="s">
        <v>64</v>
      </c>
      <c r="J13" s="75" t="s">
        <v>64</v>
      </c>
      <c r="K13" s="5" t="s">
        <v>63</v>
      </c>
      <c r="L13" s="88" t="s">
        <v>74</v>
      </c>
      <c r="M13" s="10" t="s">
        <v>74</v>
      </c>
    </row>
    <row r="14" spans="1:13" ht="45" customHeight="1">
      <c r="A14" s="74" t="s">
        <v>45</v>
      </c>
      <c r="B14" s="6"/>
      <c r="C14" s="6"/>
      <c r="D14" s="7"/>
      <c r="E14" s="7"/>
      <c r="F14" s="7"/>
      <c r="G14" s="6"/>
      <c r="H14" s="75" t="s">
        <v>64</v>
      </c>
      <c r="I14" s="75" t="s">
        <v>64</v>
      </c>
      <c r="J14" s="75" t="s">
        <v>64</v>
      </c>
      <c r="K14" s="5" t="s">
        <v>63</v>
      </c>
      <c r="L14" s="89" t="s">
        <v>1816</v>
      </c>
      <c r="M14" s="10" t="s">
        <v>74</v>
      </c>
    </row>
    <row r="15" spans="1:13" ht="30.2" customHeight="1">
      <c r="A15" s="74" t="s">
        <v>72</v>
      </c>
      <c r="B15" s="7"/>
      <c r="C15" s="7"/>
      <c r="D15" s="7"/>
      <c r="E15" s="7"/>
      <c r="F15" s="7"/>
      <c r="G15" s="7"/>
      <c r="H15" s="75" t="s">
        <v>64</v>
      </c>
      <c r="I15" s="75" t="s">
        <v>64</v>
      </c>
      <c r="J15" s="75" t="s">
        <v>64</v>
      </c>
      <c r="K15" s="5" t="s">
        <v>63</v>
      </c>
      <c r="L15" s="88" t="s">
        <v>74</v>
      </c>
      <c r="M15" s="10" t="s">
        <v>74</v>
      </c>
    </row>
    <row r="16" spans="1:13" ht="15" customHeight="1">
      <c r="A16" s="77"/>
      <c r="B16" s="78"/>
      <c r="C16" s="78"/>
      <c r="D16" s="78"/>
      <c r="E16" s="78"/>
      <c r="F16" s="78"/>
      <c r="G16" s="78"/>
      <c r="H16" s="8"/>
      <c r="I16" s="8"/>
      <c r="J16" s="8"/>
      <c r="K16" s="8"/>
      <c r="L16" s="8"/>
      <c r="M16" s="9"/>
    </row>
    <row r="17" spans="1:13" ht="30.2" customHeight="1">
      <c r="A17" s="74" t="s">
        <v>73</v>
      </c>
      <c r="B17" s="7"/>
      <c r="C17" s="7"/>
      <c r="D17" s="7"/>
      <c r="E17" s="7"/>
      <c r="F17" s="7"/>
      <c r="G17" s="7"/>
      <c r="H17" s="5" t="s">
        <v>74</v>
      </c>
      <c r="I17" s="75" t="s">
        <v>64</v>
      </c>
      <c r="J17" s="75" t="s">
        <v>64</v>
      </c>
      <c r="K17" s="75" t="s">
        <v>64</v>
      </c>
      <c r="L17" s="88" t="s">
        <v>74</v>
      </c>
      <c r="M17" s="10" t="s">
        <v>74</v>
      </c>
    </row>
    <row r="18" spans="1:13">
      <c r="A18" s="79"/>
      <c r="B18" s="78"/>
      <c r="C18" s="78"/>
      <c r="D18" s="78"/>
      <c r="E18" s="78"/>
      <c r="F18" s="78"/>
      <c r="G18" s="78"/>
      <c r="H18" s="8"/>
      <c r="I18" s="8"/>
      <c r="J18" s="8"/>
      <c r="K18" s="8"/>
      <c r="L18" s="8"/>
      <c r="M18" s="9"/>
    </row>
    <row r="19" spans="1:13" ht="30.2" customHeight="1">
      <c r="A19" s="74" t="s">
        <v>678</v>
      </c>
      <c r="B19" s="7"/>
      <c r="C19" s="7"/>
      <c r="D19" s="7"/>
      <c r="E19" s="7"/>
      <c r="F19" s="7"/>
      <c r="G19" s="7"/>
      <c r="H19" s="5" t="s">
        <v>74</v>
      </c>
      <c r="I19" s="5" t="s">
        <v>74</v>
      </c>
      <c r="J19" s="5" t="s">
        <v>74</v>
      </c>
      <c r="K19" s="5" t="s">
        <v>63</v>
      </c>
      <c r="L19" s="88" t="s">
        <v>74</v>
      </c>
      <c r="M19" s="76" t="s">
        <v>679</v>
      </c>
    </row>
    <row r="20" spans="1:13" ht="30.2" customHeight="1">
      <c r="A20" s="74" t="s">
        <v>680</v>
      </c>
      <c r="B20" s="7"/>
      <c r="C20" s="7"/>
      <c r="D20" s="7"/>
      <c r="E20" s="7"/>
      <c r="F20" s="7"/>
      <c r="G20" s="7"/>
      <c r="H20" s="80" t="s">
        <v>681</v>
      </c>
      <c r="I20" s="75" t="s">
        <v>64</v>
      </c>
      <c r="J20" s="75" t="s">
        <v>64</v>
      </c>
      <c r="K20" s="5" t="s">
        <v>63</v>
      </c>
      <c r="L20" s="88" t="s">
        <v>74</v>
      </c>
      <c r="M20" s="10" t="s">
        <v>74</v>
      </c>
    </row>
    <row r="21" spans="1:13" ht="30.75" thickBot="1">
      <c r="A21" s="81" t="s">
        <v>682</v>
      </c>
      <c r="B21" s="11"/>
      <c r="C21" s="11"/>
      <c r="D21" s="11"/>
      <c r="E21" s="11"/>
      <c r="F21" s="11"/>
      <c r="G21" s="11"/>
      <c r="H21" s="82" t="s">
        <v>683</v>
      </c>
      <c r="I21" s="83" t="s">
        <v>64</v>
      </c>
      <c r="J21" s="83" t="s">
        <v>64</v>
      </c>
      <c r="K21" s="12" t="s">
        <v>63</v>
      </c>
      <c r="L21" s="90" t="s">
        <v>74</v>
      </c>
      <c r="M21" s="91" t="s">
        <v>74</v>
      </c>
    </row>
    <row r="23" spans="1:13" s="13" customFormat="1" ht="15.75">
      <c r="A23" s="84" t="s">
        <v>75</v>
      </c>
      <c r="H23" s="14"/>
      <c r="I23" s="14"/>
      <c r="J23" s="14"/>
      <c r="K23" s="14"/>
      <c r="L23" s="14"/>
      <c r="M23" s="15"/>
    </row>
    <row r="24" spans="1:13" s="13" customFormat="1" ht="16.350000000000001" customHeight="1">
      <c r="A24" s="85" t="s">
        <v>76</v>
      </c>
      <c r="H24" s="14"/>
      <c r="I24" s="14"/>
      <c r="J24" s="14"/>
      <c r="K24" s="14"/>
      <c r="L24" s="14"/>
      <c r="M24" s="15"/>
    </row>
    <row r="25" spans="1:13" s="13" customFormat="1" ht="16.350000000000001" customHeight="1">
      <c r="A25" s="85" t="s">
        <v>77</v>
      </c>
      <c r="H25" s="14"/>
      <c r="I25" s="14"/>
      <c r="J25" s="14"/>
      <c r="K25" s="14"/>
      <c r="L25" s="14"/>
      <c r="M25" s="15"/>
    </row>
    <row r="26" spans="1:13" s="13" customFormat="1" ht="16.350000000000001" customHeight="1">
      <c r="A26" s="85" t="s">
        <v>684</v>
      </c>
      <c r="H26" s="14"/>
      <c r="I26" s="14"/>
      <c r="J26" s="14"/>
      <c r="K26" s="14"/>
      <c r="L26" s="14"/>
      <c r="M26" s="15"/>
    </row>
    <row r="27" spans="1:13" s="13" customFormat="1" ht="15.75">
      <c r="A27" s="85"/>
      <c r="H27" s="14"/>
      <c r="I27" s="14"/>
      <c r="J27" s="14"/>
      <c r="K27" s="14"/>
      <c r="L27" s="14"/>
      <c r="M27" s="15"/>
    </row>
    <row r="28" spans="1:13" ht="15.75" thickBot="1">
      <c r="A28" s="16"/>
      <c r="B28" s="16"/>
      <c r="C28" s="16"/>
      <c r="D28" s="16"/>
      <c r="E28" s="16"/>
      <c r="F28" s="16"/>
      <c r="G28" s="16"/>
      <c r="H28" s="17"/>
      <c r="I28" s="17"/>
      <c r="J28" s="17"/>
      <c r="K28" s="17"/>
      <c r="L28" s="17"/>
      <c r="M28" s="18"/>
    </row>
    <row r="29" spans="1:13">
      <c r="M29" s="21" t="s">
        <v>1817</v>
      </c>
    </row>
    <row r="30" spans="1:13">
      <c r="M30" s="21" t="s">
        <v>1818</v>
      </c>
    </row>
  </sheetData>
  <sheetProtection algorithmName="SHA-512" hashValue="/k3qQrzrubmdAEcG20FuTUCU6F5Y6Ac7xMTy9bc+vE+j8crXTvQoOW7s6x5ZoE89vKrwpsM2MqDi//sfnIYQWg==" saltValue="VMDYuXm1mt/SA8yMC2Y8Ig==" spinCount="100000" sheet="1" objects="1" scenarios="1"/>
  <mergeCells count="9">
    <mergeCell ref="M1:M2"/>
    <mergeCell ref="F1:F2"/>
    <mergeCell ref="A1:A2"/>
    <mergeCell ref="B1:B2"/>
    <mergeCell ref="C1:C2"/>
    <mergeCell ref="D1:D2"/>
    <mergeCell ref="E1:E2"/>
    <mergeCell ref="G1:G2"/>
    <mergeCell ref="H1:L1"/>
  </mergeCell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F84"/>
  <sheetViews>
    <sheetView workbookViewId="0"/>
  </sheetViews>
  <sheetFormatPr defaultRowHeight="15"/>
  <cols>
    <col min="1" max="1" width="10" bestFit="1" customWidth="1"/>
    <col min="2" max="2" width="14.42578125" bestFit="1" customWidth="1"/>
    <col min="3" max="3" width="15.5703125" bestFit="1" customWidth="1"/>
    <col min="4" max="4" width="22.140625" bestFit="1" customWidth="1"/>
    <col min="6" max="6" width="11.7109375" bestFit="1" customWidth="1"/>
  </cols>
  <sheetData>
    <row r="1" spans="1:6" ht="15" customHeight="1">
      <c r="A1" s="1" t="s">
        <v>5</v>
      </c>
      <c r="B1" s="1" t="s">
        <v>2</v>
      </c>
      <c r="C1" s="2" t="s">
        <v>6</v>
      </c>
      <c r="D1" s="34" t="s">
        <v>178</v>
      </c>
      <c r="F1" s="40" t="s">
        <v>85</v>
      </c>
    </row>
    <row r="2" spans="1:6">
      <c r="A2" t="s">
        <v>7</v>
      </c>
      <c r="B2" t="s">
        <v>13</v>
      </c>
      <c r="C2" t="s">
        <v>10</v>
      </c>
    </row>
    <row r="3" spans="1:6">
      <c r="A3" t="s">
        <v>8</v>
      </c>
      <c r="B3" t="s">
        <v>14</v>
      </c>
      <c r="C3" t="s">
        <v>9</v>
      </c>
    </row>
    <row r="4" spans="1:6">
      <c r="B4" t="s">
        <v>15</v>
      </c>
      <c r="C4" t="s">
        <v>11</v>
      </c>
    </row>
    <row r="5" spans="1:6">
      <c r="B5" t="s">
        <v>16</v>
      </c>
      <c r="C5" t="s">
        <v>12</v>
      </c>
    </row>
    <row r="6" spans="1:6">
      <c r="B6" t="s">
        <v>97</v>
      </c>
    </row>
    <row r="7" spans="1:6">
      <c r="B7" t="s">
        <v>98</v>
      </c>
    </row>
    <row r="8" spans="1:6">
      <c r="B8" t="s">
        <v>144</v>
      </c>
    </row>
    <row r="9" spans="1:6">
      <c r="B9" t="s">
        <v>145</v>
      </c>
    </row>
    <row r="10" spans="1:6">
      <c r="B10" t="s">
        <v>146</v>
      </c>
    </row>
    <row r="11" spans="1:6">
      <c r="B11" t="s">
        <v>147</v>
      </c>
    </row>
    <row r="12" spans="1:6">
      <c r="B12" t="s">
        <v>148</v>
      </c>
    </row>
    <row r="13" spans="1:6">
      <c r="B13" t="s">
        <v>149</v>
      </c>
    </row>
    <row r="14" spans="1:6">
      <c r="B14" t="s">
        <v>150</v>
      </c>
    </row>
    <row r="15" spans="1:6">
      <c r="B15" t="s">
        <v>151</v>
      </c>
    </row>
    <row r="16" spans="1:6">
      <c r="B16" t="s">
        <v>152</v>
      </c>
    </row>
    <row r="17" spans="2:2">
      <c r="B17" t="s">
        <v>153</v>
      </c>
    </row>
    <row r="18" spans="2:2">
      <c r="B18" t="s">
        <v>154</v>
      </c>
    </row>
    <row r="19" spans="2:2">
      <c r="B19" t="s">
        <v>143</v>
      </c>
    </row>
    <row r="20" spans="2:2">
      <c r="B20" t="s">
        <v>103</v>
      </c>
    </row>
    <row r="21" spans="2:2">
      <c r="B21" t="s">
        <v>155</v>
      </c>
    </row>
    <row r="22" spans="2:2">
      <c r="B22" t="s">
        <v>157</v>
      </c>
    </row>
    <row r="23" spans="2:2">
      <c r="B23" t="s">
        <v>99</v>
      </c>
    </row>
    <row r="24" spans="2:2">
      <c r="B24" t="s">
        <v>158</v>
      </c>
    </row>
    <row r="25" spans="2:2">
      <c r="B25" t="s">
        <v>100</v>
      </c>
    </row>
    <row r="26" spans="2:2">
      <c r="B26" t="s">
        <v>17</v>
      </c>
    </row>
    <row r="27" spans="2:2">
      <c r="B27" t="s">
        <v>18</v>
      </c>
    </row>
    <row r="28" spans="2:2">
      <c r="B28" t="s">
        <v>19</v>
      </c>
    </row>
    <row r="29" spans="2:2">
      <c r="B29" t="s">
        <v>20</v>
      </c>
    </row>
    <row r="30" spans="2:2">
      <c r="B30" t="s">
        <v>160</v>
      </c>
    </row>
    <row r="31" spans="2:2">
      <c r="B31" t="s">
        <v>161</v>
      </c>
    </row>
    <row r="32" spans="2:2">
      <c r="B32" t="s">
        <v>162</v>
      </c>
    </row>
    <row r="33" spans="2:2">
      <c r="B33" t="s">
        <v>163</v>
      </c>
    </row>
    <row r="34" spans="2:2">
      <c r="B34" t="s">
        <v>21</v>
      </c>
    </row>
    <row r="35" spans="2:2">
      <c r="B35" t="s">
        <v>22</v>
      </c>
    </row>
    <row r="36" spans="2:2">
      <c r="B36" t="s">
        <v>23</v>
      </c>
    </row>
    <row r="37" spans="2:2">
      <c r="B37" t="s">
        <v>24</v>
      </c>
    </row>
    <row r="38" spans="2:2">
      <c r="B38" t="s">
        <v>25</v>
      </c>
    </row>
    <row r="39" spans="2:2">
      <c r="B39" t="s">
        <v>26</v>
      </c>
    </row>
    <row r="40" spans="2:2">
      <c r="B40" t="s">
        <v>27</v>
      </c>
    </row>
    <row r="41" spans="2:2">
      <c r="B41" t="s">
        <v>28</v>
      </c>
    </row>
    <row r="42" spans="2:2">
      <c r="B42" t="s">
        <v>104</v>
      </c>
    </row>
    <row r="43" spans="2:2">
      <c r="B43" t="s">
        <v>36</v>
      </c>
    </row>
    <row r="44" spans="2:2">
      <c r="B44" t="s">
        <v>1854</v>
      </c>
    </row>
    <row r="45" spans="2:2">
      <c r="B45" t="s">
        <v>1855</v>
      </c>
    </row>
    <row r="46" spans="2:2">
      <c r="B46" t="s">
        <v>1856</v>
      </c>
    </row>
    <row r="47" spans="2:2">
      <c r="B47" t="s">
        <v>1857</v>
      </c>
    </row>
    <row r="48" spans="2:2">
      <c r="B48" t="s">
        <v>1858</v>
      </c>
    </row>
    <row r="49" spans="2:2">
      <c r="B49" t="s">
        <v>1859</v>
      </c>
    </row>
    <row r="50" spans="2:2">
      <c r="B50" t="s">
        <v>1860</v>
      </c>
    </row>
    <row r="51" spans="2:2">
      <c r="B51" t="s">
        <v>1861</v>
      </c>
    </row>
    <row r="52" spans="2:2">
      <c r="B52" t="s">
        <v>1862</v>
      </c>
    </row>
    <row r="53" spans="2:2">
      <c r="B53" t="s">
        <v>1863</v>
      </c>
    </row>
    <row r="54" spans="2:2">
      <c r="B54" t="s">
        <v>1864</v>
      </c>
    </row>
    <row r="55" spans="2:2">
      <c r="B55" t="s">
        <v>1865</v>
      </c>
    </row>
    <row r="56" spans="2:2">
      <c r="B56" t="s">
        <v>1866</v>
      </c>
    </row>
    <row r="57" spans="2:2">
      <c r="B57" t="s">
        <v>1867</v>
      </c>
    </row>
    <row r="58" spans="2:2">
      <c r="B58" t="s">
        <v>1868</v>
      </c>
    </row>
    <row r="59" spans="2:2">
      <c r="B59" t="s">
        <v>1869</v>
      </c>
    </row>
    <row r="60" spans="2:2">
      <c r="B60" t="s">
        <v>1870</v>
      </c>
    </row>
    <row r="61" spans="2:2">
      <c r="B61" t="s">
        <v>1871</v>
      </c>
    </row>
    <row r="62" spans="2:2">
      <c r="B62" t="s">
        <v>1872</v>
      </c>
    </row>
    <row r="63" spans="2:2">
      <c r="B63" t="s">
        <v>1873</v>
      </c>
    </row>
    <row r="64" spans="2:2">
      <c r="B64" t="s">
        <v>1874</v>
      </c>
    </row>
    <row r="65" spans="2:2">
      <c r="B65" t="s">
        <v>1875</v>
      </c>
    </row>
    <row r="66" spans="2:2">
      <c r="B66" t="s">
        <v>1876</v>
      </c>
    </row>
    <row r="67" spans="2:2">
      <c r="B67" t="s">
        <v>1877</v>
      </c>
    </row>
    <row r="68" spans="2:2">
      <c r="B68" t="s">
        <v>1878</v>
      </c>
    </row>
    <row r="69" spans="2:2">
      <c r="B69" t="s">
        <v>1879</v>
      </c>
    </row>
    <row r="70" spans="2:2">
      <c r="B70" t="s">
        <v>1880</v>
      </c>
    </row>
    <row r="71" spans="2:2">
      <c r="B71" t="s">
        <v>1881</v>
      </c>
    </row>
    <row r="72" spans="2:2">
      <c r="B72" t="s">
        <v>1882</v>
      </c>
    </row>
    <row r="73" spans="2:2">
      <c r="B73" t="s">
        <v>1883</v>
      </c>
    </row>
    <row r="74" spans="2:2">
      <c r="B74" t="s">
        <v>1884</v>
      </c>
    </row>
    <row r="75" spans="2:2">
      <c r="B75" t="s">
        <v>1885</v>
      </c>
    </row>
    <row r="76" spans="2:2">
      <c r="B76" t="s">
        <v>1886</v>
      </c>
    </row>
    <row r="77" spans="2:2">
      <c r="B77" t="s">
        <v>1887</v>
      </c>
    </row>
    <row r="78" spans="2:2">
      <c r="B78" t="s">
        <v>1888</v>
      </c>
    </row>
    <row r="79" spans="2:2">
      <c r="B79" t="s">
        <v>1889</v>
      </c>
    </row>
    <row r="80" spans="2:2">
      <c r="B80" t="s">
        <v>1890</v>
      </c>
    </row>
    <row r="81" spans="2:2">
      <c r="B81" t="s">
        <v>1891</v>
      </c>
    </row>
    <row r="82" spans="2:2">
      <c r="B82" t="s">
        <v>1892</v>
      </c>
    </row>
    <row r="83" spans="2:2">
      <c r="B83" t="s">
        <v>1893</v>
      </c>
    </row>
    <row r="84" spans="2:2">
      <c r="B84" t="s">
        <v>37</v>
      </c>
    </row>
  </sheetData>
  <sheetProtection algorithmName="SHA-512" hashValue="fXIQhofg8GJfRmvf1g/TtmzQ67w7jtuxuo058IFl6P9/jsUonFH9HonfXQ3rR88m17WtEZWJagkrsfpjfurgvQ==" saltValue="rnBdnq+Q3nWLVySKFpFstg==" spinCount="100000" sheet="1" objects="1" scenarios="1"/>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dimension ref="A1:D12"/>
  <sheetViews>
    <sheetView workbookViewId="0"/>
  </sheetViews>
  <sheetFormatPr defaultColWidth="9.42578125" defaultRowHeight="15"/>
  <cols>
    <col min="1" max="1" width="9.42578125" style="72"/>
    <col min="2" max="2" width="13.5703125" style="72" bestFit="1" customWidth="1"/>
    <col min="3" max="3" width="13.5703125" style="72" customWidth="1"/>
    <col min="4" max="4" width="54.5703125" style="33" customWidth="1"/>
    <col min="5" max="16384" width="9.42578125" style="32"/>
  </cols>
  <sheetData>
    <row r="1" spans="1:4">
      <c r="A1" s="39" t="s">
        <v>174</v>
      </c>
      <c r="B1" s="39" t="s">
        <v>175</v>
      </c>
      <c r="C1" s="39" t="s">
        <v>758</v>
      </c>
      <c r="D1" s="31" t="s">
        <v>4</v>
      </c>
    </row>
    <row r="2" spans="1:4">
      <c r="A2" s="92">
        <v>1</v>
      </c>
      <c r="B2" s="93" t="s">
        <v>38</v>
      </c>
      <c r="C2" s="93" t="s">
        <v>232</v>
      </c>
      <c r="D2" s="94" t="s">
        <v>176</v>
      </c>
    </row>
    <row r="3" spans="1:4" ht="75">
      <c r="A3" s="95">
        <v>1.1000000000000001</v>
      </c>
      <c r="B3" s="96" t="s">
        <v>38</v>
      </c>
      <c r="C3" s="96" t="s">
        <v>232</v>
      </c>
      <c r="D3" s="97" t="s">
        <v>177</v>
      </c>
    </row>
    <row r="4" spans="1:4" s="48" customFormat="1" ht="135">
      <c r="A4" s="95">
        <v>2</v>
      </c>
      <c r="B4" s="96" t="s">
        <v>38</v>
      </c>
      <c r="C4" s="96" t="s">
        <v>232</v>
      </c>
      <c r="D4" s="97" t="s">
        <v>213</v>
      </c>
    </row>
    <row r="5" spans="1:4" s="48" customFormat="1" ht="75">
      <c r="A5" s="95">
        <v>2.1</v>
      </c>
      <c r="B5" s="96" t="s">
        <v>38</v>
      </c>
      <c r="C5" s="96" t="s">
        <v>232</v>
      </c>
      <c r="D5" s="97" t="s">
        <v>214</v>
      </c>
    </row>
    <row r="6" spans="1:4" s="48" customFormat="1" ht="75">
      <c r="A6" s="95">
        <v>2.2000000000000002</v>
      </c>
      <c r="B6" s="96" t="s">
        <v>38</v>
      </c>
      <c r="C6" s="96" t="s">
        <v>232</v>
      </c>
      <c r="D6" s="97" t="s">
        <v>215</v>
      </c>
    </row>
    <row r="7" spans="1:4" s="48" customFormat="1">
      <c r="A7" s="95">
        <v>2.2999999999999998</v>
      </c>
      <c r="B7" s="96" t="s">
        <v>38</v>
      </c>
      <c r="C7" s="96" t="s">
        <v>232</v>
      </c>
      <c r="D7" s="97" t="s">
        <v>640</v>
      </c>
    </row>
    <row r="8" spans="1:4" s="48" customFormat="1" ht="30">
      <c r="A8" s="95">
        <v>2.4</v>
      </c>
      <c r="B8" s="96" t="s">
        <v>38</v>
      </c>
      <c r="C8" s="96" t="s">
        <v>232</v>
      </c>
      <c r="D8" s="97" t="s">
        <v>641</v>
      </c>
    </row>
    <row r="9" spans="1:4" s="48" customFormat="1" ht="30">
      <c r="A9" s="95">
        <v>2.5</v>
      </c>
      <c r="B9" s="96" t="s">
        <v>38</v>
      </c>
      <c r="C9" s="96" t="s">
        <v>232</v>
      </c>
      <c r="D9" s="97" t="s">
        <v>676</v>
      </c>
    </row>
    <row r="10" spans="1:4" ht="30">
      <c r="A10" s="103">
        <v>3</v>
      </c>
      <c r="B10" s="104" t="s">
        <v>38</v>
      </c>
      <c r="C10" s="105">
        <v>44001</v>
      </c>
      <c r="D10" s="106" t="s">
        <v>759</v>
      </c>
    </row>
    <row r="11" spans="1:4" ht="30">
      <c r="A11" s="103">
        <v>3.1</v>
      </c>
      <c r="B11" s="104" t="s">
        <v>38</v>
      </c>
      <c r="C11" s="105">
        <v>44033</v>
      </c>
      <c r="D11" s="106" t="s">
        <v>1330</v>
      </c>
    </row>
    <row r="12" spans="1:4" ht="30">
      <c r="A12" s="98">
        <v>3.2</v>
      </c>
      <c r="B12" s="99" t="s">
        <v>38</v>
      </c>
      <c r="C12" s="100">
        <v>44054</v>
      </c>
      <c r="D12" s="101" t="s">
        <v>1813</v>
      </c>
    </row>
  </sheetData>
  <sheetProtection algorithmName="SHA-512" hashValue="g+JNhgKd6WEikmVRrFerCN1OU7dklXp29VPAGXDEygKNvBqJiim+g9QBEID5XbSgE1oET2x9xCX42lbyZ1wkHA==" saltValue="o5XlsGwLVTYDMJ/0MUtjcA==" spinCount="100000" sheet="1" objects="1" scenarios="1"/>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ShipmentRegister</vt:lpstr>
      <vt:lpstr>HandoverLog</vt:lpstr>
      <vt:lpstr>AuditSheet</vt:lpstr>
      <vt:lpstr>Inbound Shipment Matrix</vt:lpstr>
      <vt:lpstr>Data Validation</vt:lpstr>
      <vt:lpstr>Revision History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Antiporta</dc:creator>
  <cp:lastModifiedBy>Vardaan Sharma</cp:lastModifiedBy>
  <cp:lastPrinted>2020-05-13T05:07:52Z</cp:lastPrinted>
  <dcterms:created xsi:type="dcterms:W3CDTF">2018-11-08T04:29:02Z</dcterms:created>
  <dcterms:modified xsi:type="dcterms:W3CDTF">2020-09-27T01:49:15Z</dcterms:modified>
</cp:coreProperties>
</file>