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lex\Desktop\"/>
    </mc:Choice>
  </mc:AlternateContent>
  <bookViews>
    <workbookView xWindow="0" yWindow="0" windowWidth="19725" windowHeight="13935"/>
  </bookViews>
  <sheets>
    <sheet name="GOALS" sheetId="1" r:id="rId1"/>
    <sheet name="DIET" sheetId="2" r:id="rId2"/>
    <sheet name="EXERCISE" sheetId="3" r:id="rId3"/>
    <sheet name="Chart Calculations" sheetId="4" state="hidden" r:id="rId4"/>
  </sheets>
  <definedNames>
    <definedName name="DietLastEnd">'Chart Calculations'!$C$5</definedName>
    <definedName name="DietRowStart">'Chart Calculations'!$C$4</definedName>
    <definedName name="EndDate" localSheetId="1">DIET!#REF!</definedName>
    <definedName name="EndDate" localSheetId="2">EXERCISE!#REF!</definedName>
    <definedName name="EndDate">GOALS!$A$6</definedName>
    <definedName name="EndWeight" localSheetId="1">DIET!#REF!</definedName>
    <definedName name="EndWeight" localSheetId="2">EXERCISE!#REF!</definedName>
    <definedName name="EndWeight">GOALS!$A$18</definedName>
    <definedName name="ExerciseLastEnd">'Chart Calculations'!$C$23</definedName>
    <definedName name="ExerciseRowStart">'Chart Calculations'!$C$22</definedName>
    <definedName name="LossPerDay">GOALS!$A$36</definedName>
    <definedName name="PlanDays">GOALS!$A$30</definedName>
    <definedName name="_xlnm.Print_Titles" localSheetId="1">DIET!$5:$5</definedName>
    <definedName name="_xlnm.Print_Titles" localSheetId="2">EXERCISE!$5:$5</definedName>
    <definedName name="StartDate" localSheetId="1">DIET!#REF!</definedName>
    <definedName name="StartDate" localSheetId="2">EXERCISE!#REF!</definedName>
    <definedName name="StartDate">GOALS!$A$1</definedName>
    <definedName name="StartWeight" localSheetId="1">DIET!#REF!</definedName>
    <definedName name="StartWeight" localSheetId="2">EXERCISE!#REF!</definedName>
    <definedName name="StartWeight">GOALS!$A$12</definedName>
    <definedName name="Subtitle">GOALS!$C$4</definedName>
    <definedName name="WeightGoal" localSheetId="1">DIET!#REF!</definedName>
    <definedName name="WeightGoal" localSheetId="2">EXERCISE!#REF!</definedName>
    <definedName name="WeightGoal">GOALS!$A$24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3" i="2"/>
  <c r="C22" i="4" l="1"/>
  <c r="C23" i="4" s="1"/>
  <c r="C4" i="4"/>
  <c r="C5" i="4" l="1"/>
  <c r="H18" i="4" s="1"/>
  <c r="F36" i="4"/>
  <c r="F33" i="4"/>
  <c r="F30" i="4"/>
  <c r="F27" i="4"/>
  <c r="F24" i="4"/>
  <c r="F23" i="4"/>
  <c r="G32" i="4"/>
  <c r="G29" i="4"/>
  <c r="G26" i="4"/>
  <c r="G23" i="4"/>
  <c r="G36" i="4"/>
  <c r="D35" i="4"/>
  <c r="E35" i="4" s="1"/>
  <c r="G33" i="4"/>
  <c r="D32" i="4"/>
  <c r="E32" i="4" s="1"/>
  <c r="G30" i="4"/>
  <c r="D29" i="4"/>
  <c r="E29" i="4" s="1"/>
  <c r="G27" i="4"/>
  <c r="D26" i="4"/>
  <c r="E26" i="4" s="1"/>
  <c r="G24" i="4"/>
  <c r="D23" i="4"/>
  <c r="E23" i="4" s="1"/>
  <c r="G34" i="4"/>
  <c r="G31" i="4"/>
  <c r="G28" i="4"/>
  <c r="G25" i="4"/>
  <c r="F35" i="4"/>
  <c r="F29" i="4"/>
  <c r="D34" i="4"/>
  <c r="E34" i="4" s="1"/>
  <c r="F34" i="4"/>
  <c r="F31" i="4"/>
  <c r="F28" i="4"/>
  <c r="F25" i="4"/>
  <c r="D36" i="4"/>
  <c r="E36" i="4" s="1"/>
  <c r="D33" i="4"/>
  <c r="E33" i="4" s="1"/>
  <c r="D30" i="4"/>
  <c r="E30" i="4" s="1"/>
  <c r="D27" i="4"/>
  <c r="E27" i="4" s="1"/>
  <c r="D24" i="4"/>
  <c r="E24" i="4" s="1"/>
  <c r="F32" i="4"/>
  <c r="F26" i="4"/>
  <c r="G35" i="4"/>
  <c r="D31" i="4"/>
  <c r="E31" i="4" s="1"/>
  <c r="D28" i="4"/>
  <c r="E28" i="4" s="1"/>
  <c r="D25" i="4"/>
  <c r="E25" i="4" s="1"/>
  <c r="G11" i="4"/>
  <c r="F8" i="4" l="1"/>
  <c r="H8" i="4"/>
  <c r="H17" i="4"/>
  <c r="H7" i="4"/>
  <c r="G7" i="4"/>
  <c r="F7" i="4"/>
  <c r="H16" i="4"/>
  <c r="H6" i="4"/>
  <c r="D16" i="4"/>
  <c r="E16" i="4" s="1"/>
  <c r="D14" i="4"/>
  <c r="E14" i="4" s="1"/>
  <c r="H14" i="4"/>
  <c r="G17" i="4"/>
  <c r="D6" i="4"/>
  <c r="E6" i="4" s="1"/>
  <c r="D10" i="4"/>
  <c r="E10" i="4" s="1"/>
  <c r="H13" i="4"/>
  <c r="G16" i="4"/>
  <c r="F16" i="4"/>
  <c r="D5" i="4"/>
  <c r="E5" i="4" s="1"/>
  <c r="H10" i="4"/>
  <c r="G15" i="4"/>
  <c r="F9" i="4"/>
  <c r="I17" i="4"/>
  <c r="I16" i="4"/>
  <c r="H12" i="4"/>
  <c r="H5" i="4"/>
  <c r="G10" i="4"/>
  <c r="F15" i="4"/>
  <c r="D13" i="4"/>
  <c r="E13" i="4" s="1"/>
  <c r="I15" i="4"/>
  <c r="H11" i="4"/>
  <c r="G18" i="4"/>
  <c r="G9" i="4"/>
  <c r="F12" i="4"/>
  <c r="D12" i="4"/>
  <c r="E12" i="4" s="1"/>
  <c r="I8" i="4"/>
  <c r="D17" i="4"/>
  <c r="E17" i="4" s="1"/>
  <c r="G13" i="4"/>
  <c r="G6" i="4"/>
  <c r="F14" i="4"/>
  <c r="F6" i="4"/>
  <c r="D9" i="4"/>
  <c r="E9" i="4" s="1"/>
  <c r="I13" i="4"/>
  <c r="H15" i="4"/>
  <c r="H9" i="4"/>
  <c r="I7" i="4"/>
  <c r="G12" i="4"/>
  <c r="G5" i="4"/>
  <c r="F13" i="4"/>
  <c r="D18" i="4"/>
  <c r="E18" i="4" s="1"/>
  <c r="D7" i="4"/>
  <c r="E7" i="4" s="1"/>
  <c r="I11" i="4"/>
  <c r="I10" i="4"/>
  <c r="I9" i="4"/>
  <c r="G14" i="4"/>
  <c r="G8" i="4"/>
  <c r="F18" i="4"/>
  <c r="F10" i="4"/>
  <c r="D15" i="4"/>
  <c r="E15" i="4" s="1"/>
  <c r="D8" i="4"/>
  <c r="E8" i="4" s="1"/>
  <c r="I14" i="4"/>
  <c r="I6" i="4"/>
  <c r="F17" i="4"/>
  <c r="F11" i="4"/>
  <c r="F5" i="4"/>
  <c r="D11" i="4"/>
  <c r="E11" i="4" s="1"/>
  <c r="I18" i="4"/>
  <c r="I12" i="4"/>
  <c r="I5" i="4"/>
  <c r="A30" i="1"/>
  <c r="A24" i="1"/>
  <c r="A36" i="1" l="1"/>
</calcChain>
</file>

<file path=xl/sharedStrings.xml><?xml version="1.0" encoding="utf-8"?>
<sst xmlns="http://schemas.openxmlformats.org/spreadsheetml/2006/main" count="90" uniqueCount="44">
  <si>
    <t>Coffee</t>
  </si>
  <si>
    <t>Treadmill workout</t>
  </si>
  <si>
    <t>Bagel</t>
  </si>
  <si>
    <t>Light breakfast</t>
  </si>
  <si>
    <t>Morning coffee</t>
  </si>
  <si>
    <t>Lunch</t>
  </si>
  <si>
    <t>Sandwich</t>
  </si>
  <si>
    <t>Turkey sandwich</t>
  </si>
  <si>
    <t>Dinner</t>
  </si>
  <si>
    <t>Tater tot casserole</t>
  </si>
  <si>
    <t>Toast</t>
  </si>
  <si>
    <t>Salad</t>
  </si>
  <si>
    <t>Last diet entry</t>
  </si>
  <si>
    <t>Starting row</t>
  </si>
  <si>
    <t>DATE</t>
  </si>
  <si>
    <t>DAY</t>
  </si>
  <si>
    <t>GOALS</t>
  </si>
  <si>
    <t>DIET &amp; EXERCISE JOURNAL</t>
  </si>
  <si>
    <t>GOAL LOSS</t>
  </si>
  <si>
    <t>DAYS TO LOSE</t>
  </si>
  <si>
    <t>LOSS PER DAY</t>
  </si>
  <si>
    <t>START DATE</t>
  </si>
  <si>
    <t>END DATE</t>
  </si>
  <si>
    <t>START WEIGHT</t>
  </si>
  <si>
    <t>END WEIGHT</t>
  </si>
  <si>
    <t>Num</t>
  </si>
  <si>
    <t>CALORIES BURNED</t>
  </si>
  <si>
    <t>DURATION (MIN)</t>
  </si>
  <si>
    <t>FIBER</t>
  </si>
  <si>
    <t>SUGARS</t>
  </si>
  <si>
    <t>CALORIES</t>
  </si>
  <si>
    <t>EXERCISE ANALYSIS</t>
  </si>
  <si>
    <t>EXERCISE ANALYSIS CHARTING DATA</t>
  </si>
  <si>
    <t>DIET ANALYSIS CHARTING DATA</t>
  </si>
  <si>
    <t>DIET</t>
  </si>
  <si>
    <t>Run</t>
  </si>
  <si>
    <t>DIETARY ANALYSIS</t>
  </si>
  <si>
    <t>TIME</t>
  </si>
  <si>
    <t>DESCRIPTION</t>
  </si>
  <si>
    <t>NOTES</t>
  </si>
  <si>
    <t>EXERCISE</t>
  </si>
  <si>
    <t>Extreme workout</t>
  </si>
  <si>
    <t>Low impact aerobics</t>
  </si>
  <si>
    <t>CARBS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</si>
</sst>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2" x14ac:knownFonts="1">
    <font>
      <sz val="11"/>
      <color theme="1"/>
      <name val="Arial"/>
      <family val="2"/>
      <scheme val="minor"/>
    </font>
    <font>
      <sz val="11"/>
      <color theme="0"/>
      <name val="Arial"/>
      <family val="2"/>
      <scheme val="minor"/>
    </font>
    <font>
      <sz val="24"/>
      <color theme="1" tint="0.24994659260841701"/>
      <name val="Arial Black"/>
      <family val="2"/>
      <scheme val="major"/>
    </font>
    <font>
      <sz val="12"/>
      <color theme="1" tint="0.24994659260841701"/>
      <name val="Arial"/>
      <family val="2"/>
      <scheme val="minor"/>
    </font>
    <font>
      <sz val="14"/>
      <color theme="0"/>
      <name val="Arial Black"/>
      <family val="2"/>
      <scheme val="major"/>
    </font>
    <font>
      <sz val="18"/>
      <color theme="0"/>
      <name val="Arial Black"/>
      <family val="2"/>
      <scheme val="major"/>
    </font>
    <font>
      <sz val="18"/>
      <color theme="6" tint="0.79998168889431442"/>
      <name val="Arial Black"/>
      <family val="2"/>
      <scheme val="major"/>
    </font>
    <font>
      <sz val="11"/>
      <color theme="6" tint="0.79998168889431442"/>
      <name val="Arial"/>
      <family val="2"/>
      <scheme val="minor"/>
    </font>
    <font>
      <sz val="11"/>
      <name val="Arial"/>
      <family val="2"/>
      <scheme val="minor"/>
    </font>
    <font>
      <b/>
      <sz val="11"/>
      <name val="Arial"/>
      <family val="2"/>
      <scheme val="minor"/>
    </font>
    <font>
      <sz val="8"/>
      <name val="Arial"/>
      <family val="2"/>
      <scheme val="minor"/>
    </font>
    <font>
      <sz val="10"/>
      <color theme="1"/>
      <name val="Arial"/>
      <family val="2"/>
      <scheme val="minor"/>
    </font>
  </fonts>
  <fills count="7">
    <fill>
      <patternFill patternType="none"/>
    </fill>
    <fill>
      <patternFill patternType="gray125"/>
    </fill>
    <fill>
      <patternFill patternType="solid">
        <fgColor theme="6"/>
        <bgColor indexed="64"/>
      </patternFill>
    </fill>
    <fill>
      <gradientFill>
        <stop position="0">
          <color theme="4"/>
        </stop>
        <stop position="1">
          <color theme="4" tint="-0.25098422193060094"/>
        </stop>
      </gradientFill>
    </fill>
    <fill>
      <gradientFill>
        <stop position="0">
          <color theme="5"/>
        </stop>
        <stop position="1">
          <color theme="5" tint="-0.25098422193060094"/>
        </stop>
      </gradientFill>
    </fill>
    <fill>
      <gradientFill>
        <stop position="0">
          <color theme="6"/>
        </stop>
        <stop position="1">
          <color theme="6" tint="-0.25098422193060094"/>
        </stop>
      </gradientFill>
    </fill>
    <fill>
      <patternFill patternType="solid">
        <fgColor theme="0"/>
        <bgColor indexed="64"/>
      </patternFill>
    </fill>
  </fills>
  <borders count="6">
    <border>
      <left/>
      <right/>
      <top/>
      <bottom/>
      <diagonal/>
    </border>
    <border>
      <left/>
      <right/>
      <top/>
      <bottom style="thin">
        <color theme="0" tint="-0.34998626667073579"/>
      </bottom>
      <diagonal/>
    </border>
    <border>
      <left/>
      <right/>
      <top style="thin">
        <color theme="0"/>
      </top>
      <bottom/>
      <diagonal/>
    </border>
    <border>
      <left/>
      <right/>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4">
    <xf numFmtId="0" fontId="0" fillId="0" borderId="0">
      <alignment vertical="center"/>
    </xf>
    <xf numFmtId="0" fontId="2" fillId="0" borderId="1" applyNumberFormat="0" applyFill="0" applyProtection="0"/>
    <xf numFmtId="0" fontId="3" fillId="0" borderId="0" applyNumberFormat="0" applyFill="0" applyProtection="0">
      <alignment vertical="center"/>
    </xf>
    <xf numFmtId="0" fontId="4" fillId="2" borderId="0" applyNumberFormat="0" applyProtection="0">
      <alignment horizontal="left" vertical="center" indent="1"/>
    </xf>
  </cellStyleXfs>
  <cellXfs count="45">
    <xf numFmtId="0" fontId="0" fillId="0" borderId="0" xfId="0">
      <alignment vertical="center"/>
    </xf>
    <xf numFmtId="0" fontId="2" fillId="0" borderId="1" xfId="1"/>
    <xf numFmtId="0" fontId="3" fillId="0" borderId="0" xfId="2">
      <alignment vertical="center"/>
    </xf>
    <xf numFmtId="0" fontId="8" fillId="6" borderId="0" xfId="0" applyFont="1" applyFill="1" applyBorder="1">
      <alignment vertical="center"/>
    </xf>
    <xf numFmtId="0" fontId="8" fillId="0" borderId="0" xfId="0" applyFont="1" applyFill="1" applyBorder="1">
      <alignment vertical="center"/>
    </xf>
    <xf numFmtId="0" fontId="8" fillId="0" borderId="0" xfId="0" applyFont="1">
      <alignment vertical="center"/>
    </xf>
    <xf numFmtId="0" fontId="0" fillId="0" borderId="0" xfId="0" applyFill="1">
      <alignment vertical="center"/>
    </xf>
    <xf numFmtId="0" fontId="9" fillId="0" borderId="4" xfId="0" applyFont="1" applyFill="1" applyBorder="1">
      <alignment vertical="center"/>
    </xf>
    <xf numFmtId="14" fontId="10" fillId="0" borderId="4" xfId="0" applyNumberFormat="1" applyFont="1" applyFill="1" applyBorder="1">
      <alignment vertical="center"/>
    </xf>
    <xf numFmtId="0" fontId="10" fillId="0" borderId="4" xfId="0" applyFont="1" applyFill="1" applyBorder="1">
      <alignment vertical="center"/>
    </xf>
    <xf numFmtId="14" fontId="10" fillId="0" borderId="5" xfId="0" applyNumberFormat="1" applyFont="1" applyFill="1" applyBorder="1">
      <alignment vertical="center"/>
    </xf>
    <xf numFmtId="0" fontId="8" fillId="0" borderId="4" xfId="0" applyFont="1" applyFill="1" applyBorder="1">
      <alignment vertical="center"/>
    </xf>
    <xf numFmtId="0" fontId="8" fillId="0" borderId="4" xfId="0" applyNumberFormat="1" applyFont="1" applyFill="1" applyBorder="1">
      <alignment vertical="center"/>
    </xf>
    <xf numFmtId="0" fontId="2" fillId="0" borderId="1" xfId="1" applyAlignment="1"/>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Alignment="1">
      <alignment vertical="center"/>
    </xf>
    <xf numFmtId="164" fontId="0"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1" fontId="0" fillId="0" borderId="0" xfId="0" applyNumberFormat="1" applyAlignment="1">
      <alignment horizontal="left" vertical="center"/>
    </xf>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11" fillId="0" borderId="0" xfId="0" applyNumberFormat="1" applyFont="1" applyFill="1" applyBorder="1" applyAlignment="1">
      <alignment horizontal="left" vertical="center"/>
    </xf>
    <xf numFmtId="164" fontId="11" fillId="0" borderId="0" xfId="0" applyNumberFormat="1" applyFont="1" applyFill="1" applyBorder="1" applyAlignment="1">
      <alignment horizontal="left" vertical="center"/>
    </xf>
    <xf numFmtId="1" fontId="11" fillId="0" borderId="0" xfId="0" applyNumberFormat="1" applyFont="1" applyFill="1" applyBorder="1" applyAlignment="1">
      <alignment horizontal="left" vertical="center"/>
    </xf>
    <xf numFmtId="0" fontId="11" fillId="0" borderId="0" xfId="0" applyFont="1" applyFill="1" applyBorder="1" applyAlignment="1">
      <alignment horizontal="left" vertical="center"/>
    </xf>
    <xf numFmtId="0" fontId="11" fillId="0" borderId="0" xfId="0" applyFont="1" applyFill="1" applyBorder="1" applyAlignment="1">
      <alignment horizontal="left" vertical="center" wrapText="1"/>
    </xf>
    <xf numFmtId="0" fontId="6" fillId="5" borderId="2" xfId="0" applyFont="1" applyFill="1" applyBorder="1" applyAlignment="1">
      <alignment horizontal="center"/>
    </xf>
    <xf numFmtId="0" fontId="6" fillId="5" borderId="0" xfId="0" applyFont="1" applyFill="1" applyBorder="1" applyAlignment="1">
      <alignment horizontal="center"/>
    </xf>
    <xf numFmtId="2" fontId="6" fillId="5" borderId="2" xfId="0" applyNumberFormat="1" applyFont="1" applyFill="1" applyBorder="1" applyAlignment="1">
      <alignment horizontal="center"/>
    </xf>
    <xf numFmtId="2" fontId="6" fillId="5" borderId="0" xfId="0" applyNumberFormat="1" applyFont="1" applyFill="1" applyBorder="1" applyAlignment="1">
      <alignment horizontal="center"/>
    </xf>
    <xf numFmtId="0" fontId="7" fillId="5" borderId="0" xfId="0" applyFont="1" applyFill="1" applyBorder="1" applyAlignment="1">
      <alignment horizontal="center" vertical="top"/>
    </xf>
    <xf numFmtId="0" fontId="7" fillId="5" borderId="3" xfId="0" applyFont="1" applyFill="1" applyBorder="1" applyAlignment="1">
      <alignment horizontal="center" vertical="top"/>
    </xf>
    <xf numFmtId="14" fontId="5" fillId="3" borderId="2" xfId="0" applyNumberFormat="1" applyFont="1" applyFill="1" applyBorder="1" applyAlignment="1">
      <alignment horizontal="center"/>
    </xf>
    <xf numFmtId="14" fontId="5" fillId="3" borderId="0" xfId="0" applyNumberFormat="1" applyFont="1" applyFill="1" applyBorder="1" applyAlignment="1">
      <alignment horizontal="center"/>
    </xf>
    <xf numFmtId="0" fontId="1" fillId="3" borderId="0" xfId="0" applyFont="1" applyFill="1" applyBorder="1" applyAlignment="1">
      <alignment horizontal="center" vertical="top"/>
    </xf>
    <xf numFmtId="0" fontId="1" fillId="3" borderId="3" xfId="0" applyFont="1" applyFill="1" applyBorder="1" applyAlignment="1">
      <alignment horizontal="center" vertical="top"/>
    </xf>
    <xf numFmtId="0" fontId="1" fillId="4" borderId="0" xfId="0" applyFont="1" applyFill="1" applyBorder="1" applyAlignment="1">
      <alignment horizontal="center" vertical="top"/>
    </xf>
    <xf numFmtId="0" fontId="1" fillId="4" borderId="3" xfId="0" applyFont="1" applyFill="1" applyBorder="1" applyAlignment="1">
      <alignment horizontal="center" vertical="top"/>
    </xf>
    <xf numFmtId="0" fontId="4" fillId="2" borderId="0" xfId="3">
      <alignment horizontal="left" vertical="center" indent="1"/>
    </xf>
    <xf numFmtId="0" fontId="4" fillId="2" borderId="0" xfId="3" applyAlignment="1">
      <alignment horizontal="left" vertical="center" indent="1"/>
    </xf>
    <xf numFmtId="2" fontId="5" fillId="4" borderId="2" xfId="0" applyNumberFormat="1" applyFont="1" applyFill="1" applyBorder="1" applyAlignment="1">
      <alignment horizontal="center"/>
    </xf>
    <xf numFmtId="2" fontId="5" fillId="4" borderId="0" xfId="0" applyNumberFormat="1" applyFont="1" applyFill="1" applyBorder="1" applyAlignment="1">
      <alignment horizontal="center"/>
    </xf>
    <xf numFmtId="0" fontId="2" fillId="0" borderId="1" xfId="1" applyFill="1"/>
  </cellXfs>
  <cellStyles count="4">
    <cellStyle name="Heading 1" xfId="1" builtinId="16" customBuiltin="1"/>
    <cellStyle name="Heading 2" xfId="2" builtinId="17" customBuiltin="1"/>
    <cellStyle name="Heading 3" xfId="3" builtinId="18" customBuiltin="1"/>
    <cellStyle name="Normal" xfId="0" builtinId="0" customBuiltin="1"/>
  </cellStyles>
  <dxfs count="21">
    <dxf>
      <alignment horizontal="left" vertical="center" textRotation="0" wrapText="1" indent="0" justifyLastLine="0" shrinkToFit="0" readingOrder="0"/>
    </dxf>
    <dxf>
      <numFmt numFmtId="1" formatCode="0"/>
      <alignment horizontal="left" vertical="center" textRotation="0" justifyLastLine="0" shrinkToFit="0" readingOrder="0"/>
    </dxf>
    <dxf>
      <numFmt numFmtId="1" formatCode="0"/>
      <alignment horizontal="left" vertical="center" textRotation="0" justifyLastLine="0" shrinkToFit="0" readingOrder="0"/>
    </dxf>
    <dxf>
      <numFmt numFmtId="165" formatCode="m/d/yyyy"/>
      <alignment horizontal="left" vertical="center" textRotation="0" justifyLastLine="0" shrinkToFit="0" readingOrder="0"/>
    </dxf>
    <dxf>
      <alignment horizontal="left" vertical="center" textRotation="0" justifyLastLine="0" shrinkToFit="0" readingOrder="0"/>
    </dxf>
    <dxf>
      <font>
        <strike val="0"/>
        <outline val="0"/>
        <shadow val="0"/>
        <u val="none"/>
        <vertAlign val="baseline"/>
        <sz val="10"/>
        <color theme="1"/>
        <name val="Arial"/>
        <scheme val="minor"/>
      </font>
      <alignment horizontal="left" vertical="center" textRotation="0" justifyLastLine="0" shrinkToFit="0" readingOrder="0"/>
    </dxf>
    <dxf>
      <alignment vertical="center" textRotation="0" justifyLastLine="0" shrinkToFit="0" readingOrder="0"/>
    </dxf>
    <dxf>
      <numFmt numFmtId="1" formatCode="0"/>
      <alignment horizontal="left" vertical="center" textRotation="0" wrapText="0" justifyLastLine="0" shrinkToFit="0" readingOrder="0"/>
    </dxf>
    <dxf>
      <numFmt numFmtId="1" formatCode="0"/>
      <alignment horizontal="left" vertical="center" textRotation="0" wrapText="0" justifyLastLine="0" shrinkToFit="0" readingOrder="0"/>
    </dxf>
    <dxf>
      <numFmt numFmtId="1" formatCode="0"/>
      <alignment horizontal="left" vertical="center" textRotation="0" wrapText="0" justifyLastLine="0" shrinkToFit="0" readingOrder="0"/>
    </dxf>
    <dxf>
      <numFmt numFmtId="1" formatCode="0"/>
      <alignment horizontal="left" vertical="center" textRotation="0" wrapText="0" justifyLastLine="0" shrinkToFit="0" readingOrder="0"/>
    </dxf>
    <dxf>
      <alignment vertical="center" textRotation="0" justifyLastLine="0" shrinkToFit="0" readingOrder="0"/>
    </dxf>
    <dxf>
      <numFmt numFmtId="164" formatCode="[$-F400]h:mm:ss\ AM/PM"/>
      <alignment horizontal="left" vertical="center" textRotation="0" wrapText="0" justifyLastLine="0" shrinkToFit="0" readingOrder="0"/>
    </dxf>
    <dxf>
      <numFmt numFmtId="165" formatCode="m/d/yyyy"/>
      <alignment horizontal="left" vertical="center" textRotation="0" wrapText="0" justifyLastLine="0" shrinkToFit="0" readingOrder="0"/>
    </dxf>
    <dxf>
      <alignment vertical="center" textRotation="0" justifyLastLine="0" shrinkToFit="0" readingOrder="0"/>
    </dxf>
    <dxf>
      <font>
        <strike val="0"/>
        <outline val="0"/>
        <shadow val="0"/>
        <u val="none"/>
        <vertAlign val="baseline"/>
        <sz val="10"/>
        <color theme="1"/>
        <name val="Arial"/>
        <scheme val="minor"/>
      </font>
      <alignment horizontal="left" vertical="center" textRotation="0" wrapText="0" indent="0" justifyLastLine="0" shrinkToFit="0" readingOrder="0"/>
    </dxf>
    <dxf>
      <font>
        <color theme="1" tint="0.24994659260841701"/>
      </font>
      <fill>
        <patternFill patternType="solid">
          <fgColor theme="6" tint="0.79995117038483843"/>
          <bgColor theme="0" tint="-4.9989318521683403E-2"/>
        </patternFill>
      </fill>
      <border diagonalUp="0" diagonalDown="0">
        <left/>
        <right/>
        <top/>
        <bottom/>
        <vertical/>
        <horizontal/>
      </border>
    </dxf>
    <dxf>
      <font>
        <b/>
        <i val="0"/>
        <color theme="1" tint="0.24994659260841701"/>
      </font>
    </dxf>
    <dxf>
      <font>
        <b/>
        <i val="0"/>
        <color theme="1" tint="0.24994659260841701"/>
      </font>
      <border>
        <top style="double">
          <color theme="6"/>
        </top>
        <bottom style="thin">
          <color theme="6"/>
        </bottom>
      </border>
    </dxf>
    <dxf>
      <font>
        <b/>
        <i val="0"/>
        <color theme="0"/>
      </font>
      <fill>
        <patternFill patternType="solid">
          <fgColor theme="6"/>
          <bgColor theme="6"/>
        </patternFill>
      </fill>
      <border diagonalUp="0" diagonalDown="0">
        <left/>
        <right/>
        <top/>
        <bottom/>
        <vertical/>
        <horizontal/>
      </border>
    </dxf>
    <dxf>
      <font>
        <b val="0"/>
        <i val="0"/>
        <color theme="1" tint="0.24994659260841701"/>
      </font>
      <border diagonalUp="0" diagonalDown="0">
        <left/>
        <right/>
        <top/>
        <bottom/>
        <vertical/>
        <horizontal/>
      </border>
    </dxf>
  </dxfs>
  <tableStyles count="1" defaultTableStyle="Diet and exercise journal Table" defaultPivotStyle="PivotStyleMedium11">
    <tableStyle name="Diet and exercise journal Table" pivot="0" count="5">
      <tableStyleElement type="wholeTable" dxfId="20"/>
      <tableStyleElement type="headerRow" dxfId="19"/>
      <tableStyleElement type="totalRow" dxfId="18"/>
      <tableStyleElement type="firstColumn" dxfId="17"/>
      <tableStyleElement type="first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582980698841222E-2"/>
          <c:y val="6.3354945971428142E-2"/>
          <c:w val="0.71497226398102098"/>
          <c:h val="0.77530288713910767"/>
        </c:manualLayout>
      </c:layout>
      <c:barChart>
        <c:barDir val="col"/>
        <c:grouping val="percentStacked"/>
        <c:varyColors val="0"/>
        <c:ser>
          <c:idx val="0"/>
          <c:order val="0"/>
          <c:tx>
            <c:strRef>
              <c:f>'Chart Calculations'!$I$4</c:f>
              <c:strCache>
                <c:ptCount val="1"/>
                <c:pt idx="0">
                  <c:v>CALORIES</c:v>
                </c:pt>
              </c:strCache>
            </c:strRef>
          </c:tx>
          <c:spPr>
            <a:solidFill>
              <a:schemeClr val="accent3">
                <a:lumMod val="75000"/>
              </a:schemeClr>
            </a:solidFill>
            <a:ln>
              <a:noFill/>
            </a:ln>
            <a:effectLst/>
          </c:spPr>
          <c:invertIfNegative val="0"/>
          <c:cat>
            <c:strRef>
              <c:f>'Chart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'Chart Calculations'!$I$5:$I$18</c:f>
              <c:numCache>
                <c:formatCode>General</c:formatCode>
                <c:ptCount val="14"/>
                <c:pt idx="0">
                  <c:v>125</c:v>
                </c:pt>
                <c:pt idx="1">
                  <c:v>10</c:v>
                </c:pt>
                <c:pt idx="2">
                  <c:v>10</c:v>
                </c:pt>
                <c:pt idx="3">
                  <c:v>456</c:v>
                </c:pt>
                <c:pt idx="4">
                  <c:v>50</c:v>
                </c:pt>
                <c:pt idx="5">
                  <c:v>10</c:v>
                </c:pt>
                <c:pt idx="6">
                  <c:v>10</c:v>
                </c:pt>
                <c:pt idx="7">
                  <c:v>445</c:v>
                </c:pt>
                <c:pt idx="8">
                  <c:v>325</c:v>
                </c:pt>
                <c:pt idx="9">
                  <c:v>10</c:v>
                </c:pt>
                <c:pt idx="10">
                  <c:v>10</c:v>
                </c:pt>
                <c:pt idx="11">
                  <c:v>575</c:v>
                </c:pt>
                <c:pt idx="12">
                  <c:v>350</c:v>
                </c:pt>
                <c:pt idx="13">
                  <c:v>10</c:v>
                </c:pt>
              </c:numCache>
            </c:numRef>
          </c:val>
        </c:ser>
        <c:ser>
          <c:idx val="1"/>
          <c:order val="1"/>
          <c:tx>
            <c:strRef>
              <c:f>'Chart Calculations'!$H$4</c:f>
              <c:strCache>
                <c:ptCount val="1"/>
                <c:pt idx="0">
                  <c:v>CARBS</c:v>
                </c:pt>
              </c:strCache>
            </c:strRef>
          </c:tx>
          <c:spPr>
            <a:solidFill>
              <a:schemeClr val="accent2"/>
            </a:solidFill>
            <a:ln>
              <a:noFill/>
            </a:ln>
            <a:effectLst/>
          </c:spPr>
          <c:invertIfNegative val="0"/>
          <c:cat>
            <c:strRef>
              <c:f>'Chart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'Chart Calculations'!$H$5:$H$18</c:f>
              <c:numCache>
                <c:formatCode>General</c:formatCode>
                <c:ptCount val="14"/>
                <c:pt idx="0">
                  <c:v>15</c:v>
                </c:pt>
                <c:pt idx="1">
                  <c:v>10</c:v>
                </c:pt>
                <c:pt idx="2">
                  <c:v>10</c:v>
                </c:pt>
                <c:pt idx="3">
                  <c:v>64</c:v>
                </c:pt>
                <c:pt idx="4">
                  <c:v>10</c:v>
                </c:pt>
                <c:pt idx="5">
                  <c:v>10</c:v>
                </c:pt>
                <c:pt idx="6">
                  <c:v>10</c:v>
                </c:pt>
                <c:pt idx="7">
                  <c:v>45</c:v>
                </c:pt>
                <c:pt idx="8">
                  <c:v>40</c:v>
                </c:pt>
                <c:pt idx="9">
                  <c:v>10</c:v>
                </c:pt>
                <c:pt idx="10">
                  <c:v>10</c:v>
                </c:pt>
                <c:pt idx="11">
                  <c:v>75</c:v>
                </c:pt>
                <c:pt idx="12">
                  <c:v>35</c:v>
                </c:pt>
                <c:pt idx="13">
                  <c:v>10</c:v>
                </c:pt>
              </c:numCache>
            </c:numRef>
          </c:val>
        </c:ser>
        <c:ser>
          <c:idx val="2"/>
          <c:order val="2"/>
          <c:tx>
            <c:strRef>
              <c:f>'Chart Calculations'!$G$4</c:f>
              <c:strCache>
                <c:ptCount val="1"/>
                <c:pt idx="0">
                  <c:v>SUGARS</c:v>
                </c:pt>
              </c:strCache>
            </c:strRef>
          </c:tx>
          <c:spPr>
            <a:solidFill>
              <a:schemeClr val="bg1">
                <a:lumMod val="65000"/>
              </a:schemeClr>
            </a:solidFill>
            <a:ln>
              <a:noFill/>
            </a:ln>
            <a:effectLst/>
          </c:spPr>
          <c:invertIfNegative val="0"/>
          <c:cat>
            <c:strRef>
              <c:f>'Chart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'Chart Calculations'!$G$5:$G$18</c:f>
              <c:numCache>
                <c:formatCode>General</c:formatCode>
                <c:ptCount val="14"/>
                <c:pt idx="0">
                  <c:v>0</c:v>
                </c:pt>
                <c:pt idx="1">
                  <c:v>5</c:v>
                </c:pt>
                <c:pt idx="2">
                  <c:v>5</c:v>
                </c:pt>
                <c:pt idx="3">
                  <c:v>32</c:v>
                </c:pt>
                <c:pt idx="4">
                  <c:v>2</c:v>
                </c:pt>
                <c:pt idx="5">
                  <c:v>2</c:v>
                </c:pt>
                <c:pt idx="6">
                  <c:v>0</c:v>
                </c:pt>
                <c:pt idx="7">
                  <c:v>45</c:v>
                </c:pt>
                <c:pt idx="8">
                  <c:v>15</c:v>
                </c:pt>
                <c:pt idx="9">
                  <c:v>2</c:v>
                </c:pt>
                <c:pt idx="10">
                  <c:v>0</c:v>
                </c:pt>
                <c:pt idx="11">
                  <c:v>32</c:v>
                </c:pt>
                <c:pt idx="12">
                  <c:v>12</c:v>
                </c:pt>
                <c:pt idx="13">
                  <c:v>2</c:v>
                </c:pt>
              </c:numCache>
            </c:numRef>
          </c:val>
        </c:ser>
        <c:ser>
          <c:idx val="3"/>
          <c:order val="3"/>
          <c:tx>
            <c:strRef>
              <c:f>'Chart Calculations'!$F$4</c:f>
              <c:strCache>
                <c:ptCount val="1"/>
                <c:pt idx="0">
                  <c:v>FIBER</c:v>
                </c:pt>
              </c:strCache>
            </c:strRef>
          </c:tx>
          <c:spPr>
            <a:solidFill>
              <a:schemeClr val="accent1"/>
            </a:solidFill>
            <a:ln>
              <a:noFill/>
            </a:ln>
            <a:effectLst/>
          </c:spPr>
          <c:invertIfNegative val="0"/>
          <c:cat>
            <c:strRef>
              <c:f>'Chart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'Chart Calculations'!$F$5:$F$18</c:f>
              <c:numCache>
                <c:formatCode>General</c:formatCode>
                <c:ptCount val="14"/>
                <c:pt idx="0">
                  <c:v>35</c:v>
                </c:pt>
                <c:pt idx="1">
                  <c:v>0</c:v>
                </c:pt>
                <c:pt idx="2">
                  <c:v>0</c:v>
                </c:pt>
                <c:pt idx="3">
                  <c:v>22</c:v>
                </c:pt>
                <c:pt idx="4">
                  <c:v>2</c:v>
                </c:pt>
                <c:pt idx="5">
                  <c:v>10</c:v>
                </c:pt>
                <c:pt idx="6">
                  <c:v>0</c:v>
                </c:pt>
                <c:pt idx="7">
                  <c:v>45</c:v>
                </c:pt>
                <c:pt idx="8">
                  <c:v>55</c:v>
                </c:pt>
                <c:pt idx="9">
                  <c:v>10</c:v>
                </c:pt>
                <c:pt idx="10">
                  <c:v>0</c:v>
                </c:pt>
                <c:pt idx="11">
                  <c:v>95</c:v>
                </c:pt>
                <c:pt idx="12">
                  <c:v>45</c:v>
                </c:pt>
                <c:pt idx="13">
                  <c:v>10</c:v>
                </c:pt>
              </c:numCache>
            </c:numRef>
          </c:val>
        </c:ser>
        <c:dLbls>
          <c:showLegendKey val="0"/>
          <c:showVal val="0"/>
          <c:showCatName val="0"/>
          <c:showSerName val="0"/>
          <c:showPercent val="0"/>
          <c:showBubbleSize val="0"/>
        </c:dLbls>
        <c:gapWidth val="90"/>
        <c:overlap val="100"/>
        <c:axId val="220052080"/>
        <c:axId val="219589680"/>
      </c:barChart>
      <c:catAx>
        <c:axId val="2200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crossAx val="219589680"/>
        <c:crosses val="autoZero"/>
        <c:auto val="1"/>
        <c:lblAlgn val="ctr"/>
        <c:lblOffset val="100"/>
        <c:noMultiLvlLbl val="0"/>
      </c:catAx>
      <c:valAx>
        <c:axId val="21958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0052080"/>
        <c:crosses val="autoZero"/>
        <c:crossBetween val="between"/>
        <c:majorUnit val="0.5"/>
      </c:valAx>
      <c:spPr>
        <a:noFill/>
        <a:ln>
          <a:noFill/>
        </a:ln>
        <a:effectLst/>
      </c:spPr>
    </c:plotArea>
    <c:legend>
      <c:legendPos val="r"/>
      <c:layout>
        <c:manualLayout>
          <c:xMode val="edge"/>
          <c:yMode val="edge"/>
          <c:x val="0.82592615175439521"/>
          <c:y val="0"/>
          <c:w val="0.17225991610861727"/>
          <c:h val="0.96928087074531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148160624306987E-2"/>
          <c:y val="4.307390427479979E-2"/>
          <c:w val="0.73211166785969939"/>
          <c:h val="0.77693884214755327"/>
        </c:manualLayout>
      </c:layout>
      <c:barChart>
        <c:barDir val="col"/>
        <c:grouping val="clustered"/>
        <c:varyColors val="0"/>
        <c:ser>
          <c:idx val="0"/>
          <c:order val="0"/>
          <c:tx>
            <c:strRef>
              <c:f>'Chart Calculations'!$G$22</c:f>
              <c:strCache>
                <c:ptCount val="1"/>
                <c:pt idx="0">
                  <c:v>CALORIES BURNED</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'Chart Calculations'!$D$23:$D$36</c:f>
              <c:numCache>
                <c:formatCode>m/d/yyyy</c:formatCode>
                <c:ptCount val="14"/>
                <c:pt idx="0">
                  <c:v>41354</c:v>
                </c:pt>
                <c:pt idx="1">
                  <c:v>41353</c:v>
                </c:pt>
                <c:pt idx="2">
                  <c:v>41352</c:v>
                </c:pt>
                <c:pt idx="3">
                  <c:v>41351</c:v>
                </c:pt>
                <c:pt idx="4">
                  <c:v>41350</c:v>
                </c:pt>
                <c:pt idx="5">
                  <c:v>41349</c:v>
                </c:pt>
                <c:pt idx="6">
                  <c:v>41348</c:v>
                </c:pt>
                <c:pt idx="7">
                  <c:v>41347</c:v>
                </c:pt>
                <c:pt idx="8">
                  <c:v>41346</c:v>
                </c:pt>
                <c:pt idx="9">
                  <c:v>41345</c:v>
                </c:pt>
                <c:pt idx="10">
                  <c:v>41344</c:v>
                </c:pt>
                <c:pt idx="11">
                  <c:v>41343</c:v>
                </c:pt>
                <c:pt idx="12">
                  <c:v>41342</c:v>
                </c:pt>
                <c:pt idx="13">
                  <c:v>41341</c:v>
                </c:pt>
              </c:numCache>
            </c:numRef>
          </c:cat>
          <c:val>
            <c:numRef>
              <c:f>'Chart Calculations'!$G$23:$G$36</c:f>
              <c:numCache>
                <c:formatCode>General</c:formatCode>
                <c:ptCount val="14"/>
                <c:pt idx="0">
                  <c:v>195</c:v>
                </c:pt>
                <c:pt idx="1">
                  <c:v>265</c:v>
                </c:pt>
                <c:pt idx="2">
                  <c:v>290</c:v>
                </c:pt>
                <c:pt idx="3">
                  <c:v>320</c:v>
                </c:pt>
                <c:pt idx="4">
                  <c:v>350</c:v>
                </c:pt>
                <c:pt idx="5">
                  <c:v>295</c:v>
                </c:pt>
                <c:pt idx="6">
                  <c:v>270</c:v>
                </c:pt>
                <c:pt idx="7">
                  <c:v>325</c:v>
                </c:pt>
                <c:pt idx="8">
                  <c:v>175</c:v>
                </c:pt>
                <c:pt idx="9">
                  <c:v>335</c:v>
                </c:pt>
                <c:pt idx="10">
                  <c:v>205</c:v>
                </c:pt>
                <c:pt idx="11">
                  <c:v>285</c:v>
                </c:pt>
                <c:pt idx="12">
                  <c:v>125</c:v>
                </c:pt>
                <c:pt idx="13">
                  <c:v>150</c:v>
                </c:pt>
              </c:numCache>
            </c:numRef>
          </c:val>
        </c:ser>
        <c:dLbls>
          <c:showLegendKey val="0"/>
          <c:showVal val="0"/>
          <c:showCatName val="0"/>
          <c:showSerName val="0"/>
          <c:showPercent val="0"/>
          <c:showBubbleSize val="0"/>
        </c:dLbls>
        <c:gapWidth val="90"/>
        <c:axId val="219593040"/>
        <c:axId val="219593600"/>
      </c:barChart>
      <c:lineChart>
        <c:grouping val="standard"/>
        <c:varyColors val="0"/>
        <c:ser>
          <c:idx val="1"/>
          <c:order val="1"/>
          <c:tx>
            <c:strRef>
              <c:f>'Chart Calculations'!$F$22</c:f>
              <c:strCache>
                <c:ptCount val="1"/>
                <c:pt idx="0">
                  <c:v>DURATION (MIN)</c:v>
                </c:pt>
              </c:strCache>
            </c:strRef>
          </c:tx>
          <c:spPr>
            <a:ln w="28575" cap="rnd">
              <a:solidFill>
                <a:schemeClr val="accent1"/>
              </a:solidFill>
              <a:round/>
            </a:ln>
            <a:effectLst/>
          </c:spPr>
          <c:marker>
            <c:symbol val="none"/>
          </c:marker>
          <c:cat>
            <c:multiLvlStrRef>
              <c:f>'Chart Calculations'!$D$23:$E$36</c:f>
              <c:multiLvlStrCache>
                <c:ptCount val="14"/>
                <c:lvl>
                  <c:pt idx="0">
                    <c:v>THU</c:v>
                  </c:pt>
                  <c:pt idx="1">
                    <c:v>WED</c:v>
                  </c:pt>
                  <c:pt idx="2">
                    <c:v>TUE</c:v>
                  </c:pt>
                  <c:pt idx="3">
                    <c:v>MON</c:v>
                  </c:pt>
                  <c:pt idx="4">
                    <c:v>SUN</c:v>
                  </c:pt>
                  <c:pt idx="5">
                    <c:v>SAT</c:v>
                  </c:pt>
                  <c:pt idx="6">
                    <c:v>FRI</c:v>
                  </c:pt>
                  <c:pt idx="7">
                    <c:v>THU</c:v>
                  </c:pt>
                  <c:pt idx="8">
                    <c:v>WED</c:v>
                  </c:pt>
                  <c:pt idx="9">
                    <c:v>TUE</c:v>
                  </c:pt>
                  <c:pt idx="10">
                    <c:v>MON</c:v>
                  </c:pt>
                  <c:pt idx="11">
                    <c:v>SUN</c:v>
                  </c:pt>
                  <c:pt idx="12">
                    <c:v>SAT</c:v>
                  </c:pt>
                  <c:pt idx="13">
                    <c:v>FRI</c:v>
                  </c:pt>
                </c:lvl>
                <c:lvl>
                  <c:pt idx="0">
                    <c:v>21/3/2013</c:v>
                  </c:pt>
                  <c:pt idx="1">
                    <c:v>20/3/2013</c:v>
                  </c:pt>
                  <c:pt idx="2">
                    <c:v>19/3/2013</c:v>
                  </c:pt>
                  <c:pt idx="3">
                    <c:v>18/3/2013</c:v>
                  </c:pt>
                  <c:pt idx="4">
                    <c:v>17/3/2013</c:v>
                  </c:pt>
                  <c:pt idx="5">
                    <c:v>16/3/2013</c:v>
                  </c:pt>
                  <c:pt idx="6">
                    <c:v>15/3/2013</c:v>
                  </c:pt>
                  <c:pt idx="7">
                    <c:v>14/3/2013</c:v>
                  </c:pt>
                  <c:pt idx="8">
                    <c:v>13/3/2013</c:v>
                  </c:pt>
                  <c:pt idx="9">
                    <c:v>12/3/2013</c:v>
                  </c:pt>
                  <c:pt idx="10">
                    <c:v>11/3/2013</c:v>
                  </c:pt>
                  <c:pt idx="11">
                    <c:v>10/3/2013</c:v>
                  </c:pt>
                  <c:pt idx="12">
                    <c:v>9/3/2013</c:v>
                  </c:pt>
                  <c:pt idx="13">
                    <c:v>8/3/2013</c:v>
                  </c:pt>
                </c:lvl>
              </c:multiLvlStrCache>
            </c:multiLvlStrRef>
          </c:cat>
          <c:val>
            <c:numRef>
              <c:f>'Chart Calculations'!$F$23:$F$36</c:f>
              <c:numCache>
                <c:formatCode>General</c:formatCode>
                <c:ptCount val="14"/>
                <c:pt idx="0">
                  <c:v>20</c:v>
                </c:pt>
                <c:pt idx="1">
                  <c:v>25</c:v>
                </c:pt>
                <c:pt idx="2">
                  <c:v>40</c:v>
                </c:pt>
                <c:pt idx="3">
                  <c:v>35</c:v>
                </c:pt>
                <c:pt idx="4">
                  <c:v>45</c:v>
                </c:pt>
                <c:pt idx="5">
                  <c:v>20</c:v>
                </c:pt>
                <c:pt idx="6">
                  <c:v>40</c:v>
                </c:pt>
                <c:pt idx="7">
                  <c:v>45</c:v>
                </c:pt>
                <c:pt idx="8">
                  <c:v>40</c:v>
                </c:pt>
                <c:pt idx="9">
                  <c:v>30</c:v>
                </c:pt>
                <c:pt idx="10">
                  <c:v>40</c:v>
                </c:pt>
                <c:pt idx="11">
                  <c:v>20</c:v>
                </c:pt>
                <c:pt idx="12">
                  <c:v>25</c:v>
                </c:pt>
                <c:pt idx="13">
                  <c:v>30</c:v>
                </c:pt>
              </c:numCache>
            </c:numRef>
          </c:val>
          <c:smooth val="0"/>
        </c:ser>
        <c:dLbls>
          <c:showLegendKey val="0"/>
          <c:showVal val="0"/>
          <c:showCatName val="0"/>
          <c:showSerName val="0"/>
          <c:showPercent val="0"/>
          <c:showBubbleSize val="0"/>
        </c:dLbls>
        <c:marker val="1"/>
        <c:smooth val="0"/>
        <c:axId val="219593040"/>
        <c:axId val="219593600"/>
      </c:lineChart>
      <c:dateAx>
        <c:axId val="219593040"/>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19593600"/>
        <c:crosses val="autoZero"/>
        <c:auto val="1"/>
        <c:lblOffset val="100"/>
        <c:baseTimeUnit val="days"/>
      </c:dateAx>
      <c:valAx>
        <c:axId val="219593600"/>
        <c:scaling>
          <c:orientation val="minMax"/>
        </c:scaling>
        <c:delete val="0"/>
        <c:axPos val="l"/>
        <c:majorGridlines>
          <c:spPr>
            <a:ln w="9525" cap="flat" cmpd="sng" algn="ctr">
              <a:solidFill>
                <a:schemeClr val="bg1">
                  <a:lumMod val="65000"/>
                </a:schemeClr>
              </a:solidFill>
              <a:round/>
            </a:ln>
            <a:effectLst/>
          </c:spPr>
        </c:majorGridlines>
        <c:minorGridlines>
          <c:spPr>
            <a:ln w="9525" cap="flat" cmpd="sng" algn="ctr">
              <a:solidFill>
                <a:schemeClr val="bg1">
                  <a:lumMod val="8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9593040"/>
        <c:crosses val="autoZero"/>
        <c:crossBetween val="between"/>
      </c:valAx>
      <c:spPr>
        <a:noFill/>
        <a:ln>
          <a:noFill/>
        </a:ln>
        <a:effectLst/>
      </c:spPr>
    </c:plotArea>
    <c:legend>
      <c:legendPos val="r"/>
      <c:layout>
        <c:manualLayout>
          <c:xMode val="edge"/>
          <c:yMode val="edge"/>
          <c:x val="0.79358555447948698"/>
          <c:y val="3.1675903870771766E-2"/>
          <c:w val="0.19909511979451766"/>
          <c:h val="0.19872736864499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DIET!A1"/><Relationship Id="rId1" Type="http://schemas.openxmlformats.org/officeDocument/2006/relationships/hyperlink" Target="#EXERCISE!A1"/><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hyperlink" Target="#EXERCISE!A1"/><Relationship Id="rId1" Type="http://schemas.openxmlformats.org/officeDocument/2006/relationships/hyperlink" Target="#GOALS!A1"/></Relationships>
</file>

<file path=xl/drawings/_rels/drawing3.xml.rels><?xml version="1.0" encoding="UTF-8" standalone="yes"?>
<Relationships xmlns="http://schemas.openxmlformats.org/package/2006/relationships"><Relationship Id="rId2" Type="http://schemas.openxmlformats.org/officeDocument/2006/relationships/hyperlink" Target="#GOALS!A1"/><Relationship Id="rId1" Type="http://schemas.openxmlformats.org/officeDocument/2006/relationships/hyperlink" Target="#DIET!A1"/></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2</xdr:row>
      <xdr:rowOff>47625</xdr:rowOff>
    </xdr:from>
    <xdr:to>
      <xdr:col>10</xdr:col>
      <xdr:colOff>447675</xdr:colOff>
      <xdr:row>2</xdr:row>
      <xdr:rowOff>352424</xdr:rowOff>
    </xdr:to>
    <xdr:sp macro="" textlink="">
      <xdr:nvSpPr>
        <xdr:cNvPr id="2" name="Exercise" descr="&quot;&quot;" title="Goals navigation button">
          <a:hlinkClick xmlns:r="http://schemas.openxmlformats.org/officeDocument/2006/relationships" r:id="rId1" tooltip="Click to view Exercise"/>
        </xdr:cNvPr>
        <xdr:cNvSpPr/>
      </xdr:nvSpPr>
      <xdr:spPr>
        <a:xfrm>
          <a:off x="8610600" y="29527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solidFill>
                <a:schemeClr val="bg1"/>
              </a:solidFill>
              <a:latin typeface="+mj-lt"/>
            </a:rPr>
            <a:t>&lt;</a:t>
          </a:r>
        </a:p>
      </xdr:txBody>
    </xdr:sp>
    <xdr:clientData fPrintsWithSheet="0"/>
  </xdr:twoCellAnchor>
  <xdr:twoCellAnchor editAs="oneCell">
    <xdr:from>
      <xdr:col>10</xdr:col>
      <xdr:colOff>485775</xdr:colOff>
      <xdr:row>2</xdr:row>
      <xdr:rowOff>47625</xdr:rowOff>
    </xdr:from>
    <xdr:to>
      <xdr:col>11</xdr:col>
      <xdr:colOff>0</xdr:colOff>
      <xdr:row>2</xdr:row>
      <xdr:rowOff>352424</xdr:rowOff>
    </xdr:to>
    <xdr:sp macro="" textlink="">
      <xdr:nvSpPr>
        <xdr:cNvPr id="3" name="Diet" descr="&quot;&quot;" title="Diet navigation button">
          <a:hlinkClick xmlns:r="http://schemas.openxmlformats.org/officeDocument/2006/relationships" r:id="rId2" tooltip="Click to view Diet"/>
        </xdr:cNvPr>
        <xdr:cNvSpPr/>
      </xdr:nvSpPr>
      <xdr:spPr>
        <a:xfrm>
          <a:off x="8953500" y="29527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twoCellAnchor>
  <xdr:twoCellAnchor>
    <xdr:from>
      <xdr:col>2</xdr:col>
      <xdr:colOff>0</xdr:colOff>
      <xdr:row>10</xdr:row>
      <xdr:rowOff>1</xdr:rowOff>
    </xdr:from>
    <xdr:to>
      <xdr:col>11</xdr:col>
      <xdr:colOff>19050</xdr:colOff>
      <xdr:row>17</xdr:row>
      <xdr:rowOff>161926</xdr:rowOff>
    </xdr:to>
    <xdr:graphicFrame macro="">
      <xdr:nvGraphicFramePr>
        <xdr:cNvPr id="19" name="chtDietAnalysis" descr="100% stacked bar chart showing last 14 days of diet entries, including calories, carbohydrates, sugars and fiber." title="Dietary analysi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22</xdr:row>
      <xdr:rowOff>0</xdr:rowOff>
    </xdr:from>
    <xdr:to>
      <xdr:col>11</xdr:col>
      <xdr:colOff>9525</xdr:colOff>
      <xdr:row>41</xdr:row>
      <xdr:rowOff>0</xdr:rowOff>
    </xdr:to>
    <xdr:graphicFrame macro="">
      <xdr:nvGraphicFramePr>
        <xdr:cNvPr id="21" name="chtExerciseAnalysis" descr="Combination column bar and line chart, showing calories burned and duration in minutes of last 14 exercise entries." title="Exercise analysi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1276350</xdr:colOff>
      <xdr:row>1</xdr:row>
      <xdr:rowOff>85725</xdr:rowOff>
    </xdr:from>
    <xdr:to>
      <xdr:col>8</xdr:col>
      <xdr:colOff>1581150</xdr:colOff>
      <xdr:row>1</xdr:row>
      <xdr:rowOff>390524</xdr:rowOff>
    </xdr:to>
    <xdr:sp macro="" textlink="">
      <xdr:nvSpPr>
        <xdr:cNvPr id="2" name="Goals" descr="&quot;&quot;" title="Goals navigation button">
          <a:hlinkClick xmlns:r="http://schemas.openxmlformats.org/officeDocument/2006/relationships" r:id="rId1" tooltip="Click to view Goals"/>
        </xdr:cNvPr>
        <xdr:cNvSpPr/>
      </xdr:nvSpPr>
      <xdr:spPr>
        <a:xfrm>
          <a:off x="7943850" y="266700"/>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&lt;</a:t>
          </a:r>
        </a:p>
      </xdr:txBody>
    </xdr:sp>
    <xdr:clientData fPrintsWithSheet="0"/>
  </xdr:twoCellAnchor>
  <xdr:twoCellAnchor editAs="oneCell">
    <xdr:from>
      <xdr:col>8</xdr:col>
      <xdr:colOff>1619250</xdr:colOff>
      <xdr:row>1</xdr:row>
      <xdr:rowOff>85725</xdr:rowOff>
    </xdr:from>
    <xdr:to>
      <xdr:col>8</xdr:col>
      <xdr:colOff>1924050</xdr:colOff>
      <xdr:row>1</xdr:row>
      <xdr:rowOff>390524</xdr:rowOff>
    </xdr:to>
    <xdr:sp macro="" textlink="">
      <xdr:nvSpPr>
        <xdr:cNvPr id="3" name="Exercise" descr="&quot;&quot;" title="Exercise navigation button">
          <a:hlinkClick xmlns:r="http://schemas.openxmlformats.org/officeDocument/2006/relationships" r:id="rId2" tooltip="Click to view Exercise"/>
        </xdr:cNvPr>
        <xdr:cNvSpPr/>
      </xdr:nvSpPr>
      <xdr:spPr>
        <a:xfrm>
          <a:off x="8286750" y="266700"/>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twoCellAnchor>
  <xdr:twoCellAnchor>
    <xdr:from>
      <xdr:col>3</xdr:col>
      <xdr:colOff>180975</xdr:colOff>
      <xdr:row>6</xdr:row>
      <xdr:rowOff>161927</xdr:rowOff>
    </xdr:from>
    <xdr:to>
      <xdr:col>6</xdr:col>
      <xdr:colOff>390525</xdr:colOff>
      <xdr:row>13</xdr:row>
      <xdr:rowOff>57151</xdr:rowOff>
    </xdr:to>
    <xdr:grpSp>
      <xdr:nvGrpSpPr>
        <xdr:cNvPr id="7" name="Tip" descr="Track all of your dietary information with this table, including date, time, a brief description, number of calories, carbohydrates, sugars and fiber, and any notes you may like to add. The last two weeks will be displayed on the dietary analysis chart of the Goals sheet." title="Enter dietary information"/>
        <xdr:cNvGrpSpPr/>
      </xdr:nvGrpSpPr>
      <xdr:grpSpPr>
        <a:xfrm>
          <a:off x="2438400" y="1724027"/>
          <a:ext cx="3152775" cy="1762124"/>
          <a:chOff x="1304925" y="2000251"/>
          <a:chExt cx="3505200" cy="1962149"/>
        </a:xfrm>
      </xdr:grpSpPr>
      <xdr:grpSp>
        <xdr:nvGrpSpPr>
          <xdr:cNvPr id="2051" name="Group 3" descr="Track all of your dietary information with this table, including date, time, a brief description, number of calories, carbohydrates, sugars and fiber, and any notes you may like to add." title="Enter dietary information"/>
          <xdr:cNvGrpSpPr>
            <a:grpSpLocks noChangeAspect="1"/>
          </xdr:cNvGrpSpPr>
        </xdr:nvGrpSpPr>
        <xdr:grpSpPr bwMode="auto">
          <a:xfrm>
            <a:off x="1304925" y="2000251"/>
            <a:ext cx="3505200" cy="1962149"/>
            <a:chOff x="137" y="210"/>
            <a:chExt cx="368" cy="237"/>
          </a:xfrm>
        </xdr:grpSpPr>
        <xdr:sp macro="" textlink="">
          <xdr:nvSpPr>
            <xdr:cNvPr id="2052" name="Rectangle 4"/>
            <xdr:cNvSpPr>
              <a:spLocks noChangeArrowheads="1"/>
            </xdr:cNvSpPr>
          </xdr:nvSpPr>
          <xdr:spPr bwMode="auto">
            <a:xfrm>
              <a:off x="137" y="210"/>
              <a:ext cx="368" cy="237"/>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053" name="Freeform 5"/>
            <xdr:cNvSpPr>
              <a:spLocks/>
            </xdr:cNvSpPr>
          </xdr:nvSpPr>
          <xdr:spPr bwMode="auto">
            <a:xfrm>
              <a:off x="137" y="211"/>
              <a:ext cx="367" cy="236"/>
            </a:xfrm>
            <a:custGeom>
              <a:avLst/>
              <a:gdLst>
                <a:gd name="T0" fmla="*/ 531 w 3304"/>
                <a:gd name="T1" fmla="*/ 0 h 2127"/>
                <a:gd name="T2" fmla="*/ 452 w 3304"/>
                <a:gd name="T3" fmla="*/ 447 h 2127"/>
                <a:gd name="T4" fmla="*/ 3304 w 3304"/>
                <a:gd name="T5" fmla="*/ 447 h 2127"/>
                <a:gd name="T6" fmla="*/ 3304 w 3304"/>
                <a:gd name="T7" fmla="*/ 2127 h 2127"/>
                <a:gd name="T8" fmla="*/ 0 w 3304"/>
                <a:gd name="T9" fmla="*/ 2127 h 2127"/>
                <a:gd name="T10" fmla="*/ 0 w 3304"/>
                <a:gd name="T11" fmla="*/ 447 h 2127"/>
                <a:gd name="T12" fmla="*/ 263 w 3304"/>
                <a:gd name="T13" fmla="*/ 447 h 2127"/>
                <a:gd name="T14" fmla="*/ 531 w 3304"/>
                <a:gd name="T15" fmla="*/ 0 h 2127"/>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304" h="2127">
                  <a:moveTo>
                    <a:pt x="531" y="0"/>
                  </a:moveTo>
                  <a:lnTo>
                    <a:pt x="452" y="447"/>
                  </a:lnTo>
                  <a:lnTo>
                    <a:pt x="3304" y="447"/>
                  </a:lnTo>
                  <a:lnTo>
                    <a:pt x="3304" y="2127"/>
                  </a:lnTo>
                  <a:lnTo>
                    <a:pt x="0" y="2127"/>
                  </a:lnTo>
                  <a:lnTo>
                    <a:pt x="0" y="447"/>
                  </a:lnTo>
                  <a:lnTo>
                    <a:pt x="263" y="447"/>
                  </a:lnTo>
                  <a:lnTo>
                    <a:pt x="531" y="0"/>
                  </a:lnTo>
                  <a:close/>
                </a:path>
              </a:pathLst>
            </a:custGeom>
            <a:solidFill>
              <a:schemeClr val="accent1"/>
            </a:solidFill>
            <a:ln w="0">
              <a:noFill/>
              <a:prstDash val="solid"/>
              <a:round/>
              <a:headEnd/>
              <a:tailEnd/>
            </a:ln>
          </xdr:spPr>
        </xdr:sp>
      </xdr:grpSp>
      <xdr:sp macro="" textlink="">
        <xdr:nvSpPr>
          <xdr:cNvPr id="5" name="TextBox 4"/>
          <xdr:cNvSpPr txBox="1"/>
        </xdr:nvSpPr>
        <xdr:spPr>
          <a:xfrm>
            <a:off x="1362075" y="2571750"/>
            <a:ext cx="3381375" cy="12096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latin typeface="+mj-lt"/>
              </a:rPr>
              <a:t>DIETARY</a:t>
            </a:r>
            <a:r>
              <a:rPr lang="en-US" sz="1100" baseline="0">
                <a:solidFill>
                  <a:schemeClr val="tx1">
                    <a:lumMod val="75000"/>
                    <a:lumOff val="25000"/>
                  </a:schemeClr>
                </a:solidFill>
                <a:latin typeface="+mj-lt"/>
              </a:rPr>
              <a:t> DATA</a:t>
            </a:r>
            <a:endParaRPr lang="en-US" sz="1100">
              <a:solidFill>
                <a:schemeClr val="tx1">
                  <a:lumMod val="75000"/>
                  <a:lumOff val="25000"/>
                </a:schemeClr>
              </a:solidFill>
              <a:latin typeface="+mj-lt"/>
            </a:endParaRPr>
          </a:p>
          <a:p>
            <a:endParaRPr lang="en-US" sz="1050"/>
          </a:p>
          <a:p>
            <a:r>
              <a:rPr lang="en-US" sz="1100">
                <a:solidFill>
                  <a:schemeClr val="bg1"/>
                </a:solidFill>
              </a:rPr>
              <a:t>Track all of your diet information in this table.</a:t>
            </a:r>
          </a:p>
          <a:p>
            <a:endParaRPr lang="en-US" sz="1100">
              <a:solidFill>
                <a:schemeClr val="bg1"/>
              </a:solidFill>
            </a:endParaRPr>
          </a:p>
          <a:p>
            <a:r>
              <a:rPr lang="en-US" sz="1100">
                <a:solidFill>
                  <a:schemeClr val="bg1"/>
                </a:solidFill>
              </a:rPr>
              <a:t>The last two weeks will be displayed</a:t>
            </a:r>
            <a:r>
              <a:rPr lang="en-US" sz="1100" baseline="0">
                <a:solidFill>
                  <a:schemeClr val="bg1"/>
                </a:solidFill>
              </a:rPr>
              <a:t> </a:t>
            </a:r>
            <a:r>
              <a:rPr lang="en-US" sz="1100">
                <a:solidFill>
                  <a:schemeClr val="bg1"/>
                </a:solidFill>
              </a:rPr>
              <a:t>on the dietary</a:t>
            </a:r>
            <a:r>
              <a:rPr lang="en-US" sz="1100" baseline="0">
                <a:solidFill>
                  <a:schemeClr val="bg1"/>
                </a:solidFill>
              </a:rPr>
              <a:t> analysis chart on the Goals sheet.</a:t>
            </a:r>
            <a:endParaRPr lang="en-US" sz="1100">
              <a:solidFill>
                <a:schemeClr val="bg1"/>
              </a:solidFill>
            </a:endParaRPr>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2143125</xdr:colOff>
      <xdr:row>1</xdr:row>
      <xdr:rowOff>85725</xdr:rowOff>
    </xdr:from>
    <xdr:to>
      <xdr:col>4</xdr:col>
      <xdr:colOff>2447925</xdr:colOff>
      <xdr:row>1</xdr:row>
      <xdr:rowOff>390524</xdr:rowOff>
    </xdr:to>
    <xdr:sp macro="" textlink="">
      <xdr:nvSpPr>
        <xdr:cNvPr id="2" name="Diet" descr="&quot;&quot;" title="Diet navigation button">
          <a:hlinkClick xmlns:r="http://schemas.openxmlformats.org/officeDocument/2006/relationships" r:id="rId1" tooltip="Click to view Diet"/>
        </xdr:cNvPr>
        <xdr:cNvSpPr/>
      </xdr:nvSpPr>
      <xdr:spPr>
        <a:xfrm>
          <a:off x="6572250" y="266700"/>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&lt;</a:t>
          </a:r>
        </a:p>
      </xdr:txBody>
    </xdr:sp>
    <xdr:clientData fPrintsWithSheet="0"/>
  </xdr:twoCellAnchor>
  <xdr:twoCellAnchor editAs="oneCell">
    <xdr:from>
      <xdr:col>4</xdr:col>
      <xdr:colOff>2486025</xdr:colOff>
      <xdr:row>1</xdr:row>
      <xdr:rowOff>85725</xdr:rowOff>
    </xdr:from>
    <xdr:to>
      <xdr:col>4</xdr:col>
      <xdr:colOff>2790825</xdr:colOff>
      <xdr:row>1</xdr:row>
      <xdr:rowOff>390524</xdr:rowOff>
    </xdr:to>
    <xdr:sp macro="" textlink="">
      <xdr:nvSpPr>
        <xdr:cNvPr id="3" name="Goals" descr="&quot;&quot;" title="Exercise navigation button">
          <a:hlinkClick xmlns:r="http://schemas.openxmlformats.org/officeDocument/2006/relationships" r:id="rId2" tooltip="Click to view Goals"/>
        </xdr:cNvPr>
        <xdr:cNvSpPr/>
      </xdr:nvSpPr>
      <xdr:spPr>
        <a:xfrm>
          <a:off x="6915150" y="266700"/>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twoCellAnchor>
  <xdr:twoCellAnchor>
    <xdr:from>
      <xdr:col>2</xdr:col>
      <xdr:colOff>685800</xdr:colOff>
      <xdr:row>7</xdr:row>
      <xdr:rowOff>180975</xdr:rowOff>
    </xdr:from>
    <xdr:to>
      <xdr:col>4</xdr:col>
      <xdr:colOff>800100</xdr:colOff>
      <xdr:row>13</xdr:row>
      <xdr:rowOff>247650</xdr:rowOff>
    </xdr:to>
    <xdr:grpSp>
      <xdr:nvGrpSpPr>
        <xdr:cNvPr id="11" name="Tip" descr="Track all of your exercise information with this table, including date, minute duration, calories burned, and any notes you may like to add." title="Enter exercise information"/>
        <xdr:cNvGrpSpPr/>
      </xdr:nvGrpSpPr>
      <xdr:grpSpPr>
        <a:xfrm>
          <a:off x="1847850" y="2009775"/>
          <a:ext cx="3381375" cy="1666875"/>
          <a:chOff x="1162050" y="2343150"/>
          <a:chExt cx="3505200" cy="2495550"/>
        </a:xfrm>
      </xdr:grpSpPr>
      <xdr:grpSp>
        <xdr:nvGrpSpPr>
          <xdr:cNvPr id="5" name="Group 3" descr="Track all of your exercise information with this table, including date, minute duration, calories burned, and any notes you may like to add." title="Enter exercise information"/>
          <xdr:cNvGrpSpPr>
            <a:grpSpLocks noChangeAspect="1"/>
          </xdr:cNvGrpSpPr>
        </xdr:nvGrpSpPr>
        <xdr:grpSpPr bwMode="auto">
          <a:xfrm>
            <a:off x="1162050" y="2343150"/>
            <a:ext cx="3505200" cy="2495550"/>
            <a:chOff x="137" y="210"/>
            <a:chExt cx="368" cy="237"/>
          </a:xfrm>
        </xdr:grpSpPr>
        <xdr:sp macro="" textlink="">
          <xdr:nvSpPr>
            <xdr:cNvPr id="8" name="Rectangle 4"/>
            <xdr:cNvSpPr>
              <a:spLocks noChangeArrowheads="1"/>
            </xdr:cNvSpPr>
          </xdr:nvSpPr>
          <xdr:spPr bwMode="auto">
            <a:xfrm>
              <a:off x="137" y="210"/>
              <a:ext cx="368" cy="237"/>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Freeform 5"/>
            <xdr:cNvSpPr>
              <a:spLocks/>
            </xdr:cNvSpPr>
          </xdr:nvSpPr>
          <xdr:spPr bwMode="auto">
            <a:xfrm>
              <a:off x="137" y="211"/>
              <a:ext cx="367" cy="236"/>
            </a:xfrm>
            <a:custGeom>
              <a:avLst/>
              <a:gdLst>
                <a:gd name="T0" fmla="*/ 531 w 3304"/>
                <a:gd name="T1" fmla="*/ 0 h 2127"/>
                <a:gd name="T2" fmla="*/ 452 w 3304"/>
                <a:gd name="T3" fmla="*/ 447 h 2127"/>
                <a:gd name="T4" fmla="*/ 3304 w 3304"/>
                <a:gd name="T5" fmla="*/ 447 h 2127"/>
                <a:gd name="T6" fmla="*/ 3304 w 3304"/>
                <a:gd name="T7" fmla="*/ 2127 h 2127"/>
                <a:gd name="T8" fmla="*/ 0 w 3304"/>
                <a:gd name="T9" fmla="*/ 2127 h 2127"/>
                <a:gd name="T10" fmla="*/ 0 w 3304"/>
                <a:gd name="T11" fmla="*/ 447 h 2127"/>
                <a:gd name="T12" fmla="*/ 263 w 3304"/>
                <a:gd name="T13" fmla="*/ 447 h 2127"/>
                <a:gd name="T14" fmla="*/ 531 w 3304"/>
                <a:gd name="T15" fmla="*/ 0 h 2127"/>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304" h="2127">
                  <a:moveTo>
                    <a:pt x="531" y="0"/>
                  </a:moveTo>
                  <a:lnTo>
                    <a:pt x="452" y="447"/>
                  </a:lnTo>
                  <a:lnTo>
                    <a:pt x="3304" y="447"/>
                  </a:lnTo>
                  <a:lnTo>
                    <a:pt x="3304" y="2127"/>
                  </a:lnTo>
                  <a:lnTo>
                    <a:pt x="0" y="2127"/>
                  </a:lnTo>
                  <a:lnTo>
                    <a:pt x="0" y="447"/>
                  </a:lnTo>
                  <a:lnTo>
                    <a:pt x="263" y="447"/>
                  </a:lnTo>
                  <a:lnTo>
                    <a:pt x="531" y="0"/>
                  </a:lnTo>
                  <a:close/>
                </a:path>
              </a:pathLst>
            </a:custGeom>
            <a:solidFill>
              <a:schemeClr val="accent1"/>
            </a:solidFill>
            <a:ln w="0">
              <a:noFill/>
              <a:prstDash val="solid"/>
              <a:round/>
              <a:headEnd/>
              <a:tailEnd/>
            </a:ln>
          </xdr:spPr>
        </xdr:sp>
      </xdr:grpSp>
      <xdr:sp macro="" textlink="">
        <xdr:nvSpPr>
          <xdr:cNvPr id="6" name="TextBox 5" descr="Track all of your exercise information with this table, including date, minute duration, calories burned, and any notes you may like to add. The last two weeks will be displayed on the exercise analysis chart on the Goals sheet.&#10;" title="Enter exercise information"/>
          <xdr:cNvSpPr txBox="1"/>
        </xdr:nvSpPr>
        <xdr:spPr>
          <a:xfrm>
            <a:off x="1219200" y="3070008"/>
            <a:ext cx="3381375" cy="172591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latin typeface="+mj-lt"/>
              </a:rPr>
              <a:t>EXERCISE</a:t>
            </a:r>
            <a:r>
              <a:rPr lang="en-US" sz="1100" baseline="0">
                <a:solidFill>
                  <a:schemeClr val="tx1">
                    <a:lumMod val="75000"/>
                    <a:lumOff val="25000"/>
                  </a:schemeClr>
                </a:solidFill>
                <a:latin typeface="+mj-lt"/>
              </a:rPr>
              <a:t> DATA</a:t>
            </a:r>
            <a:endParaRPr lang="en-US" sz="1100">
              <a:solidFill>
                <a:schemeClr val="tx1">
                  <a:lumMod val="75000"/>
                  <a:lumOff val="25000"/>
                </a:schemeClr>
              </a:solidFill>
              <a:latin typeface="+mj-lt"/>
            </a:endParaRPr>
          </a:p>
          <a:p>
            <a:endParaRPr lang="en-US" sz="1050"/>
          </a:p>
          <a:p>
            <a:r>
              <a:rPr lang="en-US" sz="1100">
                <a:solidFill>
                  <a:schemeClr val="bg1"/>
                </a:solidFill>
              </a:rPr>
              <a:t>Track all of your exercise information in this table.</a:t>
            </a:r>
          </a:p>
          <a:p>
            <a:endParaRPr lang="en-US" sz="1100">
              <a:solidFill>
                <a:schemeClr val="bg1"/>
              </a:solidFill>
            </a:endParaRPr>
          </a:p>
          <a:p>
            <a:r>
              <a:rPr lang="en-US" sz="1100">
                <a:solidFill>
                  <a:schemeClr val="bg1"/>
                </a:solidFill>
              </a:rPr>
              <a:t>The last two weeks will be displayed</a:t>
            </a:r>
            <a:r>
              <a:rPr lang="en-US" sz="1100" baseline="0">
                <a:solidFill>
                  <a:schemeClr val="bg1"/>
                </a:solidFill>
              </a:rPr>
              <a:t> </a:t>
            </a:r>
            <a:r>
              <a:rPr lang="en-US" sz="1100">
                <a:solidFill>
                  <a:schemeClr val="bg1"/>
                </a:solidFill>
              </a:rPr>
              <a:t>on the exercise </a:t>
            </a:r>
            <a:r>
              <a:rPr lang="en-US" sz="1100" baseline="0">
                <a:solidFill>
                  <a:schemeClr val="bg1"/>
                </a:solidFill>
              </a:rPr>
              <a:t>analysis chart on the Goals sheet.</a:t>
            </a:r>
            <a:endParaRPr lang="en-US" sz="1100">
              <a:solidFill>
                <a:schemeClr val="bg1"/>
              </a:solidFill>
            </a:endParaRPr>
          </a:p>
        </xdr:txBody>
      </xdr:sp>
    </xdr:grpSp>
    <xdr:clientData fPrintsWithSheet="0"/>
  </xdr:twoCellAnchor>
</xdr:wsDr>
</file>

<file path=xl/tables/table1.xml><?xml version="1.0" encoding="utf-8"?>
<table xmlns="http://schemas.openxmlformats.org/spreadsheetml/2006/main" id="1" name="tblDiet" displayName="tblDiet" ref="B5:I20" totalsRowShown="0" headerRowDxfId="15" dataDxfId="14">
  <autoFilter ref="B5:I20"/>
  <tableColumns count="8">
    <tableColumn id="1" name="DATE" dataDxfId="13"/>
    <tableColumn id="2" name="TIME" dataDxfId="12"/>
    <tableColumn id="3" name="DESCRIPTION" dataDxfId="11"/>
    <tableColumn id="4" name="CALORIES" dataDxfId="10"/>
    <tableColumn id="5" name="CARBS" dataDxfId="9"/>
    <tableColumn id="6" name="SUGARS" dataDxfId="8"/>
    <tableColumn id="7" name="FIBER" dataDxfId="7"/>
    <tableColumn id="8" name="NOTES" dataDxfId="6"/>
  </tableColumns>
  <tableStyleInfo name="Diet and exercise journal Table" showFirstColumn="0" showLastColumn="0" showRowStripes="1" showColumnStripes="0"/>
  <extLst>
    <ext xmlns:x14="http://schemas.microsoft.com/office/spreadsheetml/2009/9/main" uri="{504A1905-F514-4f6f-8877-14C23A59335A}">
      <x14:table altText="Diet table" altTextSummary="Enter diet information, including date, time, description, calories, carbohydrates, sugars, fibers and any notes you want."/>
    </ext>
  </extLst>
</table>
</file>

<file path=xl/tables/table2.xml><?xml version="1.0" encoding="utf-8"?>
<table xmlns="http://schemas.openxmlformats.org/spreadsheetml/2006/main" id="2" name="tblExercise" displayName="tblExercise" ref="B5:E22" totalsRowShown="0" headerRowDxfId="5" dataDxfId="4">
  <autoFilter ref="B5:E22"/>
  <tableColumns count="4">
    <tableColumn id="1" name="DATE" dataDxfId="3"/>
    <tableColumn id="2" name="DURATION (MIN)" dataDxfId="2"/>
    <tableColumn id="3" name="CALORIES BURNED" dataDxfId="1"/>
    <tableColumn id="4" name="NOTES" dataDxfId="0"/>
  </tableColumns>
  <tableStyleInfo name="Diet and exercise journal Table" showFirstColumn="0" showLastColumn="0" showRowStripes="1" showColumnStripes="0"/>
  <extLst>
    <ext xmlns:x14="http://schemas.microsoft.com/office/spreadsheetml/2009/9/main" uri="{504A1905-F514-4f6f-8877-14C23A59335A}">
      <x14:table altText="Exercise table" altTextSummary="Enter exercise information, including date, duration, calories burned and any notes you want."/>
    </ext>
  </extLst>
</table>
</file>

<file path=xl/theme/theme1.xml><?xml version="1.0" encoding="utf-8"?>
<a:theme xmlns:a="http://schemas.openxmlformats.org/drawingml/2006/main" name="Office Theme">
  <a:themeElements>
    <a:clrScheme name="Diet and exercise journal">
      <a:dk1>
        <a:srgbClr val="000000"/>
      </a:dk1>
      <a:lt1>
        <a:srgbClr val="FFFFFF"/>
      </a:lt1>
      <a:dk2>
        <a:srgbClr val="284C5F"/>
      </a:dk2>
      <a:lt2>
        <a:srgbClr val="F0F0F0"/>
      </a:lt2>
      <a:accent1>
        <a:srgbClr val="90CF47"/>
      </a:accent1>
      <a:accent2>
        <a:srgbClr val="1EAA91"/>
      </a:accent2>
      <a:accent3>
        <a:srgbClr val="1E8496"/>
      </a:accent3>
      <a:accent4>
        <a:srgbClr val="AD639E"/>
      </a:accent4>
      <a:accent5>
        <a:srgbClr val="CF5539"/>
      </a:accent5>
      <a:accent6>
        <a:srgbClr val="E9A339"/>
      </a:accent6>
      <a:hlink>
        <a:srgbClr val="1E8496"/>
      </a:hlink>
      <a:folHlink>
        <a:srgbClr val="AD639E"/>
      </a:folHlink>
    </a:clrScheme>
    <a:fontScheme name="Diet and exercise journal">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K41"/>
  <sheetViews>
    <sheetView showGridLines="0" tabSelected="1" workbookViewId="0">
      <selection sqref="A1:A3"/>
    </sheetView>
  </sheetViews>
  <sheetFormatPr defaultRowHeight="14.25" x14ac:dyDescent="0.2"/>
  <cols>
    <col min="1" max="1" width="20.625" customWidth="1"/>
    <col min="2" max="2" width="1.5" customWidth="1"/>
    <col min="3" max="3" width="16.375" customWidth="1"/>
    <col min="4" max="11" width="10.375" customWidth="1"/>
  </cols>
  <sheetData>
    <row r="1" spans="1:11" ht="9.75" customHeight="1" x14ac:dyDescent="0.2">
      <c r="A1" s="34">
        <v>41334</v>
      </c>
    </row>
    <row r="2" spans="1:11" ht="9.75" customHeight="1" x14ac:dyDescent="0.2">
      <c r="A2" s="35"/>
    </row>
    <row r="3" spans="1:11" ht="36.75" x14ac:dyDescent="0.7">
      <c r="A3" s="35"/>
      <c r="C3" s="1" t="s">
        <v>16</v>
      </c>
      <c r="D3" s="1"/>
      <c r="E3" s="1"/>
      <c r="F3" s="1"/>
      <c r="G3" s="1"/>
      <c r="H3" s="1"/>
      <c r="I3" s="1"/>
      <c r="J3" s="1"/>
      <c r="K3" s="1"/>
    </row>
    <row r="4" spans="1:11" ht="15" x14ac:dyDescent="0.2">
      <c r="A4" s="36" t="s">
        <v>21</v>
      </c>
      <c r="C4" s="2" t="s">
        <v>17</v>
      </c>
    </row>
    <row r="5" spans="1:11" x14ac:dyDescent="0.2">
      <c r="A5" s="37"/>
    </row>
    <row r="6" spans="1:11" ht="14.25" customHeight="1" x14ac:dyDescent="0.2">
      <c r="A6" s="34">
        <v>41485</v>
      </c>
    </row>
    <row r="7" spans="1:11" ht="14.25" customHeight="1" x14ac:dyDescent="0.2">
      <c r="A7" s="35"/>
    </row>
    <row r="8" spans="1:11" ht="14.25" customHeight="1" x14ac:dyDescent="0.2">
      <c r="A8" s="35"/>
      <c r="C8" s="41" t="s">
        <v>36</v>
      </c>
      <c r="D8" s="41"/>
      <c r="E8" s="41"/>
      <c r="F8" s="41"/>
      <c r="G8" s="41"/>
      <c r="H8" s="41"/>
      <c r="I8" s="41"/>
      <c r="J8" s="41"/>
      <c r="K8" s="41"/>
    </row>
    <row r="9" spans="1:11" ht="14.25" customHeight="1" x14ac:dyDescent="0.2">
      <c r="A9" s="35"/>
      <c r="C9" s="41"/>
      <c r="D9" s="41"/>
      <c r="E9" s="41"/>
      <c r="F9" s="41"/>
      <c r="G9" s="41"/>
      <c r="H9" s="41"/>
      <c r="I9" s="41"/>
      <c r="J9" s="41"/>
      <c r="K9" s="41"/>
    </row>
    <row r="10" spans="1:11" x14ac:dyDescent="0.2">
      <c r="A10" s="36" t="s">
        <v>22</v>
      </c>
    </row>
    <row r="11" spans="1:11" x14ac:dyDescent="0.2">
      <c r="A11" s="37"/>
    </row>
    <row r="12" spans="1:11" ht="14.25" customHeight="1" x14ac:dyDescent="0.2">
      <c r="A12" s="42">
        <v>220</v>
      </c>
    </row>
    <row r="13" spans="1:11" ht="14.25" customHeight="1" x14ac:dyDescent="0.2">
      <c r="A13" s="43"/>
    </row>
    <row r="14" spans="1:11" ht="14.25" customHeight="1" x14ac:dyDescent="0.2">
      <c r="A14" s="43"/>
    </row>
    <row r="15" spans="1:11" ht="14.25" customHeight="1" x14ac:dyDescent="0.2">
      <c r="A15" s="43"/>
    </row>
    <row r="16" spans="1:11" x14ac:dyDescent="0.2">
      <c r="A16" s="38" t="s">
        <v>23</v>
      </c>
    </row>
    <row r="17" spans="1:11" x14ac:dyDescent="0.2">
      <c r="A17" s="39"/>
    </row>
    <row r="18" spans="1:11" ht="14.25" customHeight="1" x14ac:dyDescent="0.2">
      <c r="A18" s="42">
        <v>180</v>
      </c>
    </row>
    <row r="19" spans="1:11" ht="14.25" customHeight="1" x14ac:dyDescent="0.2">
      <c r="A19" s="43"/>
    </row>
    <row r="20" spans="1:11" ht="14.25" customHeight="1" x14ac:dyDescent="0.2">
      <c r="A20" s="43"/>
      <c r="C20" s="40" t="s">
        <v>31</v>
      </c>
      <c r="D20" s="40"/>
      <c r="E20" s="40"/>
      <c r="F20" s="40"/>
      <c r="G20" s="40"/>
      <c r="H20" s="40"/>
      <c r="I20" s="40"/>
      <c r="J20" s="40"/>
      <c r="K20" s="40"/>
    </row>
    <row r="21" spans="1:11" ht="14.25" customHeight="1" x14ac:dyDescent="0.2">
      <c r="A21" s="43"/>
      <c r="C21" s="40"/>
      <c r="D21" s="40"/>
      <c r="E21" s="40"/>
      <c r="F21" s="40"/>
      <c r="G21" s="40"/>
      <c r="H21" s="40"/>
      <c r="I21" s="40"/>
      <c r="J21" s="40"/>
      <c r="K21" s="40"/>
    </row>
    <row r="22" spans="1:11" x14ac:dyDescent="0.2">
      <c r="A22" s="38" t="s">
        <v>24</v>
      </c>
    </row>
    <row r="23" spans="1:11" x14ac:dyDescent="0.2">
      <c r="A23" s="39"/>
    </row>
    <row r="24" spans="1:11" ht="14.25" customHeight="1" x14ac:dyDescent="0.2">
      <c r="A24" s="28">
        <f>StartWeight-EndWeight</f>
        <v>40</v>
      </c>
    </row>
    <row r="25" spans="1:11" ht="14.25" customHeight="1" x14ac:dyDescent="0.2">
      <c r="A25" s="29"/>
    </row>
    <row r="26" spans="1:11" ht="14.25" customHeight="1" x14ac:dyDescent="0.2">
      <c r="A26" s="29"/>
    </row>
    <row r="27" spans="1:11" ht="14.25" customHeight="1" x14ac:dyDescent="0.2">
      <c r="A27" s="29"/>
    </row>
    <row r="28" spans="1:11" x14ac:dyDescent="0.2">
      <c r="A28" s="32" t="s">
        <v>18</v>
      </c>
    </row>
    <row r="29" spans="1:11" x14ac:dyDescent="0.2">
      <c r="A29" s="33"/>
      <c r="J29" s="3"/>
      <c r="K29" s="3"/>
    </row>
    <row r="30" spans="1:11" ht="14.25" customHeight="1" x14ac:dyDescent="0.2">
      <c r="A30" s="28">
        <f>EndDate-StartDate</f>
        <v>151</v>
      </c>
      <c r="J30" s="3"/>
      <c r="K30" s="3"/>
    </row>
    <row r="31" spans="1:11" ht="14.25" customHeight="1" x14ac:dyDescent="0.2">
      <c r="A31" s="29"/>
      <c r="J31" s="3"/>
      <c r="K31" s="3"/>
    </row>
    <row r="32" spans="1:11" ht="14.25" customHeight="1" x14ac:dyDescent="0.2">
      <c r="A32" s="29"/>
      <c r="J32" s="3"/>
      <c r="K32" s="3"/>
    </row>
    <row r="33" spans="1:11" ht="14.25" customHeight="1" x14ac:dyDescent="0.2">
      <c r="A33" s="29"/>
      <c r="J33" s="3"/>
      <c r="K33" s="3"/>
    </row>
    <row r="34" spans="1:11" x14ac:dyDescent="0.2">
      <c r="A34" s="32" t="s">
        <v>19</v>
      </c>
      <c r="J34" s="3"/>
      <c r="K34" s="3"/>
    </row>
    <row r="35" spans="1:11" x14ac:dyDescent="0.2">
      <c r="A35" s="33"/>
      <c r="J35" s="3"/>
      <c r="K35" s="3"/>
    </row>
    <row r="36" spans="1:11" ht="14.25" customHeight="1" x14ac:dyDescent="0.2">
      <c r="A36" s="30">
        <f>WeightGoal/A30</f>
        <v>0.26490066225165565</v>
      </c>
      <c r="J36" s="3"/>
      <c r="K36" s="3"/>
    </row>
    <row r="37" spans="1:11" ht="14.25" customHeight="1" x14ac:dyDescent="0.2">
      <c r="A37" s="31"/>
      <c r="C37" s="5"/>
      <c r="D37" s="5"/>
      <c r="E37" s="5"/>
      <c r="F37" s="5"/>
      <c r="G37" s="5"/>
      <c r="H37" s="5"/>
      <c r="I37" s="5"/>
      <c r="J37" s="5"/>
      <c r="K37" s="5"/>
    </row>
    <row r="38" spans="1:11" ht="14.25" customHeight="1" x14ac:dyDescent="0.2">
      <c r="A38" s="31"/>
    </row>
    <row r="39" spans="1:11" ht="14.25" customHeight="1" x14ac:dyDescent="0.2">
      <c r="A39" s="31"/>
    </row>
    <row r="40" spans="1:11" x14ac:dyDescent="0.2">
      <c r="A40" s="32" t="s">
        <v>20</v>
      </c>
    </row>
    <row r="41" spans="1:11" x14ac:dyDescent="0.2">
      <c r="A41" s="33"/>
    </row>
  </sheetData>
  <mergeCells count="16">
    <mergeCell ref="C20:K21"/>
    <mergeCell ref="C8:K9"/>
    <mergeCell ref="A6:A9"/>
    <mergeCell ref="A10:A11"/>
    <mergeCell ref="A16:A17"/>
    <mergeCell ref="A12:A15"/>
    <mergeCell ref="A18:A21"/>
    <mergeCell ref="A24:A27"/>
    <mergeCell ref="A30:A33"/>
    <mergeCell ref="A36:A39"/>
    <mergeCell ref="A40:A41"/>
    <mergeCell ref="A1:A3"/>
    <mergeCell ref="A4:A5"/>
    <mergeCell ref="A22:A23"/>
    <mergeCell ref="A28:A29"/>
    <mergeCell ref="A34:A35"/>
  </mergeCells>
  <printOptions horizontalCentered="1"/>
  <pageMargins left="0.4" right="0.4" top="0.4" bottom="0.4" header="0.3" footer="0.3"/>
  <pageSetup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pageSetUpPr autoPageBreaks="0" fitToPage="1"/>
  </sheetPr>
  <dimension ref="B1:I20"/>
  <sheetViews>
    <sheetView showGridLines="0" workbookViewId="0"/>
  </sheetViews>
  <sheetFormatPr defaultRowHeight="21" customHeight="1" x14ac:dyDescent="0.2"/>
  <cols>
    <col min="1" max="1" width="1.5" customWidth="1"/>
    <col min="2" max="2" width="15.625" customWidth="1"/>
    <col min="3" max="3" width="12.5" customWidth="1"/>
    <col min="4" max="4" width="16" bestFit="1" customWidth="1"/>
    <col min="5" max="5" width="12.375" bestFit="1" customWidth="1"/>
    <col min="6" max="6" width="10.25" customWidth="1"/>
    <col min="7" max="7" width="10.75" bestFit="1" customWidth="1"/>
    <col min="8" max="8" width="8.5" bestFit="1" customWidth="1"/>
    <col min="9" max="9" width="25.375" customWidth="1"/>
  </cols>
  <sheetData>
    <row r="1" spans="2:9" ht="14.25" x14ac:dyDescent="0.2"/>
    <row r="2" spans="2:9" ht="36.75" x14ac:dyDescent="0.7">
      <c r="B2" s="13" t="s">
        <v>34</v>
      </c>
      <c r="C2" s="1"/>
      <c r="D2" s="1"/>
      <c r="E2" s="1"/>
      <c r="F2" s="1"/>
      <c r="G2" s="1"/>
      <c r="H2" s="1"/>
      <c r="I2" s="1"/>
    </row>
    <row r="3" spans="2:9" ht="15" x14ac:dyDescent="0.2">
      <c r="B3" s="2" t="str">
        <f>Subtitle</f>
        <v>DIET &amp; EXERCISE JOURNAL</v>
      </c>
      <c r="C3" s="2"/>
      <c r="D3" s="2"/>
      <c r="E3" s="2"/>
      <c r="F3" s="2"/>
      <c r="G3" s="2"/>
      <c r="H3" s="2"/>
      <c r="I3" s="2"/>
    </row>
    <row r="4" spans="2:9" ht="15" customHeight="1" x14ac:dyDescent="0.2"/>
    <row r="5" spans="2:9" ht="21" customHeight="1" x14ac:dyDescent="0.2">
      <c r="B5" s="23" t="s">
        <v>14</v>
      </c>
      <c r="C5" s="24" t="s">
        <v>37</v>
      </c>
      <c r="D5" s="26" t="s">
        <v>38</v>
      </c>
      <c r="E5" s="25" t="s">
        <v>30</v>
      </c>
      <c r="F5" s="25" t="s">
        <v>43</v>
      </c>
      <c r="G5" s="25" t="s">
        <v>29</v>
      </c>
      <c r="H5" s="25" t="s">
        <v>28</v>
      </c>
      <c r="I5" s="26" t="s">
        <v>39</v>
      </c>
    </row>
    <row r="6" spans="2:9" ht="21" customHeight="1" x14ac:dyDescent="0.2">
      <c r="B6" s="14">
        <v>41334</v>
      </c>
      <c r="C6" s="17">
        <v>0.29166666666666669</v>
      </c>
      <c r="D6" s="15" t="s">
        <v>0</v>
      </c>
      <c r="E6" s="18">
        <v>10</v>
      </c>
      <c r="F6" s="18">
        <v>10</v>
      </c>
      <c r="G6" s="18">
        <v>0</v>
      </c>
      <c r="H6" s="18">
        <v>0</v>
      </c>
      <c r="I6" s="15" t="s">
        <v>4</v>
      </c>
    </row>
    <row r="7" spans="2:9" ht="21" customHeight="1" x14ac:dyDescent="0.2">
      <c r="B7" s="14">
        <v>41334</v>
      </c>
      <c r="C7" s="17">
        <v>0.33333333333333331</v>
      </c>
      <c r="D7" s="15" t="s">
        <v>2</v>
      </c>
      <c r="E7" s="18">
        <v>10</v>
      </c>
      <c r="F7" s="18">
        <v>10</v>
      </c>
      <c r="G7" s="18">
        <v>2</v>
      </c>
      <c r="H7" s="18">
        <v>10</v>
      </c>
      <c r="I7" s="15" t="s">
        <v>3</v>
      </c>
    </row>
    <row r="8" spans="2:9" ht="21" customHeight="1" x14ac:dyDescent="0.2">
      <c r="B8" s="14">
        <v>41334</v>
      </c>
      <c r="C8" s="17">
        <v>0.5</v>
      </c>
      <c r="D8" s="15" t="s">
        <v>5</v>
      </c>
      <c r="E8" s="18">
        <v>350</v>
      </c>
      <c r="F8" s="18">
        <v>35</v>
      </c>
      <c r="G8" s="18">
        <v>12</v>
      </c>
      <c r="H8" s="18">
        <v>45</v>
      </c>
      <c r="I8" s="15" t="s">
        <v>7</v>
      </c>
    </row>
    <row r="9" spans="2:9" ht="21" customHeight="1" x14ac:dyDescent="0.2">
      <c r="B9" s="14">
        <v>41334</v>
      </c>
      <c r="C9" s="17">
        <v>0.79166666666666663</v>
      </c>
      <c r="D9" s="15" t="s">
        <v>8</v>
      </c>
      <c r="E9" s="18">
        <v>575</v>
      </c>
      <c r="F9" s="18">
        <v>75</v>
      </c>
      <c r="G9" s="18">
        <v>32</v>
      </c>
      <c r="H9" s="18">
        <v>95</v>
      </c>
      <c r="I9" s="15" t="s">
        <v>9</v>
      </c>
    </row>
    <row r="10" spans="2:9" ht="21" customHeight="1" x14ac:dyDescent="0.2">
      <c r="B10" s="14">
        <v>41335</v>
      </c>
      <c r="C10" s="17">
        <v>0.29166666666666669</v>
      </c>
      <c r="D10" s="15" t="s">
        <v>0</v>
      </c>
      <c r="E10" s="18">
        <v>10</v>
      </c>
      <c r="F10" s="18">
        <v>10</v>
      </c>
      <c r="G10" s="18">
        <v>0</v>
      </c>
      <c r="H10" s="18">
        <v>0</v>
      </c>
      <c r="I10" s="15" t="s">
        <v>4</v>
      </c>
    </row>
    <row r="11" spans="2:9" ht="21" customHeight="1" x14ac:dyDescent="0.2">
      <c r="B11" s="14">
        <v>41335</v>
      </c>
      <c r="C11" s="17">
        <v>0.33333333333333331</v>
      </c>
      <c r="D11" s="15" t="s">
        <v>10</v>
      </c>
      <c r="E11" s="18">
        <v>10</v>
      </c>
      <c r="F11" s="18">
        <v>10</v>
      </c>
      <c r="G11" s="18">
        <v>2</v>
      </c>
      <c r="H11" s="18">
        <v>10</v>
      </c>
      <c r="I11" s="15" t="s">
        <v>3</v>
      </c>
    </row>
    <row r="12" spans="2:9" ht="21" customHeight="1" x14ac:dyDescent="0.2">
      <c r="B12" s="14">
        <v>41335</v>
      </c>
      <c r="C12" s="17">
        <v>0.5</v>
      </c>
      <c r="D12" s="15" t="s">
        <v>5</v>
      </c>
      <c r="E12" s="18">
        <v>325</v>
      </c>
      <c r="F12" s="18">
        <v>40</v>
      </c>
      <c r="G12" s="18">
        <v>15</v>
      </c>
      <c r="H12" s="18">
        <v>55</v>
      </c>
      <c r="I12" s="15" t="s">
        <v>6</v>
      </c>
    </row>
    <row r="13" spans="2:9" ht="21" customHeight="1" x14ac:dyDescent="0.2">
      <c r="B13" s="14">
        <v>41335</v>
      </c>
      <c r="C13" s="17">
        <v>0.79166666666666663</v>
      </c>
      <c r="D13" s="15" t="s">
        <v>8</v>
      </c>
      <c r="E13" s="18">
        <v>445</v>
      </c>
      <c r="F13" s="18">
        <v>45</v>
      </c>
      <c r="G13" s="18">
        <v>45</v>
      </c>
      <c r="H13" s="18">
        <v>45</v>
      </c>
      <c r="I13" s="15" t="s">
        <v>8</v>
      </c>
    </row>
    <row r="14" spans="2:9" ht="21" customHeight="1" x14ac:dyDescent="0.2">
      <c r="B14" s="14">
        <v>41336</v>
      </c>
      <c r="C14" s="17">
        <v>0.29166666666666669</v>
      </c>
      <c r="D14" s="15" t="s">
        <v>0</v>
      </c>
      <c r="E14" s="18">
        <v>10</v>
      </c>
      <c r="F14" s="18">
        <v>10</v>
      </c>
      <c r="G14" s="18">
        <v>0</v>
      </c>
      <c r="H14" s="18">
        <v>0</v>
      </c>
      <c r="I14" s="15" t="s">
        <v>4</v>
      </c>
    </row>
    <row r="15" spans="2:9" ht="21" customHeight="1" x14ac:dyDescent="0.2">
      <c r="B15" s="14">
        <v>41336</v>
      </c>
      <c r="C15" s="17">
        <v>0.33333333333333331</v>
      </c>
      <c r="D15" s="15" t="s">
        <v>2</v>
      </c>
      <c r="E15" s="18">
        <v>10</v>
      </c>
      <c r="F15" s="18">
        <v>10</v>
      </c>
      <c r="G15" s="18">
        <v>2</v>
      </c>
      <c r="H15" s="18">
        <v>10</v>
      </c>
      <c r="I15" s="15" t="s">
        <v>3</v>
      </c>
    </row>
    <row r="16" spans="2:9" ht="21" customHeight="1" x14ac:dyDescent="0.2">
      <c r="B16" s="14">
        <v>41336</v>
      </c>
      <c r="C16" s="17">
        <v>0.5</v>
      </c>
      <c r="D16" s="15" t="s">
        <v>5</v>
      </c>
      <c r="E16" s="18">
        <v>50</v>
      </c>
      <c r="F16" s="18">
        <v>10</v>
      </c>
      <c r="G16" s="18">
        <v>2</v>
      </c>
      <c r="H16" s="18">
        <v>2</v>
      </c>
      <c r="I16" s="15" t="s">
        <v>11</v>
      </c>
    </row>
    <row r="17" spans="2:9" ht="21" customHeight="1" x14ac:dyDescent="0.2">
      <c r="B17" s="14">
        <v>41336</v>
      </c>
      <c r="C17" s="17">
        <v>0.79166666666666663</v>
      </c>
      <c r="D17" s="15" t="s">
        <v>8</v>
      </c>
      <c r="E17" s="18">
        <v>456</v>
      </c>
      <c r="F17" s="18">
        <v>64</v>
      </c>
      <c r="G17" s="18">
        <v>32</v>
      </c>
      <c r="H17" s="18">
        <v>22</v>
      </c>
      <c r="I17" s="15" t="s">
        <v>8</v>
      </c>
    </row>
    <row r="18" spans="2:9" ht="21" customHeight="1" x14ac:dyDescent="0.2">
      <c r="B18" s="20">
        <v>41337</v>
      </c>
      <c r="C18" s="21">
        <v>0.29166666666666669</v>
      </c>
      <c r="D18" s="16" t="s">
        <v>0</v>
      </c>
      <c r="E18" s="19">
        <v>10</v>
      </c>
      <c r="F18" s="19">
        <v>10</v>
      </c>
      <c r="G18" s="19">
        <v>5</v>
      </c>
      <c r="H18" s="19">
        <v>0</v>
      </c>
      <c r="I18" s="16" t="s">
        <v>0</v>
      </c>
    </row>
    <row r="19" spans="2:9" ht="21" customHeight="1" x14ac:dyDescent="0.2">
      <c r="B19" s="20">
        <v>41337</v>
      </c>
      <c r="C19" s="21">
        <v>0.41666666666666669</v>
      </c>
      <c r="D19" s="16" t="s">
        <v>0</v>
      </c>
      <c r="E19" s="19">
        <v>10</v>
      </c>
      <c r="F19" s="19">
        <v>10</v>
      </c>
      <c r="G19" s="19">
        <v>5</v>
      </c>
      <c r="H19" s="19">
        <v>0</v>
      </c>
      <c r="I19" s="16" t="s">
        <v>0</v>
      </c>
    </row>
    <row r="20" spans="2:9" ht="21" customHeight="1" x14ac:dyDescent="0.2">
      <c r="B20" s="20">
        <v>41337</v>
      </c>
      <c r="C20" s="21">
        <v>0.51041666666666663</v>
      </c>
      <c r="D20" s="16" t="s">
        <v>5</v>
      </c>
      <c r="E20" s="19">
        <v>125</v>
      </c>
      <c r="F20" s="19">
        <v>15</v>
      </c>
      <c r="G20" s="19">
        <v>0</v>
      </c>
      <c r="H20" s="19">
        <v>35</v>
      </c>
      <c r="I20" s="16" t="s">
        <v>11</v>
      </c>
    </row>
  </sheetData>
  <pageMargins left="0.4" right="0.4" top="0.4" bottom="0.4" header="0.3" footer="0.3"/>
  <pageSetup fitToHeight="0"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pageSetUpPr autoPageBreaks="0" fitToPage="1"/>
  </sheetPr>
  <dimension ref="B1:E22"/>
  <sheetViews>
    <sheetView showGridLines="0" workbookViewId="0"/>
  </sheetViews>
  <sheetFormatPr defaultRowHeight="21" customHeight="1" x14ac:dyDescent="0.2"/>
  <cols>
    <col min="1" max="1" width="1.5" style="22" customWidth="1"/>
    <col min="2" max="2" width="13.75" style="22" customWidth="1"/>
    <col min="3" max="3" width="19.875" style="22" customWidth="1"/>
    <col min="4" max="4" width="23" style="22" customWidth="1"/>
    <col min="5" max="5" width="36.75" style="22" customWidth="1"/>
    <col min="6" max="16384" width="9" style="22"/>
  </cols>
  <sheetData>
    <row r="1" spans="2:5" customFormat="1" ht="14.25" x14ac:dyDescent="0.2"/>
    <row r="2" spans="2:5" customFormat="1" ht="36.75" x14ac:dyDescent="0.7">
      <c r="B2" s="1" t="s">
        <v>40</v>
      </c>
      <c r="C2" s="1"/>
      <c r="D2" s="1"/>
      <c r="E2" s="1"/>
    </row>
    <row r="3" spans="2:5" customFormat="1" ht="15" customHeight="1" x14ac:dyDescent="0.2">
      <c r="B3" t="str">
        <f>Subtitle</f>
        <v>DIET &amp; EXERCISE JOURNAL</v>
      </c>
    </row>
    <row r="4" spans="2:5" customFormat="1" ht="15" customHeight="1" x14ac:dyDescent="0.2"/>
    <row r="5" spans="2:5" ht="21" customHeight="1" x14ac:dyDescent="0.2">
      <c r="B5" s="23" t="s">
        <v>14</v>
      </c>
      <c r="C5" s="25" t="s">
        <v>27</v>
      </c>
      <c r="D5" s="25" t="s">
        <v>26</v>
      </c>
      <c r="E5" s="27" t="s">
        <v>39</v>
      </c>
    </row>
    <row r="6" spans="2:5" ht="21" customHeight="1" x14ac:dyDescent="0.2">
      <c r="B6" s="14">
        <v>41338</v>
      </c>
      <c r="C6" s="18">
        <v>30</v>
      </c>
      <c r="D6" s="18">
        <v>120</v>
      </c>
      <c r="E6" s="15" t="s">
        <v>1</v>
      </c>
    </row>
    <row r="7" spans="2:5" ht="21" customHeight="1" x14ac:dyDescent="0.2">
      <c r="B7" s="14">
        <v>41339</v>
      </c>
      <c r="C7" s="18">
        <v>60</v>
      </c>
      <c r="D7" s="18">
        <v>180</v>
      </c>
      <c r="E7" s="15" t="s">
        <v>42</v>
      </c>
    </row>
    <row r="8" spans="2:5" ht="21" customHeight="1" x14ac:dyDescent="0.2">
      <c r="B8" s="14">
        <v>41340</v>
      </c>
      <c r="C8" s="18">
        <v>60</v>
      </c>
      <c r="D8" s="18">
        <v>350</v>
      </c>
      <c r="E8" s="15" t="s">
        <v>41</v>
      </c>
    </row>
    <row r="9" spans="2:5" ht="21" customHeight="1" x14ac:dyDescent="0.2">
      <c r="B9" s="14">
        <v>41341</v>
      </c>
      <c r="C9" s="18">
        <v>30</v>
      </c>
      <c r="D9" s="18">
        <v>150</v>
      </c>
      <c r="E9" s="15" t="s">
        <v>1</v>
      </c>
    </row>
    <row r="10" spans="2:5" ht="21" customHeight="1" x14ac:dyDescent="0.2">
      <c r="B10" s="14">
        <v>41342</v>
      </c>
      <c r="C10" s="18">
        <v>25</v>
      </c>
      <c r="D10" s="18">
        <v>125</v>
      </c>
      <c r="E10" s="15" t="s">
        <v>35</v>
      </c>
    </row>
    <row r="11" spans="2:5" ht="21" customHeight="1" x14ac:dyDescent="0.2">
      <c r="B11" s="14">
        <v>41343</v>
      </c>
      <c r="C11" s="18">
        <v>20</v>
      </c>
      <c r="D11" s="18">
        <v>285</v>
      </c>
      <c r="E11" s="15" t="s">
        <v>1</v>
      </c>
    </row>
    <row r="12" spans="2:5" ht="21" customHeight="1" x14ac:dyDescent="0.2">
      <c r="B12" s="14">
        <v>41344</v>
      </c>
      <c r="C12" s="18">
        <v>40</v>
      </c>
      <c r="D12" s="18">
        <v>205</v>
      </c>
      <c r="E12" s="15" t="s">
        <v>35</v>
      </c>
    </row>
    <row r="13" spans="2:5" ht="21" customHeight="1" x14ac:dyDescent="0.2">
      <c r="B13" s="14">
        <v>41345</v>
      </c>
      <c r="C13" s="18">
        <v>30</v>
      </c>
      <c r="D13" s="18">
        <v>335</v>
      </c>
      <c r="E13" s="15" t="s">
        <v>35</v>
      </c>
    </row>
    <row r="14" spans="2:5" ht="21" customHeight="1" x14ac:dyDescent="0.2">
      <c r="B14" s="14">
        <v>41346</v>
      </c>
      <c r="C14" s="18">
        <v>40</v>
      </c>
      <c r="D14" s="18">
        <v>175</v>
      </c>
      <c r="E14" s="15" t="s">
        <v>35</v>
      </c>
    </row>
    <row r="15" spans="2:5" ht="21" customHeight="1" x14ac:dyDescent="0.2">
      <c r="B15" s="14">
        <v>41347</v>
      </c>
      <c r="C15" s="18">
        <v>45</v>
      </c>
      <c r="D15" s="18">
        <v>325</v>
      </c>
      <c r="E15" s="15" t="s">
        <v>1</v>
      </c>
    </row>
    <row r="16" spans="2:5" ht="21" customHeight="1" x14ac:dyDescent="0.2">
      <c r="B16" s="14">
        <v>41348</v>
      </c>
      <c r="C16" s="18">
        <v>40</v>
      </c>
      <c r="D16" s="18">
        <v>270</v>
      </c>
      <c r="E16" s="15" t="s">
        <v>35</v>
      </c>
    </row>
    <row r="17" spans="2:5" ht="21" customHeight="1" x14ac:dyDescent="0.2">
      <c r="B17" s="14">
        <v>41349</v>
      </c>
      <c r="C17" s="18">
        <v>20</v>
      </c>
      <c r="D17" s="18">
        <v>295</v>
      </c>
      <c r="E17" s="15" t="s">
        <v>1</v>
      </c>
    </row>
    <row r="18" spans="2:5" ht="21" customHeight="1" x14ac:dyDescent="0.2">
      <c r="B18" s="14">
        <v>41350</v>
      </c>
      <c r="C18" s="18">
        <v>45</v>
      </c>
      <c r="D18" s="18">
        <v>350</v>
      </c>
      <c r="E18" s="15" t="s">
        <v>35</v>
      </c>
    </row>
    <row r="19" spans="2:5" ht="21" customHeight="1" x14ac:dyDescent="0.2">
      <c r="B19" s="14">
        <v>41351</v>
      </c>
      <c r="C19" s="18">
        <v>35</v>
      </c>
      <c r="D19" s="18">
        <v>320</v>
      </c>
      <c r="E19" s="15" t="s">
        <v>35</v>
      </c>
    </row>
    <row r="20" spans="2:5" ht="21" customHeight="1" x14ac:dyDescent="0.2">
      <c r="B20" s="14">
        <v>41352</v>
      </c>
      <c r="C20" s="18">
        <v>40</v>
      </c>
      <c r="D20" s="18">
        <v>290</v>
      </c>
      <c r="E20" s="15" t="s">
        <v>35</v>
      </c>
    </row>
    <row r="21" spans="2:5" ht="21" customHeight="1" x14ac:dyDescent="0.2">
      <c r="B21" s="14">
        <v>41353</v>
      </c>
      <c r="C21" s="18">
        <v>25</v>
      </c>
      <c r="D21" s="18">
        <v>265</v>
      </c>
      <c r="E21" s="15" t="s">
        <v>1</v>
      </c>
    </row>
    <row r="22" spans="2:5" ht="21" customHeight="1" x14ac:dyDescent="0.2">
      <c r="B22" s="14">
        <v>41354</v>
      </c>
      <c r="C22" s="18">
        <v>20</v>
      </c>
      <c r="D22" s="18">
        <v>195</v>
      </c>
      <c r="E22" s="15" t="s">
        <v>35</v>
      </c>
    </row>
  </sheetData>
  <pageMargins left="0.4" right="0.4" top="0.4" bottom="0.4" header="0.3" footer="0.3"/>
  <pageSetup scale="95" fitToHeight="0" orientation="portrait"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J36"/>
  <sheetViews>
    <sheetView showGridLines="0" workbookViewId="0"/>
  </sheetViews>
  <sheetFormatPr defaultRowHeight="14.25" x14ac:dyDescent="0.2"/>
  <cols>
    <col min="1" max="1" width="1.625" style="6" customWidth="1"/>
    <col min="2" max="2" width="12.25" style="6" bestFit="1" customWidth="1"/>
    <col min="3" max="3" width="2.875" style="6" bestFit="1" customWidth="1"/>
    <col min="4" max="4" width="8.625" style="6" customWidth="1"/>
    <col min="5" max="5" width="4.625" style="6" bestFit="1" customWidth="1"/>
    <col min="6" max="6" width="16.125" style="6" bestFit="1" customWidth="1"/>
    <col min="7" max="7" width="19.25" style="6" bestFit="1" customWidth="1"/>
    <col min="8" max="8" width="18.125" style="6" bestFit="1" customWidth="1"/>
    <col min="9" max="9" width="10.375" style="6" bestFit="1" customWidth="1"/>
    <col min="10" max="10" width="4.875" style="6" bestFit="1" customWidth="1"/>
    <col min="11" max="16384" width="9" style="6"/>
  </cols>
  <sheetData>
    <row r="2" spans="2:10" ht="36.75" x14ac:dyDescent="0.7">
      <c r="B2" s="44" t="s">
        <v>32</v>
      </c>
      <c r="C2" s="44"/>
      <c r="D2" s="44"/>
      <c r="E2" s="44"/>
      <c r="F2" s="44"/>
      <c r="G2" s="44"/>
      <c r="H2" s="44"/>
      <c r="I2" s="44"/>
      <c r="J2" s="44"/>
    </row>
    <row r="4" spans="2:10" ht="15" x14ac:dyDescent="0.25">
      <c r="B4" s="11" t="s">
        <v>13</v>
      </c>
      <c r="C4" s="11">
        <f>ROW(tblDiet[[#Headers],[DATE]])+1</f>
        <v>6</v>
      </c>
      <c r="D4" s="7" t="s">
        <v>14</v>
      </c>
      <c r="E4" s="7" t="s">
        <v>15</v>
      </c>
      <c r="F4" s="7" t="s">
        <v>28</v>
      </c>
      <c r="G4" s="7" t="s">
        <v>29</v>
      </c>
      <c r="H4" s="7" t="s">
        <v>43</v>
      </c>
      <c r="I4" s="7" t="s">
        <v>30</v>
      </c>
      <c r="J4" s="7" t="s">
        <v>25</v>
      </c>
    </row>
    <row r="5" spans="2:10" x14ac:dyDescent="0.2">
      <c r="B5" s="11" t="s">
        <v>12</v>
      </c>
      <c r="C5" s="12">
        <f>MATCH(9.99E+307,tblDiet[DATE])+DietRowStart-1</f>
        <v>20</v>
      </c>
      <c r="D5" s="8">
        <f>IFERROR(INDEX(tblDiet[],DietLastEnd-DietRowStart-J5,1),"")</f>
        <v>41337</v>
      </c>
      <c r="E5" s="9" t="str">
        <f t="shared" ref="E5:E18" si="0">UPPER(TEXT(D5,"DDD"))</f>
        <v>MON</v>
      </c>
      <c r="F5" s="9">
        <f>IFERROR(INDEX(tblDiet[],DietLastEnd-DietRowStart-J5,7),NA())</f>
        <v>35</v>
      </c>
      <c r="G5" s="9">
        <f>IFERROR(INDEX(tblDiet[],DietLastEnd-DietRowStart-J5,6),NA())</f>
        <v>0</v>
      </c>
      <c r="H5" s="9">
        <f>IFERROR(INDEX(tblDiet[],DietLastEnd-DietRowStart-J5,5),NA())</f>
        <v>15</v>
      </c>
      <c r="I5" s="9">
        <f>IFERROR(INDEX(tblDiet[],DietLastEnd-DietRowStart-J5,4),NA())</f>
        <v>125</v>
      </c>
      <c r="J5" s="9">
        <v>-1</v>
      </c>
    </row>
    <row r="6" spans="2:10" x14ac:dyDescent="0.2">
      <c r="B6" s="4"/>
      <c r="C6" s="4"/>
      <c r="D6" s="8">
        <f>IFERROR(INDEX(tblDiet[],DietLastEnd-DietRowStart-J6,1),"")</f>
        <v>41337</v>
      </c>
      <c r="E6" s="9" t="str">
        <f t="shared" si="0"/>
        <v>MON</v>
      </c>
      <c r="F6" s="9">
        <f>IFERROR(INDEX(tblDiet[],DietLastEnd-DietRowStart-J6,7),NA())</f>
        <v>0</v>
      </c>
      <c r="G6" s="9">
        <f>IFERROR(INDEX(tblDiet[],DietLastEnd-DietRowStart-J6,6),NA())</f>
        <v>5</v>
      </c>
      <c r="H6" s="9">
        <f>IFERROR(INDEX(tblDiet[],DietLastEnd-DietRowStart-J6,5),NA())</f>
        <v>10</v>
      </c>
      <c r="I6" s="9">
        <f>IFERROR(INDEX(tblDiet[],DietLastEnd-DietRowStart-J6,4),NA())</f>
        <v>10</v>
      </c>
      <c r="J6" s="9">
        <v>0</v>
      </c>
    </row>
    <row r="7" spans="2:10" x14ac:dyDescent="0.2">
      <c r="B7" s="4"/>
      <c r="C7" s="4"/>
      <c r="D7" s="8">
        <f>IFERROR(INDEX(tblDiet[],DietLastEnd-DietRowStart-J7,1),"")</f>
        <v>41337</v>
      </c>
      <c r="E7" s="9" t="str">
        <f t="shared" si="0"/>
        <v>MON</v>
      </c>
      <c r="F7" s="9">
        <f>IFERROR(INDEX(tblDiet[],DietLastEnd-DietRowStart-J7,7),NA())</f>
        <v>0</v>
      </c>
      <c r="G7" s="9">
        <f>IFERROR(INDEX(tblDiet[],DietLastEnd-DietRowStart-J7,6),NA())</f>
        <v>5</v>
      </c>
      <c r="H7" s="9">
        <f>IFERROR(INDEX(tblDiet[],DietLastEnd-DietRowStart-J7,5),NA())</f>
        <v>10</v>
      </c>
      <c r="I7" s="9">
        <f>IFERROR(INDEX(tblDiet[],DietLastEnd-DietRowStart-J7,4),NA())</f>
        <v>10</v>
      </c>
      <c r="J7" s="9">
        <v>1</v>
      </c>
    </row>
    <row r="8" spans="2:10" x14ac:dyDescent="0.2">
      <c r="B8" s="4"/>
      <c r="C8" s="4"/>
      <c r="D8" s="8">
        <f>IFERROR(INDEX(tblDiet[],DietLastEnd-DietRowStart-J8,1),"")</f>
        <v>41336</v>
      </c>
      <c r="E8" s="9" t="str">
        <f t="shared" si="0"/>
        <v>SUN</v>
      </c>
      <c r="F8" s="9">
        <f>IFERROR(INDEX(tblDiet[],DietLastEnd-DietRowStart-J8,7),NA())</f>
        <v>22</v>
      </c>
      <c r="G8" s="9">
        <f>IFERROR(INDEX(tblDiet[],DietLastEnd-DietRowStart-J8,6),NA())</f>
        <v>32</v>
      </c>
      <c r="H8" s="9">
        <f>IFERROR(INDEX(tblDiet[],DietLastEnd-DietRowStart-J8,5),NA())</f>
        <v>64</v>
      </c>
      <c r="I8" s="9">
        <f>IFERROR(INDEX(tblDiet[],DietLastEnd-DietRowStart-J8,4),NA())</f>
        <v>456</v>
      </c>
      <c r="J8" s="9">
        <v>2</v>
      </c>
    </row>
    <row r="9" spans="2:10" x14ac:dyDescent="0.2">
      <c r="B9" s="4"/>
      <c r="C9" s="4"/>
      <c r="D9" s="8">
        <f>IFERROR(INDEX(tblDiet[],DietLastEnd-DietRowStart-J9,1),"")</f>
        <v>41336</v>
      </c>
      <c r="E9" s="9" t="str">
        <f t="shared" si="0"/>
        <v>SUN</v>
      </c>
      <c r="F9" s="9">
        <f>IFERROR(INDEX(tblDiet[],DietLastEnd-DietRowStart-J9,7),NA())</f>
        <v>2</v>
      </c>
      <c r="G9" s="9">
        <f>IFERROR(INDEX(tblDiet[],DietLastEnd-DietRowStart-J9,6),NA())</f>
        <v>2</v>
      </c>
      <c r="H9" s="9">
        <f>IFERROR(INDEX(tblDiet[],DietLastEnd-DietRowStart-J9,5),NA())</f>
        <v>10</v>
      </c>
      <c r="I9" s="9">
        <f>IFERROR(INDEX(tblDiet[],DietLastEnd-DietRowStart-J9,4),NA())</f>
        <v>50</v>
      </c>
      <c r="J9" s="9">
        <v>3</v>
      </c>
    </row>
    <row r="10" spans="2:10" x14ac:dyDescent="0.2">
      <c r="B10" s="4"/>
      <c r="C10" s="4"/>
      <c r="D10" s="8">
        <f>IFERROR(INDEX(tblDiet[],DietLastEnd-DietRowStart-J10,1),"")</f>
        <v>41336</v>
      </c>
      <c r="E10" s="9" t="str">
        <f t="shared" si="0"/>
        <v>SUN</v>
      </c>
      <c r="F10" s="9">
        <f>IFERROR(INDEX(tblDiet[],DietLastEnd-DietRowStart-J10,7),NA())</f>
        <v>10</v>
      </c>
      <c r="G10" s="9">
        <f>IFERROR(INDEX(tblDiet[],DietLastEnd-DietRowStart-J10,6),NA())</f>
        <v>2</v>
      </c>
      <c r="H10" s="9">
        <f>IFERROR(INDEX(tblDiet[],DietLastEnd-DietRowStart-J10,5),NA())</f>
        <v>10</v>
      </c>
      <c r="I10" s="9">
        <f>IFERROR(INDEX(tblDiet[],DietLastEnd-DietRowStart-J10,4),NA())</f>
        <v>10</v>
      </c>
      <c r="J10" s="9">
        <v>4</v>
      </c>
    </row>
    <row r="11" spans="2:10" x14ac:dyDescent="0.2">
      <c r="B11" s="4"/>
      <c r="C11" s="4"/>
      <c r="D11" s="8">
        <f>IFERROR(INDEX(tblDiet[],DietLastEnd-DietRowStart-J11,1),"")</f>
        <v>41336</v>
      </c>
      <c r="E11" s="9" t="str">
        <f t="shared" si="0"/>
        <v>SUN</v>
      </c>
      <c r="F11" s="9">
        <f>IFERROR(INDEX(tblDiet[],DietLastEnd-DietRowStart-J11,7),NA())</f>
        <v>0</v>
      </c>
      <c r="G11" s="9">
        <f>IFERROR(INDEX(tblDiet[],DietLastEnd-DietRowStart-J11,6),NA())</f>
        <v>0</v>
      </c>
      <c r="H11" s="9">
        <f>IFERROR(INDEX(tblDiet[],DietLastEnd-DietRowStart-J11,5),NA())</f>
        <v>10</v>
      </c>
      <c r="I11" s="9">
        <f>IFERROR(INDEX(tblDiet[],DietLastEnd-DietRowStart-J11,4),NA())</f>
        <v>10</v>
      </c>
      <c r="J11" s="9">
        <v>5</v>
      </c>
    </row>
    <row r="12" spans="2:10" x14ac:dyDescent="0.2">
      <c r="B12" s="4"/>
      <c r="C12" s="4"/>
      <c r="D12" s="8">
        <f>IFERROR(INDEX(tblDiet[],DietLastEnd-DietRowStart-J12,1),"")</f>
        <v>41335</v>
      </c>
      <c r="E12" s="9" t="str">
        <f t="shared" si="0"/>
        <v>SAT</v>
      </c>
      <c r="F12" s="9">
        <f>IFERROR(INDEX(tblDiet[],DietLastEnd-DietRowStart-J12,7),NA())</f>
        <v>45</v>
      </c>
      <c r="G12" s="9">
        <f>IFERROR(INDEX(tblDiet[],DietLastEnd-DietRowStart-J12,6),NA())</f>
        <v>45</v>
      </c>
      <c r="H12" s="9">
        <f>IFERROR(INDEX(tblDiet[],DietLastEnd-DietRowStart-J12,5),NA())</f>
        <v>45</v>
      </c>
      <c r="I12" s="9">
        <f>IFERROR(INDEX(tblDiet[],DietLastEnd-DietRowStart-J12,4),NA())</f>
        <v>445</v>
      </c>
      <c r="J12" s="9">
        <v>6</v>
      </c>
    </row>
    <row r="13" spans="2:10" x14ac:dyDescent="0.2">
      <c r="B13" s="4"/>
      <c r="C13" s="4"/>
      <c r="D13" s="8">
        <f>IFERROR(INDEX(tblDiet[],DietLastEnd-DietRowStart-J13,1),"")</f>
        <v>41335</v>
      </c>
      <c r="E13" s="9" t="str">
        <f t="shared" si="0"/>
        <v>SAT</v>
      </c>
      <c r="F13" s="9">
        <f>IFERROR(INDEX(tblDiet[],DietLastEnd-DietRowStart-J13,7),NA())</f>
        <v>55</v>
      </c>
      <c r="G13" s="9">
        <f>IFERROR(INDEX(tblDiet[],DietLastEnd-DietRowStart-J13,6),NA())</f>
        <v>15</v>
      </c>
      <c r="H13" s="9">
        <f>IFERROR(INDEX(tblDiet[],DietLastEnd-DietRowStart-J13,5),NA())</f>
        <v>40</v>
      </c>
      <c r="I13" s="9">
        <f>IFERROR(INDEX(tblDiet[],DietLastEnd-DietRowStart-J13,4),NA())</f>
        <v>325</v>
      </c>
      <c r="J13" s="9">
        <v>7</v>
      </c>
    </row>
    <row r="14" spans="2:10" x14ac:dyDescent="0.2">
      <c r="B14" s="4"/>
      <c r="C14" s="4"/>
      <c r="D14" s="8">
        <f>IFERROR(INDEX(tblDiet[],DietLastEnd-DietRowStart-J14,1),"")</f>
        <v>41335</v>
      </c>
      <c r="E14" s="9" t="str">
        <f t="shared" si="0"/>
        <v>SAT</v>
      </c>
      <c r="F14" s="9">
        <f>IFERROR(INDEX(tblDiet[],DietLastEnd-DietRowStart-J14,7),NA())</f>
        <v>10</v>
      </c>
      <c r="G14" s="9">
        <f>IFERROR(INDEX(tblDiet[],DietLastEnd-DietRowStart-J14,6),NA())</f>
        <v>2</v>
      </c>
      <c r="H14" s="9">
        <f>IFERROR(INDEX(tblDiet[],DietLastEnd-DietRowStart-J14,5),NA())</f>
        <v>10</v>
      </c>
      <c r="I14" s="9">
        <f>IFERROR(INDEX(tblDiet[],DietLastEnd-DietRowStart-J14,4),NA())</f>
        <v>10</v>
      </c>
      <c r="J14" s="9">
        <v>8</v>
      </c>
    </row>
    <row r="15" spans="2:10" x14ac:dyDescent="0.2">
      <c r="B15" s="4"/>
      <c r="C15" s="4"/>
      <c r="D15" s="8">
        <f>IFERROR(INDEX(tblDiet[],DietLastEnd-DietRowStart-J15,1),"")</f>
        <v>41335</v>
      </c>
      <c r="E15" s="9" t="str">
        <f t="shared" si="0"/>
        <v>SAT</v>
      </c>
      <c r="F15" s="9">
        <f>IFERROR(INDEX(tblDiet[],DietLastEnd-DietRowStart-J15,7),NA())</f>
        <v>0</v>
      </c>
      <c r="G15" s="9">
        <f>IFERROR(INDEX(tblDiet[],DietLastEnd-DietRowStart-J15,6),NA())</f>
        <v>0</v>
      </c>
      <c r="H15" s="9">
        <f>IFERROR(INDEX(tblDiet[],DietLastEnd-DietRowStart-J15,5),NA())</f>
        <v>10</v>
      </c>
      <c r="I15" s="9">
        <f>IFERROR(INDEX(tblDiet[],DietLastEnd-DietRowStart-J15,4),NA())</f>
        <v>10</v>
      </c>
      <c r="J15" s="9">
        <v>9</v>
      </c>
    </row>
    <row r="16" spans="2:10" x14ac:dyDescent="0.2">
      <c r="B16" s="4"/>
      <c r="C16" s="4"/>
      <c r="D16" s="8">
        <f>IFERROR(INDEX(tblDiet[],DietLastEnd-DietRowStart-J16,1),"")</f>
        <v>41334</v>
      </c>
      <c r="E16" s="9" t="str">
        <f t="shared" si="0"/>
        <v>FRI</v>
      </c>
      <c r="F16" s="9">
        <f>IFERROR(INDEX(tblDiet[],DietLastEnd-DietRowStart-J16,7),NA())</f>
        <v>95</v>
      </c>
      <c r="G16" s="9">
        <f>IFERROR(INDEX(tblDiet[],DietLastEnd-DietRowStart-J16,6),NA())</f>
        <v>32</v>
      </c>
      <c r="H16" s="9">
        <f>IFERROR(INDEX(tblDiet[],DietLastEnd-DietRowStart-J16,5),NA())</f>
        <v>75</v>
      </c>
      <c r="I16" s="9">
        <f>IFERROR(INDEX(tblDiet[],DietLastEnd-DietRowStart-J16,4),NA())</f>
        <v>575</v>
      </c>
      <c r="J16" s="9">
        <v>10</v>
      </c>
    </row>
    <row r="17" spans="2:10" x14ac:dyDescent="0.2">
      <c r="B17" s="4"/>
      <c r="C17" s="4"/>
      <c r="D17" s="8">
        <f>IFERROR(INDEX(tblDiet[],DietLastEnd-DietRowStart-J17,1),"")</f>
        <v>41334</v>
      </c>
      <c r="E17" s="9" t="str">
        <f t="shared" si="0"/>
        <v>FRI</v>
      </c>
      <c r="F17" s="9">
        <f>IFERROR(INDEX(tblDiet[],DietLastEnd-DietRowStart-J17,7),NA())</f>
        <v>45</v>
      </c>
      <c r="G17" s="9">
        <f>IFERROR(INDEX(tblDiet[],DietLastEnd-DietRowStart-J17,6),NA())</f>
        <v>12</v>
      </c>
      <c r="H17" s="9">
        <f>IFERROR(INDEX(tblDiet[],DietLastEnd-DietRowStart-J17,5),NA())</f>
        <v>35</v>
      </c>
      <c r="I17" s="9">
        <f>IFERROR(INDEX(tblDiet[],DietLastEnd-DietRowStart-J17,4),NA())</f>
        <v>350</v>
      </c>
      <c r="J17" s="9">
        <v>11</v>
      </c>
    </row>
    <row r="18" spans="2:10" x14ac:dyDescent="0.2">
      <c r="B18" s="4"/>
      <c r="C18" s="4"/>
      <c r="D18" s="8">
        <f>IFERROR(INDEX(tblDiet[],DietLastEnd-DietRowStart-J18,1),"")</f>
        <v>41334</v>
      </c>
      <c r="E18" s="9" t="str">
        <f t="shared" si="0"/>
        <v>FRI</v>
      </c>
      <c r="F18" s="9">
        <f>IFERROR(INDEX(tblDiet[],DietLastEnd-DietRowStart-J18,7),NA())</f>
        <v>10</v>
      </c>
      <c r="G18" s="9">
        <f>IFERROR(INDEX(tblDiet[],DietLastEnd-DietRowStart-J18,6),NA())</f>
        <v>2</v>
      </c>
      <c r="H18" s="9">
        <f>IFERROR(INDEX(tblDiet[],DietLastEnd-DietRowStart-J18,5),NA())</f>
        <v>10</v>
      </c>
      <c r="I18" s="9">
        <f>IFERROR(INDEX(tblDiet[],DietLastEnd-DietRowStart-J18,4),NA())</f>
        <v>10</v>
      </c>
      <c r="J18" s="9">
        <v>12</v>
      </c>
    </row>
    <row r="20" spans="2:10" ht="36.75" x14ac:dyDescent="0.7">
      <c r="B20" s="44" t="s">
        <v>33</v>
      </c>
      <c r="C20" s="44"/>
      <c r="D20" s="44"/>
      <c r="E20" s="44"/>
      <c r="F20" s="44"/>
      <c r="G20" s="44"/>
      <c r="H20" s="44"/>
      <c r="I20" s="44"/>
      <c r="J20" s="44"/>
    </row>
    <row r="22" spans="2:10" ht="15" x14ac:dyDescent="0.2">
      <c r="B22" s="11" t="s">
        <v>13</v>
      </c>
      <c r="C22" s="11">
        <f>ROW(tblExercise[[#Headers],[DATE]])+1</f>
        <v>6</v>
      </c>
      <c r="D22" s="7" t="s">
        <v>14</v>
      </c>
      <c r="E22" s="7" t="s">
        <v>15</v>
      </c>
      <c r="F22" s="7" t="s">
        <v>27</v>
      </c>
      <c r="G22" s="7" t="s">
        <v>26</v>
      </c>
      <c r="H22" s="7" t="s">
        <v>25</v>
      </c>
    </row>
    <row r="23" spans="2:10" x14ac:dyDescent="0.2">
      <c r="B23" s="11" t="s">
        <v>12</v>
      </c>
      <c r="C23" s="12">
        <f>MATCH(9.99E+307,tblExercise[DATE])+ExerciseRowStart-1</f>
        <v>22</v>
      </c>
      <c r="D23" s="10">
        <f>IFERROR(INDEX(tblExercise[],ExerciseLastEnd-ExerciseRowStart-H23,1),"")</f>
        <v>41354</v>
      </c>
      <c r="E23" s="9" t="str">
        <f t="shared" ref="E23:E36" si="1">UPPER(TEXT(D23,"DDD"))</f>
        <v>THU</v>
      </c>
      <c r="F23" s="9">
        <f>IFERROR(INDEX(tblExercise[],ExerciseLastEnd-ExerciseRowStart-H23,2),NA())</f>
        <v>20</v>
      </c>
      <c r="G23" s="9">
        <f>IFERROR(INDEX(tblExercise[],ExerciseLastEnd-ExerciseRowStart-H23,3),NA())</f>
        <v>195</v>
      </c>
      <c r="H23" s="9">
        <v>-1</v>
      </c>
    </row>
    <row r="24" spans="2:10" x14ac:dyDescent="0.2">
      <c r="B24" s="4"/>
      <c r="C24" s="4"/>
      <c r="D24" s="8">
        <f>IFERROR(INDEX(tblExercise[],ExerciseLastEnd-ExerciseRowStart-H24,1),"")</f>
        <v>41353</v>
      </c>
      <c r="E24" s="9" t="str">
        <f t="shared" si="1"/>
        <v>WED</v>
      </c>
      <c r="F24" s="9">
        <f>IFERROR(INDEX(tblExercise[],ExerciseLastEnd-ExerciseRowStart-H24,2),NA())</f>
        <v>25</v>
      </c>
      <c r="G24" s="9">
        <f>IFERROR(INDEX(tblExercise[],ExerciseLastEnd-ExerciseRowStart-H24,3),NA())</f>
        <v>265</v>
      </c>
      <c r="H24" s="9">
        <v>0</v>
      </c>
    </row>
    <row r="25" spans="2:10" x14ac:dyDescent="0.2">
      <c r="B25" s="4"/>
      <c r="C25" s="4"/>
      <c r="D25" s="8">
        <f>IFERROR(INDEX(tblExercise[],ExerciseLastEnd-ExerciseRowStart-H25,1),"")</f>
        <v>41352</v>
      </c>
      <c r="E25" s="9" t="str">
        <f t="shared" si="1"/>
        <v>TUE</v>
      </c>
      <c r="F25" s="9">
        <f>IFERROR(INDEX(tblExercise[],ExerciseLastEnd-ExerciseRowStart-H25,2),NA())</f>
        <v>40</v>
      </c>
      <c r="G25" s="9">
        <f>IFERROR(INDEX(tblExercise[],ExerciseLastEnd-ExerciseRowStart-H25,3),NA())</f>
        <v>290</v>
      </c>
      <c r="H25" s="9">
        <v>1</v>
      </c>
    </row>
    <row r="26" spans="2:10" x14ac:dyDescent="0.2">
      <c r="B26" s="4"/>
      <c r="C26" s="4"/>
      <c r="D26" s="8">
        <f>IFERROR(INDEX(tblExercise[],ExerciseLastEnd-ExerciseRowStart-H26,1),"")</f>
        <v>41351</v>
      </c>
      <c r="E26" s="9" t="str">
        <f t="shared" si="1"/>
        <v>MON</v>
      </c>
      <c r="F26" s="9">
        <f>IFERROR(INDEX(tblExercise[],ExerciseLastEnd-ExerciseRowStart-H26,2),NA())</f>
        <v>35</v>
      </c>
      <c r="G26" s="9">
        <f>IFERROR(INDEX(tblExercise[],ExerciseLastEnd-ExerciseRowStart-H26,3),NA())</f>
        <v>320</v>
      </c>
      <c r="H26" s="9">
        <v>2</v>
      </c>
    </row>
    <row r="27" spans="2:10" x14ac:dyDescent="0.2">
      <c r="B27" s="4"/>
      <c r="C27" s="4"/>
      <c r="D27" s="8">
        <f>IFERROR(INDEX(tblExercise[],ExerciseLastEnd-ExerciseRowStart-H27,1),"")</f>
        <v>41350</v>
      </c>
      <c r="E27" s="9" t="str">
        <f t="shared" si="1"/>
        <v>SUN</v>
      </c>
      <c r="F27" s="9">
        <f>IFERROR(INDEX(tblExercise[],ExerciseLastEnd-ExerciseRowStart-H27,2),NA())</f>
        <v>45</v>
      </c>
      <c r="G27" s="9">
        <f>IFERROR(INDEX(tblExercise[],ExerciseLastEnd-ExerciseRowStart-H27,3),NA())</f>
        <v>350</v>
      </c>
      <c r="H27" s="9">
        <v>3</v>
      </c>
    </row>
    <row r="28" spans="2:10" x14ac:dyDescent="0.2">
      <c r="B28" s="4"/>
      <c r="C28" s="4"/>
      <c r="D28" s="8">
        <f>IFERROR(INDEX(tblExercise[],ExerciseLastEnd-ExerciseRowStart-H28,1),"")</f>
        <v>41349</v>
      </c>
      <c r="E28" s="9" t="str">
        <f t="shared" si="1"/>
        <v>SAT</v>
      </c>
      <c r="F28" s="9">
        <f>IFERROR(INDEX(tblExercise[],ExerciseLastEnd-ExerciseRowStart-H28,2),NA())</f>
        <v>20</v>
      </c>
      <c r="G28" s="9">
        <f>IFERROR(INDEX(tblExercise[],ExerciseLastEnd-ExerciseRowStart-H28,3),NA())</f>
        <v>295</v>
      </c>
      <c r="H28" s="9">
        <v>4</v>
      </c>
    </row>
    <row r="29" spans="2:10" x14ac:dyDescent="0.2">
      <c r="B29" s="4"/>
      <c r="C29" s="4"/>
      <c r="D29" s="8">
        <f>IFERROR(INDEX(tblExercise[],ExerciseLastEnd-ExerciseRowStart-H29,1),"")</f>
        <v>41348</v>
      </c>
      <c r="E29" s="9" t="str">
        <f t="shared" si="1"/>
        <v>FRI</v>
      </c>
      <c r="F29" s="9">
        <f>IFERROR(INDEX(tblExercise[],ExerciseLastEnd-ExerciseRowStart-H29,2),NA())</f>
        <v>40</v>
      </c>
      <c r="G29" s="9">
        <f>IFERROR(INDEX(tblExercise[],ExerciseLastEnd-ExerciseRowStart-H29,3),NA())</f>
        <v>270</v>
      </c>
      <c r="H29" s="9">
        <v>5</v>
      </c>
    </row>
    <row r="30" spans="2:10" x14ac:dyDescent="0.2">
      <c r="B30" s="4"/>
      <c r="C30" s="4"/>
      <c r="D30" s="8">
        <f>IFERROR(INDEX(tblExercise[],ExerciseLastEnd-ExerciseRowStart-H30,1),"")</f>
        <v>41347</v>
      </c>
      <c r="E30" s="9" t="str">
        <f t="shared" si="1"/>
        <v>THU</v>
      </c>
      <c r="F30" s="9">
        <f>IFERROR(INDEX(tblExercise[],ExerciseLastEnd-ExerciseRowStart-H30,2),NA())</f>
        <v>45</v>
      </c>
      <c r="G30" s="9">
        <f>IFERROR(INDEX(tblExercise[],ExerciseLastEnd-ExerciseRowStart-H30,3),NA())</f>
        <v>325</v>
      </c>
      <c r="H30" s="9">
        <v>6</v>
      </c>
    </row>
    <row r="31" spans="2:10" x14ac:dyDescent="0.2">
      <c r="B31" s="4"/>
      <c r="C31" s="4"/>
      <c r="D31" s="8">
        <f>IFERROR(INDEX(tblExercise[],ExerciseLastEnd-ExerciseRowStart-H31,1),"")</f>
        <v>41346</v>
      </c>
      <c r="E31" s="9" t="str">
        <f t="shared" si="1"/>
        <v>WED</v>
      </c>
      <c r="F31" s="9">
        <f>IFERROR(INDEX(tblExercise[],ExerciseLastEnd-ExerciseRowStart-H31,2),NA())</f>
        <v>40</v>
      </c>
      <c r="G31" s="9">
        <f>IFERROR(INDEX(tblExercise[],ExerciseLastEnd-ExerciseRowStart-H31,3),NA())</f>
        <v>175</v>
      </c>
      <c r="H31" s="9">
        <v>7</v>
      </c>
    </row>
    <row r="32" spans="2:10" x14ac:dyDescent="0.2">
      <c r="B32" s="4"/>
      <c r="C32" s="4"/>
      <c r="D32" s="8">
        <f>IFERROR(INDEX(tblExercise[],ExerciseLastEnd-ExerciseRowStart-H32,1),"")</f>
        <v>41345</v>
      </c>
      <c r="E32" s="9" t="str">
        <f t="shared" si="1"/>
        <v>TUE</v>
      </c>
      <c r="F32" s="9">
        <f>IFERROR(INDEX(tblExercise[],ExerciseLastEnd-ExerciseRowStart-H32,2),NA())</f>
        <v>30</v>
      </c>
      <c r="G32" s="9">
        <f>IFERROR(INDEX(tblExercise[],ExerciseLastEnd-ExerciseRowStart-H32,3),NA())</f>
        <v>335</v>
      </c>
      <c r="H32" s="9">
        <v>8</v>
      </c>
    </row>
    <row r="33" spans="2:8" x14ac:dyDescent="0.2">
      <c r="B33" s="4"/>
      <c r="C33" s="4"/>
      <c r="D33" s="8">
        <f>IFERROR(INDEX(tblExercise[],ExerciseLastEnd-ExerciseRowStart-H33,1),"")</f>
        <v>41344</v>
      </c>
      <c r="E33" s="9" t="str">
        <f t="shared" si="1"/>
        <v>MON</v>
      </c>
      <c r="F33" s="9">
        <f>IFERROR(INDEX(tblExercise[],ExerciseLastEnd-ExerciseRowStart-H33,2),NA())</f>
        <v>40</v>
      </c>
      <c r="G33" s="9">
        <f>IFERROR(INDEX(tblExercise[],ExerciseLastEnd-ExerciseRowStart-H33,3),NA())</f>
        <v>205</v>
      </c>
      <c r="H33" s="9">
        <v>9</v>
      </c>
    </row>
    <row r="34" spans="2:8" x14ac:dyDescent="0.2">
      <c r="B34" s="4"/>
      <c r="C34" s="4"/>
      <c r="D34" s="8">
        <f>IFERROR(INDEX(tblExercise[],ExerciseLastEnd-ExerciseRowStart-H34,1),"")</f>
        <v>41343</v>
      </c>
      <c r="E34" s="9" t="str">
        <f t="shared" si="1"/>
        <v>SUN</v>
      </c>
      <c r="F34" s="9">
        <f>IFERROR(INDEX(tblExercise[],ExerciseLastEnd-ExerciseRowStart-H34,2),NA())</f>
        <v>20</v>
      </c>
      <c r="G34" s="9">
        <f>IFERROR(INDEX(tblExercise[],ExerciseLastEnd-ExerciseRowStart-H34,3),NA())</f>
        <v>285</v>
      </c>
      <c r="H34" s="9">
        <v>10</v>
      </c>
    </row>
    <row r="35" spans="2:8" x14ac:dyDescent="0.2">
      <c r="B35" s="4"/>
      <c r="C35" s="4"/>
      <c r="D35" s="8">
        <f>IFERROR(INDEX(tblExercise[],ExerciseLastEnd-ExerciseRowStart-H35,1),"")</f>
        <v>41342</v>
      </c>
      <c r="E35" s="9" t="str">
        <f t="shared" si="1"/>
        <v>SAT</v>
      </c>
      <c r="F35" s="9">
        <f>IFERROR(INDEX(tblExercise[],ExerciseLastEnd-ExerciseRowStart-H35,2),NA())</f>
        <v>25</v>
      </c>
      <c r="G35" s="9">
        <f>IFERROR(INDEX(tblExercise[],ExerciseLastEnd-ExerciseRowStart-H35,3),NA())</f>
        <v>125</v>
      </c>
      <c r="H35" s="9">
        <v>11</v>
      </c>
    </row>
    <row r="36" spans="2:8" x14ac:dyDescent="0.2">
      <c r="B36" s="4"/>
      <c r="C36" s="4"/>
      <c r="D36" s="8">
        <f>IFERROR(INDEX(tblExercise[],ExerciseLastEnd-ExerciseRowStart-H36,1),"")</f>
        <v>41341</v>
      </c>
      <c r="E36" s="9" t="str">
        <f t="shared" si="1"/>
        <v>FRI</v>
      </c>
      <c r="F36" s="9">
        <f>IFERROR(INDEX(tblExercise[],ExerciseLastEnd-ExerciseRowStart-H36,2),NA())</f>
        <v>30</v>
      </c>
      <c r="G36" s="9">
        <f>IFERROR(INDEX(tblExercise[],ExerciseLastEnd-ExerciseRowStart-H36,3),NA())</f>
        <v>150</v>
      </c>
      <c r="H36" s="9">
        <v>12</v>
      </c>
    </row>
  </sheetData>
  <mergeCells count="2">
    <mergeCell ref="B2:J2"/>
    <mergeCell ref="B20:J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CB4294C6-550B-4CA6-9743-7F26C4E42B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GOALS</vt:lpstr>
      <vt:lpstr>DIET</vt:lpstr>
      <vt:lpstr>EXERCISE</vt:lpstr>
      <vt:lpstr>Chart Calculations</vt:lpstr>
      <vt:lpstr>DietLastEnd</vt:lpstr>
      <vt:lpstr>DietRowStart</vt:lpstr>
      <vt:lpstr>EndDate</vt:lpstr>
      <vt:lpstr>EndWeight</vt:lpstr>
      <vt:lpstr>ExerciseLastEnd</vt:lpstr>
      <vt:lpstr>ExerciseRowStart</vt:lpstr>
      <vt:lpstr>LossPerDay</vt:lpstr>
      <vt:lpstr>PlanDays</vt:lpstr>
      <vt:lpstr>DIET!Print_Titles</vt:lpstr>
      <vt:lpstr>EXERCISE!Print_Titles</vt:lpstr>
      <vt:lpstr>StartDate</vt:lpstr>
      <vt:lpstr>StartWeight</vt:lpstr>
      <vt:lpstr>Subtitle</vt:lpstr>
      <vt:lpstr>WeightGoal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Alex</dc:creator>
  <cp:keywords/>
  <cp:lastModifiedBy>Alex</cp:lastModifiedBy>
  <dcterms:created xsi:type="dcterms:W3CDTF">2015-03-06T23:22:30Z</dcterms:created>
  <dcterms:modified xsi:type="dcterms:W3CDTF">2015-03-06T23:22:30Z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TC040368519991</vt:lpwstr>
  </property>
</Properties>
</file>