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ex\Desktop\"/>
    </mc:Choice>
  </mc:AlternateContent>
  <bookViews>
    <workbookView xWindow="10305" yWindow="-15" windowWidth="10200" windowHeight="7935" tabRatio="685"/>
  </bookViews>
  <sheets>
    <sheet name="Monthly Budget Report" sheetId="4" r:id="rId1"/>
    <sheet name="Monthly Expenses" sheetId="1" r:id="rId2"/>
    <sheet name="Additional Data" sheetId="5" r:id="rId3"/>
  </sheets>
  <definedNames>
    <definedName name="BudgetCategory">BudgetCategoryLookup[Budget Category Lookup]</definedName>
    <definedName name="_xlnm.Print_Titles" localSheetId="0">'Monthly Budget Report'!$K:$K,'Monthly Budget Report'!$10:$10</definedName>
    <definedName name="_xlnm.Print_Titles" localSheetId="1">'Monthly Expenses'!$2:$2</definedName>
    <definedName name="Slicer_Category">#N/A</definedName>
  </definedNames>
  <calcPr calcId="152511"/>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c r="D11" i="4"/>
  <c r="G4" i="4"/>
  <c r="G5" i="4" l="1"/>
  <c r="F62" i="1"/>
</calcChain>
</file>

<file path=xl/sharedStrings.xml><?xml version="1.0" encoding="utf-8"?>
<sst xmlns="http://schemas.openxmlformats.org/spreadsheetml/2006/main" count="197" uniqueCount="99">
  <si>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</si>
  <si>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</si>
  <si>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</si>
  <si>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</si>
  <si>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</si>
  <si>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</si>
  <si>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</si>
  <si>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</si>
  <si>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</si>
  <si>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</si>
  <si>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</si>
  <si>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</si>
  <si>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</si>
  <si>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</si>
  <si>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</si>
  <si>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</si>
  <si>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</si>
  <si>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</si>
  <si>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</si>
  <si>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</si>
  <si>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</si>
  <si>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</si>
  <si>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</si>
  <si>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</si>
  <si>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</si>
  <si>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</si>
  <si>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</si>
  <si>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</si>
  <si>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</si>
  <si>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</si>
  <si>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</si>
  <si>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</si>
  <si>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</si>
  <si>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</si>
  <si>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</si>
  <si>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</si>
  <si>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</si>
  <si>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</si>
  <si>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</si>
  <si>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</si>
  <si>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</si>
  <si>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</si>
  <si>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</si>
  <si>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</si>
  <si>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</si>
  <si>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</si>
  <si>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</si>
  <si>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</si>
  <si>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</si>
  <si>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</si>
  <si>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</si>
  <si>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</si>
  <si>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</si>
  <si>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</si>
  <si>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</si>
  <si>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</si>
  <si>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</si>
  <si>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</si>
  <si>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</si>
  <si>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</si>
  <si>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</si>
  <si>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</si>
  <si>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</si>
  <si>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</si>
  <si>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</si>
  <si>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</si>
  <si>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</si>
  <si>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</si>
  <si>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</si>
  <si>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</si>
  <si>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</si>
  <si>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</si>
  <si>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</si>
  <si>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</si>
  <si>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</si>
  <si>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</si>
  <si>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</si>
  <si>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</si>
  <si>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</si>
  <si>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</si>
  <si>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</si>
  <si>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</si>
  <si>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</si>
  <si>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</si>
  <si>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</si>
  <si>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</si>
  <si>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</si>
  <si>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</si>
  <si>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</si>
  <si>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</si>
  <si>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</si>
  <si>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</si>
  <si>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</si>
  <si>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</si>
  <si>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</si>
  <si>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</si>
  <si>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</si>
  <si>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</si>
  <si>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Right-click PivotTable below and then click </t>
    </r>
    <r>
      <rPr>
        <b/>
        <i/>
        <sz val="10"/>
        <color theme="1"/>
        <rFont val="Franklin Gothic Book"/>
        <family val="2"/>
        <scheme val="minor"/>
      </rPr>
      <t>Refresh</t>
    </r>
    <r>
      <rPr>
        <i/>
        <sz val="10"/>
        <color theme="1"/>
        <rFont val="Franklin Gothic Book"/>
        <family val="2"/>
        <scheme val="minor"/>
      </rPr>
      <t xml:space="preserve"> to update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</si>
</sst>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6" formatCode="&quot;$&quot;#,##0_);[Red]\(&quot;$&quot;#,##0\)"/>
    <numFmt numFmtId="164" formatCode="&quot;$&quot;#,##0"/>
  </numFmts>
  <fonts count="11" x14ac:knownFonts="1">
    <font>
      <sz val="10"/>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b/>
      <sz val="10"/>
      <color theme="4"/>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sz val="10"/>
      <color theme="1"/>
      <name val="Cambria"/>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Alignment="0" applyProtection="0"/>
  </cellStyleXfs>
  <cellXfs count="62">
    <xf numFmtId="0" fontId="0" fillId="0" borderId="0" xfId="0"/>
    <xf numFmtId="0" fontId="0" fillId="0" borderId="0" xfId="0" applyAlignment="1">
      <alignment horizontal="left"/>
    </xf>
    <xf numFmtId="0" fontId="0" fillId="0" borderId="0" xfId="0" applyFont="1" applyFill="1" applyBorder="1"/>
    <xf numFmtId="6" fontId="0" fillId="0" borderId="0" xfId="0" applyNumberFormat="1" applyFont="1" applyFill="1" applyBorder="1"/>
    <xf numFmtId="0" fontId="0" fillId="0" borderId="0" xfId="0" applyNumberFormat="1"/>
    <xf numFmtId="6" fontId="0" fillId="0" borderId="0" xfId="0" applyNumberFormat="1"/>
    <xf numFmtId="5" fontId="0" fillId="0" borderId="0" xfId="0" applyNumberFormat="1"/>
    <xf numFmtId="0" fontId="7" fillId="0" borderId="0" xfId="0" applyFont="1" applyFill="1" applyBorder="1"/>
    <xf numFmtId="0" fontId="7" fillId="0" borderId="0" xfId="0" applyFont="1"/>
    <xf numFmtId="0" fontId="0" fillId="0" borderId="10" xfId="0" applyBorder="1"/>
    <xf numFmtId="0" fontId="3" fillId="0" borderId="1" xfId="1" applyFont="1" applyFill="1" applyBorder="1" applyAlignment="1">
      <alignment horizontal="left" vertical="center"/>
    </xf>
    <xf numFmtId="0" fontId="0" fillId="2" borderId="0" xfId="0" applyFill="1"/>
    <xf numFmtId="0" fontId="3" fillId="2" borderId="1" xfId="1" applyFont="1" applyFill="1" applyBorder="1" applyAlignment="1">
      <alignment horizontal="left" vertical="center" indent="2"/>
    </xf>
    <xf numFmtId="0" fontId="0" fillId="2" borderId="1" xfId="0" applyFill="1" applyBorder="1"/>
    <xf numFmtId="0" fontId="1" fillId="2" borderId="1" xfId="1" applyFill="1" applyBorder="1" applyAlignment="1">
      <alignment vertical="center"/>
    </xf>
    <xf numFmtId="0" fontId="1" fillId="2" borderId="3" xfId="1" applyFill="1" applyBorder="1" applyAlignment="1">
      <alignment vertical="center"/>
    </xf>
    <xf numFmtId="0" fontId="1" fillId="2" borderId="0" xfId="1" applyFill="1" applyBorder="1" applyAlignment="1">
      <alignment vertical="center"/>
    </xf>
    <xf numFmtId="0" fontId="2" fillId="2" borderId="0" xfId="2" applyFill="1" applyAlignment="1">
      <alignment textRotation="90"/>
    </xf>
    <xf numFmtId="0" fontId="4" fillId="2" borderId="0" xfId="2" applyFont="1" applyFill="1" applyBorder="1" applyAlignment="1">
      <alignment horizontal="left" vertical="center" indent="2"/>
    </xf>
    <xf numFmtId="0" fontId="0" fillId="2" borderId="0" xfId="0" applyFill="1" applyBorder="1"/>
    <xf numFmtId="0" fontId="0" fillId="2" borderId="5" xfId="0" applyFill="1" applyBorder="1"/>
    <xf numFmtId="0" fontId="0" fillId="2" borderId="2" xfId="0" applyFill="1" applyBorder="1"/>
    <xf numFmtId="0" fontId="1" fillId="2" borderId="0" xfId="1" applyFill="1" applyBorder="1" applyAlignment="1">
      <alignment horizontal="center" vertical="center"/>
    </xf>
    <xf numFmtId="0" fontId="0" fillId="2" borderId="0" xfId="0" applyFill="1" applyBorder="1" applyAlignment="1">
      <alignment horizontal="left" indent="2"/>
    </xf>
    <xf numFmtId="6" fontId="0" fillId="2" borderId="0" xfId="0" applyNumberFormat="1" applyFill="1" applyBorder="1"/>
    <xf numFmtId="0" fontId="0" fillId="2" borderId="1" xfId="0" applyFill="1" applyBorder="1" applyAlignment="1">
      <alignment horizontal="left"/>
    </xf>
    <xf numFmtId="6" fontId="0" fillId="2" borderId="1" xfId="0" applyNumberFormat="1" applyFill="1" applyBorder="1"/>
    <xf numFmtId="0" fontId="4" fillId="2" borderId="5" xfId="2" applyFont="1" applyFill="1" applyBorder="1" applyAlignment="1">
      <alignment horizontal="left" vertical="center" indent="2"/>
    </xf>
    <xf numFmtId="6" fontId="0" fillId="2" borderId="5" xfId="0" applyNumberFormat="1" applyFill="1" applyBorder="1"/>
    <xf numFmtId="6" fontId="2" fillId="2" borderId="6" xfId="2" applyNumberFormat="1" applyFill="1" applyBorder="1" applyAlignment="1">
      <alignment vertical="center" textRotation="90"/>
    </xf>
    <xf numFmtId="0" fontId="4" fillId="2" borderId="5" xfId="2" applyFont="1" applyFill="1" applyBorder="1" applyAlignment="1">
      <alignment vertical="center"/>
    </xf>
    <xf numFmtId="6" fontId="2" fillId="2" borderId="2" xfId="2" applyNumberFormat="1" applyFill="1" applyBorder="1" applyAlignment="1">
      <alignment vertical="center" textRotation="90"/>
    </xf>
    <xf numFmtId="0" fontId="0" fillId="2" borderId="9" xfId="0" applyFill="1" applyBorder="1"/>
    <xf numFmtId="0" fontId="6" fillId="2" borderId="0" xfId="0" applyFont="1" applyFill="1" applyBorder="1"/>
    <xf numFmtId="6" fontId="6" fillId="2" borderId="0" xfId="0" applyNumberFormat="1" applyFont="1" applyFill="1" applyBorder="1"/>
    <xf numFmtId="0" fontId="5" fillId="2" borderId="1" xfId="0" applyFont="1" applyFill="1" applyBorder="1" applyAlignment="1">
      <alignment vertical="center"/>
    </xf>
    <xf numFmtId="6" fontId="2" fillId="2" borderId="3" xfId="2" applyNumberFormat="1" applyFill="1" applyBorder="1" applyAlignment="1">
      <alignment vertical="center" textRotation="90"/>
    </xf>
    <xf numFmtId="0" fontId="5" fillId="2" borderId="8" xfId="0" applyFont="1" applyFill="1" applyBorder="1" applyAlignment="1">
      <alignment vertical="center"/>
    </xf>
    <xf numFmtId="164" fontId="0" fillId="2" borderId="1" xfId="0" applyNumberFormat="1" applyFill="1" applyBorder="1" applyAlignment="1">
      <alignment vertical="center"/>
    </xf>
    <xf numFmtId="0" fontId="5"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8" fillId="0" borderId="0" xfId="0" applyFont="1" applyAlignment="1">
      <alignment vertical="center"/>
    </xf>
    <xf numFmtId="164" fontId="0" fillId="2" borderId="0" xfId="0" applyNumberFormat="1" applyFill="1" applyBorder="1" applyAlignment="1">
      <alignment vertical="center"/>
    </xf>
    <xf numFmtId="164" fontId="0" fillId="2" borderId="0" xfId="0" applyNumberFormat="1" applyFill="1" applyBorder="1" applyAlignment="1">
      <alignment horizontal="center" vertical="center"/>
    </xf>
    <xf numFmtId="0" fontId="0" fillId="2" borderId="0" xfId="0" applyFill="1" applyBorder="1" applyAlignment="1"/>
    <xf numFmtId="0" fontId="0" fillId="2" borderId="0" xfId="0" applyFill="1" applyAlignment="1">
      <alignment horizontal="left" indent="8"/>
    </xf>
    <xf numFmtId="5" fontId="0" fillId="0" borderId="0" xfId="0" applyNumberFormat="1" applyFont="1" applyFill="1" applyBorder="1"/>
    <xf numFmtId="0" fontId="0" fillId="0" borderId="0" xfId="0" applyAlignment="1">
      <alignment horizontal="right"/>
    </xf>
    <xf numFmtId="0" fontId="0" fillId="0" borderId="0" xfId="0" pivotButton="1"/>
    <xf numFmtId="0" fontId="2" fillId="2" borderId="0" xfId="2" applyFill="1" applyBorder="1" applyAlignment="1">
      <alignment vertical="center"/>
    </xf>
    <xf numFmtId="0" fontId="1" fillId="2" borderId="10" xfId="1" applyFill="1" applyBorder="1" applyAlignment="1">
      <alignment horizontal="center" vertical="center"/>
    </xf>
    <xf numFmtId="0" fontId="8" fillId="0" borderId="10" xfId="0" applyFont="1" applyBorder="1" applyAlignment="1">
      <alignment horizontal="left" vertical="center" indent="2"/>
    </xf>
    <xf numFmtId="0" fontId="10" fillId="0" borderId="0" xfId="0" pivotButton="1" applyFont="1"/>
    <xf numFmtId="0" fontId="10" fillId="0" borderId="0" xfId="0" applyFont="1"/>
    <xf numFmtId="0" fontId="5" fillId="2" borderId="0" xfId="0" applyFont="1" applyFill="1" applyBorder="1" applyAlignment="1">
      <alignment horizontal="left" vertical="center" indent="2"/>
    </xf>
    <xf numFmtId="0" fontId="5" fillId="2" borderId="7" xfId="0" applyFont="1" applyFill="1" applyBorder="1" applyAlignment="1">
      <alignment horizontal="left" vertical="center" indent="2"/>
    </xf>
    <xf numFmtId="164" fontId="0" fillId="2" borderId="0" xfId="0" applyNumberFormat="1" applyFill="1" applyBorder="1" applyAlignment="1">
      <alignment vertical="center"/>
    </xf>
    <xf numFmtId="0" fontId="5" fillId="2" borderId="4" xfId="0" applyFont="1" applyFill="1" applyBorder="1" applyAlignment="1">
      <alignment horizontal="left" vertical="center" indent="2"/>
    </xf>
    <xf numFmtId="164" fontId="0" fillId="2" borderId="5" xfId="0" applyNumberFormat="1" applyFill="1" applyBorder="1" applyAlignment="1">
      <alignment vertical="center"/>
    </xf>
    <xf numFmtId="0" fontId="5" fillId="2" borderId="5" xfId="0" applyFont="1" applyFill="1" applyBorder="1" applyAlignment="1">
      <alignment horizontal="left" vertical="center" wrapText="1" indent="2"/>
    </xf>
    <xf numFmtId="0" fontId="5" fillId="2" borderId="0" xfId="0" applyFont="1" applyFill="1" applyBorder="1" applyAlignment="1">
      <alignment horizontal="left" vertical="center" wrapText="1" indent="2"/>
    </xf>
  </cellXfs>
  <cellStyles count="3">
    <cellStyle name="Heading 1" xfId="2" builtinId="16" customBuiltin="1"/>
    <cellStyle name="Normal" xfId="0" builtinId="0" customBuiltin="1"/>
    <cellStyle name="Title" xfId="1" builtinId="15"/>
  </cellStyles>
  <dxfs count="27">
    <dxf>
      <font>
        <name val="Cambria"/>
        <scheme val="major"/>
      </font>
    </dxf>
    <dxf>
      <font>
        <name val="Cambria"/>
        <scheme val="major"/>
      </font>
    </dxf>
    <dxf>
      <alignment horizontal="right" readingOrder="0"/>
    </dxf>
    <dxf>
      <font>
        <strike val="0"/>
        <outline val="0"/>
        <shadow val="0"/>
        <u val="none"/>
        <vertAlign val="baseline"/>
        <sz val="10"/>
        <color theme="1"/>
        <name val="Cambria"/>
        <scheme val="major"/>
      </font>
    </dxf>
    <dxf>
      <font>
        <name val="Cambria"/>
        <scheme val="major"/>
      </font>
    </dxf>
    <dxf>
      <font>
        <name val="Cambria"/>
        <scheme val="major"/>
      </font>
    </dxf>
    <dxf>
      <numFmt numFmtId="10" formatCode="&quot;$&quot;#,##0_);[Red]\(&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strike val="0"/>
        <outline val="0"/>
        <shadow val="0"/>
        <u val="none"/>
        <vertAlign val="baseline"/>
        <sz val="10"/>
        <color theme="1"/>
        <name val="Cambria"/>
        <scheme val="major"/>
      </font>
    </dxf>
    <dxf>
      <font>
        <color rgb="FFFF0000"/>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26"/>
      <tableStyleElement type="headerRow" dxfId="25"/>
    </tableStyle>
    <tableStyle name="Family Budget PivotTable" table="0" count="5">
      <tableStyleElement type="wholeTable" dxfId="24"/>
      <tableStyleElement type="headerRow" dxfId="23"/>
      <tableStyleElement type="totalRow" dxfId="22"/>
      <tableStyleElement type="firstRowStripe" dxfId="21"/>
      <tableStyleElement type="pageFieldLabels" dxfId="20"/>
    </tableStyle>
    <tableStyle name="Family Budget Table Style" pivot="0" count="4">
      <tableStyleElement type="wholeTable" dxfId="19"/>
      <tableStyleElement type="headerRow" dxfId="18"/>
      <tableStyleElement type="totalRow" dxfId="17"/>
      <tableStyleElement type="firstRowStripe" dxfId="16"/>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[bigTest.xlsx]Additional Data!BudgetSummary</c:name>
    <c:fmtId val="1"/>
  </c:pivotSource>
  <c:chart>
    <c:autoTitleDeleted val="1"/>
    <c:pivotFmts>
      <c:pivotFmt>
        <c:idx val="0"/>
      </c:pivotFmt>
      <c:pivotFmt>
        <c:idx val="1"/>
        <c:spPr>
          <a:ln>
            <a:solidFill>
              <a:schemeClr val="bg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xdr:from>
      <xdr:col>5</xdr:col>
      <xdr:colOff>798148</xdr:colOff>
      <xdr:row>0</xdr:row>
      <xdr:rowOff>162009</xdr:rowOff>
    </xdr:from>
    <xdr:to>
      <xdr:col>7</xdr:col>
      <xdr:colOff>200528</xdr:colOff>
      <xdr:row>0</xdr:row>
      <xdr:rowOff>436329</xdr:rowOff>
    </xdr:to>
    <xdr:sp macro="" textlink="">
      <xdr:nvSpPr>
        <xdr:cNvPr id="3" name="Enter Expenses" descr="&quot;&quot;" title="Enter Expenses button">
          <a:hlinkClick xmlns:r="http://schemas.openxmlformats.org/officeDocument/2006/relationships" r:id="rId1" tooltip="Click to view or enter expenses"/>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Enter Expenses</a:t>
          </a:r>
        </a:p>
      </xdr:txBody>
    </xdr:sp>
    <xdr:clientData fPrintsWithSheet="0"/>
  </xdr:twoCellAnchor>
  <xdr:twoCellAnchor>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title="Budget Overview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95247</xdr:colOff>
      <xdr:row>0</xdr:row>
      <xdr:rowOff>10584</xdr:rowOff>
    </xdr:from>
    <xdr:to>
      <xdr:col>8</xdr:col>
      <xdr:colOff>116414</xdr:colOff>
      <xdr:row>35</xdr:row>
      <xdr:rowOff>21167</xdr:rowOff>
    </xdr:to>
    <xdr:cxnSp macro="">
      <xdr:nvCxnSpPr>
        <xdr:cNvPr id="8" name="Page Divider" title="Page Divide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xdr:from>
      <xdr:col>11</xdr:col>
      <xdr:colOff>885823</xdr:colOff>
      <xdr:row>0</xdr:row>
      <xdr:rowOff>85725</xdr:rowOff>
    </xdr:from>
    <xdr:to>
      <xdr:col>13</xdr:col>
      <xdr:colOff>1047732</xdr:colOff>
      <xdr:row>0</xdr:row>
      <xdr:rowOff>533400</xdr:rowOff>
    </xdr:to>
    <xdr:grpSp>
      <xdr:nvGrpSpPr>
        <xdr:cNvPr id="1027" name="Wheat" descr="Image of single wheat stalk with subdued color" title="Page art"/>
        <xdr:cNvGrpSpPr>
          <a:grpSpLocks noChangeAspect="1"/>
        </xdr:cNvGrpSpPr>
      </xdr:nvGrpSpPr>
      <xdr:grpSpPr bwMode="auto">
        <a:xfrm>
          <a:off x="9945156" y="85725"/>
          <a:ext cx="2585493" cy="447675"/>
          <a:chOff x="1043" y="9"/>
          <a:chExt cx="271" cy="47"/>
        </a:xfrm>
        <a:solidFill>
          <a:schemeClr val="accent1"/>
        </a:solidFill>
      </xdr:grpSpPr>
      <xdr:sp macro="" textlink="">
        <xdr:nvSpPr>
          <xdr:cNvPr id="1029" name="Freeform 5"/>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xdr:from>
      <xdr:col>9</xdr:col>
      <xdr:colOff>9525</xdr:colOff>
      <xdr:row>8</xdr:row>
      <xdr:rowOff>66675</xdr:rowOff>
    </xdr:from>
    <xdr:to>
      <xdr:col>9</xdr:col>
      <xdr:colOff>752475</xdr:colOff>
      <xdr:row>31</xdr:row>
      <xdr:rowOff>114300</xdr:rowOff>
    </xdr:to>
    <xdr:grpSp>
      <xdr:nvGrpSpPr>
        <xdr:cNvPr id="1072" name="Red clover" descr="Image of red clover with subdued color." title="Page art"/>
        <xdr:cNvGrpSpPr>
          <a:grpSpLocks noChangeAspect="1"/>
        </xdr:cNvGrpSpPr>
      </xdr:nvGrpSpPr>
      <xdr:grpSpPr bwMode="auto">
        <a:xfrm>
          <a:off x="6338358" y="2564342"/>
          <a:ext cx="742950" cy="4429125"/>
          <a:chOff x="665" y="286"/>
          <a:chExt cx="78" cy="465"/>
        </a:xfrm>
        <a:solidFill>
          <a:schemeClr val="accent1"/>
        </a:solidFill>
      </xdr:grpSpPr>
      <xdr:sp macro="" textlink="">
        <xdr:nvSpPr>
          <xdr:cNvPr id="1074" name="Freeform 50"/>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10584</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lick an item in the Slicer to filter the PivotTable below by the selected category. To select multiple categories, hold the Ctrl key." title="Category Slice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13501" y="873127"/>
              <a:ext cx="6254750" cy="114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0</xdr:row>
      <xdr:rowOff>114300</xdr:rowOff>
    </xdr:from>
    <xdr:to>
      <xdr:col>6</xdr:col>
      <xdr:colOff>1680972</xdr:colOff>
      <xdr:row>0</xdr:row>
      <xdr:rowOff>388620</xdr:rowOff>
    </xdr:to>
    <xdr:sp macro="" textlink="">
      <xdr:nvSpPr>
        <xdr:cNvPr id="3" name="Budget Report" descr="&quot;&quot;" title="Budget Report button">
          <a:hlinkClick xmlns:r="http://schemas.openxmlformats.org/officeDocument/2006/relationships" r:id="rId1" tooltip="Click to view Budget Report"/>
        </xdr:cNvPr>
        <xdr:cNvSpPr/>
      </xdr:nvSpPr>
      <xdr:spPr>
        <a:xfrm>
          <a:off x="7134225" y="114300"/>
          <a:ext cx="1490472"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 refreshedDate="42030.815248842591" createdVersion="5" refreshedVersion="5" minRefreshableVersion="3" recordCount="59">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5">
      <sharedItems containsString="0" containsBlank="1" containsNumber="1" containsInteger="1" minValue="0" maxValue="1700"/>
    </cacheField>
    <cacheField name="Actual Cost" numFmtId="5">
      <sharedItems containsString="0" containsBlank="1" containsNumber="1" containsInteger="1" minValue="20" maxValue="1700"/>
    </cacheField>
    <cacheField name="Difference" numFmtId="5">
      <sharedItems containsSemiMixedTypes="0" containsString="0" containsNumber="1" containsInteger="1" minValue="-200" maxValue="200"/>
    </cacheField>
    <cacheField name="Actual Cost Overview" numFmtId="6">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SummaryPivotTable" cacheId="5" applyNumberFormats="0" applyBorderFormats="0" applyFontFormats="0" applyPatternFormats="0" applyAlignmentFormats="0" applyWidthHeightFormats="1" dataCaption="Values" updatedVersion="5"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5" showAll="0" insertBlankRow="1"/>
    <pivotField numFmtId="6"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5"/>
    <dataField name="Actual Cost " fld="3" baseField="1" baseItem="0" numFmtId="5"/>
    <dataField name="Difference " fld="4" baseField="1" baseItem="0" numFmtId="5"/>
  </dataFields>
  <formats count="1">
    <format dxfId="15">
      <pivotArea dataOnly="0" labelOnly="1" outline="0" fieldPosition="0">
        <references count="1">
          <reference field="4294967294" count="3">
            <x v="0"/>
            <x v="1"/>
            <x v="2"/>
          </reference>
        </references>
      </pivotArea>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Budget Expenses PivotTable" altTextSummary="Summary of projected cost, actual cost, and difference for all expenses listed on the Budget Details sheet. " hideValuesRow="1"/>
    </ext>
  </extLst>
</pivotTableDefinition>
</file>

<file path=xl/pivotTables/pivotTable2.xml><?xml version="1.0" encoding="utf-8"?>
<pivotTableDefinition xmlns="http://schemas.openxmlformats.org/spreadsheetml/2006/main" name="BudgetSummary" cacheId="5" applyNumberFormats="0" applyBorderFormats="0" applyFontFormats="0" applyPatternFormats="0" applyAlignmentFormats="0" applyWidthHeightFormats="1" dataCaption="Values" updatedVersion="5"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6" showAll="0"/>
    <pivotField numFmtId="6"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2">
    <format dxfId="5">
      <pivotArea field="1" type="button" dataOnly="0" labelOnly="1" outline="0" axis="axisRow" fieldPosition="0"/>
    </format>
    <format dxfId="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Data for Budget Overview chart" altTextSummary="Summary of all actual costs by category on the Budget Details sheet"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rowHeight="225425"/>
</slicers>
</file>

<file path=xl/tables/table1.xml><?xml version="1.0" encoding="utf-8"?>
<table xmlns="http://schemas.openxmlformats.org/spreadsheetml/2006/main" id="1" name="BudgetDetails" displayName="BudgetDetails" ref="B2:G62" totalsRowCount="1" headerRowDxfId="13">
  <autoFilter ref="B2:G61"/>
  <sortState ref="B2:G60">
    <sortCondition ref="C2:C60"/>
    <sortCondition ref="B2:B60"/>
  </sortState>
  <tableColumns count="6">
    <tableColumn id="2" name="Description" totalsRowLabel="Total"/>
    <tableColumn id="1" name="Category"/>
    <tableColumn id="3" name="Projected Cost" totalsRowFunction="sum" dataDxfId="12" totalsRowDxfId="11"/>
    <tableColumn id="4" name="Actual Cost" totalsRowFunction="sum" dataDxfId="10" totalsRowDxfId="9"/>
    <tableColumn id="5" name="Difference" totalsRowFunction="sum" dataDxfId="8" totalsRowDxfId="7">
      <calculatedColumnFormula>BudgetDetails[[#This Row],[Projected Cost]]-BudgetDetails[[#This Row],[Actual Cost]]</calculatedColumnFormula>
    </tableColumn>
    <tableColumn id="6" name="Actual Cost Overview" totalsRowDxfId="6">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Monthly Expenses table" altTextSummary="List of monthly expenses by category. Includes projected and actual costs, and calculates difference."/>
    </ext>
  </extLst>
</table>
</file>

<file path=xl/tables/table2.xml><?xml version="1.0" encoding="utf-8"?>
<table xmlns="http://schemas.openxmlformats.org/spreadsheetml/2006/main" id="2" name="BudgetCategoryLookup" displayName="BudgetCategoryLookup" ref="E2:E14" totalsRowShown="0" headerRowDxfId="3">
  <autoFilter ref="E2:E14"/>
  <sortState ref="E2:E13">
    <sortCondition ref="E1:E13"/>
  </sortState>
  <tableColumns count="1">
    <tableColumn id="1" name="Budget Category Lookup"/>
  </tableColumns>
  <tableStyleInfo name="Family Budget Table Style" showFirstColumn="0" showLastColumn="0" showRowStripes="1" showColumnStripes="0"/>
  <extLst>
    <ext xmlns:x14="http://schemas.microsoft.com/office/spreadsheetml/2009/9/main" uri="{504A1905-F514-4f6f-8877-14C23A59335A}">
      <x14:table altText="Budget Category Lookup table" altTextSummary="List of categories available in the Category drop down on the Budget Details 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A1:P172"/>
  <sheetViews>
    <sheetView showGridLines="0" tabSelected="1" zoomScale="90" zoomScaleNormal="90" workbookViewId="0"/>
  </sheetViews>
  <sheetFormatPr defaultRowHeight="13.5" x14ac:dyDescent="0.25"/>
  <cols>
    <col min="1" max="1" width="2" style="11" customWidth="1"/>
    <col min="2" max="2" width="19.5" style="11" customWidth="1"/>
    <col min="3" max="3" width="14.25" style="11" customWidth="1"/>
    <col min="4" max="4" width="11.5" style="11" customWidth="1"/>
    <col min="5" max="5" width="2" style="11" customWidth="1"/>
    <col min="6" max="6" width="15.5" style="11" customWidth="1"/>
    <col min="7" max="7" width="11.75" style="11" customWidth="1"/>
    <col min="8" max="8" width="4" style="11" customWidth="1"/>
    <col min="9" max="9" width="2.5" style="11" customWidth="1"/>
    <col min="10" max="10" width="11.75" style="11" customWidth="1"/>
    <col min="11" max="11" width="24" style="11" customWidth="1"/>
    <col min="12" max="12" width="15.25" style="11" customWidth="1"/>
    <col min="13" max="13" width="16.5" style="11" customWidth="1"/>
    <col min="14" max="14" width="14.625" style="11" customWidth="1"/>
    <col min="15" max="15" width="0.875" style="11" customWidth="1"/>
    <col min="17" max="16384" width="9" style="11"/>
  </cols>
  <sheetData>
    <row r="1" spans="1:15" ht="60.75" customHeight="1" x14ac:dyDescent="0.25">
      <c r="B1" s="12" t="s">
        <v>83</v>
      </c>
      <c r="C1" s="13"/>
      <c r="D1" s="13"/>
      <c r="E1" s="13"/>
      <c r="F1" s="14"/>
      <c r="G1" s="14"/>
      <c r="H1" s="14"/>
      <c r="I1" s="16"/>
      <c r="J1" s="12" t="s">
        <v>84</v>
      </c>
      <c r="K1" s="12"/>
      <c r="L1" s="12"/>
      <c r="M1" s="12"/>
      <c r="N1" s="12"/>
    </row>
    <row r="2" spans="1:15" ht="30.75" customHeight="1" x14ac:dyDescent="0.25">
      <c r="A2" s="17"/>
      <c r="B2" s="18" t="s">
        <v>80</v>
      </c>
      <c r="D2" s="19"/>
      <c r="E2" s="20"/>
      <c r="H2" s="19"/>
      <c r="K2" s="22"/>
      <c r="L2" s="22"/>
      <c r="M2" s="22"/>
      <c r="N2" s="22"/>
    </row>
    <row r="3" spans="1:15" ht="15" customHeight="1" x14ac:dyDescent="0.25">
      <c r="A3" s="17"/>
      <c r="B3" s="23" t="s">
        <v>90</v>
      </c>
      <c r="C3" s="46" t="s">
        <v>91</v>
      </c>
      <c r="E3" s="19"/>
      <c r="G3" s="24">
        <f>D17-SUM(BudgetDetails[Projected Cost])</f>
        <v>1585</v>
      </c>
      <c r="H3" s="19"/>
      <c r="K3" s="22"/>
      <c r="L3" s="22"/>
      <c r="M3" s="22"/>
      <c r="N3" s="22"/>
    </row>
    <row r="4" spans="1:15" ht="15" customHeight="1" x14ac:dyDescent="0.25">
      <c r="A4" s="17"/>
      <c r="B4" s="23" t="s">
        <v>87</v>
      </c>
      <c r="C4" s="46" t="s">
        <v>88</v>
      </c>
      <c r="E4" s="19"/>
      <c r="G4" s="24">
        <f>D11-SUM(BudgetDetails[Actual Cost])</f>
        <v>1740</v>
      </c>
      <c r="H4" s="19"/>
      <c r="K4" s="22"/>
      <c r="L4" s="22"/>
      <c r="M4" s="22"/>
      <c r="N4" s="22"/>
    </row>
    <row r="5" spans="1:15" ht="15" customHeight="1" x14ac:dyDescent="0.25">
      <c r="B5" s="23" t="s">
        <v>4</v>
      </c>
      <c r="C5" s="46" t="s">
        <v>89</v>
      </c>
      <c r="E5" s="19"/>
      <c r="G5" s="24">
        <f>G4-G3</f>
        <v>155</v>
      </c>
      <c r="H5" s="24"/>
      <c r="K5" s="22"/>
      <c r="L5" s="22"/>
      <c r="M5" s="22"/>
      <c r="N5" s="22"/>
    </row>
    <row r="6" spans="1:15" ht="15" customHeight="1" x14ac:dyDescent="0.25">
      <c r="B6" s="25"/>
      <c r="C6" s="13"/>
      <c r="D6" s="26"/>
      <c r="E6" s="13"/>
      <c r="F6" s="13"/>
      <c r="G6" s="13"/>
      <c r="H6" s="26"/>
      <c r="K6" s="22"/>
      <c r="L6" s="22"/>
      <c r="M6" s="22"/>
      <c r="N6" s="22"/>
    </row>
    <row r="7" spans="1:15" ht="30" customHeight="1" x14ac:dyDescent="0.25">
      <c r="A7" s="19"/>
      <c r="B7" s="27" t="s">
        <v>78</v>
      </c>
      <c r="C7" s="20"/>
      <c r="D7" s="28"/>
      <c r="E7" s="29"/>
      <c r="F7" s="27" t="s">
        <v>79</v>
      </c>
      <c r="G7" s="30"/>
      <c r="H7" s="20"/>
      <c r="J7" s="52" t="s">
        <v>98</v>
      </c>
      <c r="K7" s="51"/>
      <c r="L7" s="51"/>
      <c r="M7" s="51"/>
      <c r="N7" s="51"/>
    </row>
    <row r="8" spans="1:15" ht="15" customHeight="1" x14ac:dyDescent="0.25">
      <c r="A8" s="19"/>
      <c r="B8" s="55" t="s">
        <v>85</v>
      </c>
      <c r="C8" s="19" t="s">
        <v>50</v>
      </c>
      <c r="D8" s="24">
        <v>5800</v>
      </c>
      <c r="E8" s="31"/>
      <c r="F8" s="56" t="s">
        <v>85</v>
      </c>
      <c r="G8" s="57">
        <f>SUM(BudgetDetails[Actual Cost])</f>
        <v>7860</v>
      </c>
      <c r="H8" s="19"/>
      <c r="K8" s="50"/>
      <c r="L8" s="50"/>
      <c r="M8" s="50"/>
      <c r="N8" s="19"/>
    </row>
    <row r="9" spans="1:15" ht="15" customHeight="1" x14ac:dyDescent="0.25">
      <c r="A9" s="19"/>
      <c r="B9" s="55"/>
      <c r="C9" s="19" t="s">
        <v>73</v>
      </c>
      <c r="D9" s="24">
        <v>2300</v>
      </c>
      <c r="E9" s="31"/>
      <c r="F9" s="56"/>
      <c r="G9" s="57"/>
      <c r="H9" s="19"/>
      <c r="K9" s="49" t="s">
        <v>0</v>
      </c>
      <c r="L9" s="48" t="s">
        <v>82</v>
      </c>
      <c r="M9" s="48" t="s">
        <v>97</v>
      </c>
      <c r="N9" s="48" t="s">
        <v>81</v>
      </c>
      <c r="O9" s="32"/>
    </row>
    <row r="10" spans="1:15" ht="15" customHeight="1" x14ac:dyDescent="0.25">
      <c r="A10" s="19"/>
      <c r="B10" s="55"/>
      <c r="C10" s="19" t="s">
        <v>51</v>
      </c>
      <c r="D10" s="24">
        <v>1500</v>
      </c>
      <c r="E10" s="31"/>
      <c r="F10" s="56"/>
      <c r="G10" s="57"/>
      <c r="H10" s="43"/>
      <c r="K10" s="1" t="s">
        <v>72</v>
      </c>
      <c r="L10" s="6">
        <v>140</v>
      </c>
      <c r="M10" s="6">
        <v>140</v>
      </c>
      <c r="N10" s="6">
        <v>0</v>
      </c>
    </row>
    <row r="11" spans="1:15" ht="15" customHeight="1" x14ac:dyDescent="0.25">
      <c r="A11" s="19"/>
      <c r="B11" s="55"/>
      <c r="C11" s="33" t="s">
        <v>52</v>
      </c>
      <c r="D11" s="34">
        <f>SUM(D8:D10)</f>
        <v>9600</v>
      </c>
      <c r="E11" s="31"/>
      <c r="F11" s="56"/>
      <c r="G11" s="57"/>
      <c r="H11" s="43"/>
      <c r="K11" s="1"/>
      <c r="L11" s="6"/>
      <c r="M11" s="6"/>
      <c r="N11" s="6"/>
    </row>
    <row r="12" spans="1:15" ht="15" customHeight="1" x14ac:dyDescent="0.25">
      <c r="A12" s="19"/>
      <c r="B12" s="35"/>
      <c r="C12" s="13"/>
      <c r="D12" s="13"/>
      <c r="E12" s="36"/>
      <c r="F12" s="37"/>
      <c r="G12" s="38"/>
      <c r="H12" s="13"/>
      <c r="K12" s="1" t="s">
        <v>25</v>
      </c>
      <c r="L12" s="6">
        <v>400</v>
      </c>
      <c r="M12" s="6">
        <v>358</v>
      </c>
      <c r="N12" s="6">
        <v>42</v>
      </c>
    </row>
    <row r="13" spans="1:15" ht="15" customHeight="1" x14ac:dyDescent="0.25">
      <c r="A13" s="19"/>
      <c r="B13" s="60" t="s">
        <v>86</v>
      </c>
      <c r="C13" s="19"/>
      <c r="D13" s="19"/>
      <c r="E13" s="31"/>
      <c r="F13" s="58" t="s">
        <v>86</v>
      </c>
      <c r="G13" s="59">
        <f>SUM(BudgetDetails[Projected Cost])</f>
        <v>7915</v>
      </c>
      <c r="H13" s="19"/>
      <c r="K13" s="1"/>
      <c r="L13" s="6"/>
      <c r="M13" s="6"/>
      <c r="N13" s="6"/>
    </row>
    <row r="14" spans="1:15" ht="15" customHeight="1" x14ac:dyDescent="0.25">
      <c r="A14" s="19"/>
      <c r="B14" s="61"/>
      <c r="C14" s="19" t="s">
        <v>50</v>
      </c>
      <c r="D14" s="24">
        <v>6000</v>
      </c>
      <c r="E14" s="31"/>
      <c r="F14" s="56"/>
      <c r="G14" s="57"/>
      <c r="H14" s="19"/>
      <c r="K14" s="1" t="s">
        <v>19</v>
      </c>
      <c r="L14" s="6">
        <v>1100</v>
      </c>
      <c r="M14" s="6">
        <v>1320</v>
      </c>
      <c r="N14" s="6">
        <v>-220</v>
      </c>
    </row>
    <row r="15" spans="1:15" ht="15" customHeight="1" x14ac:dyDescent="0.25">
      <c r="A15" s="19"/>
      <c r="B15" s="61"/>
      <c r="C15" s="19" t="s">
        <v>73</v>
      </c>
      <c r="D15" s="24">
        <v>1000</v>
      </c>
      <c r="E15" s="31"/>
      <c r="F15" s="56"/>
      <c r="G15" s="57"/>
      <c r="H15" s="43"/>
      <c r="K15" s="1"/>
      <c r="L15" s="6"/>
      <c r="M15" s="6"/>
      <c r="N15" s="6"/>
    </row>
    <row r="16" spans="1:15" ht="15" customHeight="1" x14ac:dyDescent="0.25">
      <c r="A16" s="19"/>
      <c r="B16" s="61"/>
      <c r="C16" s="19" t="s">
        <v>51</v>
      </c>
      <c r="D16" s="24">
        <v>2500</v>
      </c>
      <c r="E16" s="31"/>
      <c r="F16" s="56"/>
      <c r="G16" s="57"/>
      <c r="H16" s="43"/>
      <c r="K16" s="1" t="s">
        <v>30</v>
      </c>
      <c r="L16" s="6">
        <v>100</v>
      </c>
      <c r="M16" s="6">
        <v>125</v>
      </c>
      <c r="N16" s="6">
        <v>-25</v>
      </c>
    </row>
    <row r="17" spans="1:14" ht="15" customHeight="1" x14ac:dyDescent="0.25">
      <c r="A17" s="19"/>
      <c r="B17" s="61"/>
      <c r="C17" s="33" t="s">
        <v>52</v>
      </c>
      <c r="D17" s="34">
        <f>SUM(D14:D16)</f>
        <v>9500</v>
      </c>
      <c r="E17" s="21"/>
      <c r="F17" s="56"/>
      <c r="G17" s="57"/>
      <c r="H17" s="44"/>
      <c r="K17" s="1"/>
      <c r="L17" s="6"/>
      <c r="M17" s="6"/>
      <c r="N17" s="6"/>
    </row>
    <row r="18" spans="1:14" ht="15" customHeight="1" x14ac:dyDescent="0.25">
      <c r="A18" s="19"/>
      <c r="B18" s="39"/>
      <c r="C18" s="14"/>
      <c r="D18" s="14"/>
      <c r="E18" s="15"/>
      <c r="F18" s="37"/>
      <c r="G18" s="38"/>
      <c r="H18" s="14"/>
      <c r="K18" s="1" t="s">
        <v>5</v>
      </c>
      <c r="L18" s="6">
        <v>2830</v>
      </c>
      <c r="M18" s="6">
        <v>2702</v>
      </c>
      <c r="N18" s="6">
        <v>128</v>
      </c>
    </row>
    <row r="19" spans="1:14" ht="15" customHeight="1" x14ac:dyDescent="0.25">
      <c r="H19" s="19"/>
      <c r="K19" s="1"/>
      <c r="L19" s="6"/>
      <c r="M19" s="6"/>
      <c r="N19" s="6"/>
    </row>
    <row r="20" spans="1:14" ht="15" customHeight="1" x14ac:dyDescent="0.25">
      <c r="E20" s="40"/>
      <c r="H20" s="19"/>
      <c r="K20" s="1" t="s">
        <v>15</v>
      </c>
      <c r="L20" s="6">
        <v>900</v>
      </c>
      <c r="M20" s="6">
        <v>900</v>
      </c>
      <c r="N20" s="6">
        <v>0</v>
      </c>
    </row>
    <row r="21" spans="1:14" ht="15" customHeight="1" x14ac:dyDescent="0.25">
      <c r="E21" s="40"/>
      <c r="H21" s="19"/>
      <c r="K21" s="1"/>
      <c r="L21" s="6"/>
      <c r="M21" s="6"/>
      <c r="N21" s="6"/>
    </row>
    <row r="22" spans="1:14" ht="15" customHeight="1" x14ac:dyDescent="0.25">
      <c r="E22" s="40"/>
      <c r="H22" s="19"/>
      <c r="K22" s="1" t="s">
        <v>40</v>
      </c>
      <c r="L22" s="6">
        <v>200</v>
      </c>
      <c r="M22" s="6">
        <v>200</v>
      </c>
      <c r="N22" s="6">
        <v>0</v>
      </c>
    </row>
    <row r="23" spans="1:14" ht="15" customHeight="1" x14ac:dyDescent="0.25">
      <c r="E23" s="40"/>
      <c r="H23" s="19"/>
      <c r="K23" s="1"/>
      <c r="L23" s="6"/>
      <c r="M23" s="6"/>
      <c r="N23" s="6"/>
    </row>
    <row r="24" spans="1:14" ht="15" customHeight="1" x14ac:dyDescent="0.25">
      <c r="E24" s="40"/>
      <c r="H24" s="19"/>
      <c r="K24" s="1" t="s">
        <v>35</v>
      </c>
      <c r="L24" s="6">
        <v>150</v>
      </c>
      <c r="M24" s="6">
        <v>140</v>
      </c>
      <c r="N24" s="6">
        <v>10</v>
      </c>
    </row>
    <row r="25" spans="1:14" ht="15" customHeight="1" x14ac:dyDescent="0.25">
      <c r="E25" s="40"/>
      <c r="H25" s="19"/>
      <c r="K25" s="1"/>
      <c r="L25" s="6"/>
      <c r="M25" s="6"/>
      <c r="N25" s="6"/>
    </row>
    <row r="26" spans="1:14" ht="15" customHeight="1" x14ac:dyDescent="0.25">
      <c r="E26" s="40"/>
      <c r="H26" s="19"/>
      <c r="K26" s="1" t="s">
        <v>33</v>
      </c>
      <c r="L26" s="6">
        <v>170</v>
      </c>
      <c r="M26" s="6">
        <v>100</v>
      </c>
      <c r="N26" s="6">
        <v>70</v>
      </c>
    </row>
    <row r="27" spans="1:14" ht="15" customHeight="1" x14ac:dyDescent="0.25">
      <c r="E27" s="40"/>
      <c r="H27" s="19"/>
      <c r="K27" s="1"/>
      <c r="L27" s="6"/>
      <c r="M27" s="6"/>
      <c r="N27" s="6"/>
    </row>
    <row r="28" spans="1:14" ht="15" customHeight="1" x14ac:dyDescent="0.25">
      <c r="E28" s="40"/>
      <c r="H28" s="19"/>
      <c r="K28" s="1" t="s">
        <v>59</v>
      </c>
      <c r="L28" s="6">
        <v>200</v>
      </c>
      <c r="M28" s="6">
        <v>200</v>
      </c>
      <c r="N28" s="6">
        <v>0</v>
      </c>
    </row>
    <row r="29" spans="1:14" ht="15" customHeight="1" x14ac:dyDescent="0.25">
      <c r="E29" s="40"/>
      <c r="H29" s="19"/>
      <c r="K29" s="1"/>
      <c r="L29" s="6"/>
      <c r="M29" s="6"/>
      <c r="N29" s="6"/>
    </row>
    <row r="30" spans="1:14" ht="15" customHeight="1" x14ac:dyDescent="0.25">
      <c r="E30" s="40"/>
      <c r="H30" s="19"/>
      <c r="K30" s="1" t="s">
        <v>46</v>
      </c>
      <c r="L30" s="6">
        <v>300</v>
      </c>
      <c r="M30" s="6">
        <v>300</v>
      </c>
      <c r="N30" s="6">
        <v>0</v>
      </c>
    </row>
    <row r="31" spans="1:14" ht="15" customHeight="1" x14ac:dyDescent="0.25">
      <c r="E31" s="40"/>
      <c r="H31" s="19"/>
      <c r="K31" s="1"/>
      <c r="L31" s="6"/>
      <c r="M31" s="6"/>
      <c r="N31" s="6"/>
    </row>
    <row r="32" spans="1:14" ht="15" customHeight="1" x14ac:dyDescent="0.25">
      <c r="E32" s="40"/>
      <c r="H32" s="19"/>
      <c r="K32" s="1" t="s">
        <v>12</v>
      </c>
      <c r="L32" s="6">
        <v>1425</v>
      </c>
      <c r="M32" s="6">
        <v>1375</v>
      </c>
      <c r="N32" s="6">
        <v>50</v>
      </c>
    </row>
    <row r="33" spans="2:15" ht="15" customHeight="1" x14ac:dyDescent="0.25">
      <c r="E33" s="40"/>
      <c r="H33" s="19"/>
      <c r="K33" s="1"/>
      <c r="L33" s="6"/>
      <c r="M33" s="6"/>
      <c r="N33" s="6"/>
    </row>
    <row r="34" spans="2:15" ht="15" customHeight="1" x14ac:dyDescent="0.25">
      <c r="E34" s="40"/>
      <c r="H34" s="19"/>
      <c r="K34" s="1" t="s">
        <v>22</v>
      </c>
      <c r="L34" s="6">
        <v>7915</v>
      </c>
      <c r="M34" s="6">
        <v>7860</v>
      </c>
      <c r="N34" s="6">
        <v>55</v>
      </c>
    </row>
    <row r="35" spans="2:15" ht="15" customHeight="1" x14ac:dyDescent="0.25">
      <c r="E35" s="40"/>
      <c r="H35" s="19"/>
      <c r="K35"/>
      <c r="L35"/>
      <c r="M35"/>
      <c r="N35"/>
    </row>
    <row r="36" spans="2:15" ht="15" customHeight="1" x14ac:dyDescent="0.25">
      <c r="E36" s="40"/>
      <c r="F36" s="41"/>
      <c r="G36" s="41"/>
      <c r="H36" s="45"/>
      <c r="K36"/>
      <c r="L36"/>
      <c r="M36"/>
      <c r="N36"/>
    </row>
    <row r="37" spans="2:15" ht="15" customHeight="1" x14ac:dyDescent="0.25">
      <c r="E37" s="40"/>
      <c r="F37" s="41"/>
      <c r="G37" s="41"/>
      <c r="H37" s="45"/>
      <c r="K37"/>
      <c r="L37"/>
      <c r="M37"/>
      <c r="N37"/>
    </row>
    <row r="38" spans="2:15" ht="15" customHeight="1" x14ac:dyDescent="0.25">
      <c r="E38" s="40"/>
      <c r="F38" s="41"/>
      <c r="G38" s="41"/>
      <c r="H38" s="45"/>
      <c r="K38"/>
      <c r="L38"/>
      <c r="M38"/>
      <c r="N38"/>
    </row>
    <row r="39" spans="2:15" ht="15" customHeight="1" x14ac:dyDescent="0.25">
      <c r="E39" s="40"/>
      <c r="F39" s="41"/>
      <c r="G39" s="41"/>
      <c r="H39" s="45"/>
      <c r="K39"/>
      <c r="L39"/>
      <c r="M39"/>
      <c r="N39"/>
    </row>
    <row r="40" spans="2:15" ht="15" customHeight="1" x14ac:dyDescent="0.25">
      <c r="E40" s="40"/>
      <c r="F40" s="41"/>
      <c r="G40" s="41"/>
      <c r="H40" s="45"/>
      <c r="K40"/>
      <c r="L40"/>
      <c r="M40"/>
      <c r="N40"/>
    </row>
    <row r="41" spans="2:15" ht="15" customHeight="1" x14ac:dyDescent="0.25">
      <c r="E41" s="40"/>
      <c r="F41" s="41"/>
      <c r="G41" s="41"/>
      <c r="H41" s="45"/>
      <c r="K41"/>
      <c r="L41"/>
      <c r="M41"/>
      <c r="N41"/>
    </row>
    <row r="42" spans="2:15" ht="15" customHeight="1" x14ac:dyDescent="0.25">
      <c r="K42"/>
      <c r="L42"/>
      <c r="M42"/>
      <c r="N42"/>
    </row>
    <row r="43" spans="2:15" ht="15" customHeight="1" x14ac:dyDescent="0.25">
      <c r="K43"/>
      <c r="L43"/>
      <c r="M43"/>
      <c r="N43"/>
    </row>
    <row r="44" spans="2:15" ht="15" customHeight="1" x14ac:dyDescent="0.25">
      <c r="K44"/>
      <c r="L44"/>
      <c r="M44"/>
      <c r="N44"/>
    </row>
    <row r="45" spans="2:15" ht="15" customHeight="1" x14ac:dyDescent="0.25">
      <c r="K45"/>
      <c r="L45"/>
      <c r="M45"/>
      <c r="N45"/>
    </row>
    <row r="46" spans="2:15" ht="15" customHeight="1" x14ac:dyDescent="0.25">
      <c r="J46"/>
      <c r="K46"/>
      <c r="L46"/>
      <c r="M46"/>
      <c r="N46"/>
    </row>
    <row r="47" spans="2:15" x14ac:dyDescent="0.25">
      <c r="B47"/>
      <c r="C47"/>
      <c r="D47"/>
      <c r="E47"/>
      <c r="F47"/>
      <c r="G47"/>
      <c r="H47"/>
      <c r="I47"/>
      <c r="J47"/>
      <c r="K47"/>
      <c r="L47"/>
      <c r="M47"/>
      <c r="N47"/>
      <c r="O47"/>
    </row>
    <row r="48" spans="2:15"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spans="10:14" customFormat="1" x14ac:dyDescent="0.25"/>
    <row r="162" spans="10:14" customFormat="1" x14ac:dyDescent="0.25"/>
    <row r="163" spans="10:14" customFormat="1" x14ac:dyDescent="0.25"/>
    <row r="164" spans="10:14" customFormat="1" x14ac:dyDescent="0.25"/>
    <row r="165" spans="10:14" customFormat="1" x14ac:dyDescent="0.25"/>
    <row r="166" spans="10:14" customFormat="1" x14ac:dyDescent="0.25"/>
    <row r="167" spans="10:14" customFormat="1" x14ac:dyDescent="0.25"/>
    <row r="168" spans="10:14" customFormat="1" x14ac:dyDescent="0.25"/>
    <row r="169" spans="10:14" customFormat="1" x14ac:dyDescent="0.25"/>
    <row r="170" spans="10:14" customFormat="1" x14ac:dyDescent="0.25"/>
    <row r="171" spans="10:14" customFormat="1" x14ac:dyDescent="0.25"/>
    <row r="172" spans="10:14" customFormat="1" x14ac:dyDescent="0.25">
      <c r="J172" s="11"/>
      <c r="K172" s="11"/>
      <c r="L172" s="11"/>
      <c r="M172" s="11"/>
      <c r="N172" s="11"/>
    </row>
  </sheetData>
  <mergeCells count="6">
    <mergeCell ref="B8:B11"/>
    <mergeCell ref="F8:F11"/>
    <mergeCell ref="G8:G11"/>
    <mergeCell ref="F13:F17"/>
    <mergeCell ref="G13:G17"/>
    <mergeCell ref="B13:B17"/>
  </mergeCell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G351"/>
  <sheetViews>
    <sheetView showGridLines="0" zoomScale="90" zoomScaleNormal="90" workbookViewId="0">
      <pane ySplit="2" topLeftCell="A3" activePane="bottomLeft" state="frozen"/>
      <selection pane="bottomLeft"/>
    </sheetView>
  </sheetViews>
  <sheetFormatPr defaultRowHeight="13.5" x14ac:dyDescent="0.25"/>
  <cols>
    <col min="1" max="1" width="1.875" customWidth="1"/>
    <col min="2" max="2" width="26.75" customWidth="1"/>
    <col min="3" max="3" width="21.625" customWidth="1"/>
    <col min="4" max="4" width="16.25" customWidth="1"/>
    <col min="5" max="6" width="13.25" customWidth="1"/>
    <col min="7" max="7" width="22.5" customWidth="1"/>
  </cols>
  <sheetData>
    <row r="1" spans="2:7" ht="46.5" customHeight="1" x14ac:dyDescent="0.25">
      <c r="B1" s="10" t="s">
        <v>94</v>
      </c>
      <c r="C1" s="9"/>
      <c r="D1" s="9"/>
      <c r="E1" s="9"/>
      <c r="F1" s="9"/>
      <c r="G1" s="9"/>
    </row>
    <row r="2" spans="2:7" ht="25.5" customHeight="1" x14ac:dyDescent="0.25">
      <c r="B2" s="7" t="s">
        <v>1</v>
      </c>
      <c r="C2" s="7" t="s">
        <v>0</v>
      </c>
      <c r="D2" s="7" t="s">
        <v>2</v>
      </c>
      <c r="E2" s="7" t="s">
        <v>3</v>
      </c>
      <c r="F2" s="7" t="s">
        <v>4</v>
      </c>
      <c r="G2" s="7" t="s">
        <v>68</v>
      </c>
    </row>
    <row r="3" spans="2:7" ht="16.5" customHeight="1" x14ac:dyDescent="0.25">
      <c r="B3" s="2" t="s">
        <v>76</v>
      </c>
      <c r="C3" s="2" t="s">
        <v>72</v>
      </c>
      <c r="D3" s="47">
        <v>40</v>
      </c>
      <c r="E3" s="47">
        <v>40</v>
      </c>
      <c r="F3" s="47">
        <f>BudgetDetails[[#This Row],[Projected Cost]]-BudgetDetails[[#This Row],[Actual Cost]]</f>
        <v>0</v>
      </c>
      <c r="G3" s="3">
        <f>BudgetDetails[[#This Row],[Actual Cost]]</f>
        <v>40</v>
      </c>
    </row>
    <row r="4" spans="2:7" ht="16.5" customHeight="1" x14ac:dyDescent="0.25">
      <c r="B4" s="2" t="s">
        <v>23</v>
      </c>
      <c r="C4" s="2" t="s">
        <v>72</v>
      </c>
      <c r="D4" s="47"/>
      <c r="E4" s="47"/>
      <c r="F4" s="47">
        <f>BudgetDetails[[#This Row],[Projected Cost]]-BudgetDetails[[#This Row],[Actual Cost]]</f>
        <v>0</v>
      </c>
      <c r="G4" s="3">
        <f>BudgetDetails[[#This Row],[Actual Cost]]</f>
        <v>0</v>
      </c>
    </row>
    <row r="5" spans="2:7" ht="16.5" customHeight="1" x14ac:dyDescent="0.25">
      <c r="B5" s="2" t="s">
        <v>75</v>
      </c>
      <c r="C5" s="2" t="s">
        <v>72</v>
      </c>
      <c r="D5" s="47"/>
      <c r="E5" s="47"/>
      <c r="F5" s="47">
        <f>BudgetDetails[[#This Row],[Projected Cost]]-BudgetDetails[[#This Row],[Actual Cost]]</f>
        <v>0</v>
      </c>
      <c r="G5" s="3">
        <f>BudgetDetails[[#This Row],[Actual Cost]]</f>
        <v>0</v>
      </c>
    </row>
    <row r="6" spans="2:7" ht="16.5" customHeight="1" x14ac:dyDescent="0.25">
      <c r="B6" s="2" t="s">
        <v>74</v>
      </c>
      <c r="C6" s="2" t="s">
        <v>72</v>
      </c>
      <c r="D6" s="47">
        <v>100</v>
      </c>
      <c r="E6" s="47">
        <v>100</v>
      </c>
      <c r="F6" s="47">
        <f>BudgetDetails[[#This Row],[Projected Cost]]-BudgetDetails[[#This Row],[Actual Cost]]</f>
        <v>0</v>
      </c>
      <c r="G6" s="3">
        <f>BudgetDetails[[#This Row],[Actual Cost]]</f>
        <v>100</v>
      </c>
    </row>
    <row r="7" spans="2:7" ht="16.5" customHeight="1" x14ac:dyDescent="0.25">
      <c r="B7" s="2" t="s">
        <v>27</v>
      </c>
      <c r="C7" s="2" t="s">
        <v>25</v>
      </c>
      <c r="D7" s="47">
        <v>50</v>
      </c>
      <c r="E7" s="47">
        <v>40</v>
      </c>
      <c r="F7" s="47">
        <f>BudgetDetails[[#This Row],[Projected Cost]]-BudgetDetails[[#This Row],[Actual Cost]]</f>
        <v>10</v>
      </c>
      <c r="G7" s="3">
        <f>BudgetDetails[[#This Row],[Actual Cost]]</f>
        <v>40</v>
      </c>
    </row>
    <row r="8" spans="2:7" ht="16.5" customHeight="1" x14ac:dyDescent="0.25">
      <c r="B8" s="2" t="s">
        <v>29</v>
      </c>
      <c r="C8" s="2" t="s">
        <v>25</v>
      </c>
      <c r="D8" s="47">
        <v>200</v>
      </c>
      <c r="E8" s="47">
        <v>150</v>
      </c>
      <c r="F8" s="47">
        <f>BudgetDetails[[#This Row],[Projected Cost]]-BudgetDetails[[#This Row],[Actual Cost]]</f>
        <v>50</v>
      </c>
      <c r="G8" s="3">
        <f>BudgetDetails[[#This Row],[Actual Cost]]</f>
        <v>150</v>
      </c>
    </row>
    <row r="9" spans="2:7" ht="16.5" customHeight="1" x14ac:dyDescent="0.25">
      <c r="B9" s="2" t="s">
        <v>26</v>
      </c>
      <c r="C9" s="2" t="s">
        <v>25</v>
      </c>
      <c r="D9" s="47">
        <v>50</v>
      </c>
      <c r="E9" s="47">
        <v>28</v>
      </c>
      <c r="F9" s="47">
        <f>BudgetDetails[[#This Row],[Projected Cost]]-BudgetDetails[[#This Row],[Actual Cost]]</f>
        <v>22</v>
      </c>
      <c r="G9" s="3">
        <f>BudgetDetails[[#This Row],[Actual Cost]]</f>
        <v>28</v>
      </c>
    </row>
    <row r="10" spans="2:7" ht="16.5" customHeight="1" x14ac:dyDescent="0.25">
      <c r="B10" s="2" t="s">
        <v>64</v>
      </c>
      <c r="C10" s="2" t="s">
        <v>25</v>
      </c>
      <c r="D10" s="47">
        <v>50</v>
      </c>
      <c r="E10" s="47">
        <v>30</v>
      </c>
      <c r="F10" s="47">
        <f>BudgetDetails[[#This Row],[Projected Cost]]-BudgetDetails[[#This Row],[Actual Cost]]</f>
        <v>20</v>
      </c>
      <c r="G10" s="3">
        <f>BudgetDetails[[#This Row],[Actual Cost]]</f>
        <v>30</v>
      </c>
    </row>
    <row r="11" spans="2:7" ht="16.5" customHeight="1" x14ac:dyDescent="0.25">
      <c r="B11" s="2" t="s">
        <v>28</v>
      </c>
      <c r="C11" s="2" t="s">
        <v>25</v>
      </c>
      <c r="D11" s="47">
        <v>0</v>
      </c>
      <c r="E11" s="47">
        <v>40</v>
      </c>
      <c r="F11" s="47">
        <f>BudgetDetails[[#This Row],[Projected Cost]]-BudgetDetails[[#This Row],[Actual Cost]]</f>
        <v>-40</v>
      </c>
      <c r="G11" s="3">
        <f>BudgetDetails[[#This Row],[Actual Cost]]</f>
        <v>40</v>
      </c>
    </row>
    <row r="12" spans="2:7" ht="16.5" customHeight="1" x14ac:dyDescent="0.25">
      <c r="B12" s="2" t="s">
        <v>39</v>
      </c>
      <c r="C12" s="2" t="s">
        <v>25</v>
      </c>
      <c r="D12" s="47">
        <v>20</v>
      </c>
      <c r="E12" s="47">
        <v>50</v>
      </c>
      <c r="F12" s="47">
        <f>BudgetDetails[[#This Row],[Projected Cost]]-BudgetDetails[[#This Row],[Actual Cost]]</f>
        <v>-30</v>
      </c>
      <c r="G12" s="3">
        <f>BudgetDetails[[#This Row],[Actual Cost]]</f>
        <v>50</v>
      </c>
    </row>
    <row r="13" spans="2:7" ht="16.5" customHeight="1" x14ac:dyDescent="0.25">
      <c r="B13" s="2" t="s">
        <v>38</v>
      </c>
      <c r="C13" s="2" t="s">
        <v>25</v>
      </c>
      <c r="D13" s="47">
        <v>30</v>
      </c>
      <c r="E13" s="47">
        <v>20</v>
      </c>
      <c r="F13" s="47">
        <f>BudgetDetails[[#This Row],[Projected Cost]]-BudgetDetails[[#This Row],[Actual Cost]]</f>
        <v>10</v>
      </c>
      <c r="G13" s="3">
        <f>BudgetDetails[[#This Row],[Actual Cost]]</f>
        <v>20</v>
      </c>
    </row>
    <row r="14" spans="2:7" ht="16.5" customHeight="1" x14ac:dyDescent="0.25">
      <c r="B14" s="2" t="s">
        <v>21</v>
      </c>
      <c r="C14" s="2" t="s">
        <v>19</v>
      </c>
      <c r="D14" s="47">
        <v>1000</v>
      </c>
      <c r="E14" s="47">
        <v>1200</v>
      </c>
      <c r="F14" s="47">
        <f>BudgetDetails[[#This Row],[Projected Cost]]-BudgetDetails[[#This Row],[Actual Cost]]</f>
        <v>-200</v>
      </c>
      <c r="G14" s="3">
        <f>BudgetDetails[[#This Row],[Actual Cost]]</f>
        <v>1200</v>
      </c>
    </row>
    <row r="15" spans="2:7" ht="16.5" customHeight="1" x14ac:dyDescent="0.25">
      <c r="B15" s="2" t="s">
        <v>20</v>
      </c>
      <c r="C15" s="2" t="s">
        <v>19</v>
      </c>
      <c r="D15" s="47">
        <v>100</v>
      </c>
      <c r="E15" s="47">
        <v>120</v>
      </c>
      <c r="F15" s="47">
        <f>BudgetDetails[[#This Row],[Projected Cost]]-BudgetDetails[[#This Row],[Actual Cost]]</f>
        <v>-20</v>
      </c>
      <c r="G15" s="3">
        <f>BudgetDetails[[#This Row],[Actual Cost]]</f>
        <v>120</v>
      </c>
    </row>
    <row r="16" spans="2:7" ht="16.5" customHeight="1" x14ac:dyDescent="0.25">
      <c r="B16" s="2" t="s">
        <v>31</v>
      </c>
      <c r="C16" s="2" t="s">
        <v>30</v>
      </c>
      <c r="D16" s="47">
        <v>75</v>
      </c>
      <c r="E16" s="47">
        <v>100</v>
      </c>
      <c r="F16" s="47">
        <f>BudgetDetails[[#This Row],[Projected Cost]]-BudgetDetails[[#This Row],[Actual Cost]]</f>
        <v>-25</v>
      </c>
      <c r="G16" s="3">
        <f>BudgetDetails[[#This Row],[Actual Cost]]</f>
        <v>100</v>
      </c>
    </row>
    <row r="17" spans="2:7" ht="16.5" customHeight="1" x14ac:dyDescent="0.25">
      <c r="B17" s="2" t="s">
        <v>32</v>
      </c>
      <c r="C17" s="2" t="s">
        <v>30</v>
      </c>
      <c r="D17" s="47">
        <v>25</v>
      </c>
      <c r="E17" s="47">
        <v>25</v>
      </c>
      <c r="F17" s="47">
        <f>BudgetDetails[[#This Row],[Projected Cost]]-BudgetDetails[[#This Row],[Actual Cost]]</f>
        <v>0</v>
      </c>
      <c r="G17" s="3">
        <f>BudgetDetails[[#This Row],[Actual Cost]]</f>
        <v>25</v>
      </c>
    </row>
    <row r="18" spans="2:7" ht="16.5" customHeight="1" x14ac:dyDescent="0.25">
      <c r="B18" s="2" t="s">
        <v>69</v>
      </c>
      <c r="C18" s="2" t="s">
        <v>30</v>
      </c>
      <c r="D18" s="47"/>
      <c r="E18" s="47"/>
      <c r="F18" s="47">
        <f>BudgetDetails[[#This Row],[Projected Cost]]-BudgetDetails[[#This Row],[Actual Cost]]</f>
        <v>0</v>
      </c>
      <c r="G18" s="3">
        <f>BudgetDetails[[#This Row],[Actual Cost]]</f>
        <v>0</v>
      </c>
    </row>
    <row r="19" spans="2:7" ht="16.5" customHeight="1" x14ac:dyDescent="0.25">
      <c r="B19" s="2" t="s">
        <v>70</v>
      </c>
      <c r="C19" s="2" t="s">
        <v>30</v>
      </c>
      <c r="D19" s="47"/>
      <c r="E19" s="47"/>
      <c r="F19" s="47">
        <f>BudgetDetails[[#This Row],[Projected Cost]]-BudgetDetails[[#This Row],[Actual Cost]]</f>
        <v>0</v>
      </c>
      <c r="G19" s="3">
        <f>BudgetDetails[[#This Row],[Actual Cost]]</f>
        <v>0</v>
      </c>
    </row>
    <row r="20" spans="2:7" ht="16.5" customHeight="1" x14ac:dyDescent="0.25">
      <c r="B20" s="2" t="s">
        <v>63</v>
      </c>
      <c r="C20" s="2" t="s">
        <v>5</v>
      </c>
      <c r="D20" s="47">
        <v>100</v>
      </c>
      <c r="E20" s="47">
        <v>100</v>
      </c>
      <c r="F20" s="47">
        <f>BudgetDetails[[#This Row],[Projected Cost]]-BudgetDetails[[#This Row],[Actual Cost]]</f>
        <v>0</v>
      </c>
      <c r="G20" s="3">
        <f>BudgetDetails[[#This Row],[Actual Cost]]</f>
        <v>100</v>
      </c>
    </row>
    <row r="21" spans="2:7" ht="16.5" customHeight="1" x14ac:dyDescent="0.25">
      <c r="B21" s="2" t="s">
        <v>8</v>
      </c>
      <c r="C21" s="2" t="s">
        <v>5</v>
      </c>
      <c r="D21" s="47">
        <v>45</v>
      </c>
      <c r="E21" s="47">
        <v>50</v>
      </c>
      <c r="F21" s="47">
        <f>BudgetDetails[[#This Row],[Projected Cost]]-BudgetDetails[[#This Row],[Actual Cost]]</f>
        <v>-5</v>
      </c>
      <c r="G21" s="3">
        <f>BudgetDetails[[#This Row],[Actual Cost]]</f>
        <v>50</v>
      </c>
    </row>
    <row r="22" spans="2:7" ht="16.5" customHeight="1" x14ac:dyDescent="0.25">
      <c r="B22" s="2" t="s">
        <v>10</v>
      </c>
      <c r="C22" s="2" t="s">
        <v>5</v>
      </c>
      <c r="D22" s="47">
        <v>300</v>
      </c>
      <c r="E22" s="47">
        <v>400</v>
      </c>
      <c r="F22" s="47">
        <f>BudgetDetails[[#This Row],[Projected Cost]]-BudgetDetails[[#This Row],[Actual Cost]]</f>
        <v>-100</v>
      </c>
      <c r="G22" s="3">
        <f>BudgetDetails[[#This Row],[Actual Cost]]</f>
        <v>400</v>
      </c>
    </row>
    <row r="23" spans="2:7" ht="16.5" customHeight="1" x14ac:dyDescent="0.25">
      <c r="B23" s="2" t="s">
        <v>57</v>
      </c>
      <c r="C23" s="2" t="s">
        <v>5</v>
      </c>
      <c r="D23" s="47">
        <v>200</v>
      </c>
      <c r="E23" s="47"/>
      <c r="F23" s="47">
        <f>BudgetDetails[[#This Row],[Projected Cost]]-BudgetDetails[[#This Row],[Actual Cost]]</f>
        <v>200</v>
      </c>
      <c r="G23" s="3">
        <f>BudgetDetails[[#This Row],[Actual Cost]]</f>
        <v>0</v>
      </c>
    </row>
    <row r="24" spans="2:7" ht="16.5" customHeight="1" x14ac:dyDescent="0.25">
      <c r="B24" s="2" t="s">
        <v>9</v>
      </c>
      <c r="C24" s="2" t="s">
        <v>5</v>
      </c>
      <c r="D24" s="47">
        <v>200</v>
      </c>
      <c r="E24" s="47">
        <v>150</v>
      </c>
      <c r="F24" s="47">
        <f>BudgetDetails[[#This Row],[Projected Cost]]-BudgetDetails[[#This Row],[Actual Cost]]</f>
        <v>50</v>
      </c>
      <c r="G24" s="3">
        <f>BudgetDetails[[#This Row],[Actual Cost]]</f>
        <v>150</v>
      </c>
    </row>
    <row r="25" spans="2:7" ht="16.5" customHeight="1" x14ac:dyDescent="0.25">
      <c r="B25" s="2" t="s">
        <v>11</v>
      </c>
      <c r="C25" s="2" t="s">
        <v>5</v>
      </c>
      <c r="D25" s="47">
        <v>1700</v>
      </c>
      <c r="E25" s="47">
        <v>1700</v>
      </c>
      <c r="F25" s="47">
        <f>BudgetDetails[[#This Row],[Projected Cost]]-BudgetDetails[[#This Row],[Actual Cost]]</f>
        <v>0</v>
      </c>
      <c r="G25" s="3">
        <f>BudgetDetails[[#This Row],[Actual Cost]]</f>
        <v>1700</v>
      </c>
    </row>
    <row r="26" spans="2:7" ht="16.5" customHeight="1" x14ac:dyDescent="0.25">
      <c r="B26" s="2" t="s">
        <v>66</v>
      </c>
      <c r="C26" s="2" t="s">
        <v>5</v>
      </c>
      <c r="D26" s="47"/>
      <c r="E26" s="47"/>
      <c r="F26" s="47">
        <f>BudgetDetails[[#This Row],[Projected Cost]]-BudgetDetails[[#This Row],[Actual Cost]]</f>
        <v>0</v>
      </c>
      <c r="G26" s="3">
        <f>BudgetDetails[[#This Row],[Actual Cost]]</f>
        <v>0</v>
      </c>
    </row>
    <row r="27" spans="2:7" ht="16.5" customHeight="1" x14ac:dyDescent="0.25">
      <c r="B27" s="2" t="s">
        <v>67</v>
      </c>
      <c r="C27" s="2" t="s">
        <v>5</v>
      </c>
      <c r="D27" s="47">
        <v>100</v>
      </c>
      <c r="E27" s="47">
        <v>100</v>
      </c>
      <c r="F27" s="47">
        <f>BudgetDetails[[#This Row],[Projected Cost]]-BudgetDetails[[#This Row],[Actual Cost]]</f>
        <v>0</v>
      </c>
      <c r="G27" s="3">
        <f>BudgetDetails[[#This Row],[Actual Cost]]</f>
        <v>100</v>
      </c>
    </row>
    <row r="28" spans="2:7" ht="16.5" customHeight="1" x14ac:dyDescent="0.25">
      <c r="B28" s="2" t="s">
        <v>55</v>
      </c>
      <c r="C28" s="2" t="s">
        <v>5</v>
      </c>
      <c r="D28" s="47">
        <v>60</v>
      </c>
      <c r="E28" s="47">
        <v>60</v>
      </c>
      <c r="F28" s="47">
        <f>BudgetDetails[[#This Row],[Projected Cost]]-BudgetDetails[[#This Row],[Actual Cost]]</f>
        <v>0</v>
      </c>
      <c r="G28" s="3">
        <f>BudgetDetails[[#This Row],[Actual Cost]]</f>
        <v>60</v>
      </c>
    </row>
    <row r="29" spans="2:7" ht="16.5" customHeight="1" x14ac:dyDescent="0.25">
      <c r="B29" s="2" t="s">
        <v>54</v>
      </c>
      <c r="C29" s="2" t="s">
        <v>5</v>
      </c>
      <c r="D29" s="47">
        <v>35</v>
      </c>
      <c r="E29" s="47">
        <v>39</v>
      </c>
      <c r="F29" s="47">
        <f>BudgetDetails[[#This Row],[Projected Cost]]-BudgetDetails[[#This Row],[Actual Cost]]</f>
        <v>-4</v>
      </c>
      <c r="G29" s="3">
        <f>BudgetDetails[[#This Row],[Actual Cost]]</f>
        <v>39</v>
      </c>
    </row>
    <row r="30" spans="2:7" ht="16.5" customHeight="1" x14ac:dyDescent="0.25">
      <c r="B30" s="2" t="s">
        <v>6</v>
      </c>
      <c r="C30" s="2" t="s">
        <v>5</v>
      </c>
      <c r="D30" s="47">
        <v>40</v>
      </c>
      <c r="E30" s="47">
        <v>55</v>
      </c>
      <c r="F30" s="47">
        <f>BudgetDetails[[#This Row],[Projected Cost]]-BudgetDetails[[#This Row],[Actual Cost]]</f>
        <v>-15</v>
      </c>
      <c r="G30" s="3">
        <f>BudgetDetails[[#This Row],[Actual Cost]]</f>
        <v>55</v>
      </c>
    </row>
    <row r="31" spans="2:7" ht="16.5" customHeight="1" x14ac:dyDescent="0.25">
      <c r="B31" s="2" t="s">
        <v>65</v>
      </c>
      <c r="C31" s="2" t="s">
        <v>5</v>
      </c>
      <c r="D31" s="47">
        <v>25</v>
      </c>
      <c r="E31" s="47">
        <v>22</v>
      </c>
      <c r="F31" s="47">
        <f>BudgetDetails[[#This Row],[Projected Cost]]-BudgetDetails[[#This Row],[Actual Cost]]</f>
        <v>3</v>
      </c>
      <c r="G31" s="3">
        <f>BudgetDetails[[#This Row],[Actual Cost]]</f>
        <v>22</v>
      </c>
    </row>
    <row r="32" spans="2:7" ht="16.5" customHeight="1" x14ac:dyDescent="0.25">
      <c r="B32" s="2" t="s">
        <v>7</v>
      </c>
      <c r="C32" s="2" t="s">
        <v>5</v>
      </c>
      <c r="D32" s="47">
        <v>25</v>
      </c>
      <c r="E32" s="47">
        <v>26</v>
      </c>
      <c r="F32" s="47">
        <f>BudgetDetails[[#This Row],[Projected Cost]]-BudgetDetails[[#This Row],[Actual Cost]]</f>
        <v>-1</v>
      </c>
      <c r="G32" s="3">
        <f>BudgetDetails[[#This Row],[Actual Cost]]</f>
        <v>26</v>
      </c>
    </row>
    <row r="33" spans="2:7" ht="16.5" customHeight="1" x14ac:dyDescent="0.25">
      <c r="B33" s="2" t="s">
        <v>17</v>
      </c>
      <c r="C33" s="2" t="s">
        <v>15</v>
      </c>
      <c r="D33" s="47">
        <v>400</v>
      </c>
      <c r="E33" s="47">
        <v>400</v>
      </c>
      <c r="F33" s="47">
        <f>BudgetDetails[[#This Row],[Projected Cost]]-BudgetDetails[[#This Row],[Actual Cost]]</f>
        <v>0</v>
      </c>
      <c r="G33" s="3">
        <f>BudgetDetails[[#This Row],[Actual Cost]]</f>
        <v>400</v>
      </c>
    </row>
    <row r="34" spans="2:7" ht="16.5" customHeight="1" x14ac:dyDescent="0.25">
      <c r="B34" s="2" t="s">
        <v>16</v>
      </c>
      <c r="C34" s="2" t="s">
        <v>15</v>
      </c>
      <c r="D34" s="47">
        <v>400</v>
      </c>
      <c r="E34" s="47">
        <v>400</v>
      </c>
      <c r="F34" s="47">
        <f>BudgetDetails[[#This Row],[Projected Cost]]-BudgetDetails[[#This Row],[Actual Cost]]</f>
        <v>0</v>
      </c>
      <c r="G34" s="3">
        <f>BudgetDetails[[#This Row],[Actual Cost]]</f>
        <v>400</v>
      </c>
    </row>
    <row r="35" spans="2:7" ht="16.5" customHeight="1" x14ac:dyDescent="0.25">
      <c r="B35" s="2" t="s">
        <v>18</v>
      </c>
      <c r="C35" s="2" t="s">
        <v>15</v>
      </c>
      <c r="D35" s="47">
        <v>100</v>
      </c>
      <c r="E35" s="47">
        <v>100</v>
      </c>
      <c r="F35" s="47">
        <f>BudgetDetails[[#This Row],[Projected Cost]]-BudgetDetails[[#This Row],[Actual Cost]]</f>
        <v>0</v>
      </c>
      <c r="G35" s="3">
        <f>BudgetDetails[[#This Row],[Actual Cost]]</f>
        <v>100</v>
      </c>
    </row>
    <row r="36" spans="2:7" ht="16.5" customHeight="1" x14ac:dyDescent="0.25">
      <c r="B36" s="2" t="s">
        <v>43</v>
      </c>
      <c r="C36" s="2" t="s">
        <v>40</v>
      </c>
      <c r="D36" s="47">
        <v>200</v>
      </c>
      <c r="E36" s="47">
        <v>200</v>
      </c>
      <c r="F36" s="47">
        <f>BudgetDetails[[#This Row],[Projected Cost]]-BudgetDetails[[#This Row],[Actual Cost]]</f>
        <v>0</v>
      </c>
      <c r="G36" s="3">
        <f>BudgetDetails[[#This Row],[Actual Cost]]</f>
        <v>200</v>
      </c>
    </row>
    <row r="37" spans="2:7" ht="16.5" customHeight="1" x14ac:dyDescent="0.25">
      <c r="B37" s="2" t="s">
        <v>44</v>
      </c>
      <c r="C37" s="2" t="s">
        <v>40</v>
      </c>
      <c r="D37" s="47"/>
      <c r="E37" s="47"/>
      <c r="F37" s="47">
        <f>BudgetDetails[[#This Row],[Projected Cost]]-BudgetDetails[[#This Row],[Actual Cost]]</f>
        <v>0</v>
      </c>
      <c r="G37" s="3">
        <f>BudgetDetails[[#This Row],[Actual Cost]]</f>
        <v>0</v>
      </c>
    </row>
    <row r="38" spans="2:7" ht="16.5" customHeight="1" x14ac:dyDescent="0.25">
      <c r="B38" s="2" t="s">
        <v>45</v>
      </c>
      <c r="C38" s="2" t="s">
        <v>40</v>
      </c>
      <c r="D38" s="47"/>
      <c r="E38" s="47"/>
      <c r="F38" s="47">
        <f>BudgetDetails[[#This Row],[Projected Cost]]-BudgetDetails[[#This Row],[Actual Cost]]</f>
        <v>0</v>
      </c>
      <c r="G38" s="3">
        <f>BudgetDetails[[#This Row],[Actual Cost]]</f>
        <v>0</v>
      </c>
    </row>
    <row r="39" spans="2:7" ht="16.5" customHeight="1" x14ac:dyDescent="0.25">
      <c r="B39" s="2" t="s">
        <v>42</v>
      </c>
      <c r="C39" s="2" t="s">
        <v>40</v>
      </c>
      <c r="D39" s="47"/>
      <c r="E39" s="47"/>
      <c r="F39" s="47">
        <f>BudgetDetails[[#This Row],[Projected Cost]]-BudgetDetails[[#This Row],[Actual Cost]]</f>
        <v>0</v>
      </c>
      <c r="G39" s="3">
        <f>BudgetDetails[[#This Row],[Actual Cost]]</f>
        <v>0</v>
      </c>
    </row>
    <row r="40" spans="2:7" ht="16.5" customHeight="1" x14ac:dyDescent="0.25">
      <c r="B40" s="2" t="s">
        <v>41</v>
      </c>
      <c r="C40" s="2" t="s">
        <v>40</v>
      </c>
      <c r="D40" s="47"/>
      <c r="E40" s="47"/>
      <c r="F40" s="47">
        <f>BudgetDetails[[#This Row],[Projected Cost]]-BudgetDetails[[#This Row],[Actual Cost]]</f>
        <v>0</v>
      </c>
      <c r="G40" s="3">
        <f>BudgetDetails[[#This Row],[Actual Cost]]</f>
        <v>0</v>
      </c>
    </row>
    <row r="41" spans="2:7" ht="16.5" customHeight="1" x14ac:dyDescent="0.25">
      <c r="B41" s="2" t="s">
        <v>24</v>
      </c>
      <c r="C41" s="2" t="s">
        <v>35</v>
      </c>
      <c r="D41" s="47">
        <v>150</v>
      </c>
      <c r="E41" s="47">
        <v>140</v>
      </c>
      <c r="F41" s="47">
        <f>BudgetDetails[[#This Row],[Projected Cost]]-BudgetDetails[[#This Row],[Actual Cost]]</f>
        <v>10</v>
      </c>
      <c r="G41" s="3">
        <f>BudgetDetails[[#This Row],[Actual Cost]]</f>
        <v>140</v>
      </c>
    </row>
    <row r="42" spans="2:7" ht="16.5" customHeight="1" x14ac:dyDescent="0.25">
      <c r="B42" s="2" t="s">
        <v>37</v>
      </c>
      <c r="C42" s="2" t="s">
        <v>35</v>
      </c>
      <c r="D42" s="47"/>
      <c r="E42" s="47"/>
      <c r="F42" s="47">
        <f>BudgetDetails[[#This Row],[Projected Cost]]-BudgetDetails[[#This Row],[Actual Cost]]</f>
        <v>0</v>
      </c>
      <c r="G42" s="3">
        <f>BudgetDetails[[#This Row],[Actual Cost]]</f>
        <v>0</v>
      </c>
    </row>
    <row r="43" spans="2:7" ht="16.5" customHeight="1" x14ac:dyDescent="0.25">
      <c r="B43" s="2" t="s">
        <v>36</v>
      </c>
      <c r="C43" s="2" t="s">
        <v>35</v>
      </c>
      <c r="D43" s="47"/>
      <c r="E43" s="47"/>
      <c r="F43" s="47">
        <f>BudgetDetails[[#This Row],[Projected Cost]]-BudgetDetails[[#This Row],[Actual Cost]]</f>
        <v>0</v>
      </c>
      <c r="G43" s="3">
        <f>BudgetDetails[[#This Row],[Actual Cost]]</f>
        <v>0</v>
      </c>
    </row>
    <row r="44" spans="2:7" ht="16.5" customHeight="1" x14ac:dyDescent="0.25">
      <c r="B44" s="2" t="s">
        <v>62</v>
      </c>
      <c r="C44" s="2" t="s">
        <v>35</v>
      </c>
      <c r="D44" s="47"/>
      <c r="E44" s="47"/>
      <c r="F44" s="47">
        <f>BudgetDetails[[#This Row],[Projected Cost]]-BudgetDetails[[#This Row],[Actual Cost]]</f>
        <v>0</v>
      </c>
      <c r="G44" s="3">
        <f>BudgetDetails[[#This Row],[Actual Cost]]</f>
        <v>0</v>
      </c>
    </row>
    <row r="45" spans="2:7" ht="16.5" customHeight="1" x14ac:dyDescent="0.25">
      <c r="B45" s="2" t="s">
        <v>23</v>
      </c>
      <c r="C45" s="2" t="s">
        <v>35</v>
      </c>
      <c r="D45" s="47"/>
      <c r="E45" s="47"/>
      <c r="F45" s="47">
        <f>BudgetDetails[[#This Row],[Projected Cost]]-BudgetDetails[[#This Row],[Actual Cost]]</f>
        <v>0</v>
      </c>
      <c r="G45" s="3">
        <f>BudgetDetails[[#This Row],[Actual Cost]]</f>
        <v>0</v>
      </c>
    </row>
    <row r="46" spans="2:7" ht="16.5" customHeight="1" x14ac:dyDescent="0.25">
      <c r="B46" s="2" t="s">
        <v>19</v>
      </c>
      <c r="C46" s="2" t="s">
        <v>33</v>
      </c>
      <c r="D46" s="47">
        <v>150</v>
      </c>
      <c r="E46" s="47">
        <v>75</v>
      </c>
      <c r="F46" s="47">
        <f>BudgetDetails[[#This Row],[Projected Cost]]-BudgetDetails[[#This Row],[Actual Cost]]</f>
        <v>75</v>
      </c>
      <c r="G46" s="3">
        <f>BudgetDetails[[#This Row],[Actual Cost]]</f>
        <v>75</v>
      </c>
    </row>
    <row r="47" spans="2:7" ht="16.5" customHeight="1" x14ac:dyDescent="0.25">
      <c r="B47" s="2" t="s">
        <v>77</v>
      </c>
      <c r="C47" s="2" t="s">
        <v>33</v>
      </c>
      <c r="D47" s="47">
        <v>20</v>
      </c>
      <c r="E47" s="47">
        <v>25</v>
      </c>
      <c r="F47" s="47">
        <f>BudgetDetails[[#This Row],[Projected Cost]]-BudgetDetails[[#This Row],[Actual Cost]]</f>
        <v>-5</v>
      </c>
      <c r="G47" s="3">
        <f>BudgetDetails[[#This Row],[Actual Cost]]</f>
        <v>25</v>
      </c>
    </row>
    <row r="48" spans="2:7" ht="16.5" customHeight="1" x14ac:dyDescent="0.25">
      <c r="B48" s="2" t="s">
        <v>23</v>
      </c>
      <c r="C48" s="2" t="s">
        <v>33</v>
      </c>
      <c r="D48" s="47"/>
      <c r="E48" s="47"/>
      <c r="F48" s="47">
        <f>BudgetDetails[[#This Row],[Projected Cost]]-BudgetDetails[[#This Row],[Actual Cost]]</f>
        <v>0</v>
      </c>
      <c r="G48" s="3">
        <f>BudgetDetails[[#This Row],[Actual Cost]]</f>
        <v>0</v>
      </c>
    </row>
    <row r="49" spans="2:7" ht="16.5" customHeight="1" x14ac:dyDescent="0.25">
      <c r="B49" s="2" t="s">
        <v>34</v>
      </c>
      <c r="C49" s="2" t="s">
        <v>33</v>
      </c>
      <c r="D49" s="47"/>
      <c r="E49" s="47"/>
      <c r="F49" s="47">
        <f>BudgetDetails[[#This Row],[Projected Cost]]-BudgetDetails[[#This Row],[Actual Cost]]</f>
        <v>0</v>
      </c>
      <c r="G49" s="3">
        <f>BudgetDetails[[#This Row],[Actual Cost]]</f>
        <v>0</v>
      </c>
    </row>
    <row r="50" spans="2:7" ht="16.5" customHeight="1" x14ac:dyDescent="0.25">
      <c r="B50" s="2" t="s">
        <v>61</v>
      </c>
      <c r="C50" s="2" t="s">
        <v>59</v>
      </c>
      <c r="D50" s="47">
        <v>200</v>
      </c>
      <c r="E50" s="47">
        <v>200</v>
      </c>
      <c r="F50" s="47">
        <f>BudgetDetails[[#This Row],[Projected Cost]]-BudgetDetails[[#This Row],[Actual Cost]]</f>
        <v>0</v>
      </c>
      <c r="G50" s="3">
        <f>BudgetDetails[[#This Row],[Actual Cost]]</f>
        <v>200</v>
      </c>
    </row>
    <row r="51" spans="2:7" ht="16.5" customHeight="1" x14ac:dyDescent="0.25">
      <c r="B51" s="2" t="s">
        <v>60</v>
      </c>
      <c r="C51" s="2" t="s">
        <v>59</v>
      </c>
      <c r="D51" s="47"/>
      <c r="E51" s="47"/>
      <c r="F51" s="47">
        <f>BudgetDetails[[#This Row],[Projected Cost]]-BudgetDetails[[#This Row],[Actual Cost]]</f>
        <v>0</v>
      </c>
      <c r="G51" s="3">
        <f>BudgetDetails[[#This Row],[Actual Cost]]</f>
        <v>0</v>
      </c>
    </row>
    <row r="52" spans="2:7" ht="16.5" customHeight="1" x14ac:dyDescent="0.25">
      <c r="B52" s="2" t="s">
        <v>47</v>
      </c>
      <c r="C52" s="2" t="s">
        <v>46</v>
      </c>
      <c r="D52" s="47">
        <v>300</v>
      </c>
      <c r="E52" s="47">
        <v>300</v>
      </c>
      <c r="F52" s="47">
        <f>BudgetDetails[[#This Row],[Projected Cost]]-BudgetDetails[[#This Row],[Actual Cost]]</f>
        <v>0</v>
      </c>
      <c r="G52" s="3">
        <f>BudgetDetails[[#This Row],[Actual Cost]]</f>
        <v>300</v>
      </c>
    </row>
    <row r="53" spans="2:7" ht="16.5" customHeight="1" x14ac:dyDescent="0.25">
      <c r="B53" s="2" t="s">
        <v>49</v>
      </c>
      <c r="C53" s="2" t="s">
        <v>46</v>
      </c>
      <c r="D53" s="47"/>
      <c r="E53" s="47"/>
      <c r="F53" s="47">
        <f>BudgetDetails[[#This Row],[Projected Cost]]-BudgetDetails[[#This Row],[Actual Cost]]</f>
        <v>0</v>
      </c>
      <c r="G53" s="3">
        <f>BudgetDetails[[#This Row],[Actual Cost]]</f>
        <v>0</v>
      </c>
    </row>
    <row r="54" spans="2:7" ht="16.5" customHeight="1" x14ac:dyDescent="0.25">
      <c r="B54" s="2" t="s">
        <v>48</v>
      </c>
      <c r="C54" s="2" t="s">
        <v>46</v>
      </c>
      <c r="D54" s="47"/>
      <c r="E54" s="47"/>
      <c r="F54" s="47">
        <f>BudgetDetails[[#This Row],[Projected Cost]]-BudgetDetails[[#This Row],[Actual Cost]]</f>
        <v>0</v>
      </c>
      <c r="G54" s="3">
        <f>BudgetDetails[[#This Row],[Actual Cost]]</f>
        <v>0</v>
      </c>
    </row>
    <row r="55" spans="2:7" ht="16.5" customHeight="1" x14ac:dyDescent="0.25">
      <c r="B55" s="2" t="s">
        <v>13</v>
      </c>
      <c r="C55" s="2" t="s">
        <v>12</v>
      </c>
      <c r="D55" s="47">
        <v>100</v>
      </c>
      <c r="E55" s="47">
        <v>150</v>
      </c>
      <c r="F55" s="47">
        <f>BudgetDetails[[#This Row],[Projected Cost]]-BudgetDetails[[#This Row],[Actual Cost]]</f>
        <v>-50</v>
      </c>
      <c r="G55" s="3">
        <f>BudgetDetails[[#This Row],[Actual Cost]]</f>
        <v>150</v>
      </c>
    </row>
    <row r="56" spans="2:7" ht="16.5" customHeight="1" x14ac:dyDescent="0.25">
      <c r="B56" s="2" t="s">
        <v>14</v>
      </c>
      <c r="C56" s="2" t="s">
        <v>12</v>
      </c>
      <c r="D56" s="47">
        <v>450</v>
      </c>
      <c r="E56" s="47">
        <v>400</v>
      </c>
      <c r="F56" s="47">
        <f>BudgetDetails[[#This Row],[Projected Cost]]-BudgetDetails[[#This Row],[Actual Cost]]</f>
        <v>50</v>
      </c>
      <c r="G56" s="3">
        <f>BudgetDetails[[#This Row],[Actual Cost]]</f>
        <v>400</v>
      </c>
    </row>
    <row r="57" spans="2:7" ht="16.5" customHeight="1" x14ac:dyDescent="0.25">
      <c r="B57" s="2" t="s">
        <v>15</v>
      </c>
      <c r="C57" s="2" t="s">
        <v>12</v>
      </c>
      <c r="D57" s="47">
        <v>300</v>
      </c>
      <c r="E57" s="47">
        <v>300</v>
      </c>
      <c r="F57" s="47">
        <f>BudgetDetails[[#This Row],[Projected Cost]]-BudgetDetails[[#This Row],[Actual Cost]]</f>
        <v>0</v>
      </c>
      <c r="G57" s="3">
        <f>BudgetDetails[[#This Row],[Actual Cost]]</f>
        <v>300</v>
      </c>
    </row>
    <row r="58" spans="2:7" ht="16.5" customHeight="1" x14ac:dyDescent="0.25">
      <c r="B58" s="2" t="s">
        <v>56</v>
      </c>
      <c r="C58" s="2" t="s">
        <v>12</v>
      </c>
      <c r="D58" s="47">
        <v>25</v>
      </c>
      <c r="E58" s="47">
        <v>25</v>
      </c>
      <c r="F58" s="47">
        <f>BudgetDetails[[#This Row],[Projected Cost]]-BudgetDetails[[#This Row],[Actual Cost]]</f>
        <v>0</v>
      </c>
      <c r="G58" s="3">
        <f>BudgetDetails[[#This Row],[Actual Cost]]</f>
        <v>25</v>
      </c>
    </row>
    <row r="59" spans="2:7" ht="16.5" customHeight="1" x14ac:dyDescent="0.25">
      <c r="B59" s="2" t="s">
        <v>9</v>
      </c>
      <c r="C59" s="2" t="s">
        <v>12</v>
      </c>
      <c r="D59" s="47">
        <v>100</v>
      </c>
      <c r="E59" s="47">
        <v>50</v>
      </c>
      <c r="F59" s="47">
        <f>BudgetDetails[[#This Row],[Projected Cost]]-BudgetDetails[[#This Row],[Actual Cost]]</f>
        <v>50</v>
      </c>
      <c r="G59" s="3">
        <f>BudgetDetails[[#This Row],[Actual Cost]]</f>
        <v>50</v>
      </c>
    </row>
    <row r="60" spans="2:7" ht="16.5" customHeight="1" x14ac:dyDescent="0.25">
      <c r="B60" s="2" t="s">
        <v>58</v>
      </c>
      <c r="C60" s="2" t="s">
        <v>12</v>
      </c>
      <c r="D60" s="47"/>
      <c r="E60" s="47"/>
      <c r="F60" s="47">
        <f>BudgetDetails[[#This Row],[Projected Cost]]-BudgetDetails[[#This Row],[Actual Cost]]</f>
        <v>0</v>
      </c>
      <c r="G60" s="3">
        <f>BudgetDetails[[#This Row],[Actual Cost]]</f>
        <v>0</v>
      </c>
    </row>
    <row r="61" spans="2:7" ht="16.5" customHeight="1" x14ac:dyDescent="0.25">
      <c r="B61" s="2" t="s">
        <v>53</v>
      </c>
      <c r="C61" s="2" t="s">
        <v>12</v>
      </c>
      <c r="D61" s="47">
        <v>450</v>
      </c>
      <c r="E61" s="47">
        <v>450</v>
      </c>
      <c r="F61" s="47">
        <f>BudgetDetails[[#This Row],[Projected Cost]]-BudgetDetails[[#This Row],[Actual Cost]]</f>
        <v>0</v>
      </c>
      <c r="G61" s="3">
        <f>BudgetDetails[[#This Row],[Actual Cost]]</f>
        <v>450</v>
      </c>
    </row>
    <row r="62" spans="2:7" ht="16.5" customHeight="1" x14ac:dyDescent="0.25">
      <c r="B62" t="s">
        <v>96</v>
      </c>
      <c r="D62" s="6">
        <f>SUBTOTAL(109,BudgetDetails[Projected Cost])</f>
        <v>7915</v>
      </c>
      <c r="E62" s="6">
        <f>SUBTOTAL(109,BudgetDetails[Actual Cost])</f>
        <v>7860</v>
      </c>
      <c r="F62" s="6">
        <f>SUBTOTAL(109,BudgetDetails[Difference])</f>
        <v>55</v>
      </c>
      <c r="G62" s="5"/>
    </row>
    <row r="63" spans="2:7" ht="16.5" customHeight="1" x14ac:dyDescent="0.25"/>
    <row r="64" spans="2:7"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sheetData>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14"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3:C61">
      <formula1>BudgetCategory</formula1>
    </dataValidation>
  </dataValidations>
  <pageMargins left="0.5" right="0.5" top="0.75" bottom="0.75" header="0.3" footer="0.3"/>
  <pageSetup scale="79" fitToHeight="0" orientation="portrait" horizontalDpi="200" verticalDpi="2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E15"/>
  <sheetViews>
    <sheetView showGridLines="0" workbookViewId="0"/>
  </sheetViews>
  <sheetFormatPr defaultRowHeight="13.5" x14ac:dyDescent="0.25"/>
  <cols>
    <col min="1" max="1" width="2" customWidth="1"/>
    <col min="2" max="2" width="20" customWidth="1"/>
    <col min="3" max="3" width="13.625" customWidth="1"/>
    <col min="4" max="4" width="4.625" customWidth="1"/>
    <col min="5" max="5" width="30" customWidth="1"/>
  </cols>
  <sheetData>
    <row r="1" spans="2:5" ht="23.25" customHeight="1" x14ac:dyDescent="0.25">
      <c r="B1" s="42" t="s">
        <v>93</v>
      </c>
      <c r="E1" s="42" t="s">
        <v>95</v>
      </c>
    </row>
    <row r="2" spans="2:5" x14ac:dyDescent="0.25">
      <c r="B2" s="53" t="s">
        <v>0</v>
      </c>
      <c r="C2" s="54" t="s">
        <v>92</v>
      </c>
      <c r="E2" s="8" t="s">
        <v>71</v>
      </c>
    </row>
    <row r="3" spans="2:5" ht="16.5" customHeight="1" x14ac:dyDescent="0.25">
      <c r="B3" s="1" t="s">
        <v>72</v>
      </c>
      <c r="C3" s="4">
        <v>140</v>
      </c>
      <c r="E3" t="s">
        <v>72</v>
      </c>
    </row>
    <row r="4" spans="2:5" ht="16.5" customHeight="1" x14ac:dyDescent="0.25">
      <c r="B4" s="1" t="s">
        <v>25</v>
      </c>
      <c r="C4" s="4">
        <v>358</v>
      </c>
      <c r="E4" t="s">
        <v>25</v>
      </c>
    </row>
    <row r="5" spans="2:5" ht="16.5" customHeight="1" x14ac:dyDescent="0.25">
      <c r="B5" s="1" t="s">
        <v>19</v>
      </c>
      <c r="C5" s="4">
        <v>1320</v>
      </c>
      <c r="E5" t="s">
        <v>19</v>
      </c>
    </row>
    <row r="6" spans="2:5" ht="16.5" customHeight="1" x14ac:dyDescent="0.25">
      <c r="B6" s="1" t="s">
        <v>30</v>
      </c>
      <c r="C6" s="4">
        <v>125</v>
      </c>
      <c r="E6" t="s">
        <v>30</v>
      </c>
    </row>
    <row r="7" spans="2:5" ht="16.5" customHeight="1" x14ac:dyDescent="0.25">
      <c r="B7" s="1" t="s">
        <v>5</v>
      </c>
      <c r="C7" s="4">
        <v>2702</v>
      </c>
      <c r="E7" t="s">
        <v>5</v>
      </c>
    </row>
    <row r="8" spans="2:5" ht="16.5" customHeight="1" x14ac:dyDescent="0.25">
      <c r="B8" s="1" t="s">
        <v>15</v>
      </c>
      <c r="C8" s="4">
        <v>900</v>
      </c>
      <c r="E8" t="s">
        <v>15</v>
      </c>
    </row>
    <row r="9" spans="2:5" ht="16.5" customHeight="1" x14ac:dyDescent="0.25">
      <c r="B9" s="1" t="s">
        <v>40</v>
      </c>
      <c r="C9" s="4">
        <v>200</v>
      </c>
      <c r="E9" t="s">
        <v>40</v>
      </c>
    </row>
    <row r="10" spans="2:5" ht="16.5" customHeight="1" x14ac:dyDescent="0.25">
      <c r="B10" s="1" t="s">
        <v>35</v>
      </c>
      <c r="C10" s="4">
        <v>140</v>
      </c>
      <c r="E10" t="s">
        <v>35</v>
      </c>
    </row>
    <row r="11" spans="2:5" ht="16.5" customHeight="1" x14ac:dyDescent="0.25">
      <c r="B11" s="1" t="s">
        <v>33</v>
      </c>
      <c r="C11" s="4">
        <v>100</v>
      </c>
      <c r="E11" t="s">
        <v>33</v>
      </c>
    </row>
    <row r="12" spans="2:5" ht="16.5" customHeight="1" x14ac:dyDescent="0.25">
      <c r="B12" s="1" t="s">
        <v>59</v>
      </c>
      <c r="C12" s="4">
        <v>200</v>
      </c>
      <c r="E12" t="s">
        <v>59</v>
      </c>
    </row>
    <row r="13" spans="2:5" ht="16.5" customHeight="1" x14ac:dyDescent="0.25">
      <c r="B13" s="1" t="s">
        <v>46</v>
      </c>
      <c r="C13" s="4">
        <v>300</v>
      </c>
      <c r="E13" t="s">
        <v>46</v>
      </c>
    </row>
    <row r="14" spans="2:5" ht="16.5" customHeight="1" x14ac:dyDescent="0.25">
      <c r="B14" s="1" t="s">
        <v>12</v>
      </c>
      <c r="C14" s="4">
        <v>1375</v>
      </c>
      <c r="E14" t="s">
        <v>12</v>
      </c>
    </row>
    <row r="15" spans="2:5" ht="16.5" customHeight="1" x14ac:dyDescent="0.25">
      <c r="B15" s="1" t="s">
        <v>22</v>
      </c>
      <c r="C15" s="4">
        <v>7860</v>
      </c>
    </row>
  </sheetData>
  <pageMargins left="0.7" right="0.7" top="0.75" bottom="0.75" header="0.3" footer="0.3"/>
  <pageSetup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C8A990-FB19-464D-B13A-E9D37E4B02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Alex</dc:creator>
  <cp:keywords/>
  <cp:lastModifiedBy>Alex</cp:lastModifiedBy>
  <dcterms:created xsi:type="dcterms:W3CDTF">2015-01-26T08:34:04Z</dcterms:created>
  <dcterms:modified xsi:type="dcterms:W3CDTF">2015-01-26T08:34:04Z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TC026014579991</vt:lpwstr>
  </property>
</Properties>
</file>