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Documents\"/>
    </mc:Choice>
  </mc:AlternateContent>
  <xr:revisionPtr revIDLastSave="0" documentId="8_{37D52B4E-EAFD-4F66-98C8-DBE1158BC569}" xr6:coauthVersionLast="47" xr6:coauthVersionMax="47" xr10:uidLastSave="{00000000-0000-0000-0000-000000000000}"/>
  <bookViews>
    <workbookView xWindow="-120" yWindow="-120" windowWidth="29040" windowHeight="15840" xr2:uid="{2A925C43-F335-4A8C-AF5E-4CA94093CF6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1" l="1"/>
  <c r="K7" i="1"/>
  <c r="K8" i="1"/>
  <c r="K9" i="1"/>
  <c r="K10" i="1"/>
  <c r="K6" i="1"/>
  <c r="H6" i="1"/>
  <c r="J6" i="1"/>
  <c r="J7" i="1"/>
  <c r="J8" i="1"/>
  <c r="J9" i="1"/>
  <c r="J10" i="1"/>
  <c r="F7" i="1"/>
  <c r="F8" i="1"/>
  <c r="F9" i="1"/>
  <c r="F10" i="1"/>
  <c r="I7" i="1"/>
  <c r="I8" i="1"/>
  <c r="I9" i="1"/>
  <c r="I10" i="1"/>
  <c r="I6" i="1"/>
  <c r="F6" i="1"/>
  <c r="H7" i="1"/>
  <c r="H8" i="1"/>
  <c r="H9" i="1"/>
  <c r="H10" i="1"/>
  <c r="G7" i="1"/>
  <c r="G8" i="1"/>
  <c r="G9" i="1"/>
  <c r="L9" i="1" s="1"/>
  <c r="G10" i="1"/>
  <c r="L10" i="1" s="1"/>
  <c r="L6" i="1" l="1"/>
  <c r="L7" i="1"/>
  <c r="L8" i="1"/>
  <c r="L11" i="1"/>
</calcChain>
</file>

<file path=xl/sharedStrings.xml><?xml version="1.0" encoding="utf-8"?>
<sst xmlns="http://schemas.openxmlformats.org/spreadsheetml/2006/main" count="60" uniqueCount="47">
  <si>
    <t>NO</t>
  </si>
  <si>
    <t>KODE TIKET</t>
  </si>
  <si>
    <t>NAMA PENUMPANG</t>
  </si>
  <si>
    <t xml:space="preserve">TANGGAL PEMBELIAN </t>
  </si>
  <si>
    <t>TUJUAN</t>
  </si>
  <si>
    <t>HARGA</t>
  </si>
  <si>
    <t>KELAS</t>
  </si>
  <si>
    <t>MENU</t>
  </si>
  <si>
    <t xml:space="preserve">HARGA MENU </t>
  </si>
  <si>
    <t>DISKON</t>
  </si>
  <si>
    <t>HARGA JUAL</t>
  </si>
  <si>
    <t>Jakarta - Medan</t>
  </si>
  <si>
    <t>AAAZ-P3-037</t>
  </si>
  <si>
    <t>M.AWALUL FALAH</t>
  </si>
  <si>
    <t>REZA MAULANA</t>
  </si>
  <si>
    <t>ZIKRI HAMIZAN</t>
  </si>
  <si>
    <t>AAA</t>
  </si>
  <si>
    <t>Semarang - Palembang</t>
  </si>
  <si>
    <t>Jakarta - Denpasar</t>
  </si>
  <si>
    <t>Solo - Pontianak</t>
  </si>
  <si>
    <t>BBB</t>
  </si>
  <si>
    <t>CCC</t>
  </si>
  <si>
    <t>DDD</t>
  </si>
  <si>
    <t>NELA FITRIA</t>
  </si>
  <si>
    <t>THORIQUL HUSNA</t>
  </si>
  <si>
    <t>20-OKT-2023</t>
  </si>
  <si>
    <t>BBBX-P2-035</t>
  </si>
  <si>
    <t>DDDY-P1-036</t>
  </si>
  <si>
    <t>CCCY-P2-038</t>
  </si>
  <si>
    <t>BBBZ-P2-039</t>
  </si>
  <si>
    <t>KODE</t>
  </si>
  <si>
    <t>P1</t>
  </si>
  <si>
    <t>P2</t>
  </si>
  <si>
    <t>P3</t>
  </si>
  <si>
    <t>Paket A</t>
  </si>
  <si>
    <t>Paket B</t>
  </si>
  <si>
    <t>Paket C</t>
  </si>
  <si>
    <t>X</t>
  </si>
  <si>
    <t>Y</t>
  </si>
  <si>
    <t>Z</t>
  </si>
  <si>
    <t>Ekonomi</t>
  </si>
  <si>
    <t>Bisnis</t>
  </si>
  <si>
    <t>VIP</t>
  </si>
  <si>
    <t>TOTAL PEMBELIAN</t>
  </si>
  <si>
    <t>JUMLAH PEMBELIAN VIP</t>
  </si>
  <si>
    <t>DAFTAR P0EMBELIAN TIKET PESAWAT</t>
  </si>
  <si>
    <t>TGL.KEBERANGKATAN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</si>
</sst>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2" formatCode="_-&quot;Rp&quot;* #,##0_-;\-&quot;Rp&quot;* #,##0_-;_-&quot;Rp&quot;* &quot;-&quot;_-;_-@_-"/>
    <numFmt numFmtId="170" formatCode="_-&quot;Rp&quot;* #,##0.00_-;\-&quot;Rp&quot;* #,##0.00_-;_-&quot;Rp&quot;* &quot;-&quot;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  <xf numFmtId="9" fontId="0" fillId="0" borderId="1" xfId="2" applyNumberFormat="1" applyFont="1" applyBorder="1" applyAlignment="1">
      <alignment horizontal="center" vertical="center"/>
    </xf>
    <xf numFmtId="170" fontId="0" fillId="0" borderId="1" xfId="0" applyNumberFormat="1" applyBorder="1" applyAlignment="1">
      <alignment horizontal="center" vertical="center"/>
    </xf>
    <xf numFmtId="170" fontId="0" fillId="0" borderId="1" xfId="1" applyNumberFormat="1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</cellXfs>
  <cellStyles count="3">
    <cellStyle name="Currency [0]" xfId="1" builtinId="7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E72FF-F784-49C0-AC29-868413C18FF6}">
  <dimension ref="B1:L22"/>
  <sheetViews>
    <sheetView tabSelected="1" topLeftCell="B1" workbookViewId="0">
      <selection activeCell="L16" sqref="L16"/>
    </sheetView>
  </sheetViews>
  <sheetFormatPr defaultRowHeight="15" x14ac:dyDescent="0.25"/>
  <cols>
    <col min="1" max="2" width="9.140625" style="1"/>
    <col min="3" max="3" width="27.140625" style="1" customWidth="1"/>
    <col min="4" max="4" width="21.140625" style="1" customWidth="1"/>
    <col min="5" max="5" width="22.28515625" style="1" customWidth="1"/>
    <col min="6" max="6" width="23.42578125" style="1" customWidth="1"/>
    <col min="7" max="7" width="15.42578125" style="1" customWidth="1"/>
    <col min="8" max="9" width="9.140625" style="1"/>
    <col min="10" max="10" width="15.28515625" style="1" customWidth="1"/>
    <col min="11" max="11" width="15.140625" style="1" bestFit="1" customWidth="1"/>
    <col min="12" max="12" width="16.140625" style="1" customWidth="1"/>
    <col min="13" max="16384" width="9.140625" style="1"/>
  </cols>
  <sheetData>
    <row r="1" spans="2:12" x14ac:dyDescent="0.25">
      <c r="B1" s="10" t="s">
        <v>45</v>
      </c>
      <c r="C1" s="10"/>
      <c r="D1" s="10"/>
      <c r="E1" s="10"/>
      <c r="F1" s="10"/>
      <c r="G1" s="10"/>
      <c r="H1" s="10"/>
      <c r="I1" s="10"/>
      <c r="J1" s="10"/>
      <c r="K1" s="10"/>
      <c r="L1" s="10"/>
    </row>
    <row r="3" spans="2:12" x14ac:dyDescent="0.25">
      <c r="B3" s="4" t="s">
        <v>46</v>
      </c>
      <c r="C3" s="4"/>
      <c r="D3" s="2" t="s">
        <v>25</v>
      </c>
    </row>
    <row r="5" spans="2:12" ht="30" customHeight="1" x14ac:dyDescent="0.25">
      <c r="B5" s="9" t="s">
        <v>0</v>
      </c>
      <c r="C5" s="9" t="s">
        <v>1</v>
      </c>
      <c r="D5" s="9" t="s">
        <v>2</v>
      </c>
      <c r="E5" s="9" t="s">
        <v>3</v>
      </c>
      <c r="F5" s="9" t="s">
        <v>4</v>
      </c>
      <c r="G5" s="9" t="s">
        <v>5</v>
      </c>
      <c r="H5" s="9" t="s">
        <v>6</v>
      </c>
      <c r="I5" s="9" t="s">
        <v>7</v>
      </c>
      <c r="J5" s="9" t="s">
        <v>8</v>
      </c>
      <c r="K5" s="9" t="s">
        <v>9</v>
      </c>
      <c r="L5" s="9" t="s">
        <v>10</v>
      </c>
    </row>
    <row r="6" spans="2:12" x14ac:dyDescent="0.25">
      <c r="B6" s="2">
        <v>1</v>
      </c>
      <c r="C6" s="2" t="s">
        <v>26</v>
      </c>
      <c r="D6" s="2" t="s">
        <v>13</v>
      </c>
      <c r="E6" s="2" t="s">
        <v>25</v>
      </c>
      <c r="F6" s="2" t="str">
        <f>VLOOKUP(LEFT(C6,3),$B$19:$D$22,2,0)</f>
        <v>Semarang - Palembang</v>
      </c>
      <c r="G6" s="7">
        <f>VLOOKUP(LEFT(C6,3),$B$19:$D$22,3,0)</f>
        <v>700000</v>
      </c>
      <c r="H6" s="2" t="str">
        <f>VLOOKUP(MID(C6,4,1),$G$19:$I$21,2,0)</f>
        <v>VIP</v>
      </c>
      <c r="I6" s="2" t="str">
        <f>HLOOKUP(MID(C6,6,2),$B$14:$E$16,2,0)</f>
        <v>Paket B</v>
      </c>
      <c r="J6" s="7">
        <f>HLOOKUP(MID(C6,6,2),$B$14:$E$16,3,0)</f>
        <v>37500</v>
      </c>
      <c r="K6" s="6">
        <f>VLOOKUP(MID(C6,4,1),$G$19:$I$21,3,0)</f>
        <v>0.2</v>
      </c>
      <c r="L6" s="7">
        <f>G6+J6*K6</f>
        <v>707500</v>
      </c>
    </row>
    <row r="7" spans="2:12" x14ac:dyDescent="0.25">
      <c r="B7" s="2">
        <v>2</v>
      </c>
      <c r="C7" s="2" t="s">
        <v>27</v>
      </c>
      <c r="D7" s="2" t="s">
        <v>14</v>
      </c>
      <c r="E7" s="2" t="s">
        <v>25</v>
      </c>
      <c r="F7" s="2" t="str">
        <f t="shared" ref="F7:F10" si="0">VLOOKUP(LEFT(C7,3),$B$19:$D$22,2,0)</f>
        <v>Solo - Pontianak</v>
      </c>
      <c r="G7" s="7">
        <f t="shared" ref="G7:G10" si="1">VLOOKUP(LEFT(C7,3),$B$19:$D$22,3,0)</f>
        <v>630000</v>
      </c>
      <c r="H7" s="2" t="str">
        <f t="shared" ref="H7:H10" si="2">VLOOKUP(MID(C7,4,1),$G$19:$I$21,2,0)</f>
        <v>Bisnis</v>
      </c>
      <c r="I7" s="2" t="str">
        <f t="shared" ref="I7:I10" si="3">HLOOKUP(MID(C7,6,2),$B$14:$E$16,2,0)</f>
        <v>Paket A</v>
      </c>
      <c r="J7" s="7">
        <f t="shared" ref="J7:J10" si="4">HLOOKUP(MID(C7,6,2),$B$14:$E$16,3,0)</f>
        <v>25000</v>
      </c>
      <c r="K7" s="6">
        <f t="shared" ref="K7:K10" si="5">VLOOKUP(MID(C7,4,1),$G$19:$I$21,3,0)</f>
        <v>0.15</v>
      </c>
      <c r="L7" s="7">
        <f t="shared" ref="L7:L10" si="6">G7+J7*K7</f>
        <v>633750</v>
      </c>
    </row>
    <row r="8" spans="2:12" x14ac:dyDescent="0.25">
      <c r="B8" s="2">
        <v>3</v>
      </c>
      <c r="C8" s="2" t="s">
        <v>12</v>
      </c>
      <c r="D8" s="2" t="s">
        <v>15</v>
      </c>
      <c r="E8" s="2" t="s">
        <v>25</v>
      </c>
      <c r="F8" s="2" t="str">
        <f t="shared" si="0"/>
        <v>Jakarta - Medan</v>
      </c>
      <c r="G8" s="7">
        <f t="shared" si="1"/>
        <v>750000</v>
      </c>
      <c r="H8" s="2" t="str">
        <f t="shared" si="2"/>
        <v>Ekonomi</v>
      </c>
      <c r="I8" s="2" t="str">
        <f t="shared" si="3"/>
        <v>Paket C</v>
      </c>
      <c r="J8" s="7">
        <f t="shared" si="4"/>
        <v>50000</v>
      </c>
      <c r="K8" s="6">
        <f t="shared" si="5"/>
        <v>0.1</v>
      </c>
      <c r="L8" s="7">
        <f t="shared" si="6"/>
        <v>755000</v>
      </c>
    </row>
    <row r="9" spans="2:12" x14ac:dyDescent="0.25">
      <c r="B9" s="2">
        <v>4</v>
      </c>
      <c r="C9" s="2" t="s">
        <v>28</v>
      </c>
      <c r="D9" s="2" t="s">
        <v>23</v>
      </c>
      <c r="E9" s="2" t="s">
        <v>25</v>
      </c>
      <c r="F9" s="2" t="str">
        <f t="shared" si="0"/>
        <v>Jakarta - Denpasar</v>
      </c>
      <c r="G9" s="7">
        <f t="shared" si="1"/>
        <v>650000</v>
      </c>
      <c r="H9" s="2" t="str">
        <f t="shared" si="2"/>
        <v>Bisnis</v>
      </c>
      <c r="I9" s="2" t="str">
        <f t="shared" si="3"/>
        <v>Paket B</v>
      </c>
      <c r="J9" s="7">
        <f t="shared" si="4"/>
        <v>37500</v>
      </c>
      <c r="K9" s="6">
        <f t="shared" si="5"/>
        <v>0.15</v>
      </c>
      <c r="L9" s="7">
        <f t="shared" si="6"/>
        <v>655625</v>
      </c>
    </row>
    <row r="10" spans="2:12" x14ac:dyDescent="0.25">
      <c r="B10" s="2">
        <v>5</v>
      </c>
      <c r="C10" s="2" t="s">
        <v>29</v>
      </c>
      <c r="D10" s="2" t="s">
        <v>24</v>
      </c>
      <c r="E10" s="2" t="s">
        <v>25</v>
      </c>
      <c r="F10" s="2" t="str">
        <f t="shared" si="0"/>
        <v>Semarang - Palembang</v>
      </c>
      <c r="G10" s="7">
        <f t="shared" si="1"/>
        <v>700000</v>
      </c>
      <c r="H10" s="2" t="str">
        <f t="shared" si="2"/>
        <v>Ekonomi</v>
      </c>
      <c r="I10" s="2" t="str">
        <f t="shared" si="3"/>
        <v>Paket B</v>
      </c>
      <c r="J10" s="7">
        <f t="shared" si="4"/>
        <v>37500</v>
      </c>
      <c r="K10" s="6">
        <f t="shared" si="5"/>
        <v>0.1</v>
      </c>
      <c r="L10" s="7">
        <f t="shared" si="6"/>
        <v>703750</v>
      </c>
    </row>
    <row r="11" spans="2:12" x14ac:dyDescent="0.25">
      <c r="I11" s="5" t="s">
        <v>43</v>
      </c>
      <c r="J11" s="5"/>
      <c r="K11" s="5"/>
      <c r="L11" s="7">
        <f>SUM(L6:L10)</f>
        <v>3455625</v>
      </c>
    </row>
    <row r="12" spans="2:12" x14ac:dyDescent="0.25">
      <c r="I12" s="5" t="s">
        <v>44</v>
      </c>
      <c r="J12" s="5"/>
      <c r="K12" s="5"/>
      <c r="L12" s="2">
        <v>1</v>
      </c>
    </row>
    <row r="14" spans="2:12" x14ac:dyDescent="0.25">
      <c r="B14" s="9" t="s">
        <v>30</v>
      </c>
      <c r="C14" s="9" t="s">
        <v>31</v>
      </c>
      <c r="D14" s="9" t="s">
        <v>32</v>
      </c>
      <c r="E14" s="9" t="s">
        <v>33</v>
      </c>
    </row>
    <row r="15" spans="2:12" x14ac:dyDescent="0.25">
      <c r="B15" s="2" t="s">
        <v>7</v>
      </c>
      <c r="C15" s="2" t="s">
        <v>34</v>
      </c>
      <c r="D15" s="2" t="s">
        <v>35</v>
      </c>
      <c r="E15" s="2" t="s">
        <v>36</v>
      </c>
    </row>
    <row r="16" spans="2:12" x14ac:dyDescent="0.25">
      <c r="B16" s="2" t="s">
        <v>5</v>
      </c>
      <c r="C16" s="7">
        <v>25000</v>
      </c>
      <c r="D16" s="7">
        <v>37500</v>
      </c>
      <c r="E16" s="7">
        <v>50000</v>
      </c>
    </row>
    <row r="18" spans="2:9" x14ac:dyDescent="0.25">
      <c r="B18" s="9" t="s">
        <v>30</v>
      </c>
      <c r="C18" s="9" t="s">
        <v>4</v>
      </c>
      <c r="D18" s="9" t="s">
        <v>5</v>
      </c>
      <c r="G18" s="9" t="s">
        <v>30</v>
      </c>
      <c r="H18" s="9" t="s">
        <v>6</v>
      </c>
      <c r="I18" s="9" t="s">
        <v>9</v>
      </c>
    </row>
    <row r="19" spans="2:9" x14ac:dyDescent="0.25">
      <c r="B19" s="2" t="s">
        <v>16</v>
      </c>
      <c r="C19" s="2" t="s">
        <v>11</v>
      </c>
      <c r="D19" s="8">
        <v>750000</v>
      </c>
      <c r="G19" s="2" t="s">
        <v>37</v>
      </c>
      <c r="H19" s="2" t="s">
        <v>42</v>
      </c>
      <c r="I19" s="3">
        <v>0.2</v>
      </c>
    </row>
    <row r="20" spans="2:9" x14ac:dyDescent="0.25">
      <c r="B20" s="2" t="s">
        <v>20</v>
      </c>
      <c r="C20" s="2" t="s">
        <v>17</v>
      </c>
      <c r="D20" s="8">
        <v>700000</v>
      </c>
      <c r="G20" s="2" t="s">
        <v>38</v>
      </c>
      <c r="H20" s="2" t="s">
        <v>41</v>
      </c>
      <c r="I20" s="3">
        <v>0.15</v>
      </c>
    </row>
    <row r="21" spans="2:9" x14ac:dyDescent="0.25">
      <c r="B21" s="2" t="s">
        <v>21</v>
      </c>
      <c r="C21" s="2" t="s">
        <v>18</v>
      </c>
      <c r="D21" s="8">
        <v>650000</v>
      </c>
      <c r="G21" s="2" t="s">
        <v>39</v>
      </c>
      <c r="H21" s="2" t="s">
        <v>40</v>
      </c>
      <c r="I21" s="3">
        <v>0.1</v>
      </c>
    </row>
    <row r="22" spans="2:9" x14ac:dyDescent="0.25">
      <c r="B22" s="2" t="s">
        <v>22</v>
      </c>
      <c r="C22" s="2" t="s">
        <v>19</v>
      </c>
      <c r="D22" s="8">
        <v>630000</v>
      </c>
    </row>
  </sheetData>
  <mergeCells count="4">
    <mergeCell ref="I11:K11"/>
    <mergeCell ref="I12:K12"/>
    <mergeCell ref="B1:L1"/>
    <mergeCell ref="B3:C3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Graaaa a</dc:creator>
  <cp:lastModifiedBy>Graaaa a</cp:lastModifiedBy>
  <dcterms:created xsi:type="dcterms:W3CDTF">2023-10-18T08:06:01Z</dcterms:created>
  <dcterms:modified xsi:type="dcterms:W3CDTF">2023-10-18T10:16:21Z</dcterms:modified>
</cp:coreProperties>
</file>