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\\vmware-host\Shared Folders\Shared\Work\Jobs\UW_Madison\UW_MADISON_CDIS\Main building\"/>
    </mc:Choice>
  </mc:AlternateContent>
  <xr:revisionPtr revIDLastSave="0" documentId="13_ncr:1_{CD34DA43-0648-436F-95F7-B611CFF8EB50}" xr6:coauthVersionLast="47" xr6:coauthVersionMax="47" xr10:uidLastSave="{00000000-0000-0000-0000-000000000000}"/>
  <bookViews>
    <workbookView xWindow="-120" yWindow="-120" windowWidth="28950" windowHeight="14115" xr2:uid="{00000000-000D-0000-FFFF-FFFF00000000}"/>
  </bookViews>
  <sheets>
    <sheet name="In" sheetId="1" r:id="rId1"/>
    <sheet name="Ou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" i="1" l="1"/>
  <c r="G14" i="1"/>
  <c r="E17" i="2"/>
  <c r="E16" i="2"/>
  <c r="E11" i="2"/>
  <c r="E10" i="2"/>
  <c r="F10" i="2" s="1"/>
  <c r="E9" i="2"/>
  <c r="F9" i="2" s="1"/>
  <c r="E8" i="2"/>
  <c r="E7" i="2"/>
  <c r="E6" i="2"/>
  <c r="E5" i="2"/>
  <c r="G13" i="1"/>
  <c r="C17" i="2"/>
  <c r="F17" i="2" s="1"/>
  <c r="C16" i="2"/>
  <c r="C11" i="2"/>
  <c r="F11" i="2" s="1"/>
  <c r="C10" i="2"/>
  <c r="C9" i="2"/>
  <c r="C8" i="2"/>
  <c r="C7" i="2"/>
  <c r="C6" i="2"/>
  <c r="C5" i="2"/>
  <c r="F19" i="1"/>
  <c r="F18" i="1"/>
  <c r="F17" i="1"/>
  <c r="F6" i="1"/>
  <c r="F7" i="1"/>
  <c r="F8" i="1"/>
  <c r="F9" i="1"/>
  <c r="F10" i="1"/>
  <c r="F11" i="1"/>
  <c r="F12" i="1"/>
  <c r="F13" i="1"/>
  <c r="F5" i="1"/>
  <c r="F5" i="2" l="1"/>
  <c r="F8" i="2"/>
  <c r="F16" i="2"/>
  <c r="F18" i="2" s="1"/>
  <c r="F6" i="2"/>
  <c r="F7" i="2"/>
  <c r="F20" i="1"/>
  <c r="F14" i="1"/>
  <c r="F12" i="2" l="1"/>
  <c r="F20" i="2"/>
</calcChain>
</file>

<file path=xl/sharedStrings.xml><?xml version="1.0" encoding="utf-8"?>
<sst xmlns="http://schemas.openxmlformats.org/spreadsheetml/2006/main" count="103" uniqueCount="51">
  <si>
    <t>Ln Ft</t>
  </si>
  <si>
    <t>Round column base</t>
  </si>
  <si>
    <t>Sq Ft</t>
  </si>
  <si>
    <t>Sill quirk miter cuts</t>
  </si>
  <si>
    <t>EA</t>
  </si>
  <si>
    <t>UW-Madison CDIS</t>
  </si>
  <si>
    <t>Mock-up</t>
  </si>
  <si>
    <t>Superior Northern 2" panels</t>
  </si>
  <si>
    <t>85%/15% mixture of Diamond 10 finish and Textured finish. .5" deep x 2" wide rustication notch at each short end.</t>
  </si>
  <si>
    <t>Name</t>
  </si>
  <si>
    <t>Description</t>
  </si>
  <si>
    <t>Qty</t>
  </si>
  <si>
    <t>Unit</t>
  </si>
  <si>
    <t>Price/unit</t>
  </si>
  <si>
    <t>Panel quirk miter LF</t>
  </si>
  <si>
    <t>LF</t>
  </si>
  <si>
    <t>Total linear feet of quirk mitered ends for above panels</t>
  </si>
  <si>
    <t>Ft²</t>
  </si>
  <si>
    <t>Total $</t>
  </si>
  <si>
    <t>Total Ft³( For reference)</t>
  </si>
  <si>
    <t>7" Granite sill</t>
  </si>
  <si>
    <t>8" Granite sill</t>
  </si>
  <si>
    <t>8.5" Granite sill</t>
  </si>
  <si>
    <t>13" Granite sill</t>
  </si>
  <si>
    <t>17" Granite sill</t>
  </si>
  <si>
    <t>Sawing only</t>
  </si>
  <si>
    <t>Main building</t>
  </si>
  <si>
    <t>Total:</t>
  </si>
  <si>
    <t>4"H x 7"D Superior Northern w/ 3/4" wash and drip edge. No lug.</t>
  </si>
  <si>
    <t>4"H x 8.5"D Superior Northernl w/ 3/4" wash and drip edge. No lug.</t>
  </si>
  <si>
    <t>4"H x 13"D Superior Northern w/ 3/4" wash and drip edge. No lug.</t>
  </si>
  <si>
    <t>4"H x 17"D Superior Northern w/ 1-3/4" wash and drip edge. No lug.</t>
  </si>
  <si>
    <t>4"H x 8"D Superior Northern w/ 3/4" wash and drip edge. No lug.</t>
  </si>
  <si>
    <t>4"H x 8.5"D Superior Northern w/ 3/4" wash and drip edge. No lug.</t>
  </si>
  <si>
    <t>Cost per unit to quirk miter 1 end of a single sill</t>
  </si>
  <si>
    <t>85%/15% mixture of Diamond 10 finish and Textured finish. 1/2" deep x 2" wide rustication notch at each short end.
Average rustication length per panel is 26", Average height is 13". Average length is 59.5"</t>
  </si>
  <si>
    <t>36" diameter 2" thick round column wrap. Each one will have to be cut from a 36x36x36" block. 27 ft³ each.</t>
  </si>
  <si>
    <t>7" Superior Northern sill</t>
  </si>
  <si>
    <t>8" Superior Northern sill</t>
  </si>
  <si>
    <t>8.5" Superior Northern sill</t>
  </si>
  <si>
    <t>13" Superior Northern sill</t>
  </si>
  <si>
    <t>17" Superior Northern sill</t>
  </si>
  <si>
    <t>36" diameter 2" thick round column wrap. Superior Northern, Diamond 10 Finish</t>
  </si>
  <si>
    <t>4"H x 17"D Superior Northern w/ 1-3/4" wash and drip edge. No lug. Diamond 10 Finish</t>
  </si>
  <si>
    <t>4"H x 13"D Superior Northern w/ 3/4" wash and drip edge. No lug. Diamond 10 Finish</t>
  </si>
  <si>
    <t>4"H x 8.5"D Superior Northernl w/ 3/4" wash and drip edge. No lug. Diamond 10 Finish</t>
  </si>
  <si>
    <t>4"H x 8"D Superior Northern w/ 3/4" wash and drip edge. No lug. Diamond 10 Finish</t>
  </si>
  <si>
    <t>4"H x 7"D Superior Northern w/ 3/4" wash and drip edge. No lug. Diamond 10 Finish</t>
  </si>
  <si>
    <t>4"H x 8.5"D Superior Northern w/ 3/4" wash and drip edge. No lug. Diamond 10 Finish</t>
  </si>
  <si>
    <t>Grand total:</t>
  </si>
  <si>
    <t>FT²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</si>
</sst>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$&quot;#,##0.00"/>
  </numFmts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6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165" fontId="0" fillId="0" borderId="0" xfId="0" applyNumberFormat="1"/>
    <xf numFmtId="0" fontId="4" fillId="0" borderId="0" xfId="0" applyFont="1"/>
    <xf numFmtId="0" fontId="0" fillId="2" borderId="1" xfId="0" applyNumberFormat="1" applyFill="1" applyBorder="1"/>
    <xf numFmtId="0" fontId="2" fillId="2" borderId="1" xfId="0" applyFont="1" applyFill="1" applyBorder="1"/>
    <xf numFmtId="0" fontId="3" fillId="0" borderId="2" xfId="0" applyFont="1" applyBorder="1"/>
    <xf numFmtId="0" fontId="0" fillId="0" borderId="2" xfId="0" applyBorder="1"/>
    <xf numFmtId="0" fontId="2" fillId="2" borderId="1" xfId="0" applyNumberFormat="1" applyFont="1" applyFill="1" applyBorder="1"/>
    <xf numFmtId="0" fontId="0" fillId="0" borderId="0" xfId="0" applyAlignment="1">
      <alignment horizontal="right"/>
    </xf>
    <xf numFmtId="0" fontId="4" fillId="0" borderId="0" xfId="0" applyFont="1" applyProtection="1">
      <protection locked="0"/>
    </xf>
    <xf numFmtId="0" fontId="0" fillId="0" borderId="0" xfId="0" applyProtection="1">
      <protection locked="0"/>
    </xf>
    <xf numFmtId="0" fontId="3" fillId="0" borderId="2" xfId="0" applyFont="1" applyBorder="1" applyProtection="1">
      <protection locked="0"/>
    </xf>
    <xf numFmtId="0" fontId="0" fillId="0" borderId="2" xfId="0" applyBorder="1" applyProtection="1">
      <protection locked="0"/>
    </xf>
    <xf numFmtId="0" fontId="2" fillId="0" borderId="0" xfId="0" applyFont="1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3" borderId="1" xfId="0" applyNumberFormat="1" applyFill="1" applyBorder="1" applyProtection="1">
      <protection locked="0"/>
    </xf>
    <xf numFmtId="0" fontId="0" fillId="0" borderId="0" xfId="0" applyProtection="1"/>
    <xf numFmtId="0" fontId="0" fillId="0" borderId="2" xfId="0" applyBorder="1" applyProtection="1"/>
    <xf numFmtId="0" fontId="2" fillId="0" borderId="0" xfId="0" applyFont="1" applyProtection="1"/>
    <xf numFmtId="165" fontId="0" fillId="0" borderId="0" xfId="0" applyNumberFormat="1" applyProtection="1"/>
    <xf numFmtId="0" fontId="2" fillId="0" borderId="2" xfId="0" applyFont="1" applyBorder="1" applyProtection="1"/>
    <xf numFmtId="165" fontId="2" fillId="0" borderId="2" xfId="0" applyNumberFormat="1" applyFont="1" applyBorder="1" applyProtection="1"/>
    <xf numFmtId="2" fontId="0" fillId="0" borderId="0" xfId="0" applyNumberFormat="1" applyProtection="1"/>
    <xf numFmtId="2" fontId="2" fillId="0" borderId="2" xfId="0" applyNumberFormat="1" applyFont="1" applyBorder="1" applyProtection="1"/>
    <xf numFmtId="0" fontId="2" fillId="0" borderId="3" xfId="0" applyFont="1" applyBorder="1" applyProtection="1"/>
    <xf numFmtId="165" fontId="2" fillId="0" borderId="4" xfId="0" applyNumberFormat="1" applyFont="1" applyBorder="1" applyProtection="1"/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FFFF66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workbookViewId="0">
      <selection activeCell="B7" sqref="B7"/>
    </sheetView>
  </sheetViews>
  <sheetFormatPr defaultRowHeight="15.75" x14ac:dyDescent="0.25"/>
  <cols>
    <col min="1" max="1" width="24.375" bestFit="1" customWidth="1"/>
    <col min="2" max="2" width="96.5" bestFit="1" customWidth="1"/>
    <col min="3" max="3" width="4.875" bestFit="1" customWidth="1"/>
    <col min="4" max="4" width="4.75" bestFit="1" customWidth="1"/>
    <col min="5" max="5" width="9.5" bestFit="1" customWidth="1"/>
    <col min="6" max="6" width="6.75" bestFit="1" customWidth="1"/>
    <col min="7" max="7" width="21.5" bestFit="1" customWidth="1"/>
    <col min="8" max="8" width="21.75" bestFit="1" customWidth="1"/>
  </cols>
  <sheetData>
    <row r="1" spans="1:7" ht="27" customHeight="1" x14ac:dyDescent="0.35">
      <c r="A1" s="4" t="s">
        <v>5</v>
      </c>
    </row>
    <row r="3" spans="1:7" ht="18.75" x14ac:dyDescent="0.3">
      <c r="A3" s="7" t="s">
        <v>26</v>
      </c>
      <c r="B3" s="8"/>
      <c r="C3" s="8"/>
      <c r="D3" s="8"/>
      <c r="E3" s="8"/>
      <c r="F3" s="8"/>
      <c r="G3" s="8"/>
    </row>
    <row r="4" spans="1:7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18</v>
      </c>
      <c r="G4" s="1" t="s">
        <v>19</v>
      </c>
    </row>
    <row r="5" spans="1:7" ht="33" customHeight="1" x14ac:dyDescent="0.25">
      <c r="A5" t="s">
        <v>7</v>
      </c>
      <c r="B5" s="2" t="s">
        <v>35</v>
      </c>
      <c r="C5">
        <v>7616</v>
      </c>
      <c r="D5" t="s">
        <v>17</v>
      </c>
      <c r="E5" s="17"/>
      <c r="F5" s="5">
        <f>C5*E5</f>
        <v>0</v>
      </c>
      <c r="G5">
        <v>1270</v>
      </c>
    </row>
    <row r="6" spans="1:7" x14ac:dyDescent="0.25">
      <c r="A6" t="s">
        <v>14</v>
      </c>
      <c r="B6" t="s">
        <v>16</v>
      </c>
      <c r="C6">
        <v>615</v>
      </c>
      <c r="D6" t="s">
        <v>15</v>
      </c>
      <c r="E6" s="17"/>
      <c r="F6" s="5">
        <f t="shared" ref="F6:F13" si="0">C6*E6</f>
        <v>0</v>
      </c>
      <c r="G6" s="10" t="s">
        <v>25</v>
      </c>
    </row>
    <row r="7" spans="1:7" x14ac:dyDescent="0.25">
      <c r="A7" t="s">
        <v>20</v>
      </c>
      <c r="B7" t="s">
        <v>28</v>
      </c>
      <c r="C7">
        <v>13</v>
      </c>
      <c r="D7" t="s">
        <v>15</v>
      </c>
      <c r="E7" s="17"/>
      <c r="F7" s="5">
        <f t="shared" si="0"/>
        <v>0</v>
      </c>
      <c r="G7">
        <v>2.5299999999999998</v>
      </c>
    </row>
    <row r="8" spans="1:7" x14ac:dyDescent="0.25">
      <c r="A8" t="s">
        <v>21</v>
      </c>
      <c r="B8" t="s">
        <v>32</v>
      </c>
      <c r="C8">
        <v>113</v>
      </c>
      <c r="D8" t="s">
        <v>15</v>
      </c>
      <c r="E8" s="17"/>
      <c r="F8" s="5">
        <f t="shared" si="0"/>
        <v>0</v>
      </c>
      <c r="G8">
        <v>25.11</v>
      </c>
    </row>
    <row r="9" spans="1:7" x14ac:dyDescent="0.25">
      <c r="A9" t="s">
        <v>22</v>
      </c>
      <c r="B9" t="s">
        <v>29</v>
      </c>
      <c r="C9">
        <v>404</v>
      </c>
      <c r="D9" t="s">
        <v>15</v>
      </c>
      <c r="E9" s="17"/>
      <c r="F9" s="5">
        <f t="shared" si="0"/>
        <v>0</v>
      </c>
      <c r="G9">
        <v>95.38</v>
      </c>
    </row>
    <row r="10" spans="1:7" x14ac:dyDescent="0.25">
      <c r="A10" t="s">
        <v>23</v>
      </c>
      <c r="B10" t="s">
        <v>30</v>
      </c>
      <c r="C10">
        <v>39</v>
      </c>
      <c r="D10" t="s">
        <v>15</v>
      </c>
      <c r="E10" s="17"/>
      <c r="F10" s="5">
        <f t="shared" si="0"/>
        <v>0</v>
      </c>
      <c r="G10">
        <v>14.09</v>
      </c>
    </row>
    <row r="11" spans="1:7" x14ac:dyDescent="0.25">
      <c r="A11" t="s">
        <v>24</v>
      </c>
      <c r="B11" t="s">
        <v>31</v>
      </c>
      <c r="C11">
        <v>166</v>
      </c>
      <c r="D11" t="s">
        <v>15</v>
      </c>
      <c r="E11" s="17"/>
      <c r="F11" s="5">
        <f t="shared" si="0"/>
        <v>0</v>
      </c>
      <c r="G11">
        <v>78.39</v>
      </c>
    </row>
    <row r="12" spans="1:7" x14ac:dyDescent="0.25">
      <c r="A12" t="s">
        <v>3</v>
      </c>
      <c r="B12" t="s">
        <v>34</v>
      </c>
      <c r="C12">
        <v>22</v>
      </c>
      <c r="D12" t="s">
        <v>4</v>
      </c>
      <c r="E12" s="17"/>
      <c r="F12" s="5">
        <f t="shared" si="0"/>
        <v>0</v>
      </c>
      <c r="G12" s="10" t="s">
        <v>25</v>
      </c>
    </row>
    <row r="13" spans="1:7" x14ac:dyDescent="0.25">
      <c r="A13" t="s">
        <v>1</v>
      </c>
      <c r="B13" t="s">
        <v>36</v>
      </c>
      <c r="C13">
        <v>5</v>
      </c>
      <c r="D13" t="s">
        <v>4</v>
      </c>
      <c r="E13" s="17"/>
      <c r="F13" s="5">
        <f t="shared" si="0"/>
        <v>0</v>
      </c>
      <c r="G13">
        <f>27*C13</f>
        <v>135</v>
      </c>
    </row>
    <row r="14" spans="1:7" x14ac:dyDescent="0.25">
      <c r="E14" s="6" t="s">
        <v>27</v>
      </c>
      <c r="F14" s="9">
        <f>SUM(F5:F13)</f>
        <v>0</v>
      </c>
      <c r="G14" s="1">
        <f>SUM(G5,G7:G11,G13)</f>
        <v>1620.5</v>
      </c>
    </row>
    <row r="15" spans="1:7" ht="18.75" x14ac:dyDescent="0.3">
      <c r="A15" s="7" t="s">
        <v>6</v>
      </c>
      <c r="B15" s="8"/>
      <c r="C15" s="8"/>
      <c r="D15" s="8"/>
      <c r="E15" s="8"/>
      <c r="F15" s="8"/>
      <c r="G15" s="8"/>
    </row>
    <row r="16" spans="1:7" x14ac:dyDescent="0.25">
      <c r="A16" s="1" t="s">
        <v>9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18</v>
      </c>
      <c r="G16" s="1" t="s">
        <v>19</v>
      </c>
    </row>
    <row r="17" spans="1:8" ht="33" customHeight="1" x14ac:dyDescent="0.25">
      <c r="A17" t="s">
        <v>7</v>
      </c>
      <c r="B17" s="2" t="s">
        <v>35</v>
      </c>
      <c r="C17">
        <v>53</v>
      </c>
      <c r="D17" t="s">
        <v>2</v>
      </c>
      <c r="E17" s="17"/>
      <c r="F17" s="5">
        <f>C17*E17</f>
        <v>0</v>
      </c>
      <c r="G17">
        <v>8.84</v>
      </c>
    </row>
    <row r="18" spans="1:8" x14ac:dyDescent="0.25">
      <c r="A18" t="s">
        <v>14</v>
      </c>
      <c r="B18" t="s">
        <v>16</v>
      </c>
      <c r="C18">
        <v>22</v>
      </c>
      <c r="D18" t="s">
        <v>0</v>
      </c>
      <c r="E18" s="17"/>
      <c r="F18" s="5">
        <f>C18*E18</f>
        <v>0</v>
      </c>
      <c r="G18" s="10" t="s">
        <v>25</v>
      </c>
    </row>
    <row r="19" spans="1:8" x14ac:dyDescent="0.25">
      <c r="A19" t="s">
        <v>22</v>
      </c>
      <c r="B19" t="s">
        <v>33</v>
      </c>
      <c r="C19">
        <v>5</v>
      </c>
      <c r="D19" t="s">
        <v>0</v>
      </c>
      <c r="E19" s="17"/>
      <c r="F19" s="5">
        <f>C19*E19</f>
        <v>0</v>
      </c>
      <c r="G19">
        <v>1.18</v>
      </c>
    </row>
    <row r="20" spans="1:8" x14ac:dyDescent="0.25">
      <c r="E20" s="6" t="s">
        <v>27</v>
      </c>
      <c r="F20" s="9">
        <f>SUM(F17:F19)</f>
        <v>0</v>
      </c>
      <c r="G20">
        <f>G17+G19</f>
        <v>10.02</v>
      </c>
    </row>
    <row r="25" spans="1:8" x14ac:dyDescent="0.25">
      <c r="H25" s="1"/>
    </row>
    <row r="26" spans="1:8" ht="32.25" customHeight="1" x14ac:dyDescent="0.25">
      <c r="H26" s="3"/>
    </row>
    <row r="28" spans="1:8" ht="15" customHeight="1" x14ac:dyDescent="0.25"/>
    <row r="38" spans="8:8" x14ac:dyDescent="0.25">
      <c r="H38" s="1"/>
    </row>
    <row r="39" spans="8:8" ht="40.5" customHeight="1" x14ac:dyDescent="0.25"/>
  </sheetData>
  <sheetProtection algorithmName="SHA-512" hashValue="eAk/t6HDcDdV/Z4F1G88cppOrRxbzxyBAfhNf6WvvWUg0au8M7ivdPtdi4XFzOKqC/R4+lX6h6txM39UVLBkyg==" saltValue="VDAq1Cm+Dmm2CZCz+uXB9g==" spinCount="100000" sheet="1" objects="1" scenarios="1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1B8B4-F3BF-4FFA-9A89-8C4C33F35AF7}">
  <dimension ref="A1:F20"/>
  <sheetViews>
    <sheetView workbookViewId="0">
      <selection activeCell="E27" sqref="E27"/>
    </sheetView>
  </sheetViews>
  <sheetFormatPr defaultRowHeight="15.75" x14ac:dyDescent="0.25"/>
  <cols>
    <col min="1" max="1" width="24.375" style="12" bestFit="1" customWidth="1"/>
    <col min="2" max="2" width="96.5" style="12" bestFit="1" customWidth="1"/>
    <col min="3" max="4" width="5.375" style="12" customWidth="1"/>
    <col min="5" max="5" width="11" style="12" customWidth="1"/>
    <col min="6" max="6" width="9.875" style="12" bestFit="1" customWidth="1"/>
    <col min="7" max="16384" width="9" style="12"/>
  </cols>
  <sheetData>
    <row r="1" spans="1:6" ht="23.25" x14ac:dyDescent="0.35">
      <c r="A1" s="11" t="s">
        <v>5</v>
      </c>
    </row>
    <row r="3" spans="1:6" ht="18.75" x14ac:dyDescent="0.3">
      <c r="A3" s="13" t="s">
        <v>26</v>
      </c>
      <c r="B3" s="14"/>
      <c r="C3" s="14"/>
      <c r="D3" s="14"/>
      <c r="E3" s="14"/>
      <c r="F3" s="14"/>
    </row>
    <row r="4" spans="1:6" x14ac:dyDescent="0.25">
      <c r="A4" s="15" t="s">
        <v>9</v>
      </c>
      <c r="B4" s="15" t="s">
        <v>10</v>
      </c>
      <c r="C4" s="20" t="s">
        <v>11</v>
      </c>
      <c r="D4" s="20" t="s">
        <v>12</v>
      </c>
      <c r="E4" s="20" t="s">
        <v>13</v>
      </c>
      <c r="F4" s="20" t="s">
        <v>18</v>
      </c>
    </row>
    <row r="5" spans="1:6" x14ac:dyDescent="0.25">
      <c r="A5" s="12" t="s">
        <v>7</v>
      </c>
      <c r="B5" s="16" t="s">
        <v>8</v>
      </c>
      <c r="C5" s="18">
        <f>In!C5</f>
        <v>7616</v>
      </c>
      <c r="D5" s="18" t="s">
        <v>50</v>
      </c>
      <c r="E5" s="18">
        <f>In!E5+In!E6</f>
        <v>0</v>
      </c>
      <c r="F5" s="21">
        <f>C5*E5</f>
        <v>0</v>
      </c>
    </row>
    <row r="6" spans="1:6" x14ac:dyDescent="0.25">
      <c r="A6" s="12" t="s">
        <v>37</v>
      </c>
      <c r="B6" s="12" t="s">
        <v>47</v>
      </c>
      <c r="C6" s="18">
        <f>In!C7</f>
        <v>13</v>
      </c>
      <c r="D6" s="18" t="s">
        <v>15</v>
      </c>
      <c r="E6" s="18">
        <f>In!E7</f>
        <v>0</v>
      </c>
      <c r="F6" s="21">
        <f t="shared" ref="F6:F11" si="0">C6*E6</f>
        <v>0</v>
      </c>
    </row>
    <row r="7" spans="1:6" x14ac:dyDescent="0.25">
      <c r="A7" s="12" t="s">
        <v>38</v>
      </c>
      <c r="B7" s="12" t="s">
        <v>46</v>
      </c>
      <c r="C7" s="18">
        <f>In!C8</f>
        <v>113</v>
      </c>
      <c r="D7" s="18" t="s">
        <v>15</v>
      </c>
      <c r="E7" s="18">
        <f>In!E8</f>
        <v>0</v>
      </c>
      <c r="F7" s="21">
        <f t="shared" si="0"/>
        <v>0</v>
      </c>
    </row>
    <row r="8" spans="1:6" x14ac:dyDescent="0.25">
      <c r="A8" s="12" t="s">
        <v>39</v>
      </c>
      <c r="B8" s="12" t="s">
        <v>45</v>
      </c>
      <c r="C8" s="18">
        <f>In!C9</f>
        <v>404</v>
      </c>
      <c r="D8" s="18" t="s">
        <v>15</v>
      </c>
      <c r="E8" s="18">
        <f>In!E9</f>
        <v>0</v>
      </c>
      <c r="F8" s="21">
        <f t="shared" si="0"/>
        <v>0</v>
      </c>
    </row>
    <row r="9" spans="1:6" x14ac:dyDescent="0.25">
      <c r="A9" s="12" t="s">
        <v>40</v>
      </c>
      <c r="B9" s="12" t="s">
        <v>44</v>
      </c>
      <c r="C9" s="18">
        <f>In!C10</f>
        <v>39</v>
      </c>
      <c r="D9" s="18" t="s">
        <v>15</v>
      </c>
      <c r="E9" s="18">
        <f>In!E10</f>
        <v>0</v>
      </c>
      <c r="F9" s="21">
        <f t="shared" si="0"/>
        <v>0</v>
      </c>
    </row>
    <row r="10" spans="1:6" x14ac:dyDescent="0.25">
      <c r="A10" s="12" t="s">
        <v>41</v>
      </c>
      <c r="B10" s="12" t="s">
        <v>43</v>
      </c>
      <c r="C10" s="18">
        <f>In!C11</f>
        <v>166</v>
      </c>
      <c r="D10" s="18" t="s">
        <v>15</v>
      </c>
      <c r="E10" s="18">
        <f>In!E11</f>
        <v>0</v>
      </c>
      <c r="F10" s="21">
        <f t="shared" si="0"/>
        <v>0</v>
      </c>
    </row>
    <row r="11" spans="1:6" x14ac:dyDescent="0.25">
      <c r="A11" s="12" t="s">
        <v>1</v>
      </c>
      <c r="B11" s="12" t="s">
        <v>42</v>
      </c>
      <c r="C11" s="18">
        <f>In!C13</f>
        <v>5</v>
      </c>
      <c r="D11" s="18" t="s">
        <v>4</v>
      </c>
      <c r="E11" s="18">
        <f>In!E13</f>
        <v>0</v>
      </c>
      <c r="F11" s="21">
        <f t="shared" si="0"/>
        <v>0</v>
      </c>
    </row>
    <row r="12" spans="1:6" x14ac:dyDescent="0.25">
      <c r="C12" s="18"/>
      <c r="D12" s="18"/>
      <c r="E12" s="22" t="s">
        <v>27</v>
      </c>
      <c r="F12" s="23">
        <f>SUM(F5:F11)</f>
        <v>0</v>
      </c>
    </row>
    <row r="13" spans="1:6" x14ac:dyDescent="0.25">
      <c r="C13" s="18"/>
      <c r="D13" s="18"/>
      <c r="E13" s="18"/>
      <c r="F13" s="18"/>
    </row>
    <row r="14" spans="1:6" ht="18.75" x14ac:dyDescent="0.3">
      <c r="A14" s="13" t="s">
        <v>6</v>
      </c>
      <c r="B14" s="14"/>
      <c r="C14" s="19"/>
      <c r="D14" s="19"/>
      <c r="E14" s="19"/>
      <c r="F14" s="19"/>
    </row>
    <row r="15" spans="1:6" x14ac:dyDescent="0.25">
      <c r="A15" s="15" t="s">
        <v>9</v>
      </c>
      <c r="B15" s="15" t="s">
        <v>10</v>
      </c>
      <c r="C15" s="20" t="s">
        <v>11</v>
      </c>
      <c r="D15" s="20" t="s">
        <v>12</v>
      </c>
      <c r="E15" s="20" t="s">
        <v>13</v>
      </c>
      <c r="F15" s="20" t="s">
        <v>18</v>
      </c>
    </row>
    <row r="16" spans="1:6" x14ac:dyDescent="0.25">
      <c r="A16" s="12" t="s">
        <v>7</v>
      </c>
      <c r="B16" s="16" t="s">
        <v>8</v>
      </c>
      <c r="C16" s="18">
        <f>In!C17</f>
        <v>53</v>
      </c>
      <c r="D16" s="18" t="s">
        <v>50</v>
      </c>
      <c r="E16" s="18">
        <f>In!E17+In!E18</f>
        <v>0</v>
      </c>
      <c r="F16" s="24">
        <f>C16*E16</f>
        <v>0</v>
      </c>
    </row>
    <row r="17" spans="1:6" x14ac:dyDescent="0.25">
      <c r="A17" s="12" t="s">
        <v>39</v>
      </c>
      <c r="B17" s="12" t="s">
        <v>48</v>
      </c>
      <c r="C17" s="18">
        <f>In!C19</f>
        <v>5</v>
      </c>
      <c r="D17" s="18" t="s">
        <v>15</v>
      </c>
      <c r="E17" s="18">
        <f>In!E19</f>
        <v>0</v>
      </c>
      <c r="F17" s="24">
        <f>C17*E17</f>
        <v>0</v>
      </c>
    </row>
    <row r="18" spans="1:6" x14ac:dyDescent="0.25">
      <c r="C18" s="18"/>
      <c r="D18" s="18"/>
      <c r="E18" s="22" t="s">
        <v>27</v>
      </c>
      <c r="F18" s="25">
        <f>SUM(F16:F17)</f>
        <v>0</v>
      </c>
    </row>
    <row r="19" spans="1:6" x14ac:dyDescent="0.25">
      <c r="C19" s="18"/>
      <c r="D19" s="18"/>
      <c r="E19" s="18"/>
      <c r="F19" s="18"/>
    </row>
    <row r="20" spans="1:6" x14ac:dyDescent="0.25">
      <c r="C20" s="18"/>
      <c r="D20" s="18"/>
      <c r="E20" s="26" t="s">
        <v>49</v>
      </c>
      <c r="F20" s="27">
        <f>F12+F18</f>
        <v>0</v>
      </c>
    </row>
  </sheetData>
  <sheetProtection algorithmName="SHA-512" hashValue="8hfbhhy5HZLti9LPXDU2pmI6X7H8tMMKTWSVpRkx1X3Jr0qLSBKZryG1x8x2m9vwLaQQSt7ESwie8bMfoX7iUQ==" saltValue="zeND4rn61C2afcNC+9vIu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</vt:lpstr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Welton</dc:creator>
  <cp:lastModifiedBy>Anthony Welton</cp:lastModifiedBy>
  <dcterms:created xsi:type="dcterms:W3CDTF">2022-11-15T05:51:46Z</dcterms:created>
  <dcterms:modified xsi:type="dcterms:W3CDTF">2022-11-15T06:48:18Z</dcterms:modified>
</cp:coreProperties>
</file>