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F39CF9D-28B2-4902-AD9D-5AE29C93968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 s="1"/>
  <c r="P11" i="1"/>
  <c r="F3" i="2" l="1"/>
  <c r="G3" i="2" s="1"/>
  <c r="E3" i="2"/>
  <c r="R10" i="1"/>
  <c r="Q10" i="1"/>
  <c r="O10" i="1"/>
  <c r="O9" i="1"/>
  <c r="O8" i="1"/>
  <c r="O6" i="1"/>
  <c r="O7" i="1"/>
  <c r="O5" i="1"/>
  <c r="O4" i="1"/>
  <c r="O3" i="1"/>
  <c r="H3" i="2" l="1"/>
  <c r="J2" i="1"/>
  <c r="I2" i="1"/>
  <c r="H2" i="1"/>
  <c r="F2" i="1"/>
  <c r="G2" i="1"/>
  <c r="E2" i="1"/>
</calcChain>
</file>

<file path=xl/sharedStrings.xml><?xml version="1.0" encoding="utf-8"?>
<sst xmlns="http://schemas.openxmlformats.org/spreadsheetml/2006/main" count="17" uniqueCount="16">
  <si>
    <t>倒数</t>
    <phoneticPr fontId="1" type="noConversion"/>
  </si>
  <si>
    <t>相加</t>
    <phoneticPr fontId="1" type="noConversion"/>
  </si>
  <si>
    <t>结果</t>
    <phoneticPr fontId="1" type="noConversion"/>
  </si>
  <si>
    <t>\beta</t>
    <phoneticPr fontId="1" type="noConversion"/>
  </si>
  <si>
    <t>\r_be</t>
    <phoneticPr fontId="1" type="noConversion"/>
  </si>
  <si>
    <t>理论</t>
    <phoneticPr fontId="1" type="noConversion"/>
  </si>
  <si>
    <t>实际</t>
    <phoneticPr fontId="1" type="noConversion"/>
  </si>
  <si>
    <t>AF</t>
    <phoneticPr fontId="1" type="noConversion"/>
  </si>
  <si>
    <t>1/F</t>
    <phoneticPr fontId="1" type="noConversion"/>
  </si>
  <si>
    <t>vi-u</t>
    <phoneticPr fontId="1" type="noConversion"/>
  </si>
  <si>
    <t>vf-u</t>
    <phoneticPr fontId="1" type="noConversion"/>
  </si>
  <si>
    <t>vo-m</t>
    <phoneticPr fontId="1" type="noConversion"/>
  </si>
  <si>
    <t>AV</t>
    <phoneticPr fontId="1" type="noConversion"/>
  </si>
  <si>
    <t>F</t>
    <phoneticPr fontId="1" type="noConversion"/>
  </si>
  <si>
    <t>1/F</t>
    <phoneticPr fontId="1" type="noConversion"/>
  </si>
  <si>
    <t>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</si>
</sst>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1"/>
  <sheetViews>
    <sheetView tabSelected="1" workbookViewId="0">
      <selection activeCell="P1" sqref="P1:P1048576"/>
    </sheetView>
  </sheetViews>
  <sheetFormatPr defaultRowHeight="13.8" x14ac:dyDescent="0.25"/>
  <cols>
    <col min="16" max="16" width="8.88671875" style="1"/>
  </cols>
  <sheetData>
    <row r="1" spans="2:18" x14ac:dyDescent="0.25">
      <c r="E1" t="s">
        <v>0</v>
      </c>
      <c r="H1" t="s">
        <v>1</v>
      </c>
      <c r="I1" t="s">
        <v>0</v>
      </c>
      <c r="J1" t="s">
        <v>2</v>
      </c>
      <c r="K1" t="s">
        <v>3</v>
      </c>
      <c r="L1" t="s">
        <v>4</v>
      </c>
      <c r="N1" t="s">
        <v>5</v>
      </c>
      <c r="O1" t="s">
        <v>6</v>
      </c>
      <c r="P1" s="1" t="s">
        <v>15</v>
      </c>
    </row>
    <row r="2" spans="2:18" x14ac:dyDescent="0.25">
      <c r="B2">
        <v>5.0999999999999996</v>
      </c>
      <c r="C2">
        <v>3</v>
      </c>
      <c r="D2">
        <v>61.01</v>
      </c>
      <c r="E2">
        <f>1/B2</f>
        <v>0.19607843137254904</v>
      </c>
      <c r="F2">
        <f t="shared" ref="F2:G2" si="0">1/C2</f>
        <v>0.33333333333333331</v>
      </c>
      <c r="G2">
        <f t="shared" si="0"/>
        <v>1.63907556138338E-2</v>
      </c>
      <c r="H2">
        <f>SUM(E2:G2)</f>
        <v>0.54580252031971621</v>
      </c>
      <c r="I2">
        <f>1/H2</f>
        <v>1.8321644968114608</v>
      </c>
      <c r="J2">
        <f>K2*I2/L2</f>
        <v>116.93719433033887</v>
      </c>
      <c r="K2">
        <v>207.43</v>
      </c>
      <c r="L2">
        <v>3.25</v>
      </c>
      <c r="N2">
        <v>116.94</v>
      </c>
    </row>
    <row r="3" spans="2:18" x14ac:dyDescent="0.25">
      <c r="B3">
        <v>20</v>
      </c>
      <c r="C3">
        <v>28</v>
      </c>
      <c r="D3">
        <v>3.25</v>
      </c>
      <c r="E3">
        <f>1/B3</f>
        <v>0.05</v>
      </c>
      <c r="F3">
        <f t="shared" ref="F3" si="1">1/C3</f>
        <v>3.5714285714285712E-2</v>
      </c>
      <c r="G3">
        <f t="shared" ref="G3" si="2">1/D3</f>
        <v>0.30769230769230771</v>
      </c>
      <c r="H3">
        <f>SUM(E3:G3)</f>
        <v>0.39340659340659345</v>
      </c>
      <c r="I3">
        <f>1/H3</f>
        <v>2.5418994413407816</v>
      </c>
      <c r="O3">
        <f>0.112/0.707*1000</f>
        <v>158.41584158415841</v>
      </c>
    </row>
    <row r="4" spans="2:18" x14ac:dyDescent="0.25">
      <c r="O4">
        <f>0.015/0.707*1000</f>
        <v>21.216407355021218</v>
      </c>
    </row>
    <row r="5" spans="2:18" x14ac:dyDescent="0.25">
      <c r="O5">
        <f>0.707/0.014</f>
        <v>50.499999999999993</v>
      </c>
    </row>
    <row r="6" spans="2:18" x14ac:dyDescent="0.25">
      <c r="O6">
        <f>0.707/9.484*1000</f>
        <v>74.54660480809784</v>
      </c>
    </row>
    <row r="7" spans="2:18" x14ac:dyDescent="0.25">
      <c r="O7">
        <f>0.707/0.248</f>
        <v>2.850806451612903</v>
      </c>
    </row>
    <row r="8" spans="2:18" x14ac:dyDescent="0.25">
      <c r="O8">
        <f>0.707/1.183</f>
        <v>0.5976331360946745</v>
      </c>
    </row>
    <row r="9" spans="2:18" x14ac:dyDescent="0.25">
      <c r="M9" t="s">
        <v>7</v>
      </c>
      <c r="O9">
        <f>60.106/707.08*1000</f>
        <v>85.005939921932452</v>
      </c>
    </row>
    <row r="10" spans="2:18" x14ac:dyDescent="0.25">
      <c r="M10" t="s">
        <v>8</v>
      </c>
      <c r="O10">
        <f>60.106/461.371*1000</f>
        <v>130.27693548142386</v>
      </c>
      <c r="Q10">
        <f>O10-O9</f>
        <v>45.270995559491411</v>
      </c>
      <c r="R10">
        <f>Q10/O9</f>
        <v>0.53256273151108358</v>
      </c>
    </row>
    <row r="11" spans="2:18" x14ac:dyDescent="0.25">
      <c r="N11">
        <v>2.54</v>
      </c>
      <c r="O11">
        <v>2.5807000000000002</v>
      </c>
      <c r="P11" s="1">
        <f>ABS(N11-O11)/N11</f>
        <v>1.6023622047244165E-2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6CDE-0C58-49A6-A7E8-90D8E3DFD24B}">
  <dimension ref="B2:H3"/>
  <sheetViews>
    <sheetView workbookViewId="0">
      <selection activeCell="G4" sqref="G4"/>
    </sheetView>
  </sheetViews>
  <sheetFormatPr defaultRowHeight="13.8" x14ac:dyDescent="0.25"/>
  <sheetData>
    <row r="2" spans="2:8" x14ac:dyDescent="0.25">
      <c r="B2" t="s">
        <v>11</v>
      </c>
      <c r="C2" t="s">
        <v>9</v>
      </c>
      <c r="D2" t="s">
        <v>10</v>
      </c>
      <c r="E2" t="s">
        <v>12</v>
      </c>
      <c r="F2" t="s">
        <v>13</v>
      </c>
      <c r="G2" t="s">
        <v>14</v>
      </c>
    </row>
    <row r="3" spans="2:8" x14ac:dyDescent="0.25">
      <c r="B3">
        <v>1.819</v>
      </c>
      <c r="C3">
        <v>707.08</v>
      </c>
      <c r="D3">
        <v>592.31600000000003</v>
      </c>
      <c r="E3">
        <f>B3/C3*1000</f>
        <v>2.5725519036035522</v>
      </c>
      <c r="F3">
        <f>D3/B3/1000</f>
        <v>0.32562726772952177</v>
      </c>
      <c r="G3">
        <f>1/F3</f>
        <v>3.0709958873304108</v>
      </c>
      <c r="H3">
        <f>E3*F3</f>
        <v>0.83769304746280482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2018-09-13T11:00:17Z</dcterms:modified>
</cp:coreProperties>
</file>