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8" firstSheet="1" activeTab="1"/>
  </bookViews>
  <sheets>
    <sheet name="Excel2LaTeX" sheetId="2" state="hidden" r:id="rId1"/>
    <sheet name="Sheet1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8" i="1" l="1"/>
  <c r="B79" i="1"/>
  <c r="B80" i="1"/>
  <c r="B81" i="1"/>
  <c r="B77" i="1"/>
  <c r="B70" i="1"/>
  <c r="B71" i="1"/>
  <c r="B72" i="1"/>
  <c r="B73" i="1"/>
  <c r="B74" i="1"/>
  <c r="B69" i="1"/>
  <c r="B66" i="1"/>
  <c r="F62" i="1"/>
  <c r="B64" i="1"/>
  <c r="B65" i="1"/>
  <c r="B63" i="1"/>
  <c r="F55" i="1"/>
  <c r="B57" i="1"/>
  <c r="B58" i="1"/>
  <c r="B59" i="1"/>
  <c r="B60" i="1"/>
  <c r="B56" i="1"/>
  <c r="B51" i="1"/>
  <c r="E44" i="1"/>
  <c r="B48" i="1" s="1"/>
  <c r="E31" i="1"/>
  <c r="B36" i="1" s="1"/>
  <c r="B47" i="1" l="1"/>
  <c r="B39" i="1"/>
  <c r="B35" i="1"/>
  <c r="C57" i="1"/>
  <c r="B32" i="1"/>
  <c r="B38" i="1"/>
  <c r="B34" i="1"/>
  <c r="B50" i="1"/>
  <c r="B46" i="1"/>
  <c r="B41" i="1"/>
  <c r="B37" i="1"/>
  <c r="B33" i="1"/>
  <c r="B45" i="1"/>
  <c r="B49" i="1"/>
  <c r="B40" i="1"/>
  <c r="B52" i="1"/>
  <c r="B23" i="1"/>
  <c r="B25" i="1"/>
  <c r="B26" i="1"/>
  <c r="B27" i="1"/>
  <c r="B28" i="1"/>
  <c r="B24" i="1"/>
  <c r="F3" i="1"/>
  <c r="E3" i="1"/>
  <c r="C80" i="1" s="1"/>
  <c r="C77" i="1" l="1"/>
  <c r="C45" i="1"/>
  <c r="C56" i="1"/>
  <c r="C6" i="1"/>
  <c r="C11" i="1"/>
  <c r="C17" i="1"/>
  <c r="C9" i="1"/>
  <c r="C20" i="1"/>
  <c r="C10" i="1"/>
  <c r="C21" i="1"/>
  <c r="C7" i="1"/>
  <c r="C12" i="1"/>
  <c r="C19" i="1"/>
  <c r="C15" i="1"/>
  <c r="C5" i="1"/>
  <c r="C16" i="1"/>
  <c r="C79" i="1"/>
  <c r="C46" i="1"/>
  <c r="C63" i="1"/>
  <c r="C71" i="1"/>
  <c r="C70" i="1"/>
  <c r="C50" i="1"/>
  <c r="C81" i="1"/>
  <c r="C30" i="1"/>
  <c r="C75" i="1"/>
  <c r="C61" i="1"/>
  <c r="C54" i="1"/>
  <c r="C67" i="1"/>
  <c r="C53" i="1"/>
  <c r="C73" i="1"/>
  <c r="C58" i="1"/>
  <c r="C59" i="1"/>
  <c r="C69" i="1"/>
  <c r="C74" i="1"/>
  <c r="C72" i="1"/>
  <c r="C47" i="1"/>
  <c r="C48" i="1"/>
  <c r="C78" i="1"/>
  <c r="C52" i="1"/>
  <c r="C49" i="1"/>
  <c r="C64" i="1"/>
  <c r="C60" i="1"/>
  <c r="C65" i="1"/>
  <c r="C51" i="1"/>
  <c r="C66" i="1"/>
  <c r="C42" i="1"/>
  <c r="C27" i="1"/>
  <c r="C28" i="1"/>
  <c r="C41" i="1"/>
  <c r="C37" i="1"/>
  <c r="C33" i="1"/>
  <c r="C23" i="1"/>
  <c r="C34" i="1"/>
  <c r="C26" i="1"/>
  <c r="C40" i="1"/>
  <c r="C36" i="1"/>
  <c r="C32" i="1"/>
  <c r="C29" i="1"/>
  <c r="C38" i="1"/>
  <c r="C24" i="1"/>
  <c r="C25" i="1"/>
  <c r="C43" i="1"/>
  <c r="C39" i="1"/>
  <c r="C35" i="1"/>
</calcChain>
</file>

<file path=xl/sharedStrings.xml><?xml version="1.0" encoding="utf-8"?>
<sst xmlns="http://schemas.openxmlformats.org/spreadsheetml/2006/main" count="96" uniqueCount="79">
  <si>
    <t>男</t>
    <phoneticPr fontId="1" type="noConversion"/>
  </si>
  <si>
    <t>性别</t>
    <phoneticPr fontId="1" type="noConversion"/>
  </si>
  <si>
    <t>女</t>
    <phoneticPr fontId="1" type="noConversion"/>
  </si>
  <si>
    <t>18岁以下</t>
  </si>
  <si>
    <t>18-25岁</t>
    <phoneticPr fontId="1" type="noConversion"/>
  </si>
  <si>
    <t>25-35岁</t>
    <phoneticPr fontId="1" type="noConversion"/>
  </si>
  <si>
    <t>35岁以上</t>
    <phoneticPr fontId="1" type="noConversion"/>
  </si>
  <si>
    <t>年龄</t>
    <phoneticPr fontId="1" type="noConversion"/>
  </si>
  <si>
    <t>地区</t>
    <phoneticPr fontId="1" type="noConversion"/>
  </si>
  <si>
    <t>其他地区</t>
    <phoneticPr fontId="1" type="noConversion"/>
  </si>
  <si>
    <t>南京市</t>
    <phoneticPr fontId="1" type="noConversion"/>
  </si>
  <si>
    <t>人数</t>
    <phoneticPr fontId="1" type="noConversion"/>
  </si>
  <si>
    <t>比例</t>
    <phoneticPr fontId="1" type="noConversion"/>
  </si>
  <si>
    <t>RangeAddress</t>
  </si>
  <si>
    <t>Options</t>
  </si>
  <si>
    <t>CellWidth</t>
  </si>
  <si>
    <t>Indent</t>
  </si>
  <si>
    <t>FileName</t>
  </si>
  <si>
    <t>会</t>
    <phoneticPr fontId="1" type="noConversion"/>
  </si>
  <si>
    <t>不会</t>
    <phoneticPr fontId="1" type="noConversion"/>
  </si>
  <si>
    <t>白局</t>
    <phoneticPr fontId="1" type="noConversion"/>
  </si>
  <si>
    <t>白话</t>
  </si>
  <si>
    <t>评话</t>
  </si>
  <si>
    <t>阳腔目连戏</t>
  </si>
  <si>
    <t>洪山戏</t>
  </si>
  <si>
    <t>都不了解</t>
  </si>
  <si>
    <t>曲艺文化</t>
    <phoneticPr fontId="1" type="noConversion"/>
  </si>
  <si>
    <t>金陵琴派</t>
    <phoneticPr fontId="1" type="noConversion"/>
  </si>
  <si>
    <t>舞蹈</t>
  </si>
  <si>
    <t>了解人数</t>
    <phoneticPr fontId="1" type="noConversion"/>
  </si>
  <si>
    <t>解表</t>
  </si>
  <si>
    <t>麻雀蹦</t>
    <phoneticPr fontId="1" type="noConversion"/>
  </si>
  <si>
    <t>花香鼓</t>
    <phoneticPr fontId="1" type="noConversion"/>
  </si>
  <si>
    <t>跳当当</t>
    <phoneticPr fontId="1" type="noConversion"/>
  </si>
  <si>
    <t>跳五猖</t>
    <phoneticPr fontId="1" type="noConversion"/>
  </si>
  <si>
    <t>打社火</t>
    <phoneticPr fontId="1" type="noConversion"/>
  </si>
  <si>
    <t>骆山大龙</t>
    <phoneticPr fontId="1" type="noConversion"/>
  </si>
  <si>
    <t>栖霞龙舞</t>
    <phoneticPr fontId="1" type="noConversion"/>
  </si>
  <si>
    <t>江浦手狮</t>
    <phoneticPr fontId="1" type="noConversion"/>
  </si>
  <si>
    <t>东坝大马灯</t>
    <phoneticPr fontId="1" type="noConversion"/>
  </si>
  <si>
    <t>都不了解</t>
    <phoneticPr fontId="1" type="noConversion"/>
  </si>
  <si>
    <t>工艺</t>
  </si>
  <si>
    <t>人数</t>
    <phoneticPr fontId="1" type="noConversion"/>
  </si>
  <si>
    <t>比例</t>
    <phoneticPr fontId="1" type="noConversion"/>
  </si>
  <si>
    <t>云锦</t>
    <phoneticPr fontId="1" type="noConversion"/>
  </si>
  <si>
    <t>南京剪纸</t>
    <phoneticPr fontId="1" type="noConversion"/>
  </si>
  <si>
    <t>金陵金箔</t>
    <phoneticPr fontId="1" type="noConversion"/>
  </si>
  <si>
    <t>金陵折扇</t>
    <phoneticPr fontId="1" type="noConversion"/>
  </si>
  <si>
    <t>仿古牙雕</t>
    <phoneticPr fontId="1" type="noConversion"/>
  </si>
  <si>
    <t>南京木雕</t>
    <phoneticPr fontId="1" type="noConversion"/>
  </si>
  <si>
    <t>金陵竹刻</t>
    <phoneticPr fontId="1" type="noConversion"/>
  </si>
  <si>
    <t>雕花天鹅绒</t>
    <phoneticPr fontId="1" type="noConversion"/>
  </si>
  <si>
    <t>秦淮八绝了解程度</t>
    <phoneticPr fontId="1" type="noConversion"/>
  </si>
  <si>
    <t>全部吃过</t>
    <phoneticPr fontId="1" type="noConversion"/>
  </si>
  <si>
    <t>吃过部分</t>
    <phoneticPr fontId="1" type="noConversion"/>
  </si>
  <si>
    <t>全部听说过</t>
    <phoneticPr fontId="1" type="noConversion"/>
  </si>
  <si>
    <t>听说过部分</t>
    <phoneticPr fontId="1" type="noConversion"/>
  </si>
  <si>
    <t>不了解</t>
    <phoneticPr fontId="1" type="noConversion"/>
  </si>
  <si>
    <t>发展前景</t>
    <phoneticPr fontId="1" type="noConversion"/>
  </si>
  <si>
    <t>非常乐观</t>
    <phoneticPr fontId="1" type="noConversion"/>
  </si>
  <si>
    <t>比较乐观</t>
    <phoneticPr fontId="1" type="noConversion"/>
  </si>
  <si>
    <t>不乐观</t>
    <phoneticPr fontId="1" type="noConversion"/>
  </si>
  <si>
    <t>完全不看好</t>
    <phoneticPr fontId="1" type="noConversion"/>
  </si>
  <si>
    <t>承存的问题</t>
    <phoneticPr fontId="1" type="noConversion"/>
  </si>
  <si>
    <t>外来文化和现代文化的冲击</t>
  </si>
  <si>
    <t>缺乏资金</t>
    <phoneticPr fontId="1" type="noConversion"/>
  </si>
  <si>
    <t>缺乏保护意识</t>
    <phoneticPr fontId="1" type="noConversion"/>
  </si>
  <si>
    <t>缺乏有效的保护机制</t>
    <phoneticPr fontId="1" type="noConversion"/>
  </si>
  <si>
    <t>缺乏传承人</t>
    <phoneticPr fontId="1" type="noConversion"/>
  </si>
  <si>
    <t>其他</t>
    <phoneticPr fontId="1" type="noConversion"/>
  </si>
  <si>
    <t>最赞成的宣传方式</t>
    <phoneticPr fontId="1" type="noConversion"/>
  </si>
  <si>
    <t>拍成纪录片，在电视台播放</t>
  </si>
  <si>
    <t>举办各种演出活动</t>
  </si>
  <si>
    <t>发放各种资料，如宣传册、海报等</t>
    <phoneticPr fontId="1" type="noConversion"/>
  </si>
  <si>
    <t>进校园活动，如演出、讲座等</t>
    <phoneticPr fontId="1" type="noConversion"/>
  </si>
  <si>
    <t>比例</t>
  </si>
  <si>
    <t>比例</t>
    <phoneticPr fontId="1" type="noConversion"/>
  </si>
  <si>
    <t>人数</t>
    <phoneticPr fontId="1" type="noConversion"/>
  </si>
  <si>
    <t>选项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</si>
</sst>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/>
  </sheetViews>
  <sheetFormatPr defaultRowHeight="13.8" x14ac:dyDescent="0.25"/>
  <sheetData>
    <row r="1" spans="1:5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topLeftCell="A64" workbookViewId="0">
      <selection activeCell="B80" sqref="B80"/>
    </sheetView>
  </sheetViews>
  <sheetFormatPr defaultRowHeight="14.4" x14ac:dyDescent="0.25"/>
  <cols>
    <col min="1" max="1" width="13.33203125" style="1" customWidth="1"/>
    <col min="2" max="2" width="13.88671875" style="4" customWidth="1"/>
    <col min="3" max="16384" width="8.88671875" style="1"/>
  </cols>
  <sheetData>
    <row r="1" spans="1:6" x14ac:dyDescent="0.25">
      <c r="A1" s="1" t="s">
        <v>0</v>
      </c>
      <c r="E1" s="1">
        <v>102</v>
      </c>
    </row>
    <row r="2" spans="1:6" x14ac:dyDescent="0.25">
      <c r="E2" s="1">
        <v>184</v>
      </c>
    </row>
    <row r="3" spans="1:6" x14ac:dyDescent="0.25">
      <c r="A3" s="1">
        <v>1</v>
      </c>
      <c r="E3" s="1">
        <f>E1+E2</f>
        <v>286</v>
      </c>
      <c r="F3" s="1">
        <f>286/304</f>
        <v>0.94078947368421051</v>
      </c>
    </row>
    <row r="4" spans="1:6" x14ac:dyDescent="0.25">
      <c r="A4" s="1" t="s">
        <v>1</v>
      </c>
      <c r="B4" s="4" t="s">
        <v>11</v>
      </c>
      <c r="C4" s="1" t="s">
        <v>12</v>
      </c>
    </row>
    <row r="5" spans="1:6" x14ac:dyDescent="0.25">
      <c r="A5" s="1" t="s">
        <v>0</v>
      </c>
      <c r="B5" s="4">
        <v>137</v>
      </c>
      <c r="C5" s="3">
        <f t="shared" ref="C5:C7" si="0">B5/E$3</f>
        <v>0.47902097902097901</v>
      </c>
    </row>
    <row r="6" spans="1:6" x14ac:dyDescent="0.25">
      <c r="A6" s="1" t="s">
        <v>2</v>
      </c>
      <c r="B6" s="4">
        <v>149</v>
      </c>
      <c r="C6" s="3">
        <f t="shared" si="0"/>
        <v>0.52097902097902093</v>
      </c>
    </row>
    <row r="7" spans="1:6" s="5" customFormat="1" x14ac:dyDescent="0.25">
      <c r="A7" s="5">
        <v>2</v>
      </c>
      <c r="B7" s="4"/>
      <c r="C7" s="3">
        <f t="shared" si="0"/>
        <v>0</v>
      </c>
    </row>
    <row r="8" spans="1:6" x14ac:dyDescent="0.25">
      <c r="A8" s="1" t="s">
        <v>7</v>
      </c>
      <c r="B8" s="4" t="s">
        <v>11</v>
      </c>
      <c r="C8" s="3" t="s">
        <v>75</v>
      </c>
    </row>
    <row r="9" spans="1:6" x14ac:dyDescent="0.25">
      <c r="A9" s="1" t="s">
        <v>3</v>
      </c>
      <c r="B9" s="4">
        <v>47</v>
      </c>
      <c r="C9" s="3">
        <f t="shared" ref="C9:C21" si="1">B9/E$3</f>
        <v>0.16433566433566432</v>
      </c>
    </row>
    <row r="10" spans="1:6" x14ac:dyDescent="0.25">
      <c r="A10" s="1" t="s">
        <v>4</v>
      </c>
      <c r="B10" s="4">
        <v>197</v>
      </c>
      <c r="C10" s="3">
        <f t="shared" si="1"/>
        <v>0.68881118881118886</v>
      </c>
    </row>
    <row r="11" spans="1:6" x14ac:dyDescent="0.25">
      <c r="A11" s="1" t="s">
        <v>5</v>
      </c>
      <c r="B11" s="4">
        <v>23</v>
      </c>
      <c r="C11" s="3">
        <f t="shared" si="1"/>
        <v>8.0419580419580416E-2</v>
      </c>
    </row>
    <row r="12" spans="1:6" x14ac:dyDescent="0.25">
      <c r="A12" s="1" t="s">
        <v>6</v>
      </c>
      <c r="B12" s="4">
        <v>19</v>
      </c>
      <c r="C12" s="3">
        <f t="shared" si="1"/>
        <v>6.6433566433566432E-2</v>
      </c>
    </row>
    <row r="13" spans="1:6" s="5" customFormat="1" x14ac:dyDescent="0.25">
      <c r="A13" s="5">
        <v>3</v>
      </c>
      <c r="B13" s="4"/>
      <c r="C13" s="3"/>
    </row>
    <row r="14" spans="1:6" x14ac:dyDescent="0.25">
      <c r="A14" s="1" t="s">
        <v>8</v>
      </c>
      <c r="B14" s="4" t="s">
        <v>11</v>
      </c>
      <c r="C14" s="3" t="s">
        <v>76</v>
      </c>
    </row>
    <row r="15" spans="1:6" x14ac:dyDescent="0.25">
      <c r="A15" s="1" t="s">
        <v>10</v>
      </c>
      <c r="B15" s="4">
        <v>102</v>
      </c>
      <c r="C15" s="3">
        <f t="shared" si="1"/>
        <v>0.35664335664335667</v>
      </c>
    </row>
    <row r="16" spans="1:6" x14ac:dyDescent="0.25">
      <c r="A16" s="1" t="s">
        <v>9</v>
      </c>
      <c r="B16" s="4">
        <v>184</v>
      </c>
      <c r="C16" s="3">
        <f t="shared" si="1"/>
        <v>0.64335664335664333</v>
      </c>
    </row>
    <row r="17" spans="1:6" x14ac:dyDescent="0.25">
      <c r="A17" s="1">
        <v>4</v>
      </c>
      <c r="C17" s="3">
        <f t="shared" si="1"/>
        <v>0</v>
      </c>
    </row>
    <row r="18" spans="1:6" s="5" customFormat="1" x14ac:dyDescent="0.25">
      <c r="A18" s="5" t="s">
        <v>78</v>
      </c>
      <c r="B18" s="4" t="s">
        <v>77</v>
      </c>
      <c r="C18" s="3" t="s">
        <v>76</v>
      </c>
    </row>
    <row r="19" spans="1:6" x14ac:dyDescent="0.25">
      <c r="A19" s="1" t="s">
        <v>18</v>
      </c>
      <c r="B19" s="4">
        <v>72</v>
      </c>
      <c r="C19" s="3">
        <f t="shared" si="1"/>
        <v>0.25174825174825177</v>
      </c>
    </row>
    <row r="20" spans="1:6" x14ac:dyDescent="0.25">
      <c r="A20" s="1" t="s">
        <v>19</v>
      </c>
      <c r="B20" s="4">
        <v>29</v>
      </c>
      <c r="C20" s="3">
        <f t="shared" si="1"/>
        <v>0.10139860139860139</v>
      </c>
    </row>
    <row r="21" spans="1:6" x14ac:dyDescent="0.25">
      <c r="A21" s="1">
        <v>5</v>
      </c>
      <c r="C21" s="3">
        <f t="shared" si="1"/>
        <v>0</v>
      </c>
    </row>
    <row r="22" spans="1:6" x14ac:dyDescent="0.25">
      <c r="A22" s="1" t="s">
        <v>26</v>
      </c>
      <c r="B22" s="4" t="s">
        <v>29</v>
      </c>
      <c r="C22" s="3" t="s">
        <v>76</v>
      </c>
      <c r="E22" s="1">
        <v>18.97</v>
      </c>
    </row>
    <row r="23" spans="1:6" x14ac:dyDescent="0.25">
      <c r="A23" s="1" t="s">
        <v>27</v>
      </c>
      <c r="B23" s="4">
        <f>F23/E$22*(286-B$29)</f>
        <v>66.884554559831315</v>
      </c>
      <c r="C23" s="3">
        <f>B23/E$3</f>
        <v>0.23386207888052907</v>
      </c>
      <c r="F23" s="1">
        <v>10.4</v>
      </c>
    </row>
    <row r="24" spans="1:6" x14ac:dyDescent="0.25">
      <c r="A24" s="1" t="s">
        <v>20</v>
      </c>
      <c r="B24" s="4">
        <f>F24/E$22*(286-B$29)</f>
        <v>51.771217712177133</v>
      </c>
      <c r="C24" s="3">
        <f>B24/E$3</f>
        <v>0.1810182437488711</v>
      </c>
      <c r="F24" s="1">
        <v>8.0500000000000007</v>
      </c>
    </row>
    <row r="25" spans="1:6" x14ac:dyDescent="0.25">
      <c r="A25" s="1" t="s">
        <v>21</v>
      </c>
      <c r="B25" s="4">
        <f t="shared" ref="B25:B28" si="2">F25/E$22*(286-B$29)</f>
        <v>51.771217712177133</v>
      </c>
      <c r="C25" s="3">
        <f t="shared" ref="C25:C81" si="3">B25/E$3</f>
        <v>0.1810182437488711</v>
      </c>
      <c r="F25" s="1">
        <v>8.0500000000000007</v>
      </c>
    </row>
    <row r="26" spans="1:6" x14ac:dyDescent="0.25">
      <c r="A26" s="1" t="s">
        <v>22</v>
      </c>
      <c r="B26" s="4">
        <f t="shared" si="2"/>
        <v>44.375329467580393</v>
      </c>
      <c r="C26" s="3">
        <f t="shared" si="3"/>
        <v>0.15515849464188949</v>
      </c>
      <c r="F26" s="1">
        <v>6.9</v>
      </c>
    </row>
    <row r="27" spans="1:6" x14ac:dyDescent="0.25">
      <c r="A27" s="1" t="s">
        <v>23</v>
      </c>
      <c r="B27" s="4">
        <f t="shared" si="2"/>
        <v>14.791776489193463</v>
      </c>
      <c r="C27" s="3">
        <f t="shared" si="3"/>
        <v>5.1719498213963155E-2</v>
      </c>
      <c r="F27" s="1">
        <v>2.2999999999999998</v>
      </c>
    </row>
    <row r="28" spans="1:6" x14ac:dyDescent="0.25">
      <c r="A28" s="1" t="s">
        <v>24</v>
      </c>
      <c r="B28" s="4">
        <f t="shared" si="2"/>
        <v>18.457564575645758</v>
      </c>
      <c r="C28" s="3">
        <f t="shared" si="3"/>
        <v>6.4536939075684474E-2</v>
      </c>
      <c r="F28" s="1">
        <v>2.87</v>
      </c>
    </row>
    <row r="29" spans="1:6" x14ac:dyDescent="0.25">
      <c r="A29" s="1" t="s">
        <v>25</v>
      </c>
      <c r="B29" s="4">
        <v>164</v>
      </c>
      <c r="C29" s="3">
        <f t="shared" si="3"/>
        <v>0.57342657342657344</v>
      </c>
    </row>
    <row r="30" spans="1:6" x14ac:dyDescent="0.25">
      <c r="A30" s="1">
        <v>6</v>
      </c>
      <c r="C30" s="3">
        <f t="shared" si="3"/>
        <v>0</v>
      </c>
    </row>
    <row r="31" spans="1:6" x14ac:dyDescent="0.25">
      <c r="A31" s="1" t="s">
        <v>28</v>
      </c>
      <c r="B31" s="4" t="s">
        <v>29</v>
      </c>
      <c r="C31" s="3" t="s">
        <v>12</v>
      </c>
      <c r="E31" s="1">
        <f>100-81.71</f>
        <v>18.290000000000006</v>
      </c>
    </row>
    <row r="32" spans="1:6" x14ac:dyDescent="0.25">
      <c r="A32" s="2" t="s">
        <v>30</v>
      </c>
      <c r="B32" s="4">
        <f>F32/E$31*(286-B$42)</f>
        <v>3.9579004920721688</v>
      </c>
      <c r="C32" s="3">
        <f t="shared" si="3"/>
        <v>1.3838812909343247E-2</v>
      </c>
      <c r="F32" s="1">
        <v>0.56999999999999995</v>
      </c>
    </row>
    <row r="33" spans="1:6" x14ac:dyDescent="0.25">
      <c r="A33" s="1" t="s">
        <v>31</v>
      </c>
      <c r="B33" s="4">
        <f t="shared" ref="B33:B41" si="4">F33/E$31*(286-B$42)</f>
        <v>15.901038819026786</v>
      </c>
      <c r="C33" s="3">
        <f t="shared" si="3"/>
        <v>5.5598037828764983E-2</v>
      </c>
      <c r="F33" s="1">
        <v>2.29</v>
      </c>
    </row>
    <row r="34" spans="1:6" x14ac:dyDescent="0.25">
      <c r="A34" s="1" t="s">
        <v>32</v>
      </c>
      <c r="B34" s="4">
        <f t="shared" si="4"/>
        <v>23.816839803171124</v>
      </c>
      <c r="C34" s="3">
        <f t="shared" si="3"/>
        <v>8.3275663647451481E-2</v>
      </c>
      <c r="F34" s="1">
        <v>3.43</v>
      </c>
    </row>
    <row r="35" spans="1:6" x14ac:dyDescent="0.25">
      <c r="A35" s="1" t="s">
        <v>33</v>
      </c>
      <c r="B35" s="4">
        <f t="shared" si="4"/>
        <v>7.9158009841443375</v>
      </c>
      <c r="C35" s="3">
        <f t="shared" si="3"/>
        <v>2.7677625818686494E-2</v>
      </c>
      <c r="F35" s="1">
        <v>1.1399999999999999</v>
      </c>
    </row>
    <row r="36" spans="1:6" x14ac:dyDescent="0.25">
      <c r="A36" s="1" t="s">
        <v>34</v>
      </c>
      <c r="B36" s="4">
        <f t="shared" si="4"/>
        <v>11.873701476216509</v>
      </c>
      <c r="C36" s="3">
        <f t="shared" si="3"/>
        <v>4.151643872802975E-2</v>
      </c>
      <c r="F36" s="1">
        <v>1.71</v>
      </c>
    </row>
    <row r="37" spans="1:6" x14ac:dyDescent="0.25">
      <c r="A37" s="1" t="s">
        <v>35</v>
      </c>
      <c r="B37" s="4">
        <f t="shared" si="4"/>
        <v>27.774740295243291</v>
      </c>
      <c r="C37" s="3">
        <f t="shared" si="3"/>
        <v>9.7114476556794727E-2</v>
      </c>
      <c r="F37" s="1">
        <v>4</v>
      </c>
    </row>
    <row r="38" spans="1:6" x14ac:dyDescent="0.25">
      <c r="A38" s="1" t="s">
        <v>36</v>
      </c>
      <c r="B38" s="4">
        <f t="shared" si="4"/>
        <v>19.858939311098954</v>
      </c>
      <c r="C38" s="3">
        <f t="shared" si="3"/>
        <v>6.9436850738108236E-2</v>
      </c>
      <c r="F38" s="1">
        <v>2.86</v>
      </c>
    </row>
    <row r="39" spans="1:6" x14ac:dyDescent="0.25">
      <c r="A39" s="1" t="s">
        <v>37</v>
      </c>
      <c r="B39" s="4">
        <f t="shared" si="4"/>
        <v>63.465281574630929</v>
      </c>
      <c r="C39" s="3">
        <f t="shared" si="3"/>
        <v>0.22190657893227597</v>
      </c>
      <c r="F39" s="1">
        <v>9.14</v>
      </c>
    </row>
    <row r="40" spans="1:6" x14ac:dyDescent="0.25">
      <c r="A40" s="1" t="s">
        <v>38</v>
      </c>
      <c r="B40" s="4">
        <f t="shared" si="4"/>
        <v>19.858939311098954</v>
      </c>
      <c r="C40" s="3">
        <f t="shared" si="3"/>
        <v>6.9436850738108236E-2</v>
      </c>
      <c r="F40" s="1">
        <v>2.86</v>
      </c>
    </row>
    <row r="41" spans="1:6" x14ac:dyDescent="0.25">
      <c r="A41" s="1" t="s">
        <v>39</v>
      </c>
      <c r="B41" s="4">
        <f t="shared" si="4"/>
        <v>31.732640787315464</v>
      </c>
      <c r="C41" s="3">
        <f t="shared" si="3"/>
        <v>0.11095328946613799</v>
      </c>
      <c r="F41" s="1">
        <v>4.57</v>
      </c>
    </row>
    <row r="42" spans="1:6" x14ac:dyDescent="0.25">
      <c r="A42" s="1" t="s">
        <v>40</v>
      </c>
      <c r="B42" s="4">
        <v>159</v>
      </c>
      <c r="C42" s="3">
        <f t="shared" si="3"/>
        <v>0.55594405594405594</v>
      </c>
    </row>
    <row r="43" spans="1:6" x14ac:dyDescent="0.25">
      <c r="A43" s="1">
        <v>7</v>
      </c>
      <c r="C43" s="3">
        <f t="shared" si="3"/>
        <v>0</v>
      </c>
    </row>
    <row r="44" spans="1:6" x14ac:dyDescent="0.25">
      <c r="A44" s="2" t="s">
        <v>41</v>
      </c>
      <c r="B44" s="4" t="s">
        <v>42</v>
      </c>
      <c r="C44" s="3" t="s">
        <v>43</v>
      </c>
      <c r="E44" s="1">
        <f>100-37.14</f>
        <v>62.86</v>
      </c>
    </row>
    <row r="45" spans="1:6" x14ac:dyDescent="0.25">
      <c r="A45" s="1" t="s">
        <v>44</v>
      </c>
      <c r="B45" s="4">
        <f>F45/E$44*(286-B$53)</f>
        <v>135.81609926821508</v>
      </c>
      <c r="C45" s="3">
        <f t="shared" si="3"/>
        <v>0.47488146597278003</v>
      </c>
      <c r="F45" s="1">
        <v>47.43</v>
      </c>
    </row>
    <row r="46" spans="1:6" x14ac:dyDescent="0.25">
      <c r="A46" s="1" t="s">
        <v>45</v>
      </c>
      <c r="B46" s="4">
        <f t="shared" ref="B46:B52" si="5">F46/E$44*(286-B$53)</f>
        <v>80.178173719376403</v>
      </c>
      <c r="C46" s="3">
        <f t="shared" si="3"/>
        <v>0.28034326475306437</v>
      </c>
      <c r="F46" s="1">
        <v>28</v>
      </c>
    </row>
    <row r="47" spans="1:6" x14ac:dyDescent="0.25">
      <c r="A47" s="1" t="s">
        <v>46</v>
      </c>
      <c r="B47" s="4">
        <f t="shared" si="5"/>
        <v>32.729875914731146</v>
      </c>
      <c r="C47" s="3">
        <f t="shared" si="3"/>
        <v>0.11444012557598303</v>
      </c>
      <c r="F47" s="1">
        <v>11.43</v>
      </c>
    </row>
    <row r="48" spans="1:6" x14ac:dyDescent="0.25">
      <c r="A48" s="1" t="s">
        <v>47</v>
      </c>
      <c r="B48" s="4">
        <f t="shared" si="5"/>
        <v>73.620744511613111</v>
      </c>
      <c r="C48" s="3">
        <f t="shared" si="3"/>
        <v>0.25741519060004586</v>
      </c>
      <c r="F48" s="1">
        <v>25.71</v>
      </c>
    </row>
    <row r="49" spans="1:6" x14ac:dyDescent="0.25">
      <c r="A49" s="1" t="s">
        <v>48</v>
      </c>
      <c r="B49" s="4">
        <f t="shared" si="5"/>
        <v>9.8218262806236076</v>
      </c>
      <c r="C49" s="3">
        <f t="shared" si="3"/>
        <v>3.4342049932250374E-2</v>
      </c>
      <c r="F49" s="1">
        <v>3.43</v>
      </c>
    </row>
    <row r="50" spans="1:6" x14ac:dyDescent="0.25">
      <c r="A50" s="1" t="s">
        <v>49</v>
      </c>
      <c r="B50" s="4">
        <f t="shared" si="5"/>
        <v>31.097677378300986</v>
      </c>
      <c r="C50" s="3">
        <f t="shared" si="3"/>
        <v>0.10873313768636708</v>
      </c>
      <c r="F50" s="1">
        <v>10.86</v>
      </c>
    </row>
    <row r="51" spans="1:6" x14ac:dyDescent="0.25">
      <c r="A51" s="1" t="s">
        <v>50</v>
      </c>
      <c r="B51" s="4">
        <f t="shared" si="5"/>
        <v>21.275851097677378</v>
      </c>
      <c r="C51" s="3">
        <f t="shared" si="3"/>
        <v>7.4391087754116708E-2</v>
      </c>
      <c r="F51" s="1">
        <v>7.43</v>
      </c>
    </row>
    <row r="52" spans="1:6" x14ac:dyDescent="0.25">
      <c r="A52" s="1" t="s">
        <v>51</v>
      </c>
      <c r="B52" s="4">
        <f t="shared" si="5"/>
        <v>4.8965956092904861</v>
      </c>
      <c r="C52" s="3">
        <f t="shared" si="3"/>
        <v>1.7120963668847855E-2</v>
      </c>
      <c r="F52" s="1">
        <v>1.71</v>
      </c>
    </row>
    <row r="53" spans="1:6" x14ac:dyDescent="0.25">
      <c r="A53" s="2" t="s">
        <v>25</v>
      </c>
      <c r="B53" s="4">
        <v>106</v>
      </c>
      <c r="C53" s="3">
        <f t="shared" si="3"/>
        <v>0.37062937062937062</v>
      </c>
    </row>
    <row r="54" spans="1:6" x14ac:dyDescent="0.25">
      <c r="A54" s="1">
        <v>8</v>
      </c>
      <c r="C54" s="3">
        <f t="shared" si="3"/>
        <v>0</v>
      </c>
    </row>
    <row r="55" spans="1:6" x14ac:dyDescent="0.25">
      <c r="A55" s="1" t="s">
        <v>52</v>
      </c>
      <c r="B55" s="4" t="s">
        <v>42</v>
      </c>
      <c r="C55" s="3" t="s">
        <v>43</v>
      </c>
      <c r="F55" s="1">
        <f>SUM(F56:F60)</f>
        <v>100</v>
      </c>
    </row>
    <row r="56" spans="1:6" x14ac:dyDescent="0.25">
      <c r="A56" s="2" t="s">
        <v>53</v>
      </c>
      <c r="B56" s="4">
        <f>F56*286/100</f>
        <v>6.5494000000000003</v>
      </c>
      <c r="C56" s="3">
        <f t="shared" si="3"/>
        <v>2.29E-2</v>
      </c>
      <c r="F56" s="1">
        <v>2.29</v>
      </c>
    </row>
    <row r="57" spans="1:6" x14ac:dyDescent="0.25">
      <c r="A57" s="1" t="s">
        <v>54</v>
      </c>
      <c r="B57" s="4">
        <f t="shared" ref="B57:B60" si="6">F57*286/100</f>
        <v>67.009799999999998</v>
      </c>
      <c r="C57" s="3">
        <f t="shared" si="3"/>
        <v>0.23430000000000001</v>
      </c>
      <c r="F57" s="1">
        <v>23.43</v>
      </c>
    </row>
    <row r="58" spans="1:6" x14ac:dyDescent="0.25">
      <c r="A58" s="1" t="s">
        <v>55</v>
      </c>
      <c r="B58" s="4">
        <f t="shared" si="6"/>
        <v>4.8906000000000001</v>
      </c>
      <c r="C58" s="3">
        <f t="shared" si="3"/>
        <v>1.7100000000000001E-2</v>
      </c>
      <c r="F58" s="1">
        <v>1.71</v>
      </c>
    </row>
    <row r="59" spans="1:6" x14ac:dyDescent="0.25">
      <c r="A59" s="1" t="s">
        <v>56</v>
      </c>
      <c r="B59" s="4">
        <f t="shared" si="6"/>
        <v>80.08</v>
      </c>
      <c r="C59" s="3">
        <f t="shared" si="3"/>
        <v>0.27999999999999997</v>
      </c>
      <c r="F59" s="1">
        <v>28</v>
      </c>
    </row>
    <row r="60" spans="1:6" x14ac:dyDescent="0.25">
      <c r="A60" s="1" t="s">
        <v>57</v>
      </c>
      <c r="B60" s="4">
        <f t="shared" si="6"/>
        <v>127.47020000000001</v>
      </c>
      <c r="C60" s="3">
        <f t="shared" si="3"/>
        <v>0.44570000000000004</v>
      </c>
      <c r="F60" s="1">
        <v>44.57</v>
      </c>
    </row>
    <row r="61" spans="1:6" x14ac:dyDescent="0.25">
      <c r="A61" s="1">
        <v>9</v>
      </c>
      <c r="C61" s="3">
        <f t="shared" si="3"/>
        <v>0</v>
      </c>
    </row>
    <row r="62" spans="1:6" x14ac:dyDescent="0.25">
      <c r="A62" s="1" t="s">
        <v>58</v>
      </c>
      <c r="B62" s="4" t="s">
        <v>42</v>
      </c>
      <c r="C62" s="3" t="s">
        <v>43</v>
      </c>
      <c r="F62" s="1">
        <f>SUM(F63:F66)</f>
        <v>99.999999999999986</v>
      </c>
    </row>
    <row r="63" spans="1:6" x14ac:dyDescent="0.25">
      <c r="A63" s="1" t="s">
        <v>59</v>
      </c>
      <c r="B63" s="4">
        <f>F63*286/100</f>
        <v>16.3306</v>
      </c>
      <c r="C63" s="3">
        <f t="shared" si="3"/>
        <v>5.7100000000000005E-2</v>
      </c>
      <c r="F63" s="1">
        <v>5.71</v>
      </c>
    </row>
    <row r="64" spans="1:6" x14ac:dyDescent="0.25">
      <c r="A64" s="1" t="s">
        <v>60</v>
      </c>
      <c r="B64" s="4">
        <f t="shared" ref="B64:B65" si="7">F64*286/100</f>
        <v>186.3004</v>
      </c>
      <c r="C64" s="3">
        <f t="shared" si="3"/>
        <v>0.65139999999999998</v>
      </c>
      <c r="F64" s="1">
        <v>65.14</v>
      </c>
    </row>
    <row r="65" spans="1:6" x14ac:dyDescent="0.25">
      <c r="A65" s="1" t="s">
        <v>61</v>
      </c>
      <c r="B65" s="4">
        <f t="shared" si="7"/>
        <v>75.189399999999992</v>
      </c>
      <c r="C65" s="3">
        <f t="shared" si="3"/>
        <v>0.26289999999999997</v>
      </c>
      <c r="F65" s="1">
        <v>26.29</v>
      </c>
    </row>
    <row r="66" spans="1:6" x14ac:dyDescent="0.25">
      <c r="A66" s="1" t="s">
        <v>62</v>
      </c>
      <c r="B66" s="4">
        <f>F66*286/100</f>
        <v>8.1795999999999989</v>
      </c>
      <c r="C66" s="3">
        <f t="shared" si="3"/>
        <v>2.8599999999999997E-2</v>
      </c>
      <c r="F66" s="1">
        <v>2.86</v>
      </c>
    </row>
    <row r="67" spans="1:6" x14ac:dyDescent="0.25">
      <c r="A67" s="1">
        <v>10</v>
      </c>
      <c r="C67" s="3">
        <f t="shared" si="3"/>
        <v>0</v>
      </c>
    </row>
    <row r="68" spans="1:6" x14ac:dyDescent="0.25">
      <c r="A68" s="1" t="s">
        <v>63</v>
      </c>
      <c r="B68" s="4" t="s">
        <v>42</v>
      </c>
      <c r="C68" s="3" t="s">
        <v>43</v>
      </c>
    </row>
    <row r="69" spans="1:6" x14ac:dyDescent="0.25">
      <c r="A69" s="2" t="s">
        <v>64</v>
      </c>
      <c r="B69" s="4">
        <f>F69*286/100</f>
        <v>187.93059999999997</v>
      </c>
      <c r="C69" s="3">
        <f t="shared" si="3"/>
        <v>0.65709999999999991</v>
      </c>
      <c r="F69" s="1">
        <v>65.709999999999994</v>
      </c>
    </row>
    <row r="70" spans="1:6" x14ac:dyDescent="0.25">
      <c r="A70" s="1" t="s">
        <v>65</v>
      </c>
      <c r="B70" s="4">
        <f t="shared" ref="B70:B74" si="8">F70*286/100</f>
        <v>62.090600000000002</v>
      </c>
      <c r="C70" s="3">
        <f t="shared" si="3"/>
        <v>0.21710000000000002</v>
      </c>
      <c r="F70" s="1">
        <v>21.71</v>
      </c>
    </row>
    <row r="71" spans="1:6" x14ac:dyDescent="0.25">
      <c r="A71" s="1" t="s">
        <v>66</v>
      </c>
      <c r="B71" s="4">
        <f t="shared" si="8"/>
        <v>150.3502</v>
      </c>
      <c r="C71" s="3">
        <f t="shared" si="3"/>
        <v>0.52570000000000006</v>
      </c>
      <c r="F71" s="1">
        <v>52.57</v>
      </c>
    </row>
    <row r="72" spans="1:6" x14ac:dyDescent="0.25">
      <c r="A72" s="1" t="s">
        <v>67</v>
      </c>
      <c r="B72" s="4">
        <f t="shared" si="8"/>
        <v>148.72</v>
      </c>
      <c r="C72" s="3">
        <f t="shared" si="3"/>
        <v>0.52</v>
      </c>
      <c r="F72" s="1">
        <v>52</v>
      </c>
    </row>
    <row r="73" spans="1:6" x14ac:dyDescent="0.25">
      <c r="A73" s="1" t="s">
        <v>68</v>
      </c>
      <c r="B73" s="4">
        <f t="shared" si="8"/>
        <v>176.4906</v>
      </c>
      <c r="C73" s="3">
        <f t="shared" si="3"/>
        <v>0.61709999999999998</v>
      </c>
      <c r="F73" s="1">
        <v>61.71</v>
      </c>
    </row>
    <row r="74" spans="1:6" x14ac:dyDescent="0.25">
      <c r="A74" s="1" t="s">
        <v>69</v>
      </c>
      <c r="B74" s="4">
        <f t="shared" si="8"/>
        <v>24.510200000000001</v>
      </c>
      <c r="C74" s="3">
        <f t="shared" si="3"/>
        <v>8.5699999999999998E-2</v>
      </c>
      <c r="F74" s="1">
        <v>8.57</v>
      </c>
    </row>
    <row r="75" spans="1:6" x14ac:dyDescent="0.25">
      <c r="A75" s="1">
        <v>11</v>
      </c>
      <c r="C75" s="3">
        <f t="shared" si="3"/>
        <v>0</v>
      </c>
    </row>
    <row r="76" spans="1:6" x14ac:dyDescent="0.25">
      <c r="A76" s="1" t="s">
        <v>70</v>
      </c>
      <c r="B76" s="4" t="s">
        <v>42</v>
      </c>
      <c r="C76" s="3" t="s">
        <v>43</v>
      </c>
    </row>
    <row r="77" spans="1:6" x14ac:dyDescent="0.25">
      <c r="A77" s="2" t="s">
        <v>71</v>
      </c>
      <c r="B77" s="4">
        <f>F77*286/100</f>
        <v>122.57959999999999</v>
      </c>
      <c r="C77" s="3">
        <f t="shared" si="3"/>
        <v>0.42859999999999993</v>
      </c>
      <c r="F77" s="1">
        <v>42.86</v>
      </c>
    </row>
    <row r="78" spans="1:6" x14ac:dyDescent="0.25">
      <c r="A78" s="2" t="s">
        <v>72</v>
      </c>
      <c r="B78" s="4">
        <f t="shared" ref="B78:B81" si="9">F78*286/100</f>
        <v>44.129799999999996</v>
      </c>
      <c r="C78" s="3">
        <f t="shared" si="3"/>
        <v>0.15429999999999999</v>
      </c>
      <c r="F78" s="1">
        <v>15.43</v>
      </c>
    </row>
    <row r="79" spans="1:6" x14ac:dyDescent="0.25">
      <c r="A79" s="1" t="s">
        <v>73</v>
      </c>
      <c r="B79" s="4">
        <f t="shared" si="9"/>
        <v>16.3306</v>
      </c>
      <c r="C79" s="3">
        <f t="shared" si="3"/>
        <v>5.7100000000000005E-2</v>
      </c>
      <c r="F79" s="1">
        <v>5.71</v>
      </c>
    </row>
    <row r="80" spans="1:6" x14ac:dyDescent="0.25">
      <c r="A80" s="1" t="s">
        <v>74</v>
      </c>
      <c r="B80" s="4">
        <f t="shared" si="9"/>
        <v>86.629400000000004</v>
      </c>
      <c r="C80" s="3">
        <f t="shared" si="3"/>
        <v>0.3029</v>
      </c>
      <c r="F80" s="1">
        <v>30.29</v>
      </c>
    </row>
    <row r="81" spans="1:6" x14ac:dyDescent="0.25">
      <c r="A81" s="1" t="s">
        <v>69</v>
      </c>
      <c r="B81" s="4">
        <f t="shared" si="9"/>
        <v>16.3306</v>
      </c>
      <c r="C81" s="3">
        <f t="shared" si="3"/>
        <v>5.7100000000000005E-2</v>
      </c>
      <c r="F81" s="1">
        <v>5.71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Excel2LaTeX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2018-02-20T13:46:42Z</dcterms:modified>
</cp:coreProperties>
</file>