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22E891E-25CC-46B2-9A65-F974DD82322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1" sheetId="7" r:id="rId5"/>
    <sheet name="Sheet6" sheetId="6" r:id="rId6"/>
    <sheet name="Sheet6 (2)" sheetId="8" r:id="rId7"/>
    <sheet name="Sheet8" sheetId="9" r:id="rId8"/>
  </sheets>
  <definedNames>
    <definedName name="_xlnm._FilterDatabase" localSheetId="4" hidden="1">Sheet1!$A$1:$G$5</definedName>
    <definedName name="_xlnm._FilterDatabase" localSheetId="5" hidden="1">Sheet6!$C$1:$K$65</definedName>
    <definedName name="_xlnm._FilterDatabase" localSheetId="6" hidden="1">'Sheet6 (2)'!$C$1:$J$26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5" i="2"/>
  <c r="E14" i="2"/>
  <c r="I26" i="8" l="1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Q5" i="8"/>
  <c r="I5" i="8"/>
  <c r="J5" i="8" s="1"/>
  <c r="Q4" i="8"/>
  <c r="I4" i="8"/>
  <c r="J4" i="8" s="1"/>
  <c r="Q3" i="8"/>
  <c r="I3" i="8"/>
  <c r="J3" i="8" s="1"/>
  <c r="Q2" i="8"/>
  <c r="I2" i="8"/>
  <c r="J2" i="8" s="1"/>
  <c r="I71" i="6" l="1"/>
  <c r="J71" i="6"/>
  <c r="K71" i="6" s="1"/>
  <c r="I72" i="6"/>
  <c r="J72" i="6"/>
  <c r="K72" i="6" s="1"/>
  <c r="I73" i="6"/>
  <c r="J73" i="6"/>
  <c r="K73" i="6" s="1"/>
  <c r="I74" i="6"/>
  <c r="J74" i="6"/>
  <c r="K74" i="6"/>
  <c r="I75" i="6"/>
  <c r="J75" i="6"/>
  <c r="K75" i="6" s="1"/>
  <c r="I76" i="6"/>
  <c r="J76" i="6"/>
  <c r="K76" i="6"/>
  <c r="I77" i="6"/>
  <c r="J77" i="6"/>
  <c r="K77" i="6" s="1"/>
  <c r="I78" i="6"/>
  <c r="J78" i="6"/>
  <c r="K78" i="6"/>
  <c r="I79" i="6"/>
  <c r="J79" i="6"/>
  <c r="K79" i="6" s="1"/>
  <c r="I80" i="6"/>
  <c r="J80" i="6"/>
  <c r="K80" i="6"/>
  <c r="J14" i="6"/>
  <c r="K14" i="6" s="1"/>
  <c r="J5" i="6"/>
  <c r="K5" i="6" s="1"/>
  <c r="J58" i="6"/>
  <c r="K58" i="6" s="1"/>
  <c r="J66" i="6"/>
  <c r="K66" i="6" s="1"/>
  <c r="J68" i="6"/>
  <c r="K68" i="6" s="1"/>
  <c r="J69" i="6"/>
  <c r="K69" i="6" s="1"/>
  <c r="J70" i="6"/>
  <c r="K70" i="6"/>
  <c r="J13" i="6"/>
  <c r="K13" i="6" s="1"/>
  <c r="J15" i="6"/>
  <c r="K15" i="6" s="1"/>
  <c r="J3" i="6"/>
  <c r="K3" i="6" s="1"/>
  <c r="J34" i="6"/>
  <c r="K34" i="6" s="1"/>
  <c r="J45" i="6"/>
  <c r="K45" i="6" s="1"/>
  <c r="J27" i="6"/>
  <c r="K27" i="6" s="1"/>
  <c r="J18" i="6" l="1"/>
  <c r="K18" i="6" s="1"/>
  <c r="J16" i="6"/>
  <c r="K16" i="6" s="1"/>
  <c r="J57" i="6"/>
  <c r="K57" i="6" s="1"/>
  <c r="J54" i="6"/>
  <c r="K54" i="6" s="1"/>
  <c r="J30" i="6"/>
  <c r="K30" i="6" s="1"/>
  <c r="J26" i="6"/>
  <c r="K26" i="6" s="1"/>
  <c r="J12" i="6"/>
  <c r="K12" i="6" s="1"/>
  <c r="J33" i="6"/>
  <c r="K33" i="6" s="1"/>
  <c r="J9" i="6"/>
  <c r="K9" i="6" s="1"/>
  <c r="J29" i="6"/>
  <c r="K29" i="6" s="1"/>
  <c r="J65" i="6"/>
  <c r="K65" i="6" s="1"/>
  <c r="J7" i="6"/>
  <c r="K7" i="6" s="1"/>
  <c r="J43" i="6"/>
  <c r="K43" i="6" s="1"/>
  <c r="J56" i="6"/>
  <c r="K56" i="6" s="1"/>
  <c r="J25" i="6"/>
  <c r="K25" i="6" s="1"/>
  <c r="J28" i="6"/>
  <c r="K28" i="6" s="1"/>
  <c r="J17" i="6"/>
  <c r="K17" i="6" s="1"/>
  <c r="J48" i="6"/>
  <c r="K48" i="6" s="1"/>
  <c r="J40" i="6"/>
  <c r="K40" i="6" s="1"/>
  <c r="J23" i="6"/>
  <c r="K23" i="6" s="1"/>
  <c r="J36" i="6"/>
  <c r="K36" i="6" s="1"/>
  <c r="J35" i="6"/>
  <c r="K35" i="6" s="1"/>
  <c r="J50" i="6"/>
  <c r="K50" i="6" s="1"/>
  <c r="J37" i="6"/>
  <c r="K37" i="6" s="1"/>
  <c r="J4" i="6"/>
  <c r="J6" i="6"/>
  <c r="J8" i="6"/>
  <c r="J10" i="6"/>
  <c r="J11" i="6"/>
  <c r="J19" i="6"/>
  <c r="J20" i="6"/>
  <c r="J21" i="6"/>
  <c r="J22" i="6"/>
  <c r="J24" i="6"/>
  <c r="J31" i="6"/>
  <c r="J32" i="6"/>
  <c r="J38" i="6"/>
  <c r="J39" i="6"/>
  <c r="J41" i="6"/>
  <c r="J42" i="6"/>
  <c r="J44" i="6"/>
  <c r="J46" i="6"/>
  <c r="J47" i="6"/>
  <c r="J49" i="6"/>
  <c r="J51" i="6"/>
  <c r="J52" i="6"/>
  <c r="J53" i="6"/>
  <c r="J55" i="6"/>
  <c r="J59" i="6"/>
  <c r="J60" i="6"/>
  <c r="J61" i="6"/>
  <c r="J62" i="6"/>
  <c r="J63" i="6"/>
  <c r="J64" i="6"/>
  <c r="J67" i="6"/>
  <c r="J2" i="6"/>
  <c r="R3" i="6"/>
  <c r="R4" i="6"/>
  <c r="R5" i="6"/>
  <c r="R2" i="6"/>
  <c r="I14" i="6" l="1"/>
  <c r="I58" i="6"/>
  <c r="I68" i="6"/>
  <c r="I13" i="6"/>
  <c r="I3" i="6"/>
  <c r="I45" i="6"/>
  <c r="I70" i="6"/>
  <c r="I5" i="6"/>
  <c r="I66" i="6"/>
  <c r="I69" i="6"/>
  <c r="I15" i="6"/>
  <c r="I34" i="6"/>
  <c r="I27" i="6"/>
  <c r="I62" i="6"/>
  <c r="I49" i="6"/>
  <c r="I32" i="6"/>
  <c r="I21" i="6"/>
  <c r="I67" i="6"/>
  <c r="I53" i="6"/>
  <c r="I47" i="6"/>
  <c r="I31" i="6"/>
  <c r="I20" i="6"/>
  <c r="I8" i="6"/>
  <c r="I37" i="6"/>
  <c r="I35" i="6"/>
  <c r="I48" i="6"/>
  <c r="I56" i="6"/>
  <c r="I54" i="6"/>
  <c r="I60" i="6"/>
  <c r="I19" i="6"/>
  <c r="I2" i="6"/>
  <c r="I55" i="6"/>
  <c r="I42" i="6"/>
  <c r="I10" i="6"/>
  <c r="I61" i="6"/>
  <c r="I41" i="6"/>
  <c r="I23" i="6"/>
  <c r="I28" i="6"/>
  <c r="I7" i="6"/>
  <c r="I29" i="6"/>
  <c r="I33" i="6"/>
  <c r="I26" i="6"/>
  <c r="I16" i="6"/>
  <c r="I64" i="6"/>
  <c r="I52" i="6"/>
  <c r="I46" i="6"/>
  <c r="I39" i="6"/>
  <c r="I24" i="6"/>
  <c r="I6" i="6"/>
  <c r="I63" i="6"/>
  <c r="I59" i="6"/>
  <c r="I51" i="6"/>
  <c r="I44" i="6"/>
  <c r="I38" i="6"/>
  <c r="I22" i="6"/>
  <c r="I11" i="6"/>
  <c r="I4" i="6"/>
  <c r="I50" i="6"/>
  <c r="I36" i="6"/>
  <c r="I40" i="6"/>
  <c r="I17" i="6"/>
  <c r="I25" i="6"/>
  <c r="I43" i="6"/>
  <c r="I65" i="6"/>
  <c r="I9" i="6"/>
  <c r="I12" i="6"/>
  <c r="I30" i="6"/>
  <c r="I57" i="6"/>
  <c r="I18" i="6"/>
  <c r="K4" i="6"/>
  <c r="K6" i="6"/>
  <c r="K8" i="6"/>
  <c r="K10" i="6"/>
  <c r="K11" i="6"/>
  <c r="K19" i="6"/>
  <c r="K20" i="6"/>
  <c r="K21" i="6"/>
  <c r="K22" i="6"/>
  <c r="K24" i="6"/>
  <c r="K31" i="6"/>
  <c r="K32" i="6"/>
  <c r="K38" i="6"/>
  <c r="K39" i="6"/>
  <c r="K41" i="6"/>
  <c r="K42" i="6"/>
  <c r="K44" i="6"/>
  <c r="K46" i="6"/>
  <c r="K47" i="6"/>
  <c r="K49" i="6"/>
  <c r="K51" i="6"/>
  <c r="K52" i="6"/>
  <c r="K53" i="6"/>
  <c r="K55" i="6"/>
  <c r="K59" i="6"/>
  <c r="K60" i="6"/>
  <c r="K61" i="6"/>
  <c r="K62" i="6"/>
  <c r="K63" i="6"/>
  <c r="K64" i="6"/>
  <c r="K67" i="6"/>
  <c r="K2" i="6"/>
  <c r="U5" i="4"/>
  <c r="V5" i="4"/>
  <c r="W5" i="4"/>
  <c r="X5" i="4"/>
  <c r="Y5" i="4"/>
  <c r="Z5" i="4"/>
  <c r="AA5" i="4"/>
  <c r="T5" i="4"/>
  <c r="R3" i="4"/>
  <c r="U4" i="4"/>
  <c r="V4" i="4"/>
  <c r="W4" i="4"/>
  <c r="X4" i="4"/>
  <c r="Y4" i="4"/>
  <c r="Z4" i="4"/>
  <c r="AA4" i="4"/>
  <c r="T4" i="4"/>
  <c r="X29" i="4"/>
  <c r="P29" i="4"/>
  <c r="H29" i="4"/>
  <c r="X15" i="4"/>
  <c r="W16" i="4"/>
  <c r="W17" i="4"/>
  <c r="W18" i="4"/>
  <c r="W19" i="4"/>
  <c r="W20" i="4"/>
  <c r="W21" i="4"/>
  <c r="W22" i="4"/>
  <c r="W23" i="4"/>
  <c r="W24" i="4"/>
  <c r="W25" i="4"/>
  <c r="W26" i="4"/>
  <c r="W29" i="4"/>
  <c r="W30" i="4"/>
  <c r="W31" i="4"/>
  <c r="W32" i="4"/>
  <c r="W33" i="4"/>
  <c r="W34" i="4"/>
  <c r="W35" i="4"/>
  <c r="W36" i="4"/>
  <c r="W37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15" i="4"/>
  <c r="P15" i="4"/>
  <c r="O16" i="4"/>
  <c r="O17" i="4"/>
  <c r="O18" i="4"/>
  <c r="O19" i="4"/>
  <c r="O20" i="4"/>
  <c r="O21" i="4"/>
  <c r="O22" i="4"/>
  <c r="O23" i="4"/>
  <c r="O29" i="4"/>
  <c r="O30" i="4"/>
  <c r="O31" i="4"/>
  <c r="O32" i="4"/>
  <c r="O33" i="4"/>
  <c r="O34" i="4"/>
  <c r="O35" i="4"/>
  <c r="O36" i="4"/>
  <c r="O37" i="4"/>
  <c r="O38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15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29" i="4"/>
  <c r="G30" i="4"/>
  <c r="G31" i="4"/>
  <c r="G32" i="4"/>
  <c r="G33" i="4"/>
  <c r="G34" i="4"/>
  <c r="G35" i="4"/>
  <c r="G36" i="4"/>
  <c r="G37" i="4"/>
  <c r="G41" i="4"/>
  <c r="G42" i="4"/>
  <c r="G43" i="4"/>
  <c r="G18" i="4"/>
  <c r="G19" i="4"/>
  <c r="G20" i="4"/>
  <c r="G21" i="4"/>
  <c r="G22" i="4"/>
  <c r="G23" i="4"/>
  <c r="G24" i="4"/>
  <c r="G25" i="4"/>
  <c r="G26" i="4"/>
  <c r="H15" i="4"/>
  <c r="Q4" i="4"/>
  <c r="Q5" i="4"/>
  <c r="Q6" i="4"/>
  <c r="Q3" i="4"/>
  <c r="H3" i="4"/>
  <c r="G4" i="4"/>
  <c r="G5" i="4"/>
  <c r="G6" i="4"/>
  <c r="G7" i="4"/>
  <c r="G8" i="4"/>
  <c r="G9" i="4"/>
  <c r="G10" i="4"/>
  <c r="G11" i="4"/>
  <c r="G12" i="4"/>
  <c r="G15" i="4"/>
  <c r="G16" i="4"/>
  <c r="G17" i="4"/>
  <c r="G3" i="4"/>
  <c r="P7" i="4"/>
  <c r="P6" i="4"/>
  <c r="P5" i="4"/>
  <c r="P4" i="4"/>
  <c r="P3" i="4"/>
  <c r="D32" i="3"/>
  <c r="J34" i="3" l="1"/>
  <c r="H34" i="3" s="1"/>
  <c r="J28" i="3"/>
  <c r="J29" i="3"/>
  <c r="H29" i="3" s="1"/>
  <c r="J30" i="3"/>
  <c r="H30" i="3" s="1"/>
  <c r="J31" i="3"/>
  <c r="J32" i="3"/>
  <c r="H32" i="3" s="1"/>
  <c r="J33" i="3"/>
  <c r="J35" i="3"/>
  <c r="H35" i="3" s="1"/>
  <c r="J36" i="3"/>
  <c r="J37" i="3"/>
  <c r="E5" i="2"/>
  <c r="E8" i="2"/>
  <c r="H28" i="3"/>
  <c r="H31" i="3"/>
  <c r="H33" i="3"/>
  <c r="J27" i="3"/>
  <c r="H27" i="3" s="1"/>
  <c r="J17" i="3" l="1"/>
  <c r="H17" i="3" s="1"/>
  <c r="J18" i="3"/>
  <c r="H18" i="3" s="1"/>
  <c r="J19" i="3"/>
  <c r="H19" i="3" s="1"/>
  <c r="J20" i="3"/>
  <c r="H20" i="3" s="1"/>
  <c r="J21" i="3"/>
  <c r="J23" i="3"/>
  <c r="H23" i="3" s="1"/>
  <c r="J24" i="3"/>
  <c r="H24" i="3" s="1"/>
  <c r="J25" i="3"/>
  <c r="H25" i="3" s="1"/>
  <c r="J26" i="3"/>
  <c r="H26" i="3" s="1"/>
  <c r="D25" i="3"/>
  <c r="J22" i="3" s="1"/>
  <c r="H22" i="3" s="1"/>
  <c r="J16" i="3"/>
  <c r="H16" i="3" s="1"/>
  <c r="J3" i="3"/>
  <c r="J4" i="3"/>
  <c r="J5" i="3"/>
  <c r="H5" i="3" s="1"/>
  <c r="J6" i="3"/>
  <c r="H6" i="3" s="1"/>
  <c r="J7" i="3"/>
  <c r="J8" i="3"/>
  <c r="J9" i="3"/>
  <c r="J10" i="3"/>
  <c r="H10" i="3" s="1"/>
  <c r="J11" i="3"/>
  <c r="J12" i="3"/>
  <c r="H12" i="3" s="1"/>
  <c r="J13" i="3"/>
  <c r="H13" i="3" s="1"/>
  <c r="J14" i="3"/>
  <c r="H14" i="3" s="1"/>
  <c r="H21" i="3"/>
  <c r="J2" i="3"/>
  <c r="D19" i="3"/>
  <c r="J15" i="3" s="1"/>
  <c r="H15" i="3" s="1"/>
  <c r="H3" i="3"/>
  <c r="H4" i="3"/>
  <c r="H7" i="3"/>
  <c r="H8" i="3"/>
  <c r="H11" i="3"/>
  <c r="D13" i="3"/>
  <c r="D6" i="3"/>
  <c r="F6" i="3"/>
  <c r="E6" i="3"/>
  <c r="E7" i="2"/>
  <c r="E3" i="2"/>
  <c r="O3" i="2"/>
  <c r="E6" i="2"/>
  <c r="E9" i="2"/>
  <c r="E4" i="2"/>
  <c r="M4" i="2"/>
  <c r="M5" i="2"/>
  <c r="M6" i="2"/>
  <c r="M7" i="2"/>
  <c r="M3" i="2"/>
  <c r="I2" i="3" l="1"/>
  <c r="H2" i="3" s="1"/>
  <c r="H9" i="3"/>
</calcChain>
</file>

<file path=xl/sharedStrings.xml><?xml version="1.0" encoding="utf-8"?>
<sst xmlns="http://schemas.openxmlformats.org/spreadsheetml/2006/main" count="239" uniqueCount="30">
  <si>
    <t>方案编号</t>
  </si>
  <si>
    <r>
      <t>P1</t>
    </r>
    <r>
      <rPr>
        <sz val="12"/>
        <rFont val="宋体"/>
        <family val="3"/>
        <charset val="134"/>
      </rPr>
      <t>的数量</t>
    </r>
  </si>
  <si>
    <r>
      <t>P3</t>
    </r>
    <r>
      <rPr>
        <sz val="12"/>
        <rFont val="宋体"/>
        <family val="3"/>
        <charset val="134"/>
      </rPr>
      <t>的数量</t>
    </r>
  </si>
  <si>
    <t>木板利用率</t>
  </si>
  <si>
    <t>产品名称</t>
  </si>
  <si>
    <r>
      <t>长度</t>
    </r>
    <r>
      <rPr>
        <sz val="12"/>
        <rFont val="Times New Roman"/>
        <family val="1"/>
      </rPr>
      <t>(mm)</t>
    </r>
  </si>
  <si>
    <r>
      <t>宽度</t>
    </r>
    <r>
      <rPr>
        <sz val="12"/>
        <rFont val="Times New Roman"/>
        <family val="1"/>
      </rPr>
      <t>(mm)</t>
    </r>
  </si>
  <si>
    <r>
      <t>生产任务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件</t>
    </r>
    <r>
      <rPr>
        <sz val="12"/>
        <rFont val="Times New Roman"/>
        <family val="1"/>
      </rPr>
      <t>)</t>
    </r>
  </si>
  <si>
    <r>
      <t>利润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元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件</t>
    </r>
    <r>
      <rPr>
        <sz val="12"/>
        <rFont val="Times New Roman"/>
        <family val="1"/>
      </rPr>
      <t>)</t>
    </r>
  </si>
  <si>
    <t>P1</t>
  </si>
  <si>
    <t>P2</t>
  </si>
  <si>
    <t>P3</t>
  </si>
  <si>
    <t>P4</t>
  </si>
  <si>
    <t>s</t>
  </si>
  <si>
    <t>s</t>
    <phoneticPr fontId="1" type="noConversion"/>
  </si>
  <si>
    <t>恰好时</t>
    <phoneticPr fontId="1" type="noConversion"/>
  </si>
  <si>
    <t>P1</t>
    <phoneticPr fontId="1" type="noConversion"/>
  </si>
  <si>
    <t>P2</t>
    <phoneticPr fontId="1" type="noConversion"/>
  </si>
  <si>
    <t>总</t>
    <phoneticPr fontId="1" type="noConversion"/>
  </si>
  <si>
    <t>总利用率</t>
    <phoneticPr fontId="1" type="noConversion"/>
  </si>
  <si>
    <t>原料</t>
    <phoneticPr fontId="1" type="noConversion"/>
  </si>
  <si>
    <t>允许余裕</t>
    <phoneticPr fontId="1" type="noConversion"/>
  </si>
  <si>
    <t>总利用率</t>
    <phoneticPr fontId="1" type="noConversion"/>
  </si>
  <si>
    <t>利用率</t>
    <phoneticPr fontId="1" type="noConversion"/>
  </si>
  <si>
    <t>总面积</t>
    <phoneticPr fontId="1" type="noConversion"/>
  </si>
  <si>
    <t>利润</t>
    <phoneticPr fontId="1" type="noConversion"/>
  </si>
  <si>
    <t>方案编号</t>
    <phoneticPr fontId="1" type="noConversion"/>
  </si>
  <si>
    <t>板子数量</t>
    <phoneticPr fontId="1" type="noConversion"/>
  </si>
  <si>
    <t>序号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</si>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</sst>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E+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0" fontId="0" fillId="0" borderId="0" xfId="0" applyFill="1"/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52AD-568F-4B38-83E1-0CE733794247}">
  <dimension ref="B1:O16"/>
  <sheetViews>
    <sheetView tabSelected="1" workbookViewId="0">
      <selection activeCell="H18" sqref="H18"/>
    </sheetView>
  </sheetViews>
  <sheetFormatPr defaultRowHeight="13.8" x14ac:dyDescent="0.25"/>
  <cols>
    <col min="5" max="5" width="9.5546875" bestFit="1" customWidth="1"/>
  </cols>
  <sheetData>
    <row r="1" spans="2:15" ht="14.4" thickBot="1" x14ac:dyDescent="0.3"/>
    <row r="2" spans="2:15" ht="33" thickBot="1" x14ac:dyDescent="0.3">
      <c r="B2" s="2" t="s">
        <v>0</v>
      </c>
      <c r="C2" s="12" t="s">
        <v>1</v>
      </c>
      <c r="D2" s="12" t="s">
        <v>2</v>
      </c>
      <c r="E2" s="2" t="s">
        <v>3</v>
      </c>
      <c r="H2" s="2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7" t="s">
        <v>14</v>
      </c>
    </row>
    <row r="3" spans="2:15" ht="16.2" thickBot="1" x14ac:dyDescent="0.3">
      <c r="B3" s="12">
        <v>1</v>
      </c>
      <c r="C3" s="14">
        <v>59</v>
      </c>
      <c r="D3" s="14">
        <v>0</v>
      </c>
      <c r="E3" s="13">
        <f>(C3*$M$3+D3*$M$5)/$M$7</f>
        <v>0.98297933333333332</v>
      </c>
      <c r="H3" s="4" t="s">
        <v>9</v>
      </c>
      <c r="I3" s="5">
        <v>373</v>
      </c>
      <c r="J3" s="5">
        <v>201</v>
      </c>
      <c r="K3" s="5">
        <v>774</v>
      </c>
      <c r="L3" s="5">
        <v>19.899999999999999</v>
      </c>
      <c r="M3">
        <f>I3*J3</f>
        <v>74973</v>
      </c>
      <c r="O3" s="8">
        <f>59*M3/M7</f>
        <v>0.98297933333333332</v>
      </c>
    </row>
    <row r="4" spans="2:15" ht="16.2" thickBot="1" x14ac:dyDescent="0.3">
      <c r="B4" s="12">
        <v>2</v>
      </c>
      <c r="C4" s="12">
        <v>44</v>
      </c>
      <c r="D4" s="12">
        <v>12</v>
      </c>
      <c r="E4" s="13">
        <f>(C4*$M$3+D4*$M$5)/$M$7</f>
        <v>0.98099999999999998</v>
      </c>
      <c r="H4" s="4" t="s">
        <v>10</v>
      </c>
      <c r="I4" s="5">
        <v>477</v>
      </c>
      <c r="J4" s="5">
        <v>282</v>
      </c>
      <c r="K4" s="5">
        <v>2153</v>
      </c>
      <c r="L4" s="5">
        <v>23</v>
      </c>
      <c r="M4">
        <f>I4*J4</f>
        <v>134514</v>
      </c>
    </row>
    <row r="5" spans="2:15" ht="16.2" thickBot="1" x14ac:dyDescent="0.3">
      <c r="B5" s="12">
        <v>3</v>
      </c>
      <c r="C5" s="14">
        <v>45</v>
      </c>
      <c r="D5" s="14">
        <v>11</v>
      </c>
      <c r="E5" s="13">
        <f>(C5*$M$3+D5*$M$5)/$M$7</f>
        <v>0.9769997777777778</v>
      </c>
      <c r="H5" s="4" t="s">
        <v>11</v>
      </c>
      <c r="I5" s="5">
        <v>406</v>
      </c>
      <c r="J5" s="5">
        <v>229</v>
      </c>
      <c r="K5" s="5">
        <v>1623</v>
      </c>
      <c r="L5" s="5">
        <v>21</v>
      </c>
      <c r="M5">
        <f>I5*J5</f>
        <v>92974</v>
      </c>
    </row>
    <row r="6" spans="2:15" ht="16.2" thickBot="1" x14ac:dyDescent="0.3">
      <c r="B6" s="12">
        <v>4</v>
      </c>
      <c r="C6" s="12">
        <v>35</v>
      </c>
      <c r="D6" s="12">
        <v>19</v>
      </c>
      <c r="E6" s="13">
        <f>(C6*$M$3+D6*$M$5)/$M$7</f>
        <v>0.97568022222222217</v>
      </c>
      <c r="H6" s="4" t="s">
        <v>12</v>
      </c>
      <c r="I6" s="5">
        <v>311</v>
      </c>
      <c r="J6" s="5">
        <v>225</v>
      </c>
      <c r="K6" s="5">
        <v>1614</v>
      </c>
      <c r="L6" s="5">
        <v>16</v>
      </c>
      <c r="M6">
        <f>I6*J6</f>
        <v>69975</v>
      </c>
    </row>
    <row r="7" spans="2:15" ht="16.2" thickBot="1" x14ac:dyDescent="0.3">
      <c r="B7" s="12">
        <v>5</v>
      </c>
      <c r="C7" s="14">
        <v>0</v>
      </c>
      <c r="D7" s="14">
        <v>47</v>
      </c>
      <c r="E7" s="13">
        <f>(C7*$M$3+D7*$M$5)/$M$7</f>
        <v>0.9710617777777778</v>
      </c>
      <c r="I7" s="6">
        <v>3000</v>
      </c>
      <c r="J7" s="6">
        <v>1500</v>
      </c>
      <c r="M7">
        <f>I7*J7</f>
        <v>4500000</v>
      </c>
    </row>
    <row r="8" spans="2:15" ht="16.2" thickBot="1" x14ac:dyDescent="0.3">
      <c r="B8" s="12">
        <v>6</v>
      </c>
      <c r="C8" s="14">
        <v>16</v>
      </c>
      <c r="D8" s="14">
        <v>34</v>
      </c>
      <c r="E8" s="15">
        <f>(C8*$M$3+D8*$M$5)/$M$7</f>
        <v>0.96904088888888884</v>
      </c>
    </row>
    <row r="9" spans="2:15" ht="15.6" x14ac:dyDescent="0.25">
      <c r="B9" s="21">
        <v>7</v>
      </c>
      <c r="C9" s="21">
        <v>32</v>
      </c>
      <c r="D9" s="21">
        <v>21</v>
      </c>
      <c r="E9" s="22">
        <f>(C9*$M$3+D9*$M$5)/$M$7</f>
        <v>0.96701999999999999</v>
      </c>
    </row>
    <row r="10" spans="2:15" ht="15.6" x14ac:dyDescent="0.25">
      <c r="B10" s="23"/>
      <c r="C10" s="23"/>
      <c r="D10" s="23"/>
      <c r="E10" s="24"/>
    </row>
    <row r="11" spans="2:15" ht="15.6" x14ac:dyDescent="0.25">
      <c r="B11" s="23"/>
      <c r="C11" s="23"/>
      <c r="D11" s="23"/>
      <c r="E11" s="24"/>
    </row>
    <row r="12" spans="2:15" ht="16.2" thickBot="1" x14ac:dyDescent="0.3">
      <c r="B12" s="23"/>
      <c r="C12" s="23"/>
      <c r="D12" s="23"/>
      <c r="E12" s="24"/>
    </row>
    <row r="13" spans="2:15" ht="32.4" thickBot="1" x14ac:dyDescent="0.3">
      <c r="B13" s="2" t="s">
        <v>0</v>
      </c>
      <c r="C13" s="12" t="s">
        <v>1</v>
      </c>
      <c r="D13" s="12" t="s">
        <v>2</v>
      </c>
      <c r="E13" s="2" t="s">
        <v>3</v>
      </c>
    </row>
    <row r="14" spans="2:15" ht="16.2" thickBot="1" x14ac:dyDescent="0.3">
      <c r="B14" s="12">
        <v>1</v>
      </c>
      <c r="C14" s="12">
        <v>44</v>
      </c>
      <c r="D14" s="12">
        <v>12</v>
      </c>
      <c r="E14" s="13">
        <f>(C14*$M$3+D14*$M$5)/$M$7</f>
        <v>0.98099999999999998</v>
      </c>
      <c r="F14" s="6">
        <v>1</v>
      </c>
    </row>
    <row r="15" spans="2:15" ht="16.2" thickBot="1" x14ac:dyDescent="0.3">
      <c r="B15" s="12">
        <v>2</v>
      </c>
      <c r="C15" s="14">
        <v>45</v>
      </c>
      <c r="D15" s="14">
        <v>11</v>
      </c>
      <c r="E15" s="13">
        <f>(C15*$M$3+D15*$M$5)/$M$7</f>
        <v>0.9769997777777778</v>
      </c>
    </row>
    <row r="16" spans="2:15" ht="16.2" thickBot="1" x14ac:dyDescent="0.3">
      <c r="B16" s="12">
        <v>3</v>
      </c>
      <c r="C16" s="12">
        <v>35</v>
      </c>
      <c r="D16" s="12">
        <v>19</v>
      </c>
      <c r="E16" s="13">
        <f>(C16*$M$3+D16*$M$5)/$M$7</f>
        <v>0.97568022222222217</v>
      </c>
      <c r="F16" s="6">
        <v>2</v>
      </c>
    </row>
  </sheetData>
  <sortState ref="B3:E9">
    <sortCondition descending="1" ref="E3:E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3ECC-610A-4A01-86B2-FC4C605881EE}">
  <dimension ref="C2:L38"/>
  <sheetViews>
    <sheetView workbookViewId="0">
      <selection activeCell="D28" sqref="D28:F32"/>
    </sheetView>
  </sheetViews>
  <sheetFormatPr defaultRowHeight="13.8" x14ac:dyDescent="0.25"/>
  <cols>
    <col min="4" max="6" width="10.5546875" bestFit="1" customWidth="1"/>
    <col min="7" max="9" width="10.5546875" customWidth="1"/>
    <col min="10" max="10" width="10.5546875" bestFit="1" customWidth="1"/>
  </cols>
  <sheetData>
    <row r="2" spans="3:12" x14ac:dyDescent="0.25">
      <c r="C2" t="s">
        <v>15</v>
      </c>
      <c r="D2" t="s">
        <v>20</v>
      </c>
      <c r="E2" t="s">
        <v>16</v>
      </c>
      <c r="F2" t="s">
        <v>17</v>
      </c>
      <c r="G2" s="9" t="s">
        <v>19</v>
      </c>
      <c r="H2" s="10">
        <f>I2/J2</f>
        <v>0.96724955555555558</v>
      </c>
      <c r="I2" s="9">
        <f>$L$3*E6+$L$5*F6</f>
        <v>208925904</v>
      </c>
      <c r="J2" s="9">
        <f>D6*$L$7</f>
        <v>216000000</v>
      </c>
      <c r="K2" t="s">
        <v>4</v>
      </c>
      <c r="L2" t="s">
        <v>13</v>
      </c>
    </row>
    <row r="3" spans="3:12" x14ac:dyDescent="0.25">
      <c r="D3">
        <v>13</v>
      </c>
      <c r="E3">
        <v>59</v>
      </c>
      <c r="F3">
        <v>0</v>
      </c>
      <c r="H3" s="8" t="e">
        <f t="shared" ref="H3:H35" si="0">I3/J3</f>
        <v>#DIV/0!</v>
      </c>
      <c r="I3">
        <v>208925904</v>
      </c>
      <c r="J3">
        <f t="shared" ref="J3:J15" si="1">D7*$L$7</f>
        <v>0</v>
      </c>
      <c r="K3" t="s">
        <v>9</v>
      </c>
      <c r="L3">
        <v>74973</v>
      </c>
    </row>
    <row r="4" spans="3:12" x14ac:dyDescent="0.25">
      <c r="D4">
        <v>34</v>
      </c>
      <c r="E4">
        <v>0</v>
      </c>
      <c r="F4">
        <v>47</v>
      </c>
      <c r="H4" s="8" t="e">
        <f t="shared" si="0"/>
        <v>#DIV/0!</v>
      </c>
      <c r="I4">
        <v>208925904</v>
      </c>
      <c r="J4">
        <f t="shared" si="1"/>
        <v>0</v>
      </c>
      <c r="K4" t="s">
        <v>10</v>
      </c>
      <c r="L4">
        <v>134514</v>
      </c>
    </row>
    <row r="5" spans="3:12" x14ac:dyDescent="0.25">
      <c r="D5">
        <v>1</v>
      </c>
      <c r="E5">
        <v>7</v>
      </c>
      <c r="F5">
        <v>25</v>
      </c>
      <c r="H5" s="8" t="e">
        <f t="shared" si="0"/>
        <v>#VALUE!</v>
      </c>
      <c r="I5">
        <v>208925904</v>
      </c>
      <c r="J5" t="e">
        <f t="shared" si="1"/>
        <v>#VALUE!</v>
      </c>
      <c r="K5" t="s">
        <v>11</v>
      </c>
      <c r="L5">
        <v>92974</v>
      </c>
    </row>
    <row r="6" spans="3:12" x14ac:dyDescent="0.25">
      <c r="C6" t="s">
        <v>18</v>
      </c>
      <c r="D6">
        <f>SUM(D3:D5)</f>
        <v>48</v>
      </c>
      <c r="E6">
        <f>$D3*E3+$D4*E4+$D5*E5</f>
        <v>774</v>
      </c>
      <c r="F6">
        <f>$D3*F3+$D4*F4+$D5*F5</f>
        <v>1623</v>
      </c>
      <c r="H6" s="8">
        <f t="shared" si="0"/>
        <v>3.5713829743589742</v>
      </c>
      <c r="I6">
        <v>208925904</v>
      </c>
      <c r="J6">
        <f t="shared" si="1"/>
        <v>58500000</v>
      </c>
      <c r="K6" t="s">
        <v>12</v>
      </c>
      <c r="L6">
        <v>69975</v>
      </c>
    </row>
    <row r="7" spans="3:12" x14ac:dyDescent="0.25">
      <c r="H7" s="8">
        <f t="shared" si="0"/>
        <v>1.3265136761904761</v>
      </c>
      <c r="I7">
        <v>208925904</v>
      </c>
      <c r="J7">
        <f t="shared" si="1"/>
        <v>157500000</v>
      </c>
      <c r="L7">
        <v>4500000</v>
      </c>
    </row>
    <row r="8" spans="3:12" x14ac:dyDescent="0.25">
      <c r="H8" s="8">
        <f t="shared" si="0"/>
        <v>46.427978666666668</v>
      </c>
      <c r="I8">
        <v>208925904</v>
      </c>
      <c r="J8">
        <f t="shared" si="1"/>
        <v>4500000</v>
      </c>
    </row>
    <row r="9" spans="3:12" x14ac:dyDescent="0.25">
      <c r="C9" t="s">
        <v>21</v>
      </c>
      <c r="D9" t="s">
        <v>20</v>
      </c>
      <c r="E9" t="s">
        <v>16</v>
      </c>
      <c r="F9" t="s">
        <v>17</v>
      </c>
      <c r="G9" s="9" t="s">
        <v>19</v>
      </c>
      <c r="H9" s="10">
        <f t="shared" si="0"/>
        <v>0.94750976870748305</v>
      </c>
      <c r="I9" s="9">
        <v>208925904</v>
      </c>
      <c r="J9" s="9">
        <f t="shared" si="1"/>
        <v>220500000</v>
      </c>
    </row>
    <row r="10" spans="3:12" x14ac:dyDescent="0.25">
      <c r="C10">
        <v>800</v>
      </c>
      <c r="D10">
        <v>13</v>
      </c>
      <c r="E10">
        <v>59</v>
      </c>
      <c r="F10">
        <v>0</v>
      </c>
      <c r="H10" s="8" t="e">
        <f t="shared" si="0"/>
        <v>#DIV/0!</v>
      </c>
      <c r="I10">
        <v>208925904</v>
      </c>
      <c r="J10">
        <f t="shared" si="1"/>
        <v>0</v>
      </c>
    </row>
    <row r="11" spans="3:12" x14ac:dyDescent="0.25">
      <c r="C11">
        <v>1800</v>
      </c>
      <c r="D11">
        <v>35</v>
      </c>
      <c r="E11">
        <v>0</v>
      </c>
      <c r="F11">
        <v>47</v>
      </c>
      <c r="H11" s="8" t="e">
        <f t="shared" si="0"/>
        <v>#DIV/0!</v>
      </c>
      <c r="I11">
        <v>208925904</v>
      </c>
      <c r="J11">
        <f t="shared" si="1"/>
        <v>0</v>
      </c>
    </row>
    <row r="12" spans="3:12" x14ac:dyDescent="0.25">
      <c r="D12">
        <v>1</v>
      </c>
      <c r="E12">
        <v>32</v>
      </c>
      <c r="F12">
        <v>21</v>
      </c>
      <c r="H12" s="8" t="e">
        <f t="shared" si="0"/>
        <v>#VALUE!</v>
      </c>
      <c r="I12">
        <v>208925904</v>
      </c>
      <c r="J12" t="e">
        <f t="shared" si="1"/>
        <v>#VALUE!</v>
      </c>
    </row>
    <row r="13" spans="3:12" x14ac:dyDescent="0.25">
      <c r="C13" t="s">
        <v>18</v>
      </c>
      <c r="D13">
        <f>SUM(D10:D12)</f>
        <v>49</v>
      </c>
      <c r="E13">
        <v>774</v>
      </c>
      <c r="F13">
        <v>1623</v>
      </c>
      <c r="H13" s="8">
        <f t="shared" si="0"/>
        <v>2.5793321481481479</v>
      </c>
      <c r="I13">
        <v>208925904</v>
      </c>
      <c r="J13">
        <f t="shared" si="1"/>
        <v>81000000</v>
      </c>
    </row>
    <row r="14" spans="3:12" x14ac:dyDescent="0.25">
      <c r="H14" s="8">
        <f t="shared" si="0"/>
        <v>1.547599288888889</v>
      </c>
      <c r="I14">
        <v>208925904</v>
      </c>
      <c r="J14">
        <f t="shared" si="1"/>
        <v>135000000</v>
      </c>
    </row>
    <row r="15" spans="3:12" x14ac:dyDescent="0.25">
      <c r="H15" s="8">
        <f t="shared" si="0"/>
        <v>0.96724955555555558</v>
      </c>
      <c r="I15">
        <v>208925904</v>
      </c>
      <c r="J15">
        <f t="shared" si="1"/>
        <v>216000000</v>
      </c>
    </row>
    <row r="16" spans="3:12" x14ac:dyDescent="0.25">
      <c r="C16" t="s">
        <v>21</v>
      </c>
      <c r="D16" t="s">
        <v>20</v>
      </c>
      <c r="E16" t="s">
        <v>16</v>
      </c>
      <c r="F16" t="s">
        <v>17</v>
      </c>
      <c r="G16" s="9" t="s">
        <v>19</v>
      </c>
      <c r="H16" s="10">
        <f t="shared" si="0"/>
        <v>0.96724955555555558</v>
      </c>
      <c r="I16" s="9">
        <v>208925904</v>
      </c>
      <c r="J16" s="9">
        <f>D19*$L$7</f>
        <v>216000000</v>
      </c>
    </row>
    <row r="17" spans="3:10" x14ac:dyDescent="0.25">
      <c r="C17">
        <v>800</v>
      </c>
      <c r="D17">
        <v>18</v>
      </c>
      <c r="E17">
        <v>44</v>
      </c>
      <c r="F17">
        <v>12</v>
      </c>
      <c r="H17" s="8" t="e">
        <f t="shared" si="0"/>
        <v>#DIV/0!</v>
      </c>
      <c r="I17">
        <v>208925904</v>
      </c>
      <c r="J17" s="11">
        <f t="shared" ref="J17:J26" si="2">D20*$L$7</f>
        <v>0</v>
      </c>
    </row>
    <row r="18" spans="3:10" x14ac:dyDescent="0.25">
      <c r="C18">
        <v>2000</v>
      </c>
      <c r="D18">
        <v>30</v>
      </c>
      <c r="E18">
        <v>0</v>
      </c>
      <c r="F18">
        <v>47</v>
      </c>
      <c r="H18" s="8" t="e">
        <f t="shared" si="0"/>
        <v>#DIV/0!</v>
      </c>
      <c r="I18">
        <v>208925904</v>
      </c>
      <c r="J18" s="11">
        <f t="shared" si="2"/>
        <v>0</v>
      </c>
    </row>
    <row r="19" spans="3:10" x14ac:dyDescent="0.25">
      <c r="C19" t="s">
        <v>18</v>
      </c>
      <c r="D19">
        <f>SUM(D17:D18)</f>
        <v>48</v>
      </c>
      <c r="H19" s="8" t="e">
        <f>I19/J19</f>
        <v>#VALUE!</v>
      </c>
      <c r="I19">
        <v>208925904</v>
      </c>
      <c r="J19" s="11" t="e">
        <f t="shared" si="2"/>
        <v>#VALUE!</v>
      </c>
    </row>
    <row r="20" spans="3:10" x14ac:dyDescent="0.25">
      <c r="H20" s="8">
        <f t="shared" si="0"/>
        <v>2.9017486666666668</v>
      </c>
      <c r="I20">
        <v>208925904</v>
      </c>
      <c r="J20" s="11">
        <f t="shared" si="2"/>
        <v>72000000</v>
      </c>
    </row>
    <row r="21" spans="3:10" x14ac:dyDescent="0.25">
      <c r="H21" s="8">
        <f t="shared" si="0"/>
        <v>1.3265136761904761</v>
      </c>
      <c r="I21">
        <v>208925904</v>
      </c>
      <c r="J21" s="11">
        <f t="shared" si="2"/>
        <v>157500000</v>
      </c>
    </row>
    <row r="22" spans="3:10" x14ac:dyDescent="0.25">
      <c r="C22" t="s">
        <v>21</v>
      </c>
      <c r="D22" t="s">
        <v>20</v>
      </c>
      <c r="E22" t="s">
        <v>16</v>
      </c>
      <c r="F22" t="s">
        <v>17</v>
      </c>
      <c r="G22" s="9" t="s">
        <v>19</v>
      </c>
      <c r="H22" s="10">
        <f t="shared" si="0"/>
        <v>0.91035252287581703</v>
      </c>
      <c r="I22" s="9">
        <v>208925904</v>
      </c>
      <c r="J22" s="9">
        <f>D25*$L$7</f>
        <v>229500000</v>
      </c>
    </row>
    <row r="23" spans="3:10" x14ac:dyDescent="0.25">
      <c r="C23">
        <v>1000</v>
      </c>
      <c r="D23">
        <v>16</v>
      </c>
      <c r="E23">
        <v>59</v>
      </c>
      <c r="F23">
        <v>0</v>
      </c>
      <c r="H23" s="8" t="e">
        <f t="shared" si="0"/>
        <v>#DIV/0!</v>
      </c>
      <c r="I23">
        <v>208925904</v>
      </c>
      <c r="J23" s="11">
        <f t="shared" si="2"/>
        <v>0</v>
      </c>
    </row>
    <row r="24" spans="3:10" x14ac:dyDescent="0.25">
      <c r="C24">
        <v>1800</v>
      </c>
      <c r="D24">
        <v>35</v>
      </c>
      <c r="E24">
        <v>0</v>
      </c>
      <c r="F24">
        <v>47</v>
      </c>
      <c r="H24" s="8" t="e">
        <f t="shared" si="0"/>
        <v>#VALUE!</v>
      </c>
      <c r="I24">
        <v>208925904</v>
      </c>
      <c r="J24" s="11" t="e">
        <f t="shared" si="2"/>
        <v>#VALUE!</v>
      </c>
    </row>
    <row r="25" spans="3:10" x14ac:dyDescent="0.25">
      <c r="C25" t="s">
        <v>18</v>
      </c>
      <c r="D25">
        <f>SUM(D23:D24)</f>
        <v>51</v>
      </c>
      <c r="E25">
        <v>774</v>
      </c>
      <c r="F25">
        <v>1623</v>
      </c>
      <c r="H25" s="8">
        <f t="shared" si="0"/>
        <v>11.606994666666667</v>
      </c>
      <c r="I25">
        <v>208925904</v>
      </c>
      <c r="J25" s="11">
        <f t="shared" si="2"/>
        <v>18000000</v>
      </c>
    </row>
    <row r="26" spans="3:10" x14ac:dyDescent="0.25">
      <c r="H26" s="8">
        <f t="shared" si="0"/>
        <v>3.8689982222222223</v>
      </c>
      <c r="I26">
        <v>208925904</v>
      </c>
      <c r="J26" s="11">
        <f t="shared" si="2"/>
        <v>54000000</v>
      </c>
    </row>
    <row r="27" spans="3:10" x14ac:dyDescent="0.25">
      <c r="C27" t="s">
        <v>21</v>
      </c>
      <c r="D27" t="s">
        <v>20</v>
      </c>
      <c r="E27" t="s">
        <v>16</v>
      </c>
      <c r="F27" t="s">
        <v>17</v>
      </c>
      <c r="G27" s="9" t="s">
        <v>19</v>
      </c>
      <c r="H27" s="10">
        <f t="shared" si="0"/>
        <v>0.96724955555555558</v>
      </c>
      <c r="I27" s="9">
        <v>208925904</v>
      </c>
      <c r="J27" s="9">
        <f>D32*$L$7</f>
        <v>216000000</v>
      </c>
    </row>
    <row r="28" spans="3:10" x14ac:dyDescent="0.25">
      <c r="D28">
        <v>4</v>
      </c>
      <c r="E28">
        <v>59</v>
      </c>
      <c r="F28">
        <v>0</v>
      </c>
      <c r="H28" s="8" t="e">
        <f t="shared" si="0"/>
        <v>#DIV/0!</v>
      </c>
      <c r="I28">
        <v>208925904</v>
      </c>
      <c r="J28" s="11">
        <f>D33*$L$7</f>
        <v>0</v>
      </c>
    </row>
    <row r="29" spans="3:10" x14ac:dyDescent="0.25">
      <c r="D29">
        <v>12</v>
      </c>
      <c r="E29">
        <v>45</v>
      </c>
      <c r="F29">
        <v>11</v>
      </c>
      <c r="H29" s="8">
        <f t="shared" si="0"/>
        <v>4.2207253333333332</v>
      </c>
      <c r="I29">
        <v>208925904</v>
      </c>
      <c r="J29" s="11">
        <f>D34*$L$7</f>
        <v>49500000</v>
      </c>
    </row>
    <row r="30" spans="3:10" x14ac:dyDescent="0.25">
      <c r="D30">
        <v>31</v>
      </c>
      <c r="E30">
        <v>0</v>
      </c>
      <c r="F30">
        <v>47</v>
      </c>
      <c r="H30" s="8">
        <f t="shared" si="0"/>
        <v>1.4508743333333334</v>
      </c>
      <c r="I30">
        <v>208925904</v>
      </c>
      <c r="J30" s="11">
        <f>D35*$L$7</f>
        <v>144000000</v>
      </c>
    </row>
    <row r="31" spans="3:10" x14ac:dyDescent="0.25">
      <c r="D31">
        <v>1</v>
      </c>
      <c r="E31">
        <v>16</v>
      </c>
      <c r="F31">
        <v>34</v>
      </c>
      <c r="H31" s="8">
        <f t="shared" si="0"/>
        <v>9.2855957333333325</v>
      </c>
      <c r="I31">
        <v>208925904</v>
      </c>
      <c r="J31" s="11">
        <f>D36*$L$7</f>
        <v>22500000</v>
      </c>
    </row>
    <row r="32" spans="3:10" x14ac:dyDescent="0.25">
      <c r="D32">
        <f>SUM(D28:D31)</f>
        <v>48</v>
      </c>
      <c r="H32" s="8">
        <f t="shared" si="0"/>
        <v>0.96724955555555558</v>
      </c>
      <c r="I32">
        <v>208925904</v>
      </c>
      <c r="J32" s="11">
        <f t="shared" ref="J32:J37" si="3">D37*$L$7</f>
        <v>216000000</v>
      </c>
    </row>
    <row r="33" spans="4:10" x14ac:dyDescent="0.25">
      <c r="H33" s="8" t="e">
        <f t="shared" si="0"/>
        <v>#DIV/0!</v>
      </c>
      <c r="I33">
        <v>208925904</v>
      </c>
      <c r="J33" s="11">
        <f t="shared" si="3"/>
        <v>0</v>
      </c>
    </row>
    <row r="34" spans="4:10" x14ac:dyDescent="0.25">
      <c r="D34">
        <v>11</v>
      </c>
      <c r="E34">
        <v>44</v>
      </c>
      <c r="F34">
        <v>12</v>
      </c>
      <c r="G34" s="9" t="s">
        <v>22</v>
      </c>
      <c r="H34" s="10">
        <f t="shared" si="0"/>
        <v>0.96724955555555558</v>
      </c>
      <c r="I34" s="9">
        <v>208925904</v>
      </c>
      <c r="J34" s="9">
        <f>D37*$L$7</f>
        <v>216000000</v>
      </c>
    </row>
    <row r="35" spans="4:10" x14ac:dyDescent="0.25">
      <c r="D35">
        <v>32</v>
      </c>
      <c r="E35">
        <v>0</v>
      </c>
      <c r="F35">
        <v>47</v>
      </c>
      <c r="H35" s="8" t="e">
        <f t="shared" si="0"/>
        <v>#DIV/0!</v>
      </c>
      <c r="I35">
        <v>208925904</v>
      </c>
      <c r="J35" s="11">
        <f t="shared" si="3"/>
        <v>0</v>
      </c>
    </row>
    <row r="36" spans="4:10" x14ac:dyDescent="0.25">
      <c r="D36">
        <v>5</v>
      </c>
      <c r="E36">
        <v>59</v>
      </c>
      <c r="F36">
        <v>0</v>
      </c>
      <c r="J36" s="11">
        <f t="shared" si="3"/>
        <v>0</v>
      </c>
    </row>
    <row r="37" spans="4:10" x14ac:dyDescent="0.25">
      <c r="D37">
        <v>48</v>
      </c>
      <c r="J37" s="11">
        <f t="shared" si="3"/>
        <v>0</v>
      </c>
    </row>
    <row r="38" spans="4:10" x14ac:dyDescent="0.25">
      <c r="J38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76EA-8FE7-4FCA-905A-4514580AB490}">
  <dimension ref="B1:AA74"/>
  <sheetViews>
    <sheetView workbookViewId="0">
      <selection activeCell="Q3" sqref="Q3:Q6"/>
    </sheetView>
  </sheetViews>
  <sheetFormatPr defaultRowHeight="13.8" x14ac:dyDescent="0.25"/>
  <cols>
    <col min="7" max="7" width="8.88671875" style="8"/>
    <col min="8" max="8" width="11.109375" style="1" bestFit="1" customWidth="1"/>
    <col min="9" max="9" width="11.109375" style="1" customWidth="1"/>
    <col min="17" max="17" width="11.109375" bestFit="1" customWidth="1"/>
    <col min="18" max="18" width="10.5546875" bestFit="1" customWidth="1"/>
    <col min="20" max="20" width="8.77734375" customWidth="1"/>
  </cols>
  <sheetData>
    <row r="1" spans="2:27" ht="14.4" thickBot="1" x14ac:dyDescent="0.3"/>
    <row r="2" spans="2:27" ht="33" thickBot="1" x14ac:dyDescent="0.3">
      <c r="C2" t="s">
        <v>16</v>
      </c>
      <c r="D2" t="s">
        <v>10</v>
      </c>
      <c r="E2" t="s">
        <v>11</v>
      </c>
      <c r="F2" t="s">
        <v>12</v>
      </c>
      <c r="G2" s="8" t="s">
        <v>23</v>
      </c>
      <c r="H2" s="1" t="s">
        <v>18</v>
      </c>
      <c r="K2" s="2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7" t="s">
        <v>14</v>
      </c>
      <c r="R2" s="16" t="s">
        <v>24</v>
      </c>
    </row>
    <row r="3" spans="2:27" ht="16.2" thickBot="1" x14ac:dyDescent="0.3">
      <c r="B3">
        <v>4</v>
      </c>
      <c r="C3">
        <v>0</v>
      </c>
      <c r="D3">
        <v>2</v>
      </c>
      <c r="E3">
        <v>45</v>
      </c>
      <c r="F3">
        <v>0</v>
      </c>
      <c r="G3" s="8">
        <f t="shared" ref="G3:G12" si="0">(C3*$P$3+D3*$P$4+E3*$P$5+F3*$P$6)/$P$7</f>
        <v>0.98952399999999996</v>
      </c>
      <c r="H3" s="18">
        <f>SUM(B3:B12)</f>
        <v>140</v>
      </c>
      <c r="K3" s="4" t="s">
        <v>9</v>
      </c>
      <c r="L3" s="5">
        <v>373</v>
      </c>
      <c r="M3" s="5">
        <v>201</v>
      </c>
      <c r="N3" s="5">
        <v>774</v>
      </c>
      <c r="O3" s="5">
        <v>19.899999999999999</v>
      </c>
      <c r="P3">
        <f>L3*M3</f>
        <v>74973</v>
      </c>
      <c r="Q3" s="17">
        <f>O3/P3</f>
        <v>2.6542888773291719E-4</v>
      </c>
      <c r="R3">
        <f>N3*P3+N4*P4+N5*P5+N6*P6</f>
        <v>611474196</v>
      </c>
      <c r="T3" s="9">
        <v>135</v>
      </c>
      <c r="U3" s="9">
        <v>136</v>
      </c>
      <c r="V3" s="9">
        <v>137</v>
      </c>
      <c r="W3" s="9">
        <v>138</v>
      </c>
      <c r="X3" s="9">
        <v>139</v>
      </c>
      <c r="Y3" s="9">
        <v>140</v>
      </c>
      <c r="Z3" s="9">
        <v>141</v>
      </c>
      <c r="AA3" s="9">
        <v>142</v>
      </c>
    </row>
    <row r="4" spans="2:27" ht="16.2" thickBot="1" x14ac:dyDescent="0.3">
      <c r="B4">
        <v>29</v>
      </c>
      <c r="C4">
        <v>12</v>
      </c>
      <c r="D4">
        <v>9</v>
      </c>
      <c r="E4">
        <v>25</v>
      </c>
      <c r="F4">
        <v>0</v>
      </c>
      <c r="G4" s="8">
        <f t="shared" si="0"/>
        <v>0.98547822222222226</v>
      </c>
      <c r="K4" s="4" t="s">
        <v>10</v>
      </c>
      <c r="L4" s="5">
        <v>477</v>
      </c>
      <c r="M4" s="5">
        <v>282</v>
      </c>
      <c r="N4" s="5">
        <v>2153</v>
      </c>
      <c r="O4" s="5">
        <v>23</v>
      </c>
      <c r="P4">
        <f>L4*M4</f>
        <v>134514</v>
      </c>
      <c r="Q4" s="17">
        <f>O4/P4</f>
        <v>1.7098591968122277E-4</v>
      </c>
      <c r="T4">
        <f>T3*$P$7</f>
        <v>607500000</v>
      </c>
      <c r="U4">
        <f t="shared" ref="U4:AA4" si="1">U3*$P$7</f>
        <v>612000000</v>
      </c>
      <c r="V4">
        <f t="shared" si="1"/>
        <v>616500000</v>
      </c>
      <c r="W4">
        <f t="shared" si="1"/>
        <v>621000000</v>
      </c>
      <c r="X4">
        <f t="shared" si="1"/>
        <v>625500000</v>
      </c>
      <c r="Y4">
        <f t="shared" si="1"/>
        <v>630000000</v>
      </c>
      <c r="Z4">
        <f t="shared" si="1"/>
        <v>634500000</v>
      </c>
      <c r="AA4">
        <f t="shared" si="1"/>
        <v>639000000</v>
      </c>
    </row>
    <row r="5" spans="2:27" ht="16.2" thickBot="1" x14ac:dyDescent="0.3">
      <c r="B5">
        <v>1</v>
      </c>
      <c r="C5">
        <v>59</v>
      </c>
      <c r="D5">
        <v>0</v>
      </c>
      <c r="E5">
        <v>0</v>
      </c>
      <c r="F5">
        <v>0</v>
      </c>
      <c r="G5" s="8">
        <f t="shared" si="0"/>
        <v>0.98297933333333332</v>
      </c>
      <c r="K5" s="4" t="s">
        <v>11</v>
      </c>
      <c r="L5" s="5">
        <v>406</v>
      </c>
      <c r="M5" s="5">
        <v>229</v>
      </c>
      <c r="N5" s="5">
        <v>1623</v>
      </c>
      <c r="O5" s="5">
        <v>21</v>
      </c>
      <c r="P5">
        <f>L5*M5</f>
        <v>92974</v>
      </c>
      <c r="Q5" s="17">
        <f>O5/P5</f>
        <v>2.2586959795211565E-4</v>
      </c>
      <c r="R5" s="8"/>
      <c r="T5" s="10">
        <f>$R$3/T4</f>
        <v>1.0065418864197531</v>
      </c>
      <c r="U5" s="10">
        <f t="shared" ref="U5:AA5" si="2">$R$3/U4</f>
        <v>0.99914084313725493</v>
      </c>
      <c r="V5" s="10">
        <f t="shared" si="2"/>
        <v>0.99184784428223849</v>
      </c>
      <c r="W5" s="10">
        <f t="shared" si="2"/>
        <v>0.98466054106280199</v>
      </c>
      <c r="X5" s="10">
        <f t="shared" si="2"/>
        <v>0.97757665227817747</v>
      </c>
      <c r="Y5" s="10">
        <f t="shared" si="2"/>
        <v>0.97059396190476188</v>
      </c>
      <c r="Z5" s="10">
        <f t="shared" si="2"/>
        <v>0.96371031678486996</v>
      </c>
      <c r="AA5" s="10">
        <f t="shared" si="2"/>
        <v>0.95692362441314549</v>
      </c>
    </row>
    <row r="6" spans="2:27" ht="16.2" thickBot="1" x14ac:dyDescent="0.3">
      <c r="B6">
        <v>16</v>
      </c>
      <c r="C6">
        <v>0</v>
      </c>
      <c r="D6">
        <v>10</v>
      </c>
      <c r="E6">
        <v>33</v>
      </c>
      <c r="F6">
        <v>0</v>
      </c>
      <c r="G6" s="8">
        <f t="shared" si="0"/>
        <v>0.98072933333333334</v>
      </c>
      <c r="K6" s="4" t="s">
        <v>12</v>
      </c>
      <c r="L6" s="5">
        <v>311</v>
      </c>
      <c r="M6" s="5">
        <v>225</v>
      </c>
      <c r="N6" s="5">
        <v>1614</v>
      </c>
      <c r="O6" s="5">
        <v>16</v>
      </c>
      <c r="P6">
        <f>L6*M6</f>
        <v>69975</v>
      </c>
      <c r="Q6" s="17">
        <f>O6/P6</f>
        <v>2.2865309038942481E-4</v>
      </c>
    </row>
    <row r="7" spans="2:27" ht="15.6" x14ac:dyDescent="0.25">
      <c r="B7">
        <v>8</v>
      </c>
      <c r="C7">
        <v>45</v>
      </c>
      <c r="D7">
        <v>7</v>
      </c>
      <c r="E7">
        <v>1</v>
      </c>
      <c r="F7">
        <v>0</v>
      </c>
      <c r="G7" s="8">
        <f t="shared" si="0"/>
        <v>0.97963488888888894</v>
      </c>
      <c r="L7" s="6">
        <v>3000</v>
      </c>
      <c r="M7" s="6">
        <v>1500</v>
      </c>
      <c r="P7">
        <f>L7*M7</f>
        <v>4500000</v>
      </c>
    </row>
    <row r="8" spans="2:27" x14ac:dyDescent="0.25">
      <c r="B8">
        <v>57</v>
      </c>
      <c r="C8">
        <v>0</v>
      </c>
      <c r="D8">
        <v>18</v>
      </c>
      <c r="E8">
        <v>0</v>
      </c>
      <c r="F8">
        <v>28</v>
      </c>
      <c r="G8" s="8">
        <f t="shared" si="0"/>
        <v>0.97345599999999999</v>
      </c>
    </row>
    <row r="9" spans="2:27" x14ac:dyDescent="0.25">
      <c r="B9">
        <v>1</v>
      </c>
      <c r="C9">
        <v>0</v>
      </c>
      <c r="D9">
        <v>19</v>
      </c>
      <c r="E9">
        <v>19</v>
      </c>
      <c r="F9">
        <v>0</v>
      </c>
      <c r="G9" s="8">
        <f t="shared" si="0"/>
        <v>0.96050488888888885</v>
      </c>
    </row>
    <row r="10" spans="2:27" x14ac:dyDescent="0.25">
      <c r="B10">
        <v>22</v>
      </c>
      <c r="C10">
        <v>0</v>
      </c>
      <c r="D10">
        <v>27</v>
      </c>
      <c r="E10">
        <v>7</v>
      </c>
      <c r="F10">
        <v>0</v>
      </c>
      <c r="G10" s="8">
        <f t="shared" si="0"/>
        <v>0.95171022222222224</v>
      </c>
    </row>
    <row r="11" spans="2:27" x14ac:dyDescent="0.25">
      <c r="B11">
        <v>1</v>
      </c>
      <c r="C11">
        <v>29</v>
      </c>
      <c r="D11">
        <v>2</v>
      </c>
      <c r="E11">
        <v>2</v>
      </c>
      <c r="F11">
        <v>0</v>
      </c>
      <c r="G11" s="8">
        <f t="shared" si="0"/>
        <v>0.58426511111111112</v>
      </c>
    </row>
    <row r="12" spans="2:27" x14ac:dyDescent="0.25">
      <c r="B12">
        <v>1</v>
      </c>
      <c r="C12">
        <v>7</v>
      </c>
      <c r="D12">
        <v>0</v>
      </c>
      <c r="E12">
        <v>7</v>
      </c>
      <c r="F12">
        <v>16</v>
      </c>
      <c r="G12" s="8">
        <f t="shared" si="0"/>
        <v>0.51005088888888894</v>
      </c>
    </row>
    <row r="14" spans="2:27" x14ac:dyDescent="0.25">
      <c r="C14" t="s">
        <v>16</v>
      </c>
      <c r="D14" t="s">
        <v>10</v>
      </c>
      <c r="E14" t="s">
        <v>11</v>
      </c>
      <c r="F14" t="s">
        <v>12</v>
      </c>
      <c r="G14" s="8" t="s">
        <v>23</v>
      </c>
      <c r="H14" s="1" t="s">
        <v>18</v>
      </c>
      <c r="K14" t="s">
        <v>16</v>
      </c>
      <c r="L14" t="s">
        <v>10</v>
      </c>
      <c r="M14" t="s">
        <v>11</v>
      </c>
      <c r="N14" t="s">
        <v>12</v>
      </c>
      <c r="O14" s="8" t="s">
        <v>23</v>
      </c>
      <c r="P14" s="1" t="s">
        <v>18</v>
      </c>
      <c r="S14" t="s">
        <v>16</v>
      </c>
      <c r="T14" t="s">
        <v>10</v>
      </c>
      <c r="U14" t="s">
        <v>11</v>
      </c>
      <c r="V14" t="s">
        <v>12</v>
      </c>
      <c r="W14" s="8" t="s">
        <v>23</v>
      </c>
      <c r="X14" s="1" t="s">
        <v>18</v>
      </c>
    </row>
    <row r="15" spans="2:27" x14ac:dyDescent="0.25">
      <c r="B15">
        <v>14</v>
      </c>
      <c r="C15">
        <v>3</v>
      </c>
      <c r="D15">
        <v>5</v>
      </c>
      <c r="E15">
        <v>27</v>
      </c>
      <c r="F15">
        <v>15</v>
      </c>
      <c r="G15" s="8">
        <f t="shared" ref="G15:G26" si="3">(C15*$P$3+D15*$P$4+E15*$P$5+F15*$P$6)/$P$7</f>
        <v>0.99053599999999997</v>
      </c>
      <c r="H15" s="18">
        <f>SUM(B15:B26)</f>
        <v>140</v>
      </c>
      <c r="J15">
        <v>4</v>
      </c>
      <c r="K15">
        <v>0</v>
      </c>
      <c r="L15">
        <v>2</v>
      </c>
      <c r="M15">
        <v>45</v>
      </c>
      <c r="N15">
        <v>0</v>
      </c>
      <c r="O15" s="8">
        <f t="shared" ref="O15:O67" si="4">(K15*$P$3+L15*$P$4+M15*$P$5+N15*$P$6)/$P$7</f>
        <v>0.98952399999999996</v>
      </c>
      <c r="P15" s="9">
        <f>SUM(J15:J24)</f>
        <v>140</v>
      </c>
      <c r="R15">
        <v>28</v>
      </c>
      <c r="S15">
        <v>3</v>
      </c>
      <c r="T15">
        <v>5</v>
      </c>
      <c r="U15">
        <v>27</v>
      </c>
      <c r="V15">
        <v>15</v>
      </c>
      <c r="W15" s="8">
        <f t="shared" ref="W15:W72" si="5">(S15*$P$3+T15*$P$4+U15*$P$5+V15*$P$6)/$P$7</f>
        <v>0.99053599999999997</v>
      </c>
      <c r="X15" s="9">
        <f>SUM(R15:R26)</f>
        <v>141</v>
      </c>
    </row>
    <row r="16" spans="2:27" x14ac:dyDescent="0.25">
      <c r="B16">
        <v>6</v>
      </c>
      <c r="C16">
        <v>0</v>
      </c>
      <c r="D16">
        <v>2</v>
      </c>
      <c r="E16">
        <v>45</v>
      </c>
      <c r="F16">
        <v>0</v>
      </c>
      <c r="G16" s="8">
        <f t="shared" si="3"/>
        <v>0.98952399999999996</v>
      </c>
      <c r="J16">
        <v>27</v>
      </c>
      <c r="K16">
        <v>12</v>
      </c>
      <c r="L16">
        <v>9</v>
      </c>
      <c r="M16">
        <v>25</v>
      </c>
      <c r="N16">
        <v>0</v>
      </c>
      <c r="O16" s="8">
        <f t="shared" si="4"/>
        <v>0.98547822222222226</v>
      </c>
      <c r="R16">
        <v>11</v>
      </c>
      <c r="S16">
        <v>0</v>
      </c>
      <c r="T16">
        <v>2</v>
      </c>
      <c r="U16">
        <v>45</v>
      </c>
      <c r="V16">
        <v>0</v>
      </c>
      <c r="W16" s="8">
        <f t="shared" si="5"/>
        <v>0.98952399999999996</v>
      </c>
    </row>
    <row r="17" spans="2:24" x14ac:dyDescent="0.25">
      <c r="B17">
        <v>3</v>
      </c>
      <c r="C17">
        <v>40</v>
      </c>
      <c r="D17">
        <v>5</v>
      </c>
      <c r="E17">
        <v>6</v>
      </c>
      <c r="F17">
        <v>3</v>
      </c>
      <c r="G17" s="8">
        <f t="shared" si="3"/>
        <v>0.98650199999999999</v>
      </c>
      <c r="J17">
        <v>2</v>
      </c>
      <c r="K17">
        <v>59</v>
      </c>
      <c r="L17">
        <v>0</v>
      </c>
      <c r="M17">
        <v>0</v>
      </c>
      <c r="N17">
        <v>0</v>
      </c>
      <c r="O17" s="8">
        <f t="shared" si="4"/>
        <v>0.98297933333333332</v>
      </c>
      <c r="R17">
        <v>1</v>
      </c>
      <c r="S17">
        <v>0</v>
      </c>
      <c r="T17">
        <v>0</v>
      </c>
      <c r="U17">
        <v>41</v>
      </c>
      <c r="V17">
        <v>9</v>
      </c>
      <c r="W17" s="8">
        <f t="shared" si="5"/>
        <v>0.98704644444444445</v>
      </c>
    </row>
    <row r="18" spans="2:24" x14ac:dyDescent="0.25">
      <c r="B18">
        <v>1</v>
      </c>
      <c r="C18">
        <v>59</v>
      </c>
      <c r="D18">
        <v>0</v>
      </c>
      <c r="E18">
        <v>0</v>
      </c>
      <c r="F18">
        <v>0</v>
      </c>
      <c r="G18" s="8">
        <f t="shared" si="3"/>
        <v>0.98297933333333332</v>
      </c>
      <c r="J18">
        <v>17</v>
      </c>
      <c r="K18">
        <v>0</v>
      </c>
      <c r="L18">
        <v>10</v>
      </c>
      <c r="M18">
        <v>33</v>
      </c>
      <c r="N18">
        <v>0</v>
      </c>
      <c r="O18" s="8">
        <f t="shared" si="4"/>
        <v>0.98072933333333334</v>
      </c>
      <c r="R18">
        <v>10</v>
      </c>
      <c r="S18">
        <v>40</v>
      </c>
      <c r="T18">
        <v>5</v>
      </c>
      <c r="U18">
        <v>6</v>
      </c>
      <c r="V18">
        <v>3</v>
      </c>
      <c r="W18" s="8">
        <f t="shared" si="5"/>
        <v>0.98650199999999999</v>
      </c>
    </row>
    <row r="19" spans="2:24" x14ac:dyDescent="0.25">
      <c r="B19">
        <v>21</v>
      </c>
      <c r="C19">
        <v>0</v>
      </c>
      <c r="D19">
        <v>10</v>
      </c>
      <c r="E19">
        <v>33</v>
      </c>
      <c r="F19">
        <v>0</v>
      </c>
      <c r="G19" s="8">
        <f t="shared" si="3"/>
        <v>0.98072933333333334</v>
      </c>
      <c r="J19">
        <v>42</v>
      </c>
      <c r="K19">
        <v>0</v>
      </c>
      <c r="L19">
        <v>18</v>
      </c>
      <c r="M19">
        <v>0</v>
      </c>
      <c r="N19">
        <v>28</v>
      </c>
      <c r="O19" s="8">
        <f t="shared" si="4"/>
        <v>0.97345599999999999</v>
      </c>
      <c r="R19">
        <v>2</v>
      </c>
      <c r="S19">
        <v>48</v>
      </c>
      <c r="T19">
        <v>6</v>
      </c>
      <c r="U19">
        <v>0</v>
      </c>
      <c r="V19">
        <v>0</v>
      </c>
      <c r="W19" s="8">
        <f t="shared" si="5"/>
        <v>0.97906400000000005</v>
      </c>
    </row>
    <row r="20" spans="2:24" x14ac:dyDescent="0.25">
      <c r="B20">
        <v>1</v>
      </c>
      <c r="C20">
        <v>0</v>
      </c>
      <c r="D20">
        <v>4</v>
      </c>
      <c r="E20">
        <v>12</v>
      </c>
      <c r="F20">
        <v>39</v>
      </c>
      <c r="G20" s="8">
        <f t="shared" si="3"/>
        <v>0.97394866666666668</v>
      </c>
      <c r="J20">
        <v>1</v>
      </c>
      <c r="K20">
        <v>16</v>
      </c>
      <c r="L20">
        <v>6</v>
      </c>
      <c r="M20">
        <v>24</v>
      </c>
      <c r="N20">
        <v>2</v>
      </c>
      <c r="O20" s="8">
        <f t="shared" si="4"/>
        <v>0.97288399999999997</v>
      </c>
      <c r="R20">
        <v>26</v>
      </c>
      <c r="S20">
        <v>0</v>
      </c>
      <c r="T20">
        <v>18</v>
      </c>
      <c r="U20">
        <v>0</v>
      </c>
      <c r="V20">
        <v>28</v>
      </c>
      <c r="W20" s="8">
        <f t="shared" si="5"/>
        <v>0.97345599999999999</v>
      </c>
    </row>
    <row r="21" spans="2:24" x14ac:dyDescent="0.25">
      <c r="B21">
        <v>31</v>
      </c>
      <c r="C21">
        <v>0</v>
      </c>
      <c r="D21">
        <v>18</v>
      </c>
      <c r="E21">
        <v>0</v>
      </c>
      <c r="F21">
        <v>28</v>
      </c>
      <c r="G21" s="8">
        <f t="shared" si="3"/>
        <v>0.97345599999999999</v>
      </c>
      <c r="J21">
        <v>38</v>
      </c>
      <c r="K21">
        <v>9</v>
      </c>
      <c r="L21">
        <v>19</v>
      </c>
      <c r="M21">
        <v>4</v>
      </c>
      <c r="N21">
        <v>11</v>
      </c>
      <c r="O21" s="8">
        <f t="shared" si="4"/>
        <v>0.97158755555555554</v>
      </c>
      <c r="R21">
        <v>1</v>
      </c>
      <c r="S21">
        <v>0</v>
      </c>
      <c r="T21">
        <v>8</v>
      </c>
      <c r="U21">
        <v>0</v>
      </c>
      <c r="V21">
        <v>47</v>
      </c>
      <c r="W21" s="8">
        <f t="shared" si="5"/>
        <v>0.96998600000000001</v>
      </c>
    </row>
    <row r="22" spans="2:24" x14ac:dyDescent="0.25">
      <c r="B22">
        <v>44</v>
      </c>
      <c r="C22">
        <v>9</v>
      </c>
      <c r="D22">
        <v>19</v>
      </c>
      <c r="E22">
        <v>4</v>
      </c>
      <c r="F22">
        <v>11</v>
      </c>
      <c r="G22" s="8">
        <f t="shared" si="3"/>
        <v>0.97158755555555554</v>
      </c>
      <c r="J22">
        <v>1</v>
      </c>
      <c r="K22">
        <v>0</v>
      </c>
      <c r="L22">
        <v>27</v>
      </c>
      <c r="M22">
        <v>1</v>
      </c>
      <c r="N22">
        <v>8</v>
      </c>
      <c r="O22" s="8">
        <f t="shared" si="4"/>
        <v>0.95214488888888893</v>
      </c>
      <c r="R22">
        <v>48</v>
      </c>
      <c r="S22">
        <v>0</v>
      </c>
      <c r="T22">
        <v>24</v>
      </c>
      <c r="U22">
        <v>6</v>
      </c>
      <c r="V22">
        <v>8</v>
      </c>
      <c r="W22" s="8">
        <f t="shared" si="5"/>
        <v>0.96577333333333337</v>
      </c>
    </row>
    <row r="23" spans="2:24" x14ac:dyDescent="0.25">
      <c r="B23">
        <v>9</v>
      </c>
      <c r="C23">
        <v>20</v>
      </c>
      <c r="D23">
        <v>21</v>
      </c>
      <c r="E23">
        <v>0</v>
      </c>
      <c r="F23">
        <v>0</v>
      </c>
      <c r="G23" s="8">
        <f t="shared" si="3"/>
        <v>0.96094533333333332</v>
      </c>
      <c r="J23">
        <v>8</v>
      </c>
      <c r="K23">
        <v>0</v>
      </c>
      <c r="L23">
        <v>27</v>
      </c>
      <c r="M23">
        <v>7</v>
      </c>
      <c r="N23">
        <v>0</v>
      </c>
      <c r="O23" s="8">
        <f t="shared" si="4"/>
        <v>0.95171022222222224</v>
      </c>
      <c r="R23">
        <v>11</v>
      </c>
      <c r="S23">
        <v>20</v>
      </c>
      <c r="T23">
        <v>21</v>
      </c>
      <c r="U23">
        <v>0</v>
      </c>
      <c r="V23">
        <v>0</v>
      </c>
      <c r="W23" s="8">
        <f t="shared" si="5"/>
        <v>0.96094533333333332</v>
      </c>
    </row>
    <row r="24" spans="2:24" x14ac:dyDescent="0.25">
      <c r="B24">
        <v>8</v>
      </c>
      <c r="C24">
        <v>0</v>
      </c>
      <c r="D24">
        <v>27</v>
      </c>
      <c r="E24">
        <v>7</v>
      </c>
      <c r="F24">
        <v>0</v>
      </c>
      <c r="G24" s="8">
        <f t="shared" si="3"/>
        <v>0.95171022222222224</v>
      </c>
      <c r="O24" s="8"/>
      <c r="R24">
        <v>1</v>
      </c>
      <c r="S24">
        <v>0</v>
      </c>
      <c r="T24">
        <v>27</v>
      </c>
      <c r="U24">
        <v>1</v>
      </c>
      <c r="V24">
        <v>8</v>
      </c>
      <c r="W24" s="8">
        <f t="shared" si="5"/>
        <v>0.95214488888888893</v>
      </c>
    </row>
    <row r="25" spans="2:24" x14ac:dyDescent="0.25">
      <c r="B25">
        <v>1</v>
      </c>
      <c r="C25">
        <v>0</v>
      </c>
      <c r="D25">
        <v>31</v>
      </c>
      <c r="E25">
        <v>0</v>
      </c>
      <c r="F25">
        <v>0</v>
      </c>
      <c r="G25" s="8">
        <f t="shared" si="3"/>
        <v>0.92665200000000003</v>
      </c>
      <c r="O25" s="8"/>
      <c r="R25">
        <v>1</v>
      </c>
      <c r="S25">
        <v>0</v>
      </c>
      <c r="T25">
        <v>27</v>
      </c>
      <c r="U25">
        <v>7</v>
      </c>
      <c r="V25">
        <v>0</v>
      </c>
      <c r="W25" s="8">
        <f t="shared" si="5"/>
        <v>0.95171022222222224</v>
      </c>
    </row>
    <row r="26" spans="2:24" x14ac:dyDescent="0.25">
      <c r="B26">
        <v>1</v>
      </c>
      <c r="C26">
        <v>3</v>
      </c>
      <c r="D26">
        <v>12</v>
      </c>
      <c r="E26">
        <v>20</v>
      </c>
      <c r="F26">
        <v>4</v>
      </c>
      <c r="G26" s="8">
        <f t="shared" si="3"/>
        <v>0.88410377777777782</v>
      </c>
      <c r="O26" s="8"/>
      <c r="R26">
        <v>1</v>
      </c>
      <c r="S26">
        <v>0</v>
      </c>
      <c r="T26">
        <v>16</v>
      </c>
      <c r="U26">
        <v>2</v>
      </c>
      <c r="V26">
        <v>24</v>
      </c>
      <c r="W26" s="8">
        <f t="shared" si="5"/>
        <v>0.8927937777777778</v>
      </c>
    </row>
    <row r="27" spans="2:24" x14ac:dyDescent="0.25">
      <c r="W27" s="8"/>
    </row>
    <row r="28" spans="2:24" x14ac:dyDescent="0.25">
      <c r="C28" t="s">
        <v>16</v>
      </c>
      <c r="D28" t="s">
        <v>10</v>
      </c>
      <c r="E28" t="s">
        <v>11</v>
      </c>
      <c r="F28" t="s">
        <v>12</v>
      </c>
      <c r="G28" s="8" t="s">
        <v>23</v>
      </c>
      <c r="H28" s="1" t="s">
        <v>18</v>
      </c>
      <c r="K28" t="s">
        <v>16</v>
      </c>
      <c r="L28" t="s">
        <v>10</v>
      </c>
      <c r="M28" t="s">
        <v>11</v>
      </c>
      <c r="N28" t="s">
        <v>12</v>
      </c>
      <c r="O28" s="8" t="s">
        <v>23</v>
      </c>
      <c r="P28" s="1" t="s">
        <v>18</v>
      </c>
      <c r="S28" t="s">
        <v>16</v>
      </c>
      <c r="T28" t="s">
        <v>10</v>
      </c>
      <c r="U28" t="s">
        <v>11</v>
      </c>
      <c r="V28" t="s">
        <v>12</v>
      </c>
      <c r="W28" s="8" t="s">
        <v>23</v>
      </c>
      <c r="X28" s="1" t="s">
        <v>18</v>
      </c>
    </row>
    <row r="29" spans="2:24" x14ac:dyDescent="0.25">
      <c r="B29">
        <v>17</v>
      </c>
      <c r="C29">
        <v>0</v>
      </c>
      <c r="D29">
        <v>2</v>
      </c>
      <c r="E29">
        <v>45</v>
      </c>
      <c r="F29">
        <v>0</v>
      </c>
      <c r="G29" s="8">
        <f t="shared" ref="G29:G37" si="6">(C29*$P$3+D29*$P$4+E29*$P$5+F29*$P$6)/$P$7</f>
        <v>0.98952399999999996</v>
      </c>
      <c r="H29" s="18">
        <f>SUM(B29:B37)</f>
        <v>141</v>
      </c>
      <c r="J29">
        <v>1</v>
      </c>
      <c r="K29">
        <v>0</v>
      </c>
      <c r="L29">
        <v>2</v>
      </c>
      <c r="M29">
        <v>45</v>
      </c>
      <c r="N29">
        <v>0</v>
      </c>
      <c r="O29" s="8">
        <f t="shared" si="4"/>
        <v>0.98952399999999996</v>
      </c>
      <c r="P29" s="9">
        <f>SUM(J29:J38)</f>
        <v>141</v>
      </c>
      <c r="R29">
        <v>14</v>
      </c>
      <c r="S29">
        <v>3</v>
      </c>
      <c r="T29">
        <v>5</v>
      </c>
      <c r="U29">
        <v>27</v>
      </c>
      <c r="V29">
        <v>15</v>
      </c>
      <c r="W29" s="8">
        <f t="shared" si="5"/>
        <v>0.99053599999999997</v>
      </c>
      <c r="X29" s="9">
        <f>SUM(R29:R37)</f>
        <v>142</v>
      </c>
    </row>
    <row r="30" spans="2:24" x14ac:dyDescent="0.25">
      <c r="B30">
        <v>1</v>
      </c>
      <c r="C30">
        <v>59</v>
      </c>
      <c r="D30">
        <v>0</v>
      </c>
      <c r="E30">
        <v>0</v>
      </c>
      <c r="F30">
        <v>0</v>
      </c>
      <c r="G30" s="8">
        <f t="shared" si="6"/>
        <v>0.98297933333333332</v>
      </c>
      <c r="J30">
        <v>1</v>
      </c>
      <c r="K30">
        <v>1</v>
      </c>
      <c r="L30">
        <v>6</v>
      </c>
      <c r="M30">
        <v>36</v>
      </c>
      <c r="N30">
        <v>3</v>
      </c>
      <c r="O30" s="8">
        <f t="shared" si="4"/>
        <v>0.9864546666666667</v>
      </c>
      <c r="R30">
        <v>6</v>
      </c>
      <c r="S30">
        <v>0</v>
      </c>
      <c r="T30">
        <v>2</v>
      </c>
      <c r="U30">
        <v>45</v>
      </c>
      <c r="V30">
        <v>0</v>
      </c>
      <c r="W30" s="8">
        <f t="shared" si="5"/>
        <v>0.98952399999999996</v>
      </c>
    </row>
    <row r="31" spans="2:24" x14ac:dyDescent="0.25">
      <c r="B31">
        <v>1</v>
      </c>
      <c r="C31">
        <v>0</v>
      </c>
      <c r="D31">
        <v>0</v>
      </c>
      <c r="E31">
        <v>43</v>
      </c>
      <c r="F31">
        <v>6</v>
      </c>
      <c r="G31" s="8">
        <f t="shared" si="6"/>
        <v>0.98171822222222227</v>
      </c>
      <c r="J31">
        <v>1</v>
      </c>
      <c r="K31">
        <v>24</v>
      </c>
      <c r="L31">
        <v>4</v>
      </c>
      <c r="M31">
        <v>0</v>
      </c>
      <c r="N31">
        <v>30</v>
      </c>
      <c r="O31" s="8">
        <f t="shared" si="4"/>
        <v>0.98592400000000002</v>
      </c>
      <c r="R31">
        <v>4</v>
      </c>
      <c r="S31">
        <v>40</v>
      </c>
      <c r="T31">
        <v>5</v>
      </c>
      <c r="U31">
        <v>6</v>
      </c>
      <c r="V31">
        <v>3</v>
      </c>
      <c r="W31" s="8">
        <f t="shared" si="5"/>
        <v>0.98650199999999999</v>
      </c>
    </row>
    <row r="32" spans="2:24" x14ac:dyDescent="0.25">
      <c r="B32">
        <v>17</v>
      </c>
      <c r="C32">
        <v>0</v>
      </c>
      <c r="D32">
        <v>10</v>
      </c>
      <c r="E32">
        <v>33</v>
      </c>
      <c r="F32">
        <v>0</v>
      </c>
      <c r="G32" s="8">
        <f t="shared" si="6"/>
        <v>0.98072933333333334</v>
      </c>
      <c r="J32">
        <v>26</v>
      </c>
      <c r="K32">
        <v>0</v>
      </c>
      <c r="L32">
        <v>8</v>
      </c>
      <c r="M32">
        <v>36</v>
      </c>
      <c r="N32">
        <v>0</v>
      </c>
      <c r="O32" s="8">
        <f t="shared" si="4"/>
        <v>0.98292800000000002</v>
      </c>
      <c r="R32">
        <v>1</v>
      </c>
      <c r="S32">
        <v>59</v>
      </c>
      <c r="T32">
        <v>0</v>
      </c>
      <c r="U32">
        <v>0</v>
      </c>
      <c r="V32">
        <v>0</v>
      </c>
      <c r="W32" s="8">
        <f t="shared" si="5"/>
        <v>0.98297933333333332</v>
      </c>
    </row>
    <row r="33" spans="2:24" x14ac:dyDescent="0.25">
      <c r="B33">
        <v>7</v>
      </c>
      <c r="C33">
        <v>33</v>
      </c>
      <c r="D33">
        <v>11</v>
      </c>
      <c r="E33">
        <v>1</v>
      </c>
      <c r="F33">
        <v>5</v>
      </c>
      <c r="G33" s="8">
        <f t="shared" si="6"/>
        <v>0.97702488888888894</v>
      </c>
      <c r="J33">
        <v>1</v>
      </c>
      <c r="K33">
        <v>36</v>
      </c>
      <c r="L33">
        <v>6</v>
      </c>
      <c r="M33">
        <v>6</v>
      </c>
      <c r="N33">
        <v>5</v>
      </c>
      <c r="O33" s="8">
        <f t="shared" si="4"/>
        <v>0.9808513333333333</v>
      </c>
      <c r="R33">
        <v>22</v>
      </c>
      <c r="S33">
        <v>0</v>
      </c>
      <c r="T33">
        <v>10</v>
      </c>
      <c r="U33">
        <v>33</v>
      </c>
      <c r="V33">
        <v>0</v>
      </c>
      <c r="W33" s="8">
        <f t="shared" si="5"/>
        <v>0.98072933333333334</v>
      </c>
    </row>
    <row r="34" spans="2:24" x14ac:dyDescent="0.25">
      <c r="B34">
        <v>34</v>
      </c>
      <c r="C34">
        <v>0</v>
      </c>
      <c r="D34">
        <v>18</v>
      </c>
      <c r="E34">
        <v>0</v>
      </c>
      <c r="F34">
        <v>28</v>
      </c>
      <c r="G34" s="8">
        <f t="shared" si="6"/>
        <v>0.97345599999999999</v>
      </c>
      <c r="J34">
        <v>7</v>
      </c>
      <c r="K34">
        <v>10</v>
      </c>
      <c r="L34">
        <v>10</v>
      </c>
      <c r="M34">
        <v>0</v>
      </c>
      <c r="N34">
        <v>33</v>
      </c>
      <c r="O34" s="8">
        <f t="shared" si="4"/>
        <v>0.97867666666666664</v>
      </c>
      <c r="R34">
        <v>1</v>
      </c>
      <c r="S34">
        <v>48</v>
      </c>
      <c r="T34">
        <v>6</v>
      </c>
      <c r="U34">
        <v>0</v>
      </c>
      <c r="V34">
        <v>0</v>
      </c>
      <c r="W34" s="8">
        <f t="shared" si="5"/>
        <v>0.97906400000000005</v>
      </c>
    </row>
    <row r="35" spans="2:24" x14ac:dyDescent="0.25">
      <c r="B35">
        <v>56</v>
      </c>
      <c r="C35">
        <v>9</v>
      </c>
      <c r="D35">
        <v>19</v>
      </c>
      <c r="E35">
        <v>4</v>
      </c>
      <c r="F35">
        <v>11</v>
      </c>
      <c r="G35" s="8">
        <f t="shared" si="6"/>
        <v>0.97158755555555554</v>
      </c>
      <c r="J35">
        <v>26</v>
      </c>
      <c r="K35">
        <v>0</v>
      </c>
      <c r="L35">
        <v>14</v>
      </c>
      <c r="M35">
        <v>12</v>
      </c>
      <c r="N35">
        <v>20</v>
      </c>
      <c r="O35" s="8">
        <f t="shared" si="4"/>
        <v>0.97741866666666666</v>
      </c>
      <c r="R35">
        <v>30</v>
      </c>
      <c r="S35">
        <v>0</v>
      </c>
      <c r="T35">
        <v>18</v>
      </c>
      <c r="U35">
        <v>0</v>
      </c>
      <c r="V35">
        <v>28</v>
      </c>
      <c r="W35" s="8">
        <f t="shared" si="5"/>
        <v>0.97345599999999999</v>
      </c>
    </row>
    <row r="36" spans="2:24" x14ac:dyDescent="0.25">
      <c r="B36">
        <v>1</v>
      </c>
      <c r="C36">
        <v>0</v>
      </c>
      <c r="D36">
        <v>27</v>
      </c>
      <c r="E36">
        <v>1</v>
      </c>
      <c r="F36">
        <v>8</v>
      </c>
      <c r="G36" s="8">
        <f t="shared" si="6"/>
        <v>0.95214488888888893</v>
      </c>
      <c r="J36">
        <v>1</v>
      </c>
      <c r="K36">
        <v>0</v>
      </c>
      <c r="L36">
        <v>18</v>
      </c>
      <c r="M36">
        <v>0</v>
      </c>
      <c r="N36">
        <v>28</v>
      </c>
      <c r="O36" s="8">
        <f t="shared" si="4"/>
        <v>0.97345599999999999</v>
      </c>
      <c r="R36">
        <v>54</v>
      </c>
      <c r="S36">
        <v>9</v>
      </c>
      <c r="T36">
        <v>19</v>
      </c>
      <c r="U36">
        <v>4</v>
      </c>
      <c r="V36">
        <v>11</v>
      </c>
      <c r="W36" s="8">
        <f t="shared" si="5"/>
        <v>0.97158755555555554</v>
      </c>
    </row>
    <row r="37" spans="2:24" x14ac:dyDescent="0.25">
      <c r="B37">
        <v>7</v>
      </c>
      <c r="C37">
        <v>0</v>
      </c>
      <c r="D37">
        <v>27</v>
      </c>
      <c r="E37">
        <v>7</v>
      </c>
      <c r="F37">
        <v>0</v>
      </c>
      <c r="G37" s="8">
        <f t="shared" si="6"/>
        <v>0.95171022222222224</v>
      </c>
      <c r="J37">
        <v>74</v>
      </c>
      <c r="K37">
        <v>9</v>
      </c>
      <c r="L37">
        <v>19</v>
      </c>
      <c r="M37">
        <v>4</v>
      </c>
      <c r="N37">
        <v>11</v>
      </c>
      <c r="O37" s="8">
        <f t="shared" si="4"/>
        <v>0.97158755555555554</v>
      </c>
      <c r="R37">
        <v>10</v>
      </c>
      <c r="S37">
        <v>0</v>
      </c>
      <c r="T37">
        <v>27</v>
      </c>
      <c r="U37">
        <v>7</v>
      </c>
      <c r="V37">
        <v>0</v>
      </c>
      <c r="W37" s="8">
        <f t="shared" si="5"/>
        <v>0.95171022222222224</v>
      </c>
    </row>
    <row r="38" spans="2:24" x14ac:dyDescent="0.25">
      <c r="J38">
        <v>3</v>
      </c>
      <c r="K38">
        <v>0</v>
      </c>
      <c r="L38">
        <v>27</v>
      </c>
      <c r="M38">
        <v>7</v>
      </c>
      <c r="N38">
        <v>0</v>
      </c>
      <c r="O38" s="8">
        <f t="shared" si="4"/>
        <v>0.95171022222222224</v>
      </c>
      <c r="W38" s="8"/>
    </row>
    <row r="39" spans="2:24" x14ac:dyDescent="0.25">
      <c r="O39" s="8"/>
      <c r="W39" s="8"/>
    </row>
    <row r="40" spans="2:24" x14ac:dyDescent="0.25">
      <c r="C40" t="s">
        <v>16</v>
      </c>
      <c r="D40" t="s">
        <v>10</v>
      </c>
      <c r="E40" t="s">
        <v>11</v>
      </c>
      <c r="F40" t="s">
        <v>12</v>
      </c>
      <c r="G40" s="8" t="s">
        <v>23</v>
      </c>
      <c r="H40" s="1" t="s">
        <v>18</v>
      </c>
      <c r="K40" t="s">
        <v>16</v>
      </c>
      <c r="L40" t="s">
        <v>10</v>
      </c>
      <c r="M40" t="s">
        <v>11</v>
      </c>
      <c r="N40" t="s">
        <v>12</v>
      </c>
      <c r="O40" s="8" t="s">
        <v>23</v>
      </c>
      <c r="P40" s="1" t="s">
        <v>18</v>
      </c>
      <c r="S40" t="s">
        <v>16</v>
      </c>
      <c r="T40" t="s">
        <v>10</v>
      </c>
      <c r="U40" t="s">
        <v>11</v>
      </c>
      <c r="V40" t="s">
        <v>12</v>
      </c>
      <c r="W40" s="8" t="s">
        <v>23</v>
      </c>
      <c r="X40" s="1" t="s">
        <v>18</v>
      </c>
    </row>
    <row r="41" spans="2:24" x14ac:dyDescent="0.25">
      <c r="G41" s="8">
        <f t="shared" ref="G41:G67" si="7">(C41*$P$3+D41*$P$4+E41*$P$5+F41*$P$6)/$P$7</f>
        <v>0</v>
      </c>
      <c r="K41">
        <v>0</v>
      </c>
      <c r="L41">
        <v>31</v>
      </c>
      <c r="M41">
        <v>0</v>
      </c>
      <c r="N41">
        <v>0</v>
      </c>
      <c r="O41" s="8">
        <f t="shared" si="4"/>
        <v>0.92665200000000003</v>
      </c>
      <c r="W41" s="8">
        <f t="shared" si="5"/>
        <v>0</v>
      </c>
    </row>
    <row r="42" spans="2:24" x14ac:dyDescent="0.25">
      <c r="G42" s="8">
        <f t="shared" si="7"/>
        <v>0</v>
      </c>
      <c r="K42">
        <v>0</v>
      </c>
      <c r="L42">
        <v>0</v>
      </c>
      <c r="M42">
        <v>47</v>
      </c>
      <c r="N42">
        <v>0</v>
      </c>
      <c r="O42" s="8">
        <f t="shared" si="4"/>
        <v>0.9710617777777778</v>
      </c>
      <c r="W42" s="8">
        <f t="shared" si="5"/>
        <v>0</v>
      </c>
    </row>
    <row r="43" spans="2:24" x14ac:dyDescent="0.25">
      <c r="G43" s="8">
        <f t="shared" si="7"/>
        <v>0</v>
      </c>
      <c r="K43">
        <v>0</v>
      </c>
      <c r="L43">
        <v>0</v>
      </c>
      <c r="M43">
        <v>0</v>
      </c>
      <c r="N43">
        <v>61</v>
      </c>
      <c r="O43" s="8">
        <f t="shared" si="4"/>
        <v>0.94855</v>
      </c>
      <c r="W43" s="8">
        <f t="shared" si="5"/>
        <v>0</v>
      </c>
    </row>
    <row r="44" spans="2:24" x14ac:dyDescent="0.25">
      <c r="G44" s="8">
        <f t="shared" si="7"/>
        <v>0</v>
      </c>
      <c r="O44" s="8">
        <f t="shared" si="4"/>
        <v>0</v>
      </c>
      <c r="W44" s="8">
        <f t="shared" si="5"/>
        <v>0</v>
      </c>
    </row>
    <row r="45" spans="2:24" x14ac:dyDescent="0.25">
      <c r="G45" s="8">
        <f t="shared" si="7"/>
        <v>0</v>
      </c>
      <c r="O45" s="8">
        <f t="shared" si="4"/>
        <v>0</v>
      </c>
      <c r="W45" s="8">
        <f t="shared" si="5"/>
        <v>0</v>
      </c>
    </row>
    <row r="46" spans="2:24" x14ac:dyDescent="0.25">
      <c r="G46" s="8">
        <f t="shared" si="7"/>
        <v>0</v>
      </c>
      <c r="O46" s="8">
        <f t="shared" si="4"/>
        <v>0</v>
      </c>
      <c r="W46" s="8">
        <f t="shared" si="5"/>
        <v>0</v>
      </c>
    </row>
    <row r="47" spans="2:24" x14ac:dyDescent="0.25">
      <c r="G47" s="8">
        <f t="shared" si="7"/>
        <v>0</v>
      </c>
      <c r="O47" s="8">
        <f t="shared" si="4"/>
        <v>0</v>
      </c>
      <c r="W47" s="8">
        <f t="shared" si="5"/>
        <v>0</v>
      </c>
    </row>
    <row r="48" spans="2:24" x14ac:dyDescent="0.25">
      <c r="G48" s="8">
        <f t="shared" si="7"/>
        <v>0</v>
      </c>
      <c r="O48" s="8">
        <f t="shared" si="4"/>
        <v>0</v>
      </c>
      <c r="W48" s="8">
        <f t="shared" si="5"/>
        <v>0</v>
      </c>
    </row>
    <row r="49" spans="7:23" x14ac:dyDescent="0.25">
      <c r="G49" s="8">
        <f t="shared" si="7"/>
        <v>0</v>
      </c>
      <c r="O49" s="8">
        <f t="shared" si="4"/>
        <v>0</v>
      </c>
      <c r="W49" s="8">
        <f t="shared" si="5"/>
        <v>0</v>
      </c>
    </row>
    <row r="50" spans="7:23" x14ac:dyDescent="0.25">
      <c r="G50" s="8">
        <f t="shared" si="7"/>
        <v>0</v>
      </c>
      <c r="O50" s="8">
        <f t="shared" si="4"/>
        <v>0</v>
      </c>
      <c r="W50" s="8">
        <f t="shared" si="5"/>
        <v>0</v>
      </c>
    </row>
    <row r="51" spans="7:23" x14ac:dyDescent="0.25">
      <c r="G51" s="8">
        <f t="shared" si="7"/>
        <v>0</v>
      </c>
      <c r="O51" s="8">
        <f t="shared" si="4"/>
        <v>0</v>
      </c>
      <c r="W51" s="8">
        <f t="shared" si="5"/>
        <v>0</v>
      </c>
    </row>
    <row r="52" spans="7:23" x14ac:dyDescent="0.25">
      <c r="G52" s="8">
        <f t="shared" si="7"/>
        <v>0</v>
      </c>
      <c r="O52" s="8">
        <f t="shared" si="4"/>
        <v>0</v>
      </c>
      <c r="W52" s="8">
        <f t="shared" si="5"/>
        <v>0</v>
      </c>
    </row>
    <row r="53" spans="7:23" x14ac:dyDescent="0.25">
      <c r="G53" s="8">
        <f t="shared" si="7"/>
        <v>0</v>
      </c>
      <c r="O53" s="8">
        <f t="shared" si="4"/>
        <v>0</v>
      </c>
      <c r="W53" s="8">
        <f t="shared" si="5"/>
        <v>0</v>
      </c>
    </row>
    <row r="54" spans="7:23" x14ac:dyDescent="0.25">
      <c r="G54" s="8">
        <f t="shared" si="7"/>
        <v>0</v>
      </c>
      <c r="O54" s="8">
        <f t="shared" si="4"/>
        <v>0</v>
      </c>
      <c r="W54" s="8">
        <f t="shared" si="5"/>
        <v>0</v>
      </c>
    </row>
    <row r="55" spans="7:23" x14ac:dyDescent="0.25">
      <c r="G55" s="8">
        <f t="shared" si="7"/>
        <v>0</v>
      </c>
      <c r="O55" s="8">
        <f t="shared" si="4"/>
        <v>0</v>
      </c>
      <c r="W55" s="8">
        <f t="shared" si="5"/>
        <v>0</v>
      </c>
    </row>
    <row r="56" spans="7:23" x14ac:dyDescent="0.25">
      <c r="G56" s="8">
        <f t="shared" si="7"/>
        <v>0</v>
      </c>
      <c r="O56" s="8">
        <f t="shared" si="4"/>
        <v>0</v>
      </c>
      <c r="W56" s="8">
        <f t="shared" si="5"/>
        <v>0</v>
      </c>
    </row>
    <row r="57" spans="7:23" x14ac:dyDescent="0.25">
      <c r="G57" s="8">
        <f t="shared" si="7"/>
        <v>0</v>
      </c>
      <c r="O57" s="8">
        <f t="shared" si="4"/>
        <v>0</v>
      </c>
      <c r="W57" s="8">
        <f t="shared" si="5"/>
        <v>0</v>
      </c>
    </row>
    <row r="58" spans="7:23" x14ac:dyDescent="0.25">
      <c r="G58" s="8">
        <f t="shared" si="7"/>
        <v>0</v>
      </c>
      <c r="O58" s="8">
        <f t="shared" si="4"/>
        <v>0</v>
      </c>
      <c r="W58" s="8">
        <f t="shared" si="5"/>
        <v>0</v>
      </c>
    </row>
    <row r="59" spans="7:23" x14ac:dyDescent="0.25">
      <c r="G59" s="8">
        <f t="shared" si="7"/>
        <v>0</v>
      </c>
      <c r="O59" s="8">
        <f t="shared" si="4"/>
        <v>0</v>
      </c>
      <c r="W59" s="8">
        <f t="shared" si="5"/>
        <v>0</v>
      </c>
    </row>
    <row r="60" spans="7:23" x14ac:dyDescent="0.25">
      <c r="G60" s="8">
        <f t="shared" si="7"/>
        <v>0</v>
      </c>
      <c r="O60" s="8">
        <f t="shared" si="4"/>
        <v>0</v>
      </c>
      <c r="W60" s="8">
        <f t="shared" si="5"/>
        <v>0</v>
      </c>
    </row>
    <row r="61" spans="7:23" x14ac:dyDescent="0.25">
      <c r="G61" s="8">
        <f t="shared" si="7"/>
        <v>0</v>
      </c>
      <c r="O61" s="8">
        <f t="shared" si="4"/>
        <v>0</v>
      </c>
      <c r="W61" s="8">
        <f t="shared" si="5"/>
        <v>0</v>
      </c>
    </row>
    <row r="62" spans="7:23" x14ac:dyDescent="0.25">
      <c r="G62" s="8">
        <f t="shared" si="7"/>
        <v>0</v>
      </c>
      <c r="O62" s="8">
        <f t="shared" si="4"/>
        <v>0</v>
      </c>
      <c r="W62" s="8">
        <f t="shared" si="5"/>
        <v>0</v>
      </c>
    </row>
    <row r="63" spans="7:23" x14ac:dyDescent="0.25">
      <c r="G63" s="8">
        <f t="shared" si="7"/>
        <v>0</v>
      </c>
      <c r="O63" s="8">
        <f t="shared" si="4"/>
        <v>0</v>
      </c>
      <c r="W63" s="8">
        <f t="shared" si="5"/>
        <v>0</v>
      </c>
    </row>
    <row r="64" spans="7:23" x14ac:dyDescent="0.25">
      <c r="G64" s="8">
        <f t="shared" si="7"/>
        <v>0</v>
      </c>
      <c r="O64" s="8">
        <f t="shared" si="4"/>
        <v>0</v>
      </c>
      <c r="W64" s="8">
        <f t="shared" si="5"/>
        <v>0</v>
      </c>
    </row>
    <row r="65" spans="7:23" x14ac:dyDescent="0.25">
      <c r="G65" s="8">
        <f t="shared" si="7"/>
        <v>0</v>
      </c>
      <c r="O65" s="8">
        <f t="shared" si="4"/>
        <v>0</v>
      </c>
      <c r="W65" s="8">
        <f t="shared" si="5"/>
        <v>0</v>
      </c>
    </row>
    <row r="66" spans="7:23" x14ac:dyDescent="0.25">
      <c r="G66" s="8">
        <f t="shared" si="7"/>
        <v>0</v>
      </c>
      <c r="O66" s="8">
        <f t="shared" si="4"/>
        <v>0</v>
      </c>
      <c r="W66" s="8">
        <f t="shared" si="5"/>
        <v>0</v>
      </c>
    </row>
    <row r="67" spans="7:23" x14ac:dyDescent="0.25">
      <c r="G67" s="8">
        <f t="shared" si="7"/>
        <v>0</v>
      </c>
      <c r="O67" s="8">
        <f t="shared" si="4"/>
        <v>0</v>
      </c>
      <c r="W67" s="8">
        <f t="shared" si="5"/>
        <v>0</v>
      </c>
    </row>
    <row r="68" spans="7:23" x14ac:dyDescent="0.25">
      <c r="G68" s="8">
        <f t="shared" ref="G68:G74" si="8">(C68*$P$3+D68*$P$4+E68*$P$5+F68*$P$6)/$P$7</f>
        <v>0</v>
      </c>
      <c r="W68" s="8">
        <f t="shared" si="5"/>
        <v>0</v>
      </c>
    </row>
    <row r="69" spans="7:23" x14ac:dyDescent="0.25">
      <c r="G69" s="8">
        <f t="shared" si="8"/>
        <v>0</v>
      </c>
      <c r="W69" s="8">
        <f t="shared" si="5"/>
        <v>0</v>
      </c>
    </row>
    <row r="70" spans="7:23" x14ac:dyDescent="0.25">
      <c r="G70" s="8">
        <f t="shared" si="8"/>
        <v>0</v>
      </c>
      <c r="W70" s="8">
        <f t="shared" si="5"/>
        <v>0</v>
      </c>
    </row>
    <row r="71" spans="7:23" x14ac:dyDescent="0.25">
      <c r="G71" s="8">
        <f t="shared" si="8"/>
        <v>0</v>
      </c>
      <c r="W71" s="8">
        <f t="shared" si="5"/>
        <v>0</v>
      </c>
    </row>
    <row r="72" spans="7:23" x14ac:dyDescent="0.25">
      <c r="G72" s="8">
        <f t="shared" si="8"/>
        <v>0</v>
      </c>
      <c r="W72" s="8">
        <f t="shared" si="5"/>
        <v>0</v>
      </c>
    </row>
    <row r="73" spans="7:23" x14ac:dyDescent="0.25">
      <c r="G73" s="8">
        <f t="shared" si="8"/>
        <v>0</v>
      </c>
    </row>
    <row r="74" spans="7:23" x14ac:dyDescent="0.25">
      <c r="G74" s="8">
        <f t="shared" si="8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1A95-457E-475B-8A49-69EF23B58753}">
  <dimension ref="B1:H34"/>
  <sheetViews>
    <sheetView workbookViewId="0">
      <selection activeCell="B2" sqref="B2:G26"/>
    </sheetView>
  </sheetViews>
  <sheetFormatPr defaultRowHeight="13.8" x14ac:dyDescent="0.25"/>
  <cols>
    <col min="2" max="6" width="8.88671875" style="19"/>
    <col min="7" max="7" width="8.88671875" style="20"/>
  </cols>
  <sheetData>
    <row r="1" spans="2:8" x14ac:dyDescent="0.25">
      <c r="B1" s="19" t="s">
        <v>26</v>
      </c>
      <c r="C1" s="19" t="s">
        <v>16</v>
      </c>
      <c r="D1" s="19" t="s">
        <v>10</v>
      </c>
      <c r="E1" s="19" t="s">
        <v>11</v>
      </c>
      <c r="F1" s="19" t="s">
        <v>12</v>
      </c>
      <c r="G1" s="20" t="s">
        <v>23</v>
      </c>
    </row>
    <row r="2" spans="2:8" x14ac:dyDescent="0.25">
      <c r="B2" s="19">
        <v>1</v>
      </c>
      <c r="C2" s="19">
        <v>3</v>
      </c>
      <c r="D2" s="19">
        <v>5</v>
      </c>
      <c r="E2" s="19">
        <v>27</v>
      </c>
      <c r="F2" s="19">
        <v>15</v>
      </c>
      <c r="G2" s="20">
        <v>0.99053599999999997</v>
      </c>
      <c r="H2">
        <v>0</v>
      </c>
    </row>
    <row r="3" spans="2:8" x14ac:dyDescent="0.25">
      <c r="B3" s="19">
        <v>2</v>
      </c>
      <c r="C3" s="19">
        <v>0</v>
      </c>
      <c r="D3" s="19">
        <v>2</v>
      </c>
      <c r="E3" s="19">
        <v>45</v>
      </c>
      <c r="F3" s="19">
        <v>0</v>
      </c>
      <c r="G3" s="20">
        <v>0.98952399999999996</v>
      </c>
      <c r="H3">
        <v>0</v>
      </c>
    </row>
    <row r="4" spans="2:8" x14ac:dyDescent="0.25">
      <c r="B4" s="19">
        <v>3</v>
      </c>
      <c r="C4" s="19">
        <v>0</v>
      </c>
      <c r="D4" s="19">
        <v>0</v>
      </c>
      <c r="E4" s="19">
        <v>41</v>
      </c>
      <c r="F4" s="19">
        <v>9</v>
      </c>
      <c r="G4" s="20">
        <v>0.98704644444444445</v>
      </c>
      <c r="H4">
        <v>0</v>
      </c>
    </row>
    <row r="5" spans="2:8" x14ac:dyDescent="0.25">
      <c r="B5" s="19">
        <v>4</v>
      </c>
      <c r="C5" s="19">
        <v>40</v>
      </c>
      <c r="D5" s="19">
        <v>5</v>
      </c>
      <c r="E5" s="19">
        <v>6</v>
      </c>
      <c r="F5" s="19">
        <v>3</v>
      </c>
      <c r="G5" s="20">
        <v>0.98650199999999999</v>
      </c>
      <c r="H5">
        <v>0</v>
      </c>
    </row>
    <row r="6" spans="2:8" x14ac:dyDescent="0.25">
      <c r="B6" s="19">
        <v>5</v>
      </c>
      <c r="C6" s="19">
        <v>1</v>
      </c>
      <c r="D6" s="19">
        <v>6</v>
      </c>
      <c r="E6" s="19">
        <v>36</v>
      </c>
      <c r="F6" s="19">
        <v>3</v>
      </c>
      <c r="G6" s="20">
        <v>0.9864546666666667</v>
      </c>
      <c r="H6">
        <v>1</v>
      </c>
    </row>
    <row r="7" spans="2:8" x14ac:dyDescent="0.25">
      <c r="B7" s="19">
        <v>6</v>
      </c>
      <c r="C7" s="19">
        <v>24</v>
      </c>
      <c r="D7" s="19">
        <v>4</v>
      </c>
      <c r="E7" s="19">
        <v>0</v>
      </c>
      <c r="F7" s="19">
        <v>30</v>
      </c>
      <c r="G7" s="20">
        <v>0.98592400000000002</v>
      </c>
      <c r="H7">
        <v>0</v>
      </c>
    </row>
    <row r="8" spans="2:8" x14ac:dyDescent="0.25">
      <c r="B8" s="19">
        <v>7</v>
      </c>
      <c r="C8" s="19">
        <v>12</v>
      </c>
      <c r="D8" s="19">
        <v>9</v>
      </c>
      <c r="E8" s="19">
        <v>25</v>
      </c>
      <c r="F8" s="19">
        <v>0</v>
      </c>
      <c r="G8" s="20">
        <v>0.98547822222222226</v>
      </c>
      <c r="H8">
        <v>57</v>
      </c>
    </row>
    <row r="9" spans="2:8" x14ac:dyDescent="0.25">
      <c r="B9" s="19">
        <v>8</v>
      </c>
      <c r="C9" s="19">
        <v>59</v>
      </c>
      <c r="D9" s="19">
        <v>0</v>
      </c>
      <c r="E9" s="19">
        <v>0</v>
      </c>
      <c r="F9" s="19">
        <v>0</v>
      </c>
      <c r="G9" s="20">
        <v>0.98297933333333332</v>
      </c>
      <c r="H9">
        <v>0</v>
      </c>
    </row>
    <row r="10" spans="2:8" x14ac:dyDescent="0.25">
      <c r="B10" s="19">
        <v>9</v>
      </c>
      <c r="C10" s="19">
        <v>0</v>
      </c>
      <c r="D10" s="19">
        <v>8</v>
      </c>
      <c r="E10" s="19">
        <v>36</v>
      </c>
      <c r="F10" s="19">
        <v>0</v>
      </c>
      <c r="G10" s="20">
        <v>0.98292800000000002</v>
      </c>
      <c r="H10">
        <v>0</v>
      </c>
    </row>
    <row r="11" spans="2:8" x14ac:dyDescent="0.25">
      <c r="B11" s="19">
        <v>10</v>
      </c>
      <c r="C11" s="19">
        <v>0</v>
      </c>
      <c r="D11" s="19">
        <v>0</v>
      </c>
      <c r="E11" s="19">
        <v>43</v>
      </c>
      <c r="F11" s="19">
        <v>6</v>
      </c>
      <c r="G11" s="20">
        <v>0.98171822222222227</v>
      </c>
      <c r="H11">
        <v>0</v>
      </c>
    </row>
    <row r="12" spans="2:8" x14ac:dyDescent="0.25">
      <c r="B12" s="19">
        <v>11</v>
      </c>
      <c r="C12" s="19">
        <v>36</v>
      </c>
      <c r="D12" s="19">
        <v>6</v>
      </c>
      <c r="E12" s="19">
        <v>6</v>
      </c>
      <c r="F12" s="19">
        <v>5</v>
      </c>
      <c r="G12" s="20">
        <v>0.9808513333333333</v>
      </c>
      <c r="H12">
        <v>1</v>
      </c>
    </row>
    <row r="13" spans="2:8" x14ac:dyDescent="0.25">
      <c r="B13" s="19">
        <v>12</v>
      </c>
      <c r="C13" s="19">
        <v>0</v>
      </c>
      <c r="D13" s="19">
        <v>10</v>
      </c>
      <c r="E13" s="19">
        <v>33</v>
      </c>
      <c r="F13" s="19">
        <v>0</v>
      </c>
      <c r="G13" s="20">
        <v>0.98072933333333334</v>
      </c>
      <c r="H13">
        <v>0</v>
      </c>
    </row>
    <row r="14" spans="2:8" x14ac:dyDescent="0.25">
      <c r="B14" s="19">
        <v>13</v>
      </c>
      <c r="C14" s="19">
        <v>45</v>
      </c>
      <c r="D14" s="19">
        <v>7</v>
      </c>
      <c r="E14" s="19">
        <v>1</v>
      </c>
      <c r="F14" s="19">
        <v>0</v>
      </c>
      <c r="G14" s="20">
        <v>0.97963488888888894</v>
      </c>
      <c r="H14">
        <v>0</v>
      </c>
    </row>
    <row r="15" spans="2:8" x14ac:dyDescent="0.25">
      <c r="B15" s="19">
        <v>14</v>
      </c>
      <c r="C15" s="19">
        <v>48</v>
      </c>
      <c r="D15" s="19">
        <v>6</v>
      </c>
      <c r="E15" s="19">
        <v>0</v>
      </c>
      <c r="F15" s="19">
        <v>0</v>
      </c>
      <c r="G15" s="20">
        <v>0.97906400000000005</v>
      </c>
      <c r="H15">
        <v>0</v>
      </c>
    </row>
    <row r="16" spans="2:8" x14ac:dyDescent="0.25">
      <c r="B16" s="19">
        <v>15</v>
      </c>
      <c r="C16" s="19">
        <v>10</v>
      </c>
      <c r="D16" s="19">
        <v>10</v>
      </c>
      <c r="E16" s="19">
        <v>0</v>
      </c>
      <c r="F16" s="19">
        <v>33</v>
      </c>
      <c r="G16" s="20">
        <v>0.97867666666666664</v>
      </c>
      <c r="H16">
        <v>0</v>
      </c>
    </row>
    <row r="17" spans="2:8" x14ac:dyDescent="0.25">
      <c r="B17" s="19">
        <v>16</v>
      </c>
      <c r="C17" s="19">
        <v>0</v>
      </c>
      <c r="D17" s="19">
        <v>14</v>
      </c>
      <c r="E17" s="19">
        <v>12</v>
      </c>
      <c r="F17" s="19">
        <v>20</v>
      </c>
      <c r="G17" s="20">
        <v>0.97741866666666666</v>
      </c>
      <c r="H17">
        <v>0</v>
      </c>
    </row>
    <row r="18" spans="2:8" x14ac:dyDescent="0.25">
      <c r="B18" s="19">
        <v>17</v>
      </c>
      <c r="C18" s="19">
        <v>33</v>
      </c>
      <c r="D18" s="19">
        <v>11</v>
      </c>
      <c r="E18" s="19">
        <v>1</v>
      </c>
      <c r="F18" s="19">
        <v>5</v>
      </c>
      <c r="G18" s="20">
        <v>0.97702488888888894</v>
      </c>
      <c r="H18">
        <v>1</v>
      </c>
    </row>
    <row r="19" spans="2:8" x14ac:dyDescent="0.25">
      <c r="B19" s="19">
        <v>18</v>
      </c>
      <c r="C19" s="19">
        <v>0</v>
      </c>
      <c r="D19" s="19">
        <v>4</v>
      </c>
      <c r="E19" s="19">
        <v>12</v>
      </c>
      <c r="F19" s="19">
        <v>39</v>
      </c>
      <c r="G19" s="20">
        <v>0.97394866666666668</v>
      </c>
      <c r="H19">
        <v>0</v>
      </c>
    </row>
    <row r="20" spans="2:8" x14ac:dyDescent="0.25">
      <c r="B20" s="19">
        <v>19</v>
      </c>
      <c r="C20" s="19">
        <v>0</v>
      </c>
      <c r="D20" s="19">
        <v>18</v>
      </c>
      <c r="E20" s="19">
        <v>0</v>
      </c>
      <c r="F20" s="19">
        <v>28</v>
      </c>
      <c r="G20" s="20">
        <v>0.97345599999999999</v>
      </c>
      <c r="H20">
        <v>47</v>
      </c>
    </row>
    <row r="21" spans="2:8" x14ac:dyDescent="0.25">
      <c r="B21" s="19">
        <v>20</v>
      </c>
      <c r="C21" s="19">
        <v>16</v>
      </c>
      <c r="D21" s="19">
        <v>6</v>
      </c>
      <c r="E21" s="19">
        <v>24</v>
      </c>
      <c r="F21" s="19">
        <v>2</v>
      </c>
      <c r="G21" s="20">
        <v>0.97288399999999997</v>
      </c>
      <c r="H21">
        <v>0</v>
      </c>
    </row>
    <row r="22" spans="2:8" x14ac:dyDescent="0.25">
      <c r="B22" s="19">
        <v>21</v>
      </c>
      <c r="C22" s="19">
        <v>9</v>
      </c>
      <c r="D22" s="19">
        <v>19</v>
      </c>
      <c r="E22" s="19">
        <v>4</v>
      </c>
      <c r="F22" s="19">
        <v>11</v>
      </c>
      <c r="G22" s="20">
        <v>0.97158755555555554</v>
      </c>
      <c r="H22">
        <v>0</v>
      </c>
    </row>
    <row r="23" spans="2:8" x14ac:dyDescent="0.25">
      <c r="B23" s="19">
        <v>22</v>
      </c>
      <c r="C23" s="19">
        <v>0</v>
      </c>
      <c r="D23" s="19">
        <v>0</v>
      </c>
      <c r="E23" s="19">
        <v>47</v>
      </c>
      <c r="F23" s="19">
        <v>0</v>
      </c>
      <c r="G23" s="20">
        <v>0.9710617777777778</v>
      </c>
      <c r="H23">
        <v>0</v>
      </c>
    </row>
    <row r="24" spans="2:8" x14ac:dyDescent="0.25">
      <c r="B24" s="19">
        <v>23</v>
      </c>
      <c r="C24" s="19">
        <v>0</v>
      </c>
      <c r="D24" s="19">
        <v>8</v>
      </c>
      <c r="E24" s="19">
        <v>0</v>
      </c>
      <c r="F24" s="19">
        <v>47</v>
      </c>
      <c r="G24" s="20">
        <v>0.96998600000000001</v>
      </c>
      <c r="H24">
        <v>1</v>
      </c>
    </row>
    <row r="25" spans="2:8" x14ac:dyDescent="0.25">
      <c r="B25" s="19">
        <v>24</v>
      </c>
      <c r="C25" s="19">
        <v>0</v>
      </c>
      <c r="D25" s="19">
        <v>24</v>
      </c>
      <c r="E25" s="19">
        <v>6</v>
      </c>
      <c r="F25" s="19">
        <v>8</v>
      </c>
      <c r="G25" s="20">
        <v>0.96577333333333337</v>
      </c>
      <c r="H25">
        <v>31</v>
      </c>
    </row>
    <row r="26" spans="2:8" x14ac:dyDescent="0.25">
      <c r="B26" s="19">
        <v>25</v>
      </c>
      <c r="C26" s="19">
        <v>20</v>
      </c>
      <c r="D26" s="19">
        <v>21</v>
      </c>
      <c r="E26" s="19">
        <v>0</v>
      </c>
      <c r="F26" s="19">
        <v>0</v>
      </c>
      <c r="G26" s="20">
        <v>0.96094533333333332</v>
      </c>
      <c r="H26">
        <v>1</v>
      </c>
    </row>
    <row r="27" spans="2:8" x14ac:dyDescent="0.25">
      <c r="H27">
        <v>0</v>
      </c>
    </row>
    <row r="28" spans="2:8" x14ac:dyDescent="0.25">
      <c r="B28" s="19">
        <v>26</v>
      </c>
      <c r="C28" s="19">
        <v>0</v>
      </c>
      <c r="D28" s="19">
        <v>19</v>
      </c>
      <c r="E28" s="19">
        <v>19</v>
      </c>
      <c r="F28" s="19">
        <v>0</v>
      </c>
      <c r="G28" s="20">
        <v>0.96050488888888885</v>
      </c>
      <c r="H28">
        <v>0</v>
      </c>
    </row>
    <row r="29" spans="2:8" x14ac:dyDescent="0.25">
      <c r="B29" s="19">
        <v>27</v>
      </c>
      <c r="C29" s="19">
        <v>0</v>
      </c>
      <c r="D29" s="19">
        <v>27</v>
      </c>
      <c r="E29" s="19">
        <v>1</v>
      </c>
      <c r="F29" s="19">
        <v>8</v>
      </c>
      <c r="G29" s="20">
        <v>0.95214488888888893</v>
      </c>
      <c r="H29">
        <v>0</v>
      </c>
    </row>
    <row r="30" spans="2:8" x14ac:dyDescent="0.25">
      <c r="B30" s="19">
        <v>28</v>
      </c>
      <c r="C30" s="19">
        <v>0</v>
      </c>
      <c r="D30" s="19">
        <v>27</v>
      </c>
      <c r="E30" s="19">
        <v>7</v>
      </c>
      <c r="F30" s="19">
        <v>0</v>
      </c>
      <c r="G30" s="20">
        <v>0.95171022222222224</v>
      </c>
      <c r="H30">
        <v>0</v>
      </c>
    </row>
    <row r="31" spans="2:8" x14ac:dyDescent="0.25">
      <c r="B31" s="19">
        <v>29</v>
      </c>
      <c r="C31" s="19">
        <v>0</v>
      </c>
      <c r="D31" s="19">
        <v>0</v>
      </c>
      <c r="E31" s="19">
        <v>0</v>
      </c>
      <c r="F31" s="19">
        <v>61</v>
      </c>
      <c r="G31" s="20">
        <v>0.94855</v>
      </c>
      <c r="H31">
        <v>0</v>
      </c>
    </row>
    <row r="32" spans="2:8" x14ac:dyDescent="0.25">
      <c r="B32" s="19">
        <v>30</v>
      </c>
      <c r="C32" s="19">
        <v>0</v>
      </c>
      <c r="D32" s="19">
        <v>31</v>
      </c>
      <c r="E32" s="19">
        <v>0</v>
      </c>
      <c r="F32" s="19">
        <v>0</v>
      </c>
      <c r="G32" s="20">
        <v>0.92665200000000003</v>
      </c>
      <c r="H32">
        <v>0</v>
      </c>
    </row>
    <row r="33" spans="2:8" x14ac:dyDescent="0.25">
      <c r="B33" s="19">
        <v>31</v>
      </c>
      <c r="C33" s="19">
        <v>0</v>
      </c>
      <c r="D33" s="19">
        <v>16</v>
      </c>
      <c r="E33" s="19">
        <v>2</v>
      </c>
      <c r="F33" s="19">
        <v>24</v>
      </c>
      <c r="G33" s="20">
        <v>0.8927937777777778</v>
      </c>
      <c r="H33">
        <v>0</v>
      </c>
    </row>
    <row r="34" spans="2:8" x14ac:dyDescent="0.25">
      <c r="B34" s="19">
        <v>32</v>
      </c>
      <c r="C34" s="19">
        <v>3</v>
      </c>
      <c r="D34" s="19">
        <v>12</v>
      </c>
      <c r="E34" s="19">
        <v>20</v>
      </c>
      <c r="F34" s="19">
        <v>4</v>
      </c>
      <c r="G34" s="20">
        <v>0.88410377777777782</v>
      </c>
    </row>
  </sheetData>
  <sortState ref="B2:G38">
    <sortCondition descending="1" ref="G2:G38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6384-2E50-4BE4-86DC-9B8B31DBD75C}">
  <dimension ref="A1:G5"/>
  <sheetViews>
    <sheetView workbookViewId="0">
      <selection sqref="A1:G5"/>
    </sheetView>
  </sheetViews>
  <sheetFormatPr defaultRowHeight="13.8" x14ac:dyDescent="0.25"/>
  <cols>
    <col min="6" max="6" width="8.88671875" style="20"/>
  </cols>
  <sheetData>
    <row r="1" spans="1:7" x14ac:dyDescent="0.25">
      <c r="A1" t="s">
        <v>28</v>
      </c>
      <c r="B1" t="s">
        <v>16</v>
      </c>
      <c r="C1" t="s">
        <v>10</v>
      </c>
      <c r="D1" t="s">
        <v>11</v>
      </c>
      <c r="E1" t="s">
        <v>12</v>
      </c>
      <c r="F1" s="8" t="s">
        <v>23</v>
      </c>
      <c r="G1" s="19" t="s">
        <v>27</v>
      </c>
    </row>
    <row r="2" spans="1:7" x14ac:dyDescent="0.25">
      <c r="A2" s="19">
        <v>4</v>
      </c>
      <c r="B2" s="19">
        <v>40</v>
      </c>
      <c r="C2" s="19">
        <v>5</v>
      </c>
      <c r="D2" s="19">
        <v>6</v>
      </c>
      <c r="E2" s="19">
        <v>3</v>
      </c>
      <c r="F2" s="20">
        <v>0.98650199999999999</v>
      </c>
      <c r="G2">
        <v>3</v>
      </c>
    </row>
    <row r="3" spans="1:7" x14ac:dyDescent="0.25">
      <c r="A3" s="19">
        <v>7</v>
      </c>
      <c r="B3" s="19">
        <v>12</v>
      </c>
      <c r="C3" s="19">
        <v>9</v>
      </c>
      <c r="D3" s="19">
        <v>25</v>
      </c>
      <c r="E3" s="19">
        <v>0</v>
      </c>
      <c r="F3" s="20">
        <v>0.98547822222222226</v>
      </c>
      <c r="G3">
        <v>57</v>
      </c>
    </row>
    <row r="4" spans="1:7" x14ac:dyDescent="0.25">
      <c r="A4" s="19">
        <v>19</v>
      </c>
      <c r="B4" s="19">
        <v>0</v>
      </c>
      <c r="C4" s="19">
        <v>18</v>
      </c>
      <c r="D4" s="19">
        <v>0</v>
      </c>
      <c r="E4" s="19">
        <v>28</v>
      </c>
      <c r="F4" s="20">
        <v>0.97345599999999999</v>
      </c>
      <c r="G4">
        <v>49</v>
      </c>
    </row>
    <row r="5" spans="1:7" x14ac:dyDescent="0.25">
      <c r="A5" s="19">
        <v>24</v>
      </c>
      <c r="B5" s="19">
        <v>0</v>
      </c>
      <c r="C5" s="19">
        <v>24</v>
      </c>
      <c r="D5" s="19">
        <v>6</v>
      </c>
      <c r="E5" s="19">
        <v>8</v>
      </c>
      <c r="F5" s="20">
        <v>0.96577333333333337</v>
      </c>
      <c r="G5">
        <v>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CAC9-3581-4089-ABCD-479DE9EC6B35}">
  <dimension ref="C1:R80"/>
  <sheetViews>
    <sheetView topLeftCell="A58" workbookViewId="0">
      <selection activeCell="E76" sqref="E76"/>
    </sheetView>
  </sheetViews>
  <sheetFormatPr defaultRowHeight="13.8" x14ac:dyDescent="0.25"/>
  <cols>
    <col min="9" max="9" width="8.88671875" style="8"/>
  </cols>
  <sheetData>
    <row r="1" spans="3:18" ht="33" thickBot="1" x14ac:dyDescent="0.3">
      <c r="C1" t="s">
        <v>28</v>
      </c>
      <c r="D1" t="s">
        <v>16</v>
      </c>
      <c r="E1" t="s">
        <v>10</v>
      </c>
      <c r="F1" t="s">
        <v>11</v>
      </c>
      <c r="G1" t="s">
        <v>12</v>
      </c>
      <c r="I1" s="8" t="s">
        <v>23</v>
      </c>
      <c r="J1" t="s">
        <v>25</v>
      </c>
      <c r="M1" s="2" t="s">
        <v>4</v>
      </c>
      <c r="N1" s="3" t="s">
        <v>5</v>
      </c>
      <c r="O1" s="3" t="s">
        <v>6</v>
      </c>
      <c r="P1" s="3" t="s">
        <v>7</v>
      </c>
      <c r="Q1" s="3" t="s">
        <v>8</v>
      </c>
    </row>
    <row r="2" spans="3:18" ht="16.2" thickBot="1" x14ac:dyDescent="0.3">
      <c r="C2">
        <v>1</v>
      </c>
      <c r="D2">
        <v>59</v>
      </c>
      <c r="E2">
        <v>0</v>
      </c>
      <c r="F2">
        <v>0</v>
      </c>
      <c r="G2">
        <v>0</v>
      </c>
      <c r="H2" t="s">
        <v>29</v>
      </c>
      <c r="I2" s="8">
        <f t="shared" ref="I2:I33" si="0">(D2*$R$2+E2*$R$3+F2*$R$4+G2*$R$5)/3000/1500</f>
        <v>0.98297933333333332</v>
      </c>
      <c r="J2">
        <f t="shared" ref="J2:J33" si="1">D2*$Q$2+E2*$Q$3+F2*$Q$4+G2*$Q$5</f>
        <v>1174.0999999999999</v>
      </c>
      <c r="K2">
        <f t="shared" ref="K2:K33" si="2">J2*100</f>
        <v>117409.99999999999</v>
      </c>
      <c r="M2" s="4" t="s">
        <v>9</v>
      </c>
      <c r="N2" s="5">
        <v>373</v>
      </c>
      <c r="O2" s="5">
        <v>201</v>
      </c>
      <c r="P2" s="5">
        <v>774</v>
      </c>
      <c r="Q2" s="5">
        <v>19.899999999999999</v>
      </c>
      <c r="R2">
        <f>N2*O2</f>
        <v>74973</v>
      </c>
    </row>
    <row r="3" spans="3:18" ht="16.2" thickBot="1" x14ac:dyDescent="0.3">
      <c r="C3">
        <v>2</v>
      </c>
      <c r="D3">
        <v>46</v>
      </c>
      <c r="E3">
        <v>5</v>
      </c>
      <c r="F3">
        <v>0</v>
      </c>
      <c r="G3">
        <v>4</v>
      </c>
      <c r="H3" t="s">
        <v>29</v>
      </c>
      <c r="I3" s="8">
        <f t="shared" si="0"/>
        <v>0.97805066666666673</v>
      </c>
      <c r="J3">
        <f t="shared" si="1"/>
        <v>1094.4000000000001</v>
      </c>
      <c r="K3">
        <f t="shared" si="2"/>
        <v>109440.00000000001</v>
      </c>
      <c r="M3" s="4" t="s">
        <v>10</v>
      </c>
      <c r="N3" s="5">
        <v>477</v>
      </c>
      <c r="O3" s="5">
        <v>282</v>
      </c>
      <c r="P3" s="5">
        <v>2153</v>
      </c>
      <c r="Q3" s="5">
        <v>23</v>
      </c>
      <c r="R3">
        <f t="shared" ref="R3:R5" si="3">N3*O3</f>
        <v>134514</v>
      </c>
    </row>
    <row r="4" spans="3:18" ht="16.2" thickBot="1" x14ac:dyDescent="0.3">
      <c r="C4">
        <v>3</v>
      </c>
      <c r="D4">
        <v>48</v>
      </c>
      <c r="E4">
        <v>6</v>
      </c>
      <c r="F4">
        <v>0</v>
      </c>
      <c r="G4">
        <v>0</v>
      </c>
      <c r="H4" t="s">
        <v>29</v>
      </c>
      <c r="I4" s="8">
        <f t="shared" si="0"/>
        <v>0.97906400000000005</v>
      </c>
      <c r="J4">
        <f t="shared" si="1"/>
        <v>1093.1999999999998</v>
      </c>
      <c r="K4">
        <f t="shared" si="2"/>
        <v>109319.99999999999</v>
      </c>
      <c r="M4" s="4" t="s">
        <v>11</v>
      </c>
      <c r="N4" s="5">
        <v>406</v>
      </c>
      <c r="O4" s="5">
        <v>229</v>
      </c>
      <c r="P4" s="5">
        <v>1623</v>
      </c>
      <c r="Q4" s="5">
        <v>21</v>
      </c>
      <c r="R4">
        <f t="shared" si="3"/>
        <v>92974</v>
      </c>
    </row>
    <row r="5" spans="3:18" ht="16.2" thickBot="1" x14ac:dyDescent="0.3">
      <c r="C5">
        <v>4</v>
      </c>
      <c r="D5">
        <v>48</v>
      </c>
      <c r="E5">
        <v>6</v>
      </c>
      <c r="F5">
        <v>0</v>
      </c>
      <c r="G5">
        <v>0</v>
      </c>
      <c r="H5" t="s">
        <v>29</v>
      </c>
      <c r="I5" s="8">
        <f t="shared" si="0"/>
        <v>0.97906400000000005</v>
      </c>
      <c r="J5">
        <f t="shared" si="1"/>
        <v>1093.1999999999998</v>
      </c>
      <c r="K5">
        <f t="shared" si="2"/>
        <v>109319.99999999999</v>
      </c>
      <c r="M5" s="4" t="s">
        <v>12</v>
      </c>
      <c r="N5" s="5">
        <v>311</v>
      </c>
      <c r="O5" s="5">
        <v>225</v>
      </c>
      <c r="P5" s="5">
        <v>1614</v>
      </c>
      <c r="Q5" s="5">
        <v>16</v>
      </c>
      <c r="R5">
        <f t="shared" si="3"/>
        <v>69975</v>
      </c>
    </row>
    <row r="6" spans="3:18" x14ac:dyDescent="0.25">
      <c r="C6">
        <v>5</v>
      </c>
      <c r="D6">
        <v>40</v>
      </c>
      <c r="E6">
        <v>5</v>
      </c>
      <c r="F6">
        <v>6</v>
      </c>
      <c r="G6">
        <v>3</v>
      </c>
      <c r="H6" t="s">
        <v>29</v>
      </c>
      <c r="I6" s="8">
        <f t="shared" si="0"/>
        <v>0.98650199999999999</v>
      </c>
      <c r="J6">
        <f t="shared" si="1"/>
        <v>1085</v>
      </c>
      <c r="K6">
        <f t="shared" si="2"/>
        <v>108500</v>
      </c>
    </row>
    <row r="7" spans="3:18" x14ac:dyDescent="0.25">
      <c r="C7">
        <v>6</v>
      </c>
      <c r="D7">
        <v>40</v>
      </c>
      <c r="E7">
        <v>5</v>
      </c>
      <c r="F7">
        <v>6</v>
      </c>
      <c r="G7">
        <v>3</v>
      </c>
      <c r="H7" t="s">
        <v>29</v>
      </c>
      <c r="I7" s="8">
        <f t="shared" si="0"/>
        <v>0.98650199999999999</v>
      </c>
      <c r="J7">
        <f t="shared" si="1"/>
        <v>1085</v>
      </c>
      <c r="K7">
        <f t="shared" si="2"/>
        <v>108500</v>
      </c>
    </row>
    <row r="8" spans="3:18" x14ac:dyDescent="0.25">
      <c r="C8">
        <v>7</v>
      </c>
      <c r="D8">
        <v>45</v>
      </c>
      <c r="E8">
        <v>7</v>
      </c>
      <c r="F8">
        <v>1</v>
      </c>
      <c r="G8">
        <v>0</v>
      </c>
      <c r="H8" t="s">
        <v>29</v>
      </c>
      <c r="I8" s="8">
        <f t="shared" si="0"/>
        <v>0.97963488888888894</v>
      </c>
      <c r="J8">
        <f t="shared" si="1"/>
        <v>1077.5</v>
      </c>
      <c r="K8">
        <f t="shared" si="2"/>
        <v>107750</v>
      </c>
    </row>
    <row r="9" spans="3:18" x14ac:dyDescent="0.25">
      <c r="C9">
        <v>8</v>
      </c>
      <c r="D9">
        <v>35</v>
      </c>
      <c r="E9">
        <v>4</v>
      </c>
      <c r="F9">
        <v>0</v>
      </c>
      <c r="G9">
        <v>18</v>
      </c>
      <c r="H9" t="s">
        <v>29</v>
      </c>
      <c r="I9" s="8">
        <f t="shared" si="0"/>
        <v>0.98259133333333326</v>
      </c>
      <c r="J9">
        <f t="shared" si="1"/>
        <v>1076.5</v>
      </c>
      <c r="K9">
        <f t="shared" si="2"/>
        <v>107650</v>
      </c>
    </row>
    <row r="10" spans="3:18" x14ac:dyDescent="0.25">
      <c r="C10">
        <v>9</v>
      </c>
      <c r="D10">
        <v>36</v>
      </c>
      <c r="E10">
        <v>6</v>
      </c>
      <c r="F10">
        <v>6</v>
      </c>
      <c r="G10">
        <v>5</v>
      </c>
      <c r="H10" t="s">
        <v>29</v>
      </c>
      <c r="I10" s="8">
        <f t="shared" si="0"/>
        <v>0.98085133333333341</v>
      </c>
      <c r="J10">
        <f t="shared" si="1"/>
        <v>1060.4000000000001</v>
      </c>
      <c r="K10">
        <f t="shared" si="2"/>
        <v>106040.00000000001</v>
      </c>
    </row>
    <row r="11" spans="3:18" x14ac:dyDescent="0.25">
      <c r="C11">
        <v>10</v>
      </c>
      <c r="D11">
        <v>24</v>
      </c>
      <c r="E11">
        <v>4</v>
      </c>
      <c r="F11">
        <v>0</v>
      </c>
      <c r="G11">
        <v>30</v>
      </c>
      <c r="H11" t="s">
        <v>29</v>
      </c>
      <c r="I11" s="8">
        <f t="shared" si="0"/>
        <v>0.98592400000000002</v>
      </c>
      <c r="J11">
        <f t="shared" si="1"/>
        <v>1049.5999999999999</v>
      </c>
      <c r="K11">
        <f t="shared" si="2"/>
        <v>104959.99999999999</v>
      </c>
    </row>
    <row r="12" spans="3:18" x14ac:dyDescent="0.25">
      <c r="C12">
        <v>11</v>
      </c>
      <c r="D12">
        <v>24</v>
      </c>
      <c r="E12">
        <v>4</v>
      </c>
      <c r="F12">
        <v>0</v>
      </c>
      <c r="G12">
        <v>30</v>
      </c>
      <c r="H12" t="s">
        <v>29</v>
      </c>
      <c r="I12" s="8">
        <f t="shared" si="0"/>
        <v>0.98592400000000002</v>
      </c>
      <c r="J12">
        <f t="shared" si="1"/>
        <v>1049.5999999999999</v>
      </c>
      <c r="K12">
        <f t="shared" si="2"/>
        <v>104959.99999999999</v>
      </c>
    </row>
    <row r="13" spans="3:18" x14ac:dyDescent="0.25">
      <c r="C13">
        <v>12</v>
      </c>
      <c r="D13">
        <v>24</v>
      </c>
      <c r="E13">
        <v>4</v>
      </c>
      <c r="F13">
        <v>0</v>
      </c>
      <c r="G13">
        <v>30</v>
      </c>
      <c r="H13" t="s">
        <v>29</v>
      </c>
      <c r="I13" s="8">
        <f t="shared" si="0"/>
        <v>0.98592400000000002</v>
      </c>
      <c r="J13">
        <f t="shared" si="1"/>
        <v>1049.5999999999999</v>
      </c>
      <c r="K13">
        <f t="shared" si="2"/>
        <v>104959.99999999999</v>
      </c>
    </row>
    <row r="14" spans="3:18" x14ac:dyDescent="0.25">
      <c r="C14">
        <v>13</v>
      </c>
      <c r="D14">
        <v>24</v>
      </c>
      <c r="E14">
        <v>4</v>
      </c>
      <c r="F14">
        <v>0</v>
      </c>
      <c r="G14">
        <v>30</v>
      </c>
      <c r="H14" t="s">
        <v>29</v>
      </c>
      <c r="I14" s="8">
        <f t="shared" si="0"/>
        <v>0.98592400000000002</v>
      </c>
      <c r="J14">
        <f t="shared" si="1"/>
        <v>1049.5999999999999</v>
      </c>
      <c r="K14">
        <f t="shared" si="2"/>
        <v>104959.99999999999</v>
      </c>
    </row>
    <row r="15" spans="3:18" x14ac:dyDescent="0.25">
      <c r="C15">
        <v>14</v>
      </c>
      <c r="D15">
        <v>14</v>
      </c>
      <c r="E15">
        <v>1</v>
      </c>
      <c r="F15">
        <v>10</v>
      </c>
      <c r="G15">
        <v>33</v>
      </c>
      <c r="H15" t="s">
        <v>29</v>
      </c>
      <c r="I15" s="8">
        <f t="shared" si="0"/>
        <v>0.98290022222222218</v>
      </c>
      <c r="J15">
        <f t="shared" si="1"/>
        <v>1039.5999999999999</v>
      </c>
      <c r="K15">
        <f t="shared" si="2"/>
        <v>103959.99999999999</v>
      </c>
    </row>
    <row r="16" spans="3:18" x14ac:dyDescent="0.25">
      <c r="C16">
        <v>15</v>
      </c>
      <c r="D16">
        <v>9</v>
      </c>
      <c r="E16">
        <v>0</v>
      </c>
      <c r="F16">
        <v>0</v>
      </c>
      <c r="G16">
        <v>53</v>
      </c>
      <c r="H16" t="s">
        <v>29</v>
      </c>
      <c r="I16" s="8">
        <f t="shared" si="0"/>
        <v>0.97409599999999996</v>
      </c>
      <c r="J16">
        <f t="shared" si="1"/>
        <v>1027.0999999999999</v>
      </c>
      <c r="K16">
        <f t="shared" si="2"/>
        <v>102709.99999999999</v>
      </c>
    </row>
    <row r="17" spans="3:11" x14ac:dyDescent="0.25">
      <c r="C17">
        <v>16</v>
      </c>
      <c r="D17">
        <v>13</v>
      </c>
      <c r="E17">
        <v>3</v>
      </c>
      <c r="F17">
        <v>2</v>
      </c>
      <c r="G17">
        <v>41</v>
      </c>
      <c r="H17" t="s">
        <v>29</v>
      </c>
      <c r="I17" s="8">
        <f t="shared" si="0"/>
        <v>0.98513644444444448</v>
      </c>
      <c r="J17">
        <f t="shared" si="1"/>
        <v>1025.7</v>
      </c>
      <c r="K17">
        <f t="shared" si="2"/>
        <v>102570</v>
      </c>
    </row>
    <row r="18" spans="3:11" x14ac:dyDescent="0.25">
      <c r="C18">
        <v>17</v>
      </c>
      <c r="D18">
        <v>13</v>
      </c>
      <c r="E18">
        <v>3</v>
      </c>
      <c r="F18">
        <v>2</v>
      </c>
      <c r="G18">
        <v>41</v>
      </c>
      <c r="H18" t="s">
        <v>29</v>
      </c>
      <c r="I18" s="8">
        <f t="shared" si="0"/>
        <v>0.98513644444444448</v>
      </c>
      <c r="J18">
        <f t="shared" si="1"/>
        <v>1025.7</v>
      </c>
      <c r="K18">
        <f t="shared" si="2"/>
        <v>102570</v>
      </c>
    </row>
    <row r="19" spans="3:11" x14ac:dyDescent="0.25">
      <c r="C19">
        <v>18</v>
      </c>
      <c r="D19">
        <v>33</v>
      </c>
      <c r="E19">
        <v>11</v>
      </c>
      <c r="F19">
        <v>1</v>
      </c>
      <c r="G19">
        <v>5</v>
      </c>
      <c r="H19" t="s">
        <v>29</v>
      </c>
      <c r="I19" s="8">
        <f t="shared" si="0"/>
        <v>0.97702488888888894</v>
      </c>
      <c r="J19">
        <f t="shared" si="1"/>
        <v>1010.6999999999999</v>
      </c>
      <c r="K19">
        <f t="shared" si="2"/>
        <v>101070</v>
      </c>
    </row>
    <row r="20" spans="3:11" x14ac:dyDescent="0.25">
      <c r="C20">
        <v>19</v>
      </c>
      <c r="D20">
        <v>0</v>
      </c>
      <c r="E20">
        <v>0</v>
      </c>
      <c r="F20">
        <v>41</v>
      </c>
      <c r="G20">
        <v>9</v>
      </c>
      <c r="H20" t="s">
        <v>29</v>
      </c>
      <c r="I20" s="8">
        <f t="shared" si="0"/>
        <v>0.98704644444444456</v>
      </c>
      <c r="J20">
        <f t="shared" si="1"/>
        <v>1005</v>
      </c>
      <c r="K20">
        <f t="shared" si="2"/>
        <v>100500</v>
      </c>
    </row>
    <row r="21" spans="3:11" x14ac:dyDescent="0.25">
      <c r="C21">
        <v>20</v>
      </c>
      <c r="D21">
        <v>0</v>
      </c>
      <c r="E21">
        <v>0</v>
      </c>
      <c r="F21">
        <v>43</v>
      </c>
      <c r="G21">
        <v>6</v>
      </c>
      <c r="H21" t="s">
        <v>29</v>
      </c>
      <c r="I21" s="8">
        <f t="shared" si="0"/>
        <v>0.98171822222222227</v>
      </c>
      <c r="J21">
        <f t="shared" si="1"/>
        <v>999</v>
      </c>
      <c r="K21">
        <f t="shared" si="2"/>
        <v>99900</v>
      </c>
    </row>
    <row r="22" spans="3:11" x14ac:dyDescent="0.25">
      <c r="C22">
        <v>21</v>
      </c>
      <c r="D22">
        <v>16</v>
      </c>
      <c r="E22">
        <v>6</v>
      </c>
      <c r="F22">
        <v>24</v>
      </c>
      <c r="G22">
        <v>2</v>
      </c>
      <c r="H22" t="s">
        <v>29</v>
      </c>
      <c r="I22" s="8">
        <f t="shared" si="0"/>
        <v>0.97288399999999997</v>
      </c>
      <c r="J22">
        <f t="shared" si="1"/>
        <v>992.4</v>
      </c>
      <c r="K22">
        <f t="shared" si="2"/>
        <v>99240</v>
      </c>
    </row>
    <row r="23" spans="3:11" x14ac:dyDescent="0.25">
      <c r="C23">
        <v>22</v>
      </c>
      <c r="D23">
        <v>3</v>
      </c>
      <c r="E23">
        <v>2</v>
      </c>
      <c r="F23">
        <v>30</v>
      </c>
      <c r="G23">
        <v>16</v>
      </c>
      <c r="H23" t="s">
        <v>29</v>
      </c>
      <c r="I23" s="8">
        <f t="shared" si="0"/>
        <v>0.97839266666666658</v>
      </c>
      <c r="J23">
        <f t="shared" si="1"/>
        <v>991.7</v>
      </c>
      <c r="K23">
        <f t="shared" si="2"/>
        <v>99170</v>
      </c>
    </row>
    <row r="24" spans="3:11" x14ac:dyDescent="0.25">
      <c r="C24">
        <v>23</v>
      </c>
      <c r="D24">
        <v>0</v>
      </c>
      <c r="E24">
        <v>2</v>
      </c>
      <c r="F24">
        <v>45</v>
      </c>
      <c r="G24">
        <v>0</v>
      </c>
      <c r="H24" t="s">
        <v>29</v>
      </c>
      <c r="I24" s="8">
        <f t="shared" si="0"/>
        <v>0.98952400000000007</v>
      </c>
      <c r="J24">
        <f t="shared" si="1"/>
        <v>991</v>
      </c>
      <c r="K24">
        <f t="shared" si="2"/>
        <v>99100</v>
      </c>
    </row>
    <row r="25" spans="3:11" x14ac:dyDescent="0.25">
      <c r="C25">
        <v>24</v>
      </c>
      <c r="D25">
        <v>0</v>
      </c>
      <c r="E25">
        <v>2</v>
      </c>
      <c r="F25">
        <v>45</v>
      </c>
      <c r="G25">
        <v>0</v>
      </c>
      <c r="H25" t="s">
        <v>29</v>
      </c>
      <c r="I25" s="8">
        <f t="shared" si="0"/>
        <v>0.98952400000000007</v>
      </c>
      <c r="J25">
        <f t="shared" si="1"/>
        <v>991</v>
      </c>
      <c r="K25">
        <f t="shared" si="2"/>
        <v>99100</v>
      </c>
    </row>
    <row r="26" spans="3:11" x14ac:dyDescent="0.25">
      <c r="C26">
        <v>25</v>
      </c>
      <c r="D26">
        <v>0</v>
      </c>
      <c r="E26">
        <v>2</v>
      </c>
      <c r="F26">
        <v>45</v>
      </c>
      <c r="G26">
        <v>0</v>
      </c>
      <c r="H26" t="s">
        <v>29</v>
      </c>
      <c r="I26" s="8">
        <f t="shared" si="0"/>
        <v>0.98952400000000007</v>
      </c>
      <c r="J26">
        <f t="shared" si="1"/>
        <v>991</v>
      </c>
      <c r="K26">
        <f t="shared" si="2"/>
        <v>99100</v>
      </c>
    </row>
    <row r="27" spans="3:11" x14ac:dyDescent="0.25">
      <c r="C27">
        <v>26</v>
      </c>
      <c r="D27">
        <v>0</v>
      </c>
      <c r="E27">
        <v>2</v>
      </c>
      <c r="F27">
        <v>45</v>
      </c>
      <c r="G27">
        <v>0</v>
      </c>
      <c r="H27" t="s">
        <v>29</v>
      </c>
      <c r="I27" s="8">
        <f t="shared" si="0"/>
        <v>0.98952400000000007</v>
      </c>
      <c r="J27">
        <f t="shared" si="1"/>
        <v>991</v>
      </c>
      <c r="K27">
        <f t="shared" si="2"/>
        <v>99100</v>
      </c>
    </row>
    <row r="28" spans="3:11" x14ac:dyDescent="0.25">
      <c r="C28">
        <v>27</v>
      </c>
      <c r="D28">
        <v>0</v>
      </c>
      <c r="E28">
        <v>2</v>
      </c>
      <c r="F28">
        <v>32</v>
      </c>
      <c r="G28">
        <v>17</v>
      </c>
      <c r="H28" t="s">
        <v>29</v>
      </c>
      <c r="I28" s="8">
        <f t="shared" si="0"/>
        <v>0.98528244444444435</v>
      </c>
      <c r="J28">
        <f t="shared" si="1"/>
        <v>990</v>
      </c>
      <c r="K28">
        <f t="shared" si="2"/>
        <v>99000</v>
      </c>
    </row>
    <row r="29" spans="3:11" x14ac:dyDescent="0.25">
      <c r="C29">
        <v>28</v>
      </c>
      <c r="D29">
        <v>3</v>
      </c>
      <c r="E29">
        <v>0</v>
      </c>
      <c r="F29">
        <v>0</v>
      </c>
      <c r="G29">
        <v>58</v>
      </c>
      <c r="H29" t="s">
        <v>29</v>
      </c>
      <c r="I29" s="8">
        <f t="shared" si="0"/>
        <v>0.95188200000000012</v>
      </c>
      <c r="J29">
        <f t="shared" si="1"/>
        <v>987.7</v>
      </c>
      <c r="K29">
        <f t="shared" si="2"/>
        <v>98770</v>
      </c>
    </row>
    <row r="30" spans="3:11" x14ac:dyDescent="0.25">
      <c r="C30">
        <v>29</v>
      </c>
      <c r="D30">
        <v>3</v>
      </c>
      <c r="E30">
        <v>0</v>
      </c>
      <c r="F30">
        <v>0</v>
      </c>
      <c r="G30">
        <v>58</v>
      </c>
      <c r="H30" t="s">
        <v>29</v>
      </c>
      <c r="I30" s="8">
        <f t="shared" si="0"/>
        <v>0.95188200000000012</v>
      </c>
      <c r="J30">
        <f t="shared" si="1"/>
        <v>987.7</v>
      </c>
      <c r="K30">
        <f t="shared" si="2"/>
        <v>98770</v>
      </c>
    </row>
    <row r="31" spans="3:11" x14ac:dyDescent="0.25">
      <c r="C31">
        <v>30</v>
      </c>
      <c r="D31">
        <v>0</v>
      </c>
      <c r="E31">
        <v>0</v>
      </c>
      <c r="F31">
        <v>47</v>
      </c>
      <c r="G31">
        <v>0</v>
      </c>
      <c r="H31" t="s">
        <v>29</v>
      </c>
      <c r="I31" s="8">
        <f t="shared" si="0"/>
        <v>0.9710617777777778</v>
      </c>
      <c r="J31">
        <f t="shared" si="1"/>
        <v>987</v>
      </c>
      <c r="K31">
        <f t="shared" si="2"/>
        <v>98700</v>
      </c>
    </row>
    <row r="32" spans="3:11" x14ac:dyDescent="0.25">
      <c r="C32">
        <v>31</v>
      </c>
      <c r="D32">
        <v>3</v>
      </c>
      <c r="E32">
        <v>5</v>
      </c>
      <c r="F32">
        <v>27</v>
      </c>
      <c r="G32">
        <v>15</v>
      </c>
      <c r="H32" t="s">
        <v>29</v>
      </c>
      <c r="I32" s="8">
        <f t="shared" si="0"/>
        <v>0.99053600000000008</v>
      </c>
      <c r="J32">
        <f t="shared" si="1"/>
        <v>981.7</v>
      </c>
      <c r="K32">
        <f t="shared" si="2"/>
        <v>98170</v>
      </c>
    </row>
    <row r="33" spans="3:11" x14ac:dyDescent="0.25">
      <c r="C33">
        <v>32</v>
      </c>
      <c r="D33">
        <v>3</v>
      </c>
      <c r="E33">
        <v>5</v>
      </c>
      <c r="F33">
        <v>27</v>
      </c>
      <c r="G33">
        <v>15</v>
      </c>
      <c r="H33" t="s">
        <v>29</v>
      </c>
      <c r="I33" s="8">
        <f t="shared" si="0"/>
        <v>0.99053600000000008</v>
      </c>
      <c r="J33">
        <f t="shared" si="1"/>
        <v>981.7</v>
      </c>
      <c r="K33">
        <f t="shared" si="2"/>
        <v>98170</v>
      </c>
    </row>
    <row r="34" spans="3:11" x14ac:dyDescent="0.25">
      <c r="C34">
        <v>33</v>
      </c>
      <c r="D34">
        <v>3</v>
      </c>
      <c r="E34">
        <v>5</v>
      </c>
      <c r="F34">
        <v>27</v>
      </c>
      <c r="G34">
        <v>15</v>
      </c>
      <c r="H34" t="s">
        <v>29</v>
      </c>
      <c r="I34" s="8">
        <f t="shared" ref="I34:I70" si="4">(D34*$R$2+E34*$R$3+F34*$R$4+G34*$R$5)/3000/1500</f>
        <v>0.99053600000000008</v>
      </c>
      <c r="J34">
        <f t="shared" ref="J34:J70" si="5">D34*$Q$2+E34*$Q$3+F34*$Q$4+G34*$Q$5</f>
        <v>981.7</v>
      </c>
      <c r="K34">
        <f t="shared" ref="K34:K65" si="6">J34*100</f>
        <v>98170</v>
      </c>
    </row>
    <row r="35" spans="3:11" x14ac:dyDescent="0.25">
      <c r="C35">
        <v>34</v>
      </c>
      <c r="D35">
        <v>3</v>
      </c>
      <c r="E35">
        <v>1</v>
      </c>
      <c r="F35">
        <v>0</v>
      </c>
      <c r="G35">
        <v>56</v>
      </c>
      <c r="H35" t="s">
        <v>29</v>
      </c>
      <c r="I35" s="8">
        <f t="shared" si="4"/>
        <v>0.95067400000000002</v>
      </c>
      <c r="J35">
        <f t="shared" si="5"/>
        <v>978.7</v>
      </c>
      <c r="K35">
        <f t="shared" si="6"/>
        <v>97870</v>
      </c>
    </row>
    <row r="36" spans="3:11" x14ac:dyDescent="0.25">
      <c r="C36">
        <v>35</v>
      </c>
      <c r="D36">
        <v>30</v>
      </c>
      <c r="E36">
        <v>14</v>
      </c>
      <c r="F36">
        <v>2</v>
      </c>
      <c r="G36">
        <v>1</v>
      </c>
      <c r="H36" t="s">
        <v>29</v>
      </c>
      <c r="I36" s="8">
        <f t="shared" si="4"/>
        <v>0.97517977777777776</v>
      </c>
      <c r="J36">
        <f t="shared" si="5"/>
        <v>977</v>
      </c>
      <c r="K36">
        <f t="shared" si="6"/>
        <v>97700</v>
      </c>
    </row>
    <row r="37" spans="3:11" x14ac:dyDescent="0.25">
      <c r="C37">
        <v>36</v>
      </c>
      <c r="D37">
        <v>30</v>
      </c>
      <c r="E37">
        <v>14</v>
      </c>
      <c r="F37">
        <v>2</v>
      </c>
      <c r="G37">
        <v>1</v>
      </c>
      <c r="H37" t="s">
        <v>29</v>
      </c>
      <c r="I37" s="8">
        <f t="shared" si="4"/>
        <v>0.97517977777777776</v>
      </c>
      <c r="J37">
        <f t="shared" si="5"/>
        <v>977</v>
      </c>
      <c r="K37">
        <f t="shared" si="6"/>
        <v>97700</v>
      </c>
    </row>
    <row r="38" spans="3:11" x14ac:dyDescent="0.25">
      <c r="C38">
        <v>37</v>
      </c>
      <c r="D38">
        <v>0</v>
      </c>
      <c r="E38">
        <v>0</v>
      </c>
      <c r="F38">
        <v>0</v>
      </c>
      <c r="G38">
        <v>61</v>
      </c>
      <c r="H38" t="s">
        <v>29</v>
      </c>
      <c r="I38" s="8">
        <f t="shared" si="4"/>
        <v>0.94855</v>
      </c>
      <c r="J38">
        <f t="shared" si="5"/>
        <v>976</v>
      </c>
      <c r="K38">
        <f t="shared" si="6"/>
        <v>97600</v>
      </c>
    </row>
    <row r="39" spans="3:11" x14ac:dyDescent="0.25">
      <c r="C39">
        <v>38</v>
      </c>
      <c r="D39">
        <v>12</v>
      </c>
      <c r="E39">
        <v>9</v>
      </c>
      <c r="F39">
        <v>25</v>
      </c>
      <c r="G39">
        <v>0</v>
      </c>
      <c r="H39" t="s">
        <v>29</v>
      </c>
      <c r="I39" s="8">
        <f t="shared" si="4"/>
        <v>0.98547822222222214</v>
      </c>
      <c r="J39">
        <f t="shared" si="5"/>
        <v>970.8</v>
      </c>
      <c r="K39">
        <f t="shared" si="6"/>
        <v>97080</v>
      </c>
    </row>
    <row r="40" spans="3:11" x14ac:dyDescent="0.25">
      <c r="C40">
        <v>39</v>
      </c>
      <c r="D40">
        <v>13</v>
      </c>
      <c r="E40">
        <v>9</v>
      </c>
      <c r="F40">
        <v>24</v>
      </c>
      <c r="G40">
        <v>0</v>
      </c>
      <c r="H40" t="s">
        <v>29</v>
      </c>
      <c r="I40" s="8">
        <f t="shared" si="4"/>
        <v>0.98147800000000007</v>
      </c>
      <c r="J40">
        <f t="shared" si="5"/>
        <v>969.7</v>
      </c>
      <c r="K40">
        <f t="shared" si="6"/>
        <v>96970</v>
      </c>
    </row>
    <row r="41" spans="3:11" x14ac:dyDescent="0.25">
      <c r="C41">
        <v>40</v>
      </c>
      <c r="D41">
        <v>0</v>
      </c>
      <c r="E41">
        <v>4</v>
      </c>
      <c r="F41">
        <v>12</v>
      </c>
      <c r="G41">
        <v>39</v>
      </c>
      <c r="H41" t="s">
        <v>29</v>
      </c>
      <c r="I41" s="8">
        <f t="shared" si="4"/>
        <v>0.97394866666666668</v>
      </c>
      <c r="J41">
        <f t="shared" si="5"/>
        <v>968</v>
      </c>
      <c r="K41">
        <f t="shared" si="6"/>
        <v>96800</v>
      </c>
    </row>
    <row r="42" spans="3:11" x14ac:dyDescent="0.25">
      <c r="C42">
        <v>41</v>
      </c>
      <c r="D42">
        <v>1</v>
      </c>
      <c r="E42">
        <v>6</v>
      </c>
      <c r="F42">
        <v>36</v>
      </c>
      <c r="G42">
        <v>3</v>
      </c>
      <c r="H42" t="s">
        <v>29</v>
      </c>
      <c r="I42" s="8">
        <f t="shared" si="4"/>
        <v>0.9864546666666667</v>
      </c>
      <c r="J42">
        <f t="shared" si="5"/>
        <v>961.9</v>
      </c>
      <c r="K42">
        <f t="shared" si="6"/>
        <v>96190</v>
      </c>
    </row>
    <row r="43" spans="3:11" x14ac:dyDescent="0.25">
      <c r="C43">
        <v>42</v>
      </c>
      <c r="D43">
        <v>1</v>
      </c>
      <c r="E43">
        <v>6</v>
      </c>
      <c r="F43">
        <v>36</v>
      </c>
      <c r="G43">
        <v>3</v>
      </c>
      <c r="H43" t="s">
        <v>29</v>
      </c>
      <c r="I43" s="8">
        <f t="shared" si="4"/>
        <v>0.9864546666666667</v>
      </c>
      <c r="J43">
        <f t="shared" si="5"/>
        <v>961.9</v>
      </c>
      <c r="K43">
        <f t="shared" si="6"/>
        <v>96190</v>
      </c>
    </row>
    <row r="44" spans="3:11" x14ac:dyDescent="0.25">
      <c r="C44">
        <v>43</v>
      </c>
      <c r="D44">
        <v>10</v>
      </c>
      <c r="E44">
        <v>10</v>
      </c>
      <c r="F44">
        <v>0</v>
      </c>
      <c r="G44">
        <v>33</v>
      </c>
      <c r="H44" t="s">
        <v>29</v>
      </c>
      <c r="I44" s="8">
        <f t="shared" si="4"/>
        <v>0.97867666666666675</v>
      </c>
      <c r="J44">
        <f t="shared" si="5"/>
        <v>957</v>
      </c>
      <c r="K44">
        <f t="shared" si="6"/>
        <v>95700</v>
      </c>
    </row>
    <row r="45" spans="3:11" x14ac:dyDescent="0.25">
      <c r="C45">
        <v>44</v>
      </c>
      <c r="D45">
        <v>27</v>
      </c>
      <c r="E45">
        <v>3</v>
      </c>
      <c r="F45">
        <v>5</v>
      </c>
      <c r="G45">
        <v>15</v>
      </c>
      <c r="H45" t="s">
        <v>29</v>
      </c>
      <c r="I45" s="8">
        <f t="shared" si="4"/>
        <v>0.87606844444444443</v>
      </c>
      <c r="J45">
        <f t="shared" si="5"/>
        <v>951.3</v>
      </c>
      <c r="K45">
        <f t="shared" si="6"/>
        <v>95130</v>
      </c>
    </row>
    <row r="46" spans="3:11" x14ac:dyDescent="0.25">
      <c r="C46">
        <v>45</v>
      </c>
      <c r="D46">
        <v>0</v>
      </c>
      <c r="E46">
        <v>8</v>
      </c>
      <c r="F46">
        <v>36</v>
      </c>
      <c r="G46">
        <v>0</v>
      </c>
      <c r="H46" t="s">
        <v>29</v>
      </c>
      <c r="I46" s="8">
        <f t="shared" si="4"/>
        <v>0.98292800000000002</v>
      </c>
      <c r="J46">
        <f t="shared" si="5"/>
        <v>940</v>
      </c>
      <c r="K46">
        <f t="shared" si="6"/>
        <v>94000</v>
      </c>
    </row>
    <row r="47" spans="3:11" x14ac:dyDescent="0.25">
      <c r="C47">
        <v>46</v>
      </c>
      <c r="D47">
        <v>0</v>
      </c>
      <c r="E47">
        <v>8</v>
      </c>
      <c r="F47">
        <v>0</v>
      </c>
      <c r="G47">
        <v>47</v>
      </c>
      <c r="H47" t="s">
        <v>29</v>
      </c>
      <c r="I47" s="8">
        <f t="shared" si="4"/>
        <v>0.96998600000000001</v>
      </c>
      <c r="J47">
        <f t="shared" si="5"/>
        <v>936</v>
      </c>
      <c r="K47">
        <f t="shared" si="6"/>
        <v>93600</v>
      </c>
    </row>
    <row r="48" spans="3:11" x14ac:dyDescent="0.25">
      <c r="C48">
        <v>47</v>
      </c>
      <c r="D48">
        <v>0</v>
      </c>
      <c r="E48">
        <v>9</v>
      </c>
      <c r="F48">
        <v>33</v>
      </c>
      <c r="G48">
        <v>2</v>
      </c>
      <c r="H48" t="s">
        <v>29</v>
      </c>
      <c r="I48" s="8">
        <f t="shared" si="4"/>
        <v>0.98193733333333333</v>
      </c>
      <c r="J48">
        <f t="shared" si="5"/>
        <v>932</v>
      </c>
      <c r="K48">
        <f t="shared" si="6"/>
        <v>93200</v>
      </c>
    </row>
    <row r="49" spans="3:11" x14ac:dyDescent="0.25">
      <c r="C49">
        <v>48</v>
      </c>
      <c r="D49">
        <v>0</v>
      </c>
      <c r="E49">
        <v>10</v>
      </c>
      <c r="F49">
        <v>33</v>
      </c>
      <c r="G49">
        <v>0</v>
      </c>
      <c r="H49" t="s">
        <v>29</v>
      </c>
      <c r="I49" s="8">
        <f t="shared" si="4"/>
        <v>0.98072933333333334</v>
      </c>
      <c r="J49">
        <f t="shared" si="5"/>
        <v>923</v>
      </c>
      <c r="K49">
        <f t="shared" si="6"/>
        <v>92300</v>
      </c>
    </row>
    <row r="50" spans="3:11" x14ac:dyDescent="0.25">
      <c r="C50">
        <v>49</v>
      </c>
      <c r="D50">
        <v>0</v>
      </c>
      <c r="E50">
        <v>10</v>
      </c>
      <c r="F50">
        <v>33</v>
      </c>
      <c r="G50">
        <v>0</v>
      </c>
      <c r="H50" t="s">
        <v>29</v>
      </c>
      <c r="I50" s="8">
        <f t="shared" si="4"/>
        <v>0.98072933333333334</v>
      </c>
      <c r="J50">
        <f t="shared" si="5"/>
        <v>923</v>
      </c>
      <c r="K50">
        <f t="shared" si="6"/>
        <v>92300</v>
      </c>
    </row>
    <row r="51" spans="3:11" x14ac:dyDescent="0.25">
      <c r="C51">
        <v>50</v>
      </c>
      <c r="D51">
        <v>0</v>
      </c>
      <c r="E51">
        <v>14</v>
      </c>
      <c r="F51">
        <v>12</v>
      </c>
      <c r="G51">
        <v>20</v>
      </c>
      <c r="H51" t="s">
        <v>29</v>
      </c>
      <c r="I51" s="8">
        <f t="shared" si="4"/>
        <v>0.97741866666666666</v>
      </c>
      <c r="J51">
        <f t="shared" si="5"/>
        <v>894</v>
      </c>
      <c r="K51">
        <f t="shared" si="6"/>
        <v>89400</v>
      </c>
    </row>
    <row r="52" spans="3:11" x14ac:dyDescent="0.25">
      <c r="C52">
        <v>51</v>
      </c>
      <c r="D52">
        <v>20</v>
      </c>
      <c r="E52">
        <v>21</v>
      </c>
      <c r="F52">
        <v>0</v>
      </c>
      <c r="G52">
        <v>0</v>
      </c>
      <c r="H52" t="s">
        <v>29</v>
      </c>
      <c r="I52" s="8">
        <f t="shared" si="4"/>
        <v>0.96094533333333321</v>
      </c>
      <c r="J52">
        <f t="shared" si="5"/>
        <v>881</v>
      </c>
      <c r="K52">
        <f t="shared" si="6"/>
        <v>88100</v>
      </c>
    </row>
    <row r="53" spans="3:11" x14ac:dyDescent="0.25">
      <c r="C53">
        <v>52</v>
      </c>
      <c r="D53">
        <v>9</v>
      </c>
      <c r="E53">
        <v>19</v>
      </c>
      <c r="F53">
        <v>4</v>
      </c>
      <c r="G53">
        <v>11</v>
      </c>
      <c r="H53" t="s">
        <v>29</v>
      </c>
      <c r="I53" s="8">
        <f t="shared" si="4"/>
        <v>0.97158755555555554</v>
      </c>
      <c r="J53">
        <f t="shared" si="5"/>
        <v>876.1</v>
      </c>
      <c r="K53">
        <f t="shared" si="6"/>
        <v>87610</v>
      </c>
    </row>
    <row r="54" spans="3:11" x14ac:dyDescent="0.25">
      <c r="C54">
        <v>53</v>
      </c>
      <c r="D54">
        <v>0</v>
      </c>
      <c r="E54">
        <v>17</v>
      </c>
      <c r="F54">
        <v>18</v>
      </c>
      <c r="G54">
        <v>6</v>
      </c>
      <c r="H54" t="s">
        <v>29</v>
      </c>
      <c r="I54" s="8">
        <f t="shared" si="4"/>
        <v>0.97336</v>
      </c>
      <c r="J54">
        <f t="shared" si="5"/>
        <v>865</v>
      </c>
      <c r="K54">
        <f t="shared" si="6"/>
        <v>86500</v>
      </c>
    </row>
    <row r="55" spans="3:11" x14ac:dyDescent="0.25">
      <c r="C55">
        <v>54</v>
      </c>
      <c r="D55">
        <v>0</v>
      </c>
      <c r="E55">
        <v>18</v>
      </c>
      <c r="F55">
        <v>0</v>
      </c>
      <c r="G55">
        <v>28</v>
      </c>
      <c r="H55" t="s">
        <v>29</v>
      </c>
      <c r="I55" s="8">
        <f t="shared" si="4"/>
        <v>0.97345599999999999</v>
      </c>
      <c r="J55">
        <f t="shared" si="5"/>
        <v>862</v>
      </c>
      <c r="K55">
        <f t="shared" si="6"/>
        <v>86200</v>
      </c>
    </row>
    <row r="56" spans="3:11" x14ac:dyDescent="0.25">
      <c r="C56">
        <v>55</v>
      </c>
      <c r="D56">
        <v>0</v>
      </c>
      <c r="E56">
        <v>18</v>
      </c>
      <c r="F56">
        <v>0</v>
      </c>
      <c r="G56">
        <v>28</v>
      </c>
      <c r="H56" t="s">
        <v>29</v>
      </c>
      <c r="I56" s="8">
        <f t="shared" si="4"/>
        <v>0.97345599999999999</v>
      </c>
      <c r="J56">
        <f t="shared" si="5"/>
        <v>862</v>
      </c>
      <c r="K56">
        <f t="shared" si="6"/>
        <v>86200</v>
      </c>
    </row>
    <row r="57" spans="3:11" x14ac:dyDescent="0.25">
      <c r="C57">
        <v>56</v>
      </c>
      <c r="D57">
        <v>0</v>
      </c>
      <c r="E57">
        <v>18</v>
      </c>
      <c r="F57">
        <v>0</v>
      </c>
      <c r="G57">
        <v>28</v>
      </c>
      <c r="H57" t="s">
        <v>29</v>
      </c>
      <c r="I57" s="8">
        <f t="shared" si="4"/>
        <v>0.97345599999999999</v>
      </c>
      <c r="J57">
        <f t="shared" si="5"/>
        <v>862</v>
      </c>
      <c r="K57">
        <f t="shared" si="6"/>
        <v>86200</v>
      </c>
    </row>
    <row r="58" spans="3:11" x14ac:dyDescent="0.25">
      <c r="C58">
        <v>57</v>
      </c>
      <c r="D58">
        <v>11</v>
      </c>
      <c r="E58">
        <v>21</v>
      </c>
      <c r="F58">
        <v>0</v>
      </c>
      <c r="G58">
        <v>10</v>
      </c>
      <c r="H58" t="s">
        <v>29</v>
      </c>
      <c r="I58" s="8">
        <f t="shared" si="4"/>
        <v>0.96649933333333338</v>
      </c>
      <c r="J58">
        <f t="shared" si="5"/>
        <v>861.9</v>
      </c>
      <c r="K58">
        <f t="shared" si="6"/>
        <v>86190</v>
      </c>
    </row>
    <row r="59" spans="3:11" x14ac:dyDescent="0.25">
      <c r="C59">
        <v>58</v>
      </c>
      <c r="D59">
        <v>0</v>
      </c>
      <c r="E59">
        <v>19</v>
      </c>
      <c r="F59">
        <v>19</v>
      </c>
      <c r="G59">
        <v>0</v>
      </c>
      <c r="H59" t="s">
        <v>29</v>
      </c>
      <c r="I59" s="8">
        <f t="shared" si="4"/>
        <v>0.96050488888888885</v>
      </c>
      <c r="J59">
        <f t="shared" si="5"/>
        <v>836</v>
      </c>
      <c r="K59">
        <f t="shared" si="6"/>
        <v>83600</v>
      </c>
    </row>
    <row r="60" spans="3:11" x14ac:dyDescent="0.25">
      <c r="C60">
        <v>59</v>
      </c>
      <c r="D60">
        <v>3</v>
      </c>
      <c r="E60">
        <v>12</v>
      </c>
      <c r="F60">
        <v>20</v>
      </c>
      <c r="G60">
        <v>4</v>
      </c>
      <c r="H60" t="s">
        <v>29</v>
      </c>
      <c r="I60" s="8">
        <f t="shared" si="4"/>
        <v>0.88410377777777782</v>
      </c>
      <c r="J60">
        <f t="shared" si="5"/>
        <v>819.7</v>
      </c>
      <c r="K60">
        <f t="shared" si="6"/>
        <v>81970</v>
      </c>
    </row>
    <row r="61" spans="3:11" x14ac:dyDescent="0.25">
      <c r="C61">
        <v>60</v>
      </c>
      <c r="D61">
        <v>0</v>
      </c>
      <c r="E61">
        <v>24</v>
      </c>
      <c r="F61">
        <v>6</v>
      </c>
      <c r="G61">
        <v>8</v>
      </c>
      <c r="H61" t="s">
        <v>29</v>
      </c>
      <c r="I61" s="8">
        <f t="shared" si="4"/>
        <v>0.96577333333333337</v>
      </c>
      <c r="J61">
        <f t="shared" si="5"/>
        <v>806</v>
      </c>
      <c r="K61">
        <f t="shared" si="6"/>
        <v>80600</v>
      </c>
    </row>
    <row r="62" spans="3:11" x14ac:dyDescent="0.25">
      <c r="C62">
        <v>61</v>
      </c>
      <c r="D62">
        <v>0</v>
      </c>
      <c r="E62">
        <v>16</v>
      </c>
      <c r="F62">
        <v>2</v>
      </c>
      <c r="G62">
        <v>24</v>
      </c>
      <c r="H62" t="s">
        <v>29</v>
      </c>
      <c r="I62" s="8">
        <f t="shared" si="4"/>
        <v>0.8927937777777778</v>
      </c>
      <c r="J62">
        <f t="shared" si="5"/>
        <v>794</v>
      </c>
      <c r="K62">
        <f t="shared" si="6"/>
        <v>79400</v>
      </c>
    </row>
    <row r="63" spans="3:11" x14ac:dyDescent="0.25">
      <c r="C63">
        <v>62</v>
      </c>
      <c r="D63">
        <v>0</v>
      </c>
      <c r="E63">
        <v>27</v>
      </c>
      <c r="F63">
        <v>1</v>
      </c>
      <c r="G63">
        <v>8</v>
      </c>
      <c r="H63" t="s">
        <v>29</v>
      </c>
      <c r="I63" s="8">
        <f t="shared" si="4"/>
        <v>0.95214488888888882</v>
      </c>
      <c r="J63">
        <f t="shared" si="5"/>
        <v>770</v>
      </c>
      <c r="K63">
        <f t="shared" si="6"/>
        <v>77000</v>
      </c>
    </row>
    <row r="64" spans="3:11" x14ac:dyDescent="0.25">
      <c r="C64">
        <v>63</v>
      </c>
      <c r="D64">
        <v>0</v>
      </c>
      <c r="E64">
        <v>27</v>
      </c>
      <c r="F64">
        <v>7</v>
      </c>
      <c r="G64">
        <v>0</v>
      </c>
      <c r="H64" t="s">
        <v>29</v>
      </c>
      <c r="I64" s="8">
        <f t="shared" si="4"/>
        <v>0.95171022222222212</v>
      </c>
      <c r="J64">
        <f t="shared" si="5"/>
        <v>768</v>
      </c>
      <c r="K64">
        <f t="shared" si="6"/>
        <v>76800</v>
      </c>
    </row>
    <row r="65" spans="3:11" x14ac:dyDescent="0.25">
      <c r="C65">
        <v>64</v>
      </c>
      <c r="D65">
        <v>0</v>
      </c>
      <c r="E65">
        <v>27</v>
      </c>
      <c r="F65">
        <v>7</v>
      </c>
      <c r="G65">
        <v>0</v>
      </c>
      <c r="H65" t="s">
        <v>29</v>
      </c>
      <c r="I65" s="8">
        <f t="shared" si="4"/>
        <v>0.95171022222222212</v>
      </c>
      <c r="J65">
        <f t="shared" si="5"/>
        <v>768</v>
      </c>
      <c r="K65">
        <f t="shared" si="6"/>
        <v>76800</v>
      </c>
    </row>
    <row r="66" spans="3:11" x14ac:dyDescent="0.25">
      <c r="C66">
        <v>65</v>
      </c>
      <c r="D66">
        <v>0</v>
      </c>
      <c r="E66">
        <v>29</v>
      </c>
      <c r="F66">
        <v>2</v>
      </c>
      <c r="G66">
        <v>2</v>
      </c>
      <c r="H66" t="s">
        <v>29</v>
      </c>
      <c r="I66" s="8">
        <f t="shared" si="4"/>
        <v>0.93928977777777789</v>
      </c>
      <c r="J66">
        <f t="shared" si="5"/>
        <v>741</v>
      </c>
      <c r="K66">
        <f t="shared" ref="K66:K70" si="7">J66*100</f>
        <v>74100</v>
      </c>
    </row>
    <row r="67" spans="3:11" x14ac:dyDescent="0.25">
      <c r="C67">
        <v>66</v>
      </c>
      <c r="D67">
        <v>0</v>
      </c>
      <c r="E67">
        <v>31</v>
      </c>
      <c r="F67">
        <v>0</v>
      </c>
      <c r="G67">
        <v>0</v>
      </c>
      <c r="H67" t="s">
        <v>29</v>
      </c>
      <c r="I67" s="8">
        <f t="shared" si="4"/>
        <v>0.92665200000000003</v>
      </c>
      <c r="J67">
        <f t="shared" si="5"/>
        <v>713</v>
      </c>
      <c r="K67">
        <f t="shared" si="7"/>
        <v>71300</v>
      </c>
    </row>
    <row r="68" spans="3:11" x14ac:dyDescent="0.25">
      <c r="C68">
        <v>67</v>
      </c>
      <c r="D68">
        <v>3</v>
      </c>
      <c r="E68">
        <v>5</v>
      </c>
      <c r="F68">
        <v>27</v>
      </c>
      <c r="G68">
        <v>15</v>
      </c>
      <c r="H68" t="s">
        <v>29</v>
      </c>
      <c r="I68" s="8">
        <f t="shared" si="4"/>
        <v>0.99053600000000008</v>
      </c>
      <c r="J68">
        <f t="shared" si="5"/>
        <v>981.7</v>
      </c>
      <c r="K68">
        <f t="shared" si="7"/>
        <v>98170</v>
      </c>
    </row>
    <row r="69" spans="3:11" x14ac:dyDescent="0.25">
      <c r="C69">
        <v>68</v>
      </c>
      <c r="H69" t="s">
        <v>29</v>
      </c>
      <c r="I69" s="8">
        <f t="shared" si="4"/>
        <v>0</v>
      </c>
      <c r="J69">
        <f t="shared" si="5"/>
        <v>0</v>
      </c>
      <c r="K69">
        <f t="shared" si="7"/>
        <v>0</v>
      </c>
    </row>
    <row r="70" spans="3:11" x14ac:dyDescent="0.25">
      <c r="C70">
        <v>69</v>
      </c>
      <c r="H70" t="s">
        <v>29</v>
      </c>
      <c r="I70" s="8">
        <f t="shared" si="4"/>
        <v>0</v>
      </c>
      <c r="J70">
        <f t="shared" si="5"/>
        <v>0</v>
      </c>
      <c r="K70">
        <f t="shared" si="7"/>
        <v>0</v>
      </c>
    </row>
    <row r="71" spans="3:11" x14ac:dyDescent="0.25">
      <c r="C71">
        <v>70</v>
      </c>
      <c r="I71" s="8">
        <f t="shared" ref="I71:I80" si="8">(D71*$R$2+E71*$R$3+F71*$R$4+G71*$R$5)/3000/1500</f>
        <v>0</v>
      </c>
      <c r="J71">
        <f t="shared" ref="J71:J80" si="9">D71*$Q$2+E71*$Q$3+F71*$Q$4+G71*$Q$5</f>
        <v>0</v>
      </c>
      <c r="K71">
        <f t="shared" ref="K71:K80" si="10">J71*100</f>
        <v>0</v>
      </c>
    </row>
    <row r="72" spans="3:11" x14ac:dyDescent="0.25">
      <c r="C72">
        <v>71</v>
      </c>
      <c r="I72" s="8">
        <f t="shared" si="8"/>
        <v>0</v>
      </c>
      <c r="J72">
        <f t="shared" si="9"/>
        <v>0</v>
      </c>
      <c r="K72">
        <f t="shared" si="10"/>
        <v>0</v>
      </c>
    </row>
    <row r="73" spans="3:11" x14ac:dyDescent="0.25">
      <c r="C73">
        <v>72</v>
      </c>
      <c r="I73" s="8">
        <f t="shared" si="8"/>
        <v>0</v>
      </c>
      <c r="J73">
        <f t="shared" si="9"/>
        <v>0</v>
      </c>
      <c r="K73">
        <f t="shared" si="10"/>
        <v>0</v>
      </c>
    </row>
    <row r="74" spans="3:11" x14ac:dyDescent="0.25">
      <c r="C74">
        <v>73</v>
      </c>
      <c r="I74" s="8">
        <f t="shared" si="8"/>
        <v>0</v>
      </c>
      <c r="J74">
        <f t="shared" si="9"/>
        <v>0</v>
      </c>
      <c r="K74">
        <f t="shared" si="10"/>
        <v>0</v>
      </c>
    </row>
    <row r="75" spans="3:11" x14ac:dyDescent="0.25">
      <c r="C75">
        <v>74</v>
      </c>
      <c r="I75" s="8">
        <f t="shared" si="8"/>
        <v>0</v>
      </c>
      <c r="J75">
        <f t="shared" si="9"/>
        <v>0</v>
      </c>
      <c r="K75">
        <f t="shared" si="10"/>
        <v>0</v>
      </c>
    </row>
    <row r="76" spans="3:11" x14ac:dyDescent="0.25">
      <c r="C76">
        <v>75</v>
      </c>
      <c r="I76" s="8">
        <f t="shared" si="8"/>
        <v>0</v>
      </c>
      <c r="J76">
        <f t="shared" si="9"/>
        <v>0</v>
      </c>
      <c r="K76">
        <f t="shared" si="10"/>
        <v>0</v>
      </c>
    </row>
    <row r="77" spans="3:11" x14ac:dyDescent="0.25">
      <c r="C77">
        <v>76</v>
      </c>
      <c r="I77" s="8">
        <f t="shared" si="8"/>
        <v>0</v>
      </c>
      <c r="J77">
        <f t="shared" si="9"/>
        <v>0</v>
      </c>
      <c r="K77">
        <f t="shared" si="10"/>
        <v>0</v>
      </c>
    </row>
    <row r="78" spans="3:11" x14ac:dyDescent="0.25">
      <c r="C78">
        <v>77</v>
      </c>
      <c r="I78" s="8">
        <f t="shared" si="8"/>
        <v>0</v>
      </c>
      <c r="J78">
        <f t="shared" si="9"/>
        <v>0</v>
      </c>
      <c r="K78">
        <f t="shared" si="10"/>
        <v>0</v>
      </c>
    </row>
    <row r="79" spans="3:11" x14ac:dyDescent="0.25">
      <c r="C79">
        <v>78</v>
      </c>
      <c r="I79" s="8">
        <f t="shared" si="8"/>
        <v>0</v>
      </c>
      <c r="J79">
        <f t="shared" si="9"/>
        <v>0</v>
      </c>
      <c r="K79">
        <f t="shared" si="10"/>
        <v>0</v>
      </c>
    </row>
    <row r="80" spans="3:11" x14ac:dyDescent="0.25">
      <c r="C80">
        <v>79</v>
      </c>
      <c r="I80" s="8">
        <f t="shared" si="8"/>
        <v>0</v>
      </c>
      <c r="J80">
        <f t="shared" si="9"/>
        <v>0</v>
      </c>
      <c r="K80">
        <f t="shared" si="10"/>
        <v>0</v>
      </c>
    </row>
  </sheetData>
  <sortState ref="C2:K70">
    <sortCondition descending="1" ref="J2:J70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75A1-78ED-41A4-B738-10C7B11838DA}">
  <dimension ref="C1:S26"/>
  <sheetViews>
    <sheetView topLeftCell="A7" workbookViewId="0">
      <selection activeCell="C1" sqref="C1:H26"/>
    </sheetView>
  </sheetViews>
  <sheetFormatPr defaultRowHeight="13.8" x14ac:dyDescent="0.25"/>
  <cols>
    <col min="8" max="8" width="8.88671875" style="8"/>
  </cols>
  <sheetData>
    <row r="1" spans="3:19" ht="33" thickBot="1" x14ac:dyDescent="0.3">
      <c r="C1" t="s">
        <v>28</v>
      </c>
      <c r="D1" t="s">
        <v>16</v>
      </c>
      <c r="E1" t="s">
        <v>10</v>
      </c>
      <c r="F1" t="s">
        <v>11</v>
      </c>
      <c r="G1" t="s">
        <v>12</v>
      </c>
      <c r="H1" s="8" t="s">
        <v>23</v>
      </c>
      <c r="I1" t="s">
        <v>25</v>
      </c>
      <c r="L1" s="2" t="s">
        <v>4</v>
      </c>
      <c r="M1" s="3" t="s">
        <v>5</v>
      </c>
      <c r="N1" s="3" t="s">
        <v>6</v>
      </c>
      <c r="O1" s="3" t="s">
        <v>7</v>
      </c>
      <c r="P1" s="3" t="s">
        <v>8</v>
      </c>
    </row>
    <row r="2" spans="3:19" ht="16.2" thickBot="1" x14ac:dyDescent="0.3">
      <c r="C2" s="19">
        <v>1</v>
      </c>
      <c r="D2" s="19">
        <v>3</v>
      </c>
      <c r="E2" s="19">
        <v>5</v>
      </c>
      <c r="F2" s="19">
        <v>27</v>
      </c>
      <c r="G2" s="19">
        <v>15</v>
      </c>
      <c r="H2" s="20">
        <v>0.99053599999999997</v>
      </c>
      <c r="I2">
        <f t="shared" ref="I2:I26" si="0">D2*$P$2+E2*$P$3+F2*$P$4+G2*$P$5</f>
        <v>981.7</v>
      </c>
      <c r="J2">
        <f t="shared" ref="J2:J26" si="1">I2*100</f>
        <v>98170</v>
      </c>
      <c r="L2" s="4" t="s">
        <v>9</v>
      </c>
      <c r="M2" s="5">
        <v>373</v>
      </c>
      <c r="N2" s="5">
        <v>201</v>
      </c>
      <c r="O2" s="5">
        <v>774</v>
      </c>
      <c r="P2" s="5">
        <v>19.899999999999999</v>
      </c>
      <c r="Q2">
        <f>M2*N2</f>
        <v>74973</v>
      </c>
    </row>
    <row r="3" spans="3:19" ht="16.2" thickBot="1" x14ac:dyDescent="0.3">
      <c r="C3" s="19">
        <v>2</v>
      </c>
      <c r="D3" s="19">
        <v>0</v>
      </c>
      <c r="E3" s="19">
        <v>2</v>
      </c>
      <c r="F3" s="19">
        <v>45</v>
      </c>
      <c r="G3" s="19">
        <v>0</v>
      </c>
      <c r="H3" s="20">
        <v>0.98952399999999996</v>
      </c>
      <c r="I3">
        <f t="shared" si="0"/>
        <v>991</v>
      </c>
      <c r="J3">
        <f t="shared" si="1"/>
        <v>99100</v>
      </c>
      <c r="L3" s="4" t="s">
        <v>10</v>
      </c>
      <c r="M3" s="5">
        <v>477</v>
      </c>
      <c r="N3" s="5">
        <v>282</v>
      </c>
      <c r="O3" s="5">
        <v>2153</v>
      </c>
      <c r="P3" s="5">
        <v>23</v>
      </c>
      <c r="Q3">
        <f t="shared" ref="Q3:Q5" si="2">M3*N3</f>
        <v>134514</v>
      </c>
    </row>
    <row r="4" spans="3:19" ht="16.2" thickBot="1" x14ac:dyDescent="0.3">
      <c r="C4" s="19">
        <v>3</v>
      </c>
      <c r="D4" s="19">
        <v>0</v>
      </c>
      <c r="E4" s="19">
        <v>0</v>
      </c>
      <c r="F4" s="19">
        <v>41</v>
      </c>
      <c r="G4" s="19">
        <v>9</v>
      </c>
      <c r="H4" s="20">
        <v>0.98704644444444445</v>
      </c>
      <c r="I4">
        <f t="shared" si="0"/>
        <v>1005</v>
      </c>
      <c r="J4">
        <f t="shared" si="1"/>
        <v>100500</v>
      </c>
      <c r="L4" s="4" t="s">
        <v>11</v>
      </c>
      <c r="M4" s="5">
        <v>406</v>
      </c>
      <c r="N4" s="5">
        <v>229</v>
      </c>
      <c r="O4" s="5">
        <v>1623</v>
      </c>
      <c r="P4" s="5">
        <v>21</v>
      </c>
      <c r="Q4">
        <f t="shared" si="2"/>
        <v>92974</v>
      </c>
    </row>
    <row r="5" spans="3:19" ht="16.2" thickBot="1" x14ac:dyDescent="0.3">
      <c r="C5" s="19">
        <v>4</v>
      </c>
      <c r="D5" s="19">
        <v>40</v>
      </c>
      <c r="E5" s="19">
        <v>5</v>
      </c>
      <c r="F5" s="19">
        <v>6</v>
      </c>
      <c r="G5" s="19">
        <v>3</v>
      </c>
      <c r="H5" s="20">
        <v>0.98650199999999999</v>
      </c>
      <c r="I5">
        <f t="shared" si="0"/>
        <v>1085</v>
      </c>
      <c r="J5">
        <f t="shared" si="1"/>
        <v>108500</v>
      </c>
      <c r="L5" s="4" t="s">
        <v>12</v>
      </c>
      <c r="M5" s="5">
        <v>311</v>
      </c>
      <c r="N5" s="5">
        <v>225</v>
      </c>
      <c r="O5" s="5">
        <v>1614</v>
      </c>
      <c r="P5" s="5">
        <v>16</v>
      </c>
      <c r="Q5">
        <f t="shared" si="2"/>
        <v>69975</v>
      </c>
    </row>
    <row r="6" spans="3:19" x14ac:dyDescent="0.25">
      <c r="C6" s="19">
        <v>5</v>
      </c>
      <c r="D6" s="19">
        <v>1</v>
      </c>
      <c r="E6" s="19">
        <v>6</v>
      </c>
      <c r="F6" s="19">
        <v>36</v>
      </c>
      <c r="G6" s="19">
        <v>3</v>
      </c>
      <c r="H6" s="20">
        <v>0.9864546666666667</v>
      </c>
      <c r="I6">
        <f t="shared" si="0"/>
        <v>961.9</v>
      </c>
      <c r="J6">
        <f t="shared" si="1"/>
        <v>96190</v>
      </c>
    </row>
    <row r="7" spans="3:19" ht="16.2" thickBot="1" x14ac:dyDescent="0.3">
      <c r="C7" s="19">
        <v>6</v>
      </c>
      <c r="D7" s="19">
        <v>24</v>
      </c>
      <c r="E7" s="19">
        <v>4</v>
      </c>
      <c r="F7" s="19">
        <v>0</v>
      </c>
      <c r="G7" s="19">
        <v>30</v>
      </c>
      <c r="H7" s="20">
        <v>0.98592400000000002</v>
      </c>
      <c r="I7">
        <f t="shared" si="0"/>
        <v>1049.5999999999999</v>
      </c>
      <c r="J7">
        <f t="shared" si="1"/>
        <v>104959.99999999999</v>
      </c>
      <c r="P7" s="5">
        <v>19.899999999999999</v>
      </c>
      <c r="Q7" s="5">
        <v>23</v>
      </c>
      <c r="R7" s="5">
        <v>21</v>
      </c>
      <c r="S7" s="5">
        <v>16</v>
      </c>
    </row>
    <row r="8" spans="3:19" x14ac:dyDescent="0.25">
      <c r="C8" s="19">
        <v>7</v>
      </c>
      <c r="D8" s="19">
        <v>12</v>
      </c>
      <c r="E8" s="19">
        <v>9</v>
      </c>
      <c r="F8" s="19">
        <v>25</v>
      </c>
      <c r="G8" s="19">
        <v>0</v>
      </c>
      <c r="H8" s="20">
        <v>0.98547822222222226</v>
      </c>
      <c r="I8">
        <f t="shared" si="0"/>
        <v>970.8</v>
      </c>
      <c r="J8">
        <f t="shared" si="1"/>
        <v>97080</v>
      </c>
    </row>
    <row r="9" spans="3:19" x14ac:dyDescent="0.25">
      <c r="C9" s="19">
        <v>8</v>
      </c>
      <c r="D9" s="19">
        <v>59</v>
      </c>
      <c r="E9" s="19">
        <v>0</v>
      </c>
      <c r="F9" s="19">
        <v>0</v>
      </c>
      <c r="G9" s="19">
        <v>0</v>
      </c>
      <c r="H9" s="20">
        <v>0.98297933333333332</v>
      </c>
      <c r="I9">
        <f t="shared" si="0"/>
        <v>1174.0999999999999</v>
      </c>
      <c r="J9">
        <f t="shared" si="1"/>
        <v>117409.99999999999</v>
      </c>
    </row>
    <row r="10" spans="3:19" x14ac:dyDescent="0.25">
      <c r="C10" s="19">
        <v>9</v>
      </c>
      <c r="D10" s="19">
        <v>0</v>
      </c>
      <c r="E10" s="19">
        <v>8</v>
      </c>
      <c r="F10" s="19">
        <v>36</v>
      </c>
      <c r="G10" s="19">
        <v>0</v>
      </c>
      <c r="H10" s="20">
        <v>0.98292800000000002</v>
      </c>
      <c r="I10">
        <f t="shared" si="0"/>
        <v>940</v>
      </c>
      <c r="J10">
        <f t="shared" si="1"/>
        <v>94000</v>
      </c>
    </row>
    <row r="11" spans="3:19" x14ac:dyDescent="0.25">
      <c r="C11" s="19">
        <v>10</v>
      </c>
      <c r="D11" s="19">
        <v>0</v>
      </c>
      <c r="E11" s="19">
        <v>0</v>
      </c>
      <c r="F11" s="19">
        <v>43</v>
      </c>
      <c r="G11" s="19">
        <v>6</v>
      </c>
      <c r="H11" s="20">
        <v>0.98171822222222227</v>
      </c>
      <c r="I11">
        <f t="shared" si="0"/>
        <v>999</v>
      </c>
      <c r="J11">
        <f t="shared" si="1"/>
        <v>99900</v>
      </c>
    </row>
    <row r="12" spans="3:19" x14ac:dyDescent="0.25">
      <c r="C12" s="19">
        <v>11</v>
      </c>
      <c r="D12" s="19">
        <v>36</v>
      </c>
      <c r="E12" s="19">
        <v>6</v>
      </c>
      <c r="F12" s="19">
        <v>6</v>
      </c>
      <c r="G12" s="19">
        <v>5</v>
      </c>
      <c r="H12" s="20">
        <v>0.9808513333333333</v>
      </c>
      <c r="I12">
        <f t="shared" si="0"/>
        <v>1060.4000000000001</v>
      </c>
      <c r="J12">
        <f t="shared" si="1"/>
        <v>106040.00000000001</v>
      </c>
    </row>
    <row r="13" spans="3:19" x14ac:dyDescent="0.25">
      <c r="C13" s="19">
        <v>12</v>
      </c>
      <c r="D13" s="19">
        <v>0</v>
      </c>
      <c r="E13" s="19">
        <v>10</v>
      </c>
      <c r="F13" s="19">
        <v>33</v>
      </c>
      <c r="G13" s="19">
        <v>0</v>
      </c>
      <c r="H13" s="20">
        <v>0.98072933333333334</v>
      </c>
      <c r="I13">
        <f t="shared" si="0"/>
        <v>923</v>
      </c>
      <c r="J13">
        <f t="shared" si="1"/>
        <v>92300</v>
      </c>
    </row>
    <row r="14" spans="3:19" x14ac:dyDescent="0.25">
      <c r="C14" s="19">
        <v>13</v>
      </c>
      <c r="D14" s="19">
        <v>45</v>
      </c>
      <c r="E14" s="19">
        <v>7</v>
      </c>
      <c r="F14" s="19">
        <v>1</v>
      </c>
      <c r="G14" s="19">
        <v>0</v>
      </c>
      <c r="H14" s="20">
        <v>0.97963488888888894</v>
      </c>
      <c r="I14">
        <f t="shared" si="0"/>
        <v>1077.5</v>
      </c>
      <c r="J14">
        <f t="shared" si="1"/>
        <v>107750</v>
      </c>
    </row>
    <row r="15" spans="3:19" x14ac:dyDescent="0.25">
      <c r="C15" s="19">
        <v>14</v>
      </c>
      <c r="D15" s="19">
        <v>48</v>
      </c>
      <c r="E15" s="19">
        <v>6</v>
      </c>
      <c r="F15" s="19">
        <v>0</v>
      </c>
      <c r="G15" s="19">
        <v>0</v>
      </c>
      <c r="H15" s="20">
        <v>0.97906400000000005</v>
      </c>
      <c r="I15">
        <f t="shared" si="0"/>
        <v>1093.1999999999998</v>
      </c>
      <c r="J15">
        <f t="shared" si="1"/>
        <v>109319.99999999999</v>
      </c>
    </row>
    <row r="16" spans="3:19" x14ac:dyDescent="0.25">
      <c r="C16" s="19">
        <v>15</v>
      </c>
      <c r="D16" s="19">
        <v>10</v>
      </c>
      <c r="E16" s="19">
        <v>10</v>
      </c>
      <c r="F16" s="19">
        <v>0</v>
      </c>
      <c r="G16" s="19">
        <v>33</v>
      </c>
      <c r="H16" s="20">
        <v>0.97867666666666664</v>
      </c>
      <c r="I16">
        <f t="shared" si="0"/>
        <v>957</v>
      </c>
      <c r="J16">
        <f t="shared" si="1"/>
        <v>95700</v>
      </c>
    </row>
    <row r="17" spans="3:10" x14ac:dyDescent="0.25">
      <c r="C17" s="19">
        <v>16</v>
      </c>
      <c r="D17" s="19">
        <v>0</v>
      </c>
      <c r="E17" s="19">
        <v>14</v>
      </c>
      <c r="F17" s="19">
        <v>12</v>
      </c>
      <c r="G17" s="19">
        <v>20</v>
      </c>
      <c r="H17" s="20">
        <v>0.97741866666666666</v>
      </c>
      <c r="I17">
        <f t="shared" si="0"/>
        <v>894</v>
      </c>
      <c r="J17">
        <f t="shared" si="1"/>
        <v>89400</v>
      </c>
    </row>
    <row r="18" spans="3:10" x14ac:dyDescent="0.25">
      <c r="C18" s="19">
        <v>17</v>
      </c>
      <c r="D18" s="19">
        <v>33</v>
      </c>
      <c r="E18" s="19">
        <v>11</v>
      </c>
      <c r="F18" s="19">
        <v>1</v>
      </c>
      <c r="G18" s="19">
        <v>5</v>
      </c>
      <c r="H18" s="20">
        <v>0.97702488888888894</v>
      </c>
      <c r="I18">
        <f t="shared" si="0"/>
        <v>1010.6999999999999</v>
      </c>
      <c r="J18">
        <f t="shared" si="1"/>
        <v>101070</v>
      </c>
    </row>
    <row r="19" spans="3:10" x14ac:dyDescent="0.25">
      <c r="C19" s="19">
        <v>18</v>
      </c>
      <c r="D19" s="19">
        <v>0</v>
      </c>
      <c r="E19" s="19">
        <v>4</v>
      </c>
      <c r="F19" s="19">
        <v>12</v>
      </c>
      <c r="G19" s="19">
        <v>39</v>
      </c>
      <c r="H19" s="20">
        <v>0.97394866666666668</v>
      </c>
      <c r="I19">
        <f t="shared" si="0"/>
        <v>968</v>
      </c>
      <c r="J19">
        <f t="shared" si="1"/>
        <v>96800</v>
      </c>
    </row>
    <row r="20" spans="3:10" x14ac:dyDescent="0.25">
      <c r="C20" s="19">
        <v>19</v>
      </c>
      <c r="D20" s="19">
        <v>0</v>
      </c>
      <c r="E20" s="19">
        <v>18</v>
      </c>
      <c r="F20" s="19">
        <v>0</v>
      </c>
      <c r="G20" s="19">
        <v>28</v>
      </c>
      <c r="H20" s="20">
        <v>0.97345599999999999</v>
      </c>
      <c r="I20">
        <f t="shared" si="0"/>
        <v>862</v>
      </c>
      <c r="J20">
        <f t="shared" si="1"/>
        <v>86200</v>
      </c>
    </row>
    <row r="21" spans="3:10" x14ac:dyDescent="0.25">
      <c r="C21" s="19">
        <v>20</v>
      </c>
      <c r="D21" s="19">
        <v>16</v>
      </c>
      <c r="E21" s="19">
        <v>6</v>
      </c>
      <c r="F21" s="19">
        <v>24</v>
      </c>
      <c r="G21" s="19">
        <v>2</v>
      </c>
      <c r="H21" s="20">
        <v>0.97288399999999997</v>
      </c>
      <c r="I21">
        <f t="shared" si="0"/>
        <v>992.4</v>
      </c>
      <c r="J21">
        <f t="shared" si="1"/>
        <v>99240</v>
      </c>
    </row>
    <row r="22" spans="3:10" x14ac:dyDescent="0.25">
      <c r="C22" s="19">
        <v>21</v>
      </c>
      <c r="D22" s="19">
        <v>9</v>
      </c>
      <c r="E22" s="19">
        <v>19</v>
      </c>
      <c r="F22" s="19">
        <v>4</v>
      </c>
      <c r="G22" s="19">
        <v>11</v>
      </c>
      <c r="H22" s="20">
        <v>0.97158755555555554</v>
      </c>
      <c r="I22">
        <f t="shared" si="0"/>
        <v>876.1</v>
      </c>
      <c r="J22">
        <f t="shared" si="1"/>
        <v>87610</v>
      </c>
    </row>
    <row r="23" spans="3:10" x14ac:dyDescent="0.25">
      <c r="C23" s="19">
        <v>22</v>
      </c>
      <c r="D23" s="19">
        <v>0</v>
      </c>
      <c r="E23" s="19">
        <v>0</v>
      </c>
      <c r="F23" s="19">
        <v>47</v>
      </c>
      <c r="G23" s="19">
        <v>0</v>
      </c>
      <c r="H23" s="20">
        <v>0.9710617777777778</v>
      </c>
      <c r="I23">
        <f t="shared" si="0"/>
        <v>987</v>
      </c>
      <c r="J23">
        <f t="shared" si="1"/>
        <v>98700</v>
      </c>
    </row>
    <row r="24" spans="3:10" x14ac:dyDescent="0.25">
      <c r="C24" s="19">
        <v>23</v>
      </c>
      <c r="D24" s="19">
        <v>0</v>
      </c>
      <c r="E24" s="19">
        <v>8</v>
      </c>
      <c r="F24" s="19">
        <v>0</v>
      </c>
      <c r="G24" s="19">
        <v>47</v>
      </c>
      <c r="H24" s="20">
        <v>0.96998600000000001</v>
      </c>
      <c r="I24">
        <f t="shared" si="0"/>
        <v>936</v>
      </c>
      <c r="J24">
        <f t="shared" si="1"/>
        <v>93600</v>
      </c>
    </row>
    <row r="25" spans="3:10" x14ac:dyDescent="0.25">
      <c r="C25" s="19">
        <v>24</v>
      </c>
      <c r="D25" s="19">
        <v>0</v>
      </c>
      <c r="E25" s="19">
        <v>24</v>
      </c>
      <c r="F25" s="19">
        <v>6</v>
      </c>
      <c r="G25" s="19">
        <v>8</v>
      </c>
      <c r="H25" s="20">
        <v>0.96577333333333337</v>
      </c>
      <c r="I25">
        <f t="shared" si="0"/>
        <v>806</v>
      </c>
      <c r="J25">
        <f t="shared" si="1"/>
        <v>80600</v>
      </c>
    </row>
    <row r="26" spans="3:10" x14ac:dyDescent="0.25">
      <c r="C26" s="19">
        <v>25</v>
      </c>
      <c r="D26" s="19">
        <v>20</v>
      </c>
      <c r="E26" s="19">
        <v>21</v>
      </c>
      <c r="F26" s="19">
        <v>0</v>
      </c>
      <c r="G26" s="19">
        <v>0</v>
      </c>
      <c r="H26" s="20">
        <v>0.96094533333333332</v>
      </c>
      <c r="I26">
        <f t="shared" si="0"/>
        <v>881</v>
      </c>
      <c r="J26">
        <f t="shared" si="1"/>
        <v>88100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C9EB-2041-4FFA-98C1-17027027B6E2}">
  <dimension ref="C2:AA5"/>
  <sheetViews>
    <sheetView topLeftCell="G1" workbookViewId="0">
      <selection activeCell="C2" sqref="C2:AA5"/>
    </sheetView>
  </sheetViews>
  <sheetFormatPr defaultRowHeight="13.8" x14ac:dyDescent="0.25"/>
  <sheetData>
    <row r="2" spans="3:27" x14ac:dyDescent="0.25">
      <c r="C2" s="19">
        <v>3</v>
      </c>
      <c r="D2" s="19">
        <v>0</v>
      </c>
      <c r="E2" s="19">
        <v>0</v>
      </c>
      <c r="F2" s="19">
        <v>40</v>
      </c>
      <c r="G2" s="19">
        <v>1</v>
      </c>
      <c r="H2" s="19">
        <v>24</v>
      </c>
      <c r="I2" s="19">
        <v>12</v>
      </c>
      <c r="J2" s="19">
        <v>59</v>
      </c>
      <c r="K2" s="19">
        <v>0</v>
      </c>
      <c r="L2" s="19">
        <v>0</v>
      </c>
      <c r="M2" s="19">
        <v>36</v>
      </c>
      <c r="N2" s="19">
        <v>0</v>
      </c>
      <c r="O2" s="19">
        <v>45</v>
      </c>
      <c r="P2" s="19">
        <v>48</v>
      </c>
      <c r="Q2" s="19">
        <v>10</v>
      </c>
      <c r="R2" s="19">
        <v>0</v>
      </c>
      <c r="S2" s="19">
        <v>33</v>
      </c>
      <c r="T2" s="19">
        <v>0</v>
      </c>
      <c r="U2" s="19">
        <v>0</v>
      </c>
      <c r="V2" s="19">
        <v>16</v>
      </c>
      <c r="W2" s="19">
        <v>9</v>
      </c>
      <c r="X2" s="19">
        <v>0</v>
      </c>
      <c r="Y2" s="19">
        <v>0</v>
      </c>
      <c r="Z2" s="19">
        <v>0</v>
      </c>
      <c r="AA2" s="19">
        <v>20</v>
      </c>
    </row>
    <row r="3" spans="3:27" x14ac:dyDescent="0.25">
      <c r="C3" s="19">
        <v>5</v>
      </c>
      <c r="D3" s="19">
        <v>2</v>
      </c>
      <c r="E3" s="19">
        <v>0</v>
      </c>
      <c r="F3" s="19">
        <v>5</v>
      </c>
      <c r="G3" s="19">
        <v>6</v>
      </c>
      <c r="H3" s="19">
        <v>4</v>
      </c>
      <c r="I3" s="19">
        <v>9</v>
      </c>
      <c r="J3" s="19">
        <v>0</v>
      </c>
      <c r="K3" s="19">
        <v>8</v>
      </c>
      <c r="L3" s="19">
        <v>0</v>
      </c>
      <c r="M3" s="19">
        <v>6</v>
      </c>
      <c r="N3" s="19">
        <v>10</v>
      </c>
      <c r="O3" s="19">
        <v>7</v>
      </c>
      <c r="P3" s="19">
        <v>6</v>
      </c>
      <c r="Q3" s="19">
        <v>10</v>
      </c>
      <c r="R3" s="19">
        <v>14</v>
      </c>
      <c r="S3" s="19">
        <v>11</v>
      </c>
      <c r="T3" s="19">
        <v>4</v>
      </c>
      <c r="U3" s="19">
        <v>18</v>
      </c>
      <c r="V3" s="19">
        <v>6</v>
      </c>
      <c r="W3" s="19">
        <v>19</v>
      </c>
      <c r="X3" s="19">
        <v>0</v>
      </c>
      <c r="Y3" s="19">
        <v>8</v>
      </c>
      <c r="Z3" s="19">
        <v>24</v>
      </c>
      <c r="AA3" s="19">
        <v>21</v>
      </c>
    </row>
    <row r="4" spans="3:27" x14ac:dyDescent="0.25">
      <c r="C4" s="19">
        <v>27</v>
      </c>
      <c r="D4" s="19">
        <v>45</v>
      </c>
      <c r="E4" s="19">
        <v>41</v>
      </c>
      <c r="F4" s="19">
        <v>6</v>
      </c>
      <c r="G4" s="19">
        <v>36</v>
      </c>
      <c r="H4" s="19">
        <v>0</v>
      </c>
      <c r="I4" s="19">
        <v>25</v>
      </c>
      <c r="J4" s="19">
        <v>0</v>
      </c>
      <c r="K4" s="19">
        <v>36</v>
      </c>
      <c r="L4" s="19">
        <v>43</v>
      </c>
      <c r="M4" s="19">
        <v>6</v>
      </c>
      <c r="N4" s="19">
        <v>33</v>
      </c>
      <c r="O4" s="19">
        <v>1</v>
      </c>
      <c r="P4" s="19">
        <v>0</v>
      </c>
      <c r="Q4" s="19">
        <v>0</v>
      </c>
      <c r="R4" s="19">
        <v>12</v>
      </c>
      <c r="S4" s="19">
        <v>1</v>
      </c>
      <c r="T4" s="19">
        <v>12</v>
      </c>
      <c r="U4" s="19">
        <v>0</v>
      </c>
      <c r="V4" s="19">
        <v>24</v>
      </c>
      <c r="W4" s="19">
        <v>4</v>
      </c>
      <c r="X4" s="19">
        <v>47</v>
      </c>
      <c r="Y4" s="19">
        <v>0</v>
      </c>
      <c r="Z4" s="19">
        <v>6</v>
      </c>
      <c r="AA4" s="19">
        <v>0</v>
      </c>
    </row>
    <row r="5" spans="3:27" x14ac:dyDescent="0.25">
      <c r="C5" s="19">
        <v>15</v>
      </c>
      <c r="D5" s="19">
        <v>0</v>
      </c>
      <c r="E5" s="19">
        <v>9</v>
      </c>
      <c r="F5" s="19">
        <v>3</v>
      </c>
      <c r="G5" s="19">
        <v>3</v>
      </c>
      <c r="H5" s="19">
        <v>30</v>
      </c>
      <c r="I5" s="19">
        <v>0</v>
      </c>
      <c r="J5" s="19">
        <v>0</v>
      </c>
      <c r="K5" s="19">
        <v>0</v>
      </c>
      <c r="L5" s="19">
        <v>6</v>
      </c>
      <c r="M5" s="19">
        <v>5</v>
      </c>
      <c r="N5" s="19">
        <v>0</v>
      </c>
      <c r="O5" s="19">
        <v>0</v>
      </c>
      <c r="P5" s="19">
        <v>0</v>
      </c>
      <c r="Q5" s="19">
        <v>33</v>
      </c>
      <c r="R5" s="19">
        <v>20</v>
      </c>
      <c r="S5" s="19">
        <v>5</v>
      </c>
      <c r="T5" s="19">
        <v>39</v>
      </c>
      <c r="U5" s="19">
        <v>28</v>
      </c>
      <c r="V5" s="19">
        <v>2</v>
      </c>
      <c r="W5" s="19">
        <v>11</v>
      </c>
      <c r="X5" s="19">
        <v>0</v>
      </c>
      <c r="Y5" s="19">
        <v>47</v>
      </c>
      <c r="Z5" s="19">
        <v>8</v>
      </c>
      <c r="AA5" s="1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Sheet1</vt:lpstr>
      <vt:lpstr>Sheet6</vt:lpstr>
      <vt:lpstr>Sheet6 (2)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2019-05-03T05:09:23Z</dcterms:modified>
</cp:coreProperties>
</file>