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6\R61\Auskunftsdienst\Digitale Infos Fachreferate\Ref. 61\Wahlen\Kreistagswahlen\"/>
    </mc:Choice>
  </mc:AlternateContent>
  <bookViews>
    <workbookView xWindow="240" yWindow="45" windowWidth="9165" windowHeight="4680"/>
  </bookViews>
  <sheets>
    <sheet name="Tabelle 1" sheetId="1" r:id="rId1"/>
  </sheets>
  <calcPr calcId="162913"/>
</workbook>
</file>

<file path=xl/calcChain.xml><?xml version="1.0" encoding="utf-8"?>
<calcChain xmlns="http://schemas.openxmlformats.org/spreadsheetml/2006/main">
  <c r="AC368" i="1" l="1"/>
  <c r="AC361" i="1"/>
  <c r="AC354" i="1"/>
  <c r="AC347" i="1"/>
  <c r="AC340" i="1"/>
  <c r="AC333" i="1"/>
  <c r="AC326" i="1"/>
  <c r="AC316" i="1"/>
  <c r="AC309" i="1"/>
  <c r="AC302" i="1"/>
  <c r="AC295" i="1"/>
  <c r="AC288" i="1"/>
  <c r="AC281" i="1"/>
  <c r="AC274" i="1"/>
  <c r="AC267" i="1"/>
  <c r="AC260" i="1"/>
  <c r="AC253" i="1"/>
  <c r="AC246" i="1"/>
  <c r="AC236" i="1"/>
  <c r="AC229" i="1"/>
  <c r="AC222" i="1"/>
  <c r="AC215" i="1"/>
  <c r="AC208" i="1"/>
  <c r="AC201" i="1"/>
  <c r="AC194" i="1"/>
  <c r="AC187" i="1"/>
  <c r="AC180" i="1"/>
  <c r="AC173" i="1"/>
  <c r="AC166" i="1"/>
  <c r="AC156" i="1"/>
  <c r="AC149" i="1"/>
  <c r="AC142" i="1"/>
  <c r="AC135" i="1"/>
  <c r="AC128" i="1"/>
  <c r="AC121" i="1"/>
  <c r="AC114" i="1"/>
  <c r="AC107" i="1"/>
  <c r="AC100" i="1"/>
  <c r="AC93" i="1"/>
  <c r="AC86" i="1"/>
  <c r="AC76" i="1"/>
  <c r="AC69" i="1"/>
  <c r="AC62" i="1"/>
  <c r="AC55" i="1"/>
  <c r="AC48" i="1"/>
  <c r="AC41" i="1"/>
  <c r="AC34" i="1"/>
  <c r="AC27" i="1"/>
  <c r="AC20" i="1"/>
  <c r="AC13" i="1"/>
  <c r="AC6" i="1"/>
  <c r="I135" i="1"/>
  <c r="I121" i="1"/>
  <c r="I114" i="1"/>
  <c r="I6" i="1"/>
  <c r="T6" i="1"/>
  <c r="R6" i="1"/>
  <c r="E7" i="1"/>
  <c r="F7" i="1"/>
  <c r="L7" i="1"/>
  <c r="P7" i="1"/>
  <c r="T7" i="1"/>
  <c r="J10" i="1"/>
  <c r="K10" i="1"/>
  <c r="L10" i="1"/>
  <c r="M10" i="1"/>
  <c r="N10" i="1"/>
  <c r="O10" i="1"/>
  <c r="P10" i="1"/>
  <c r="Q10" i="1"/>
  <c r="I13" i="1"/>
  <c r="J14" i="1" s="1"/>
  <c r="T13" i="1"/>
  <c r="R13" i="1"/>
  <c r="E14" i="1"/>
  <c r="F14" i="1"/>
  <c r="N14" i="1"/>
  <c r="T14" i="1"/>
  <c r="R14" i="1"/>
  <c r="J17" i="1"/>
  <c r="K17" i="1"/>
  <c r="L17" i="1"/>
  <c r="M17" i="1"/>
  <c r="N17" i="1"/>
  <c r="O17" i="1"/>
  <c r="P17" i="1"/>
  <c r="Q17" i="1"/>
  <c r="I20" i="1"/>
  <c r="T20" i="1"/>
  <c r="E21" i="1"/>
  <c r="F21" i="1"/>
  <c r="J21" i="1"/>
  <c r="L21" i="1"/>
  <c r="N21" i="1"/>
  <c r="P21" i="1"/>
  <c r="T21" i="1"/>
  <c r="R21" i="1" s="1"/>
  <c r="J24" i="1"/>
  <c r="K24" i="1"/>
  <c r="L24" i="1"/>
  <c r="M24" i="1"/>
  <c r="N24" i="1"/>
  <c r="O24" i="1"/>
  <c r="P24" i="1"/>
  <c r="Q24" i="1"/>
  <c r="I27" i="1"/>
  <c r="T27" i="1"/>
  <c r="R27" i="1"/>
  <c r="E28" i="1"/>
  <c r="F28" i="1"/>
  <c r="T28" i="1"/>
  <c r="R28" i="1"/>
  <c r="J31" i="1"/>
  <c r="K31" i="1"/>
  <c r="L31" i="1"/>
  <c r="M31" i="1"/>
  <c r="N31" i="1"/>
  <c r="O31" i="1"/>
  <c r="P31" i="1"/>
  <c r="Q31" i="1"/>
  <c r="I34" i="1"/>
  <c r="T34" i="1"/>
  <c r="R34" i="1" s="1"/>
  <c r="E35" i="1"/>
  <c r="F35" i="1"/>
  <c r="J35" i="1"/>
  <c r="L35" i="1"/>
  <c r="N35" i="1"/>
  <c r="P35" i="1"/>
  <c r="T35" i="1"/>
  <c r="R35" i="1" s="1"/>
  <c r="J38" i="1"/>
  <c r="K38" i="1"/>
  <c r="L38" i="1"/>
  <c r="M38" i="1"/>
  <c r="N38" i="1"/>
  <c r="O38" i="1"/>
  <c r="P38" i="1"/>
  <c r="Q38" i="1"/>
  <c r="D41" i="1"/>
  <c r="E41" i="1"/>
  <c r="F41" i="1"/>
  <c r="F42" i="1"/>
  <c r="H41" i="1"/>
  <c r="J41" i="1"/>
  <c r="K41" i="1"/>
  <c r="L41" i="1"/>
  <c r="M41" i="1"/>
  <c r="N41" i="1"/>
  <c r="O41" i="1"/>
  <c r="P41" i="1"/>
  <c r="Q41" i="1"/>
  <c r="S41" i="1"/>
  <c r="U41" i="1"/>
  <c r="U107" i="1" s="1"/>
  <c r="V41" i="1"/>
  <c r="V107" i="1"/>
  <c r="W41" i="1"/>
  <c r="X41" i="1"/>
  <c r="Y41" i="1"/>
  <c r="Y107" i="1" s="1"/>
  <c r="Z41" i="1"/>
  <c r="Z107" i="1"/>
  <c r="AA41" i="1"/>
  <c r="AB41" i="1"/>
  <c r="S42" i="1"/>
  <c r="U42" i="1"/>
  <c r="V42" i="1"/>
  <c r="W42" i="1"/>
  <c r="X42" i="1"/>
  <c r="Y42" i="1"/>
  <c r="Z42" i="1"/>
  <c r="AA42" i="1"/>
  <c r="AB42" i="1"/>
  <c r="J45" i="1"/>
  <c r="K45" i="1"/>
  <c r="L45" i="1"/>
  <c r="M45" i="1"/>
  <c r="N45" i="1"/>
  <c r="O45" i="1"/>
  <c r="P45" i="1"/>
  <c r="Q45" i="1"/>
  <c r="I48" i="1"/>
  <c r="T48" i="1"/>
  <c r="R48" i="1" s="1"/>
  <c r="E49" i="1"/>
  <c r="F49" i="1"/>
  <c r="J49" i="1"/>
  <c r="L49" i="1"/>
  <c r="N49" i="1"/>
  <c r="P49" i="1"/>
  <c r="T49" i="1"/>
  <c r="J52" i="1"/>
  <c r="K52" i="1"/>
  <c r="L52" i="1"/>
  <c r="M52" i="1"/>
  <c r="N52" i="1"/>
  <c r="O52" i="1"/>
  <c r="P52" i="1"/>
  <c r="Q52" i="1"/>
  <c r="I55" i="1"/>
  <c r="T55" i="1"/>
  <c r="R55" i="1"/>
  <c r="R76" i="1" s="1"/>
  <c r="E56" i="1"/>
  <c r="F56" i="1"/>
  <c r="T56" i="1"/>
  <c r="R56" i="1"/>
  <c r="J59" i="1"/>
  <c r="K59" i="1"/>
  <c r="L59" i="1"/>
  <c r="M59" i="1"/>
  <c r="N59" i="1"/>
  <c r="O59" i="1"/>
  <c r="P59" i="1"/>
  <c r="Q59" i="1"/>
  <c r="I62" i="1"/>
  <c r="T62" i="1"/>
  <c r="R62" i="1" s="1"/>
  <c r="E63" i="1"/>
  <c r="F63" i="1"/>
  <c r="J63" i="1"/>
  <c r="L63" i="1"/>
  <c r="N63" i="1"/>
  <c r="P63" i="1"/>
  <c r="T63" i="1"/>
  <c r="R63" i="1" s="1"/>
  <c r="J66" i="1"/>
  <c r="K66" i="1"/>
  <c r="L66" i="1"/>
  <c r="M66" i="1"/>
  <c r="N66" i="1"/>
  <c r="O66" i="1"/>
  <c r="P66" i="1"/>
  <c r="Q66" i="1"/>
  <c r="I69" i="1"/>
  <c r="J70" i="1" s="1"/>
  <c r="T69" i="1"/>
  <c r="R69" i="1"/>
  <c r="E70" i="1"/>
  <c r="F70" i="1"/>
  <c r="N70" i="1"/>
  <c r="T70" i="1"/>
  <c r="R70" i="1"/>
  <c r="J73" i="1"/>
  <c r="K73" i="1"/>
  <c r="L73" i="1"/>
  <c r="M73" i="1"/>
  <c r="N73" i="1"/>
  <c r="O73" i="1"/>
  <c r="P73" i="1"/>
  <c r="Q73" i="1"/>
  <c r="D76" i="1"/>
  <c r="E77" i="1"/>
  <c r="E76" i="1"/>
  <c r="F76" i="1"/>
  <c r="F77" i="1" s="1"/>
  <c r="H76" i="1"/>
  <c r="H107" i="1"/>
  <c r="J76" i="1"/>
  <c r="K76" i="1"/>
  <c r="L76" i="1"/>
  <c r="M76" i="1"/>
  <c r="N76" i="1"/>
  <c r="O76" i="1"/>
  <c r="P76" i="1"/>
  <c r="Q76" i="1"/>
  <c r="S76" i="1"/>
  <c r="U76" i="1"/>
  <c r="V76" i="1"/>
  <c r="W76" i="1"/>
  <c r="X76" i="1"/>
  <c r="X107" i="1" s="1"/>
  <c r="Y76" i="1"/>
  <c r="Z76" i="1"/>
  <c r="AA76" i="1"/>
  <c r="AB76" i="1"/>
  <c r="AB107" i="1" s="1"/>
  <c r="S77" i="1"/>
  <c r="U77" i="1"/>
  <c r="U108" i="1"/>
  <c r="V77" i="1"/>
  <c r="W77" i="1"/>
  <c r="W108" i="1"/>
  <c r="X77" i="1"/>
  <c r="Y77" i="1"/>
  <c r="Y108" i="1"/>
  <c r="Z77" i="1"/>
  <c r="AA77" i="1"/>
  <c r="AA108" i="1"/>
  <c r="AB77" i="1"/>
  <c r="J80" i="1"/>
  <c r="K80" i="1"/>
  <c r="L80" i="1"/>
  <c r="M80" i="1"/>
  <c r="N80" i="1"/>
  <c r="O80" i="1"/>
  <c r="P80" i="1"/>
  <c r="Q80" i="1"/>
  <c r="I86" i="1"/>
  <c r="G86" i="1"/>
  <c r="T86" i="1"/>
  <c r="R86" i="1"/>
  <c r="R100" i="1" s="1"/>
  <c r="E87" i="1"/>
  <c r="F87" i="1"/>
  <c r="K87" i="1"/>
  <c r="M87" i="1"/>
  <c r="O87" i="1"/>
  <c r="Q87" i="1"/>
  <c r="T87" i="1"/>
  <c r="R87" i="1" s="1"/>
  <c r="J90" i="1"/>
  <c r="K90" i="1"/>
  <c r="L90" i="1"/>
  <c r="M90" i="1"/>
  <c r="N90" i="1"/>
  <c r="O90" i="1"/>
  <c r="P90" i="1"/>
  <c r="Q90" i="1"/>
  <c r="I93" i="1"/>
  <c r="T93" i="1"/>
  <c r="R93" i="1" s="1"/>
  <c r="E94" i="1"/>
  <c r="F94" i="1"/>
  <c r="J94" i="1"/>
  <c r="N94" i="1"/>
  <c r="T94" i="1"/>
  <c r="R94" i="1" s="1"/>
  <c r="J97" i="1"/>
  <c r="K97" i="1"/>
  <c r="L97" i="1"/>
  <c r="M97" i="1"/>
  <c r="N97" i="1"/>
  <c r="O97" i="1"/>
  <c r="P97" i="1"/>
  <c r="Q97" i="1"/>
  <c r="D100" i="1"/>
  <c r="E101" i="1" s="1"/>
  <c r="E100" i="1"/>
  <c r="F101" i="1"/>
  <c r="F100" i="1"/>
  <c r="H100" i="1"/>
  <c r="J100" i="1"/>
  <c r="K100" i="1"/>
  <c r="L100" i="1"/>
  <c r="M100" i="1"/>
  <c r="N100" i="1"/>
  <c r="O100" i="1"/>
  <c r="P100" i="1"/>
  <c r="Q100" i="1"/>
  <c r="S100" i="1"/>
  <c r="T100" i="1"/>
  <c r="U100" i="1"/>
  <c r="V100" i="1"/>
  <c r="W100" i="1"/>
  <c r="X100" i="1"/>
  <c r="Y100" i="1"/>
  <c r="Z100" i="1"/>
  <c r="AA100" i="1"/>
  <c r="AB100" i="1"/>
  <c r="R101" i="1"/>
  <c r="S101" i="1"/>
  <c r="T101" i="1"/>
  <c r="U101" i="1"/>
  <c r="V101" i="1"/>
  <c r="W101" i="1"/>
  <c r="X101" i="1"/>
  <c r="Y101" i="1"/>
  <c r="Z101" i="1"/>
  <c r="Z108" i="1" s="1"/>
  <c r="AA101" i="1"/>
  <c r="AB101" i="1"/>
  <c r="J104" i="1"/>
  <c r="K104" i="1"/>
  <c r="L104" i="1"/>
  <c r="M104" i="1"/>
  <c r="N104" i="1"/>
  <c r="O104" i="1"/>
  <c r="P104" i="1"/>
  <c r="Q104" i="1"/>
  <c r="K107" i="1"/>
  <c r="M107" i="1"/>
  <c r="Q107" i="1"/>
  <c r="S107" i="1"/>
  <c r="W107" i="1"/>
  <c r="AA107" i="1"/>
  <c r="X108" i="1"/>
  <c r="J111" i="1"/>
  <c r="K111" i="1"/>
  <c r="L111" i="1"/>
  <c r="M111" i="1"/>
  <c r="N111" i="1"/>
  <c r="O111" i="1"/>
  <c r="P111" i="1"/>
  <c r="Q111" i="1"/>
  <c r="T114" i="1"/>
  <c r="R114" i="1"/>
  <c r="E115" i="1"/>
  <c r="F115" i="1"/>
  <c r="Q115" i="1"/>
  <c r="T115" i="1"/>
  <c r="R115" i="1"/>
  <c r="J118" i="1"/>
  <c r="K118" i="1"/>
  <c r="L118" i="1"/>
  <c r="M118" i="1"/>
  <c r="N118" i="1"/>
  <c r="O118" i="1"/>
  <c r="P118" i="1"/>
  <c r="Q118" i="1"/>
  <c r="T121" i="1"/>
  <c r="R121" i="1"/>
  <c r="E122" i="1"/>
  <c r="F122" i="1"/>
  <c r="K122" i="1"/>
  <c r="M122" i="1"/>
  <c r="O122" i="1"/>
  <c r="Q122" i="1"/>
  <c r="T122" i="1"/>
  <c r="R122" i="1"/>
  <c r="J125" i="1"/>
  <c r="K125" i="1"/>
  <c r="L125" i="1"/>
  <c r="M125" i="1"/>
  <c r="N125" i="1"/>
  <c r="O125" i="1"/>
  <c r="P125" i="1"/>
  <c r="Q125" i="1"/>
  <c r="D128" i="1"/>
  <c r="E128" i="1"/>
  <c r="E187" i="1" s="1"/>
  <c r="E188" i="1" s="1"/>
  <c r="F128" i="1"/>
  <c r="H128" i="1"/>
  <c r="H187" i="1" s="1"/>
  <c r="J128" i="1"/>
  <c r="K128" i="1"/>
  <c r="L128" i="1"/>
  <c r="M128" i="1"/>
  <c r="N128" i="1"/>
  <c r="O128" i="1"/>
  <c r="P128" i="1"/>
  <c r="Q128" i="1"/>
  <c r="S128" i="1"/>
  <c r="T128" i="1"/>
  <c r="U128" i="1"/>
  <c r="V128" i="1"/>
  <c r="W128" i="1"/>
  <c r="X128" i="1"/>
  <c r="Y128" i="1"/>
  <c r="Z128" i="1"/>
  <c r="AA128" i="1"/>
  <c r="AB128" i="1"/>
  <c r="S129" i="1"/>
  <c r="T129" i="1"/>
  <c r="U129" i="1"/>
  <c r="V129" i="1"/>
  <c r="W129" i="1"/>
  <c r="X129" i="1"/>
  <c r="Y129" i="1"/>
  <c r="Z129" i="1"/>
  <c r="AA129" i="1"/>
  <c r="AB129" i="1"/>
  <c r="J132" i="1"/>
  <c r="K132" i="1"/>
  <c r="L132" i="1"/>
  <c r="M132" i="1"/>
  <c r="N132" i="1"/>
  <c r="O132" i="1"/>
  <c r="P132" i="1"/>
  <c r="Q132" i="1"/>
  <c r="T135" i="1"/>
  <c r="E136" i="1"/>
  <c r="F136" i="1"/>
  <c r="K136" i="1"/>
  <c r="T136" i="1"/>
  <c r="J139" i="1"/>
  <c r="K139" i="1"/>
  <c r="L139" i="1"/>
  <c r="M139" i="1"/>
  <c r="N139" i="1"/>
  <c r="O139" i="1"/>
  <c r="P139" i="1"/>
  <c r="Q139" i="1"/>
  <c r="I142" i="1"/>
  <c r="T142" i="1"/>
  <c r="R142" i="1" s="1"/>
  <c r="E143" i="1"/>
  <c r="F143" i="1"/>
  <c r="J143" i="1"/>
  <c r="L143" i="1"/>
  <c r="N143" i="1"/>
  <c r="P143" i="1"/>
  <c r="T143" i="1"/>
  <c r="R143" i="1" s="1"/>
  <c r="J146" i="1"/>
  <c r="K146" i="1"/>
  <c r="L146" i="1"/>
  <c r="M146" i="1"/>
  <c r="N146" i="1"/>
  <c r="O146" i="1"/>
  <c r="P146" i="1"/>
  <c r="Q146" i="1"/>
  <c r="D149" i="1"/>
  <c r="E149" i="1"/>
  <c r="F150" i="1"/>
  <c r="F149" i="1"/>
  <c r="H149" i="1"/>
  <c r="J149" i="1"/>
  <c r="K149" i="1"/>
  <c r="L149" i="1"/>
  <c r="M149" i="1"/>
  <c r="N149" i="1"/>
  <c r="O149" i="1"/>
  <c r="P149" i="1"/>
  <c r="Q149" i="1"/>
  <c r="S149" i="1"/>
  <c r="U149" i="1"/>
  <c r="U187" i="1" s="1"/>
  <c r="U375" i="1" s="1"/>
  <c r="V149" i="1"/>
  <c r="W149" i="1"/>
  <c r="W187" i="1" s="1"/>
  <c r="X149" i="1"/>
  <c r="Y149" i="1"/>
  <c r="Y187" i="1" s="1"/>
  <c r="Z149" i="1"/>
  <c r="AA149" i="1"/>
  <c r="AA187" i="1" s="1"/>
  <c r="AB149" i="1"/>
  <c r="S150" i="1"/>
  <c r="U150" i="1"/>
  <c r="V150" i="1"/>
  <c r="W150" i="1"/>
  <c r="X150" i="1"/>
  <c r="Y150" i="1"/>
  <c r="Z150" i="1"/>
  <c r="AA150" i="1"/>
  <c r="AB150" i="1"/>
  <c r="J153" i="1"/>
  <c r="K153" i="1"/>
  <c r="L153" i="1"/>
  <c r="M153" i="1"/>
  <c r="N153" i="1"/>
  <c r="O153" i="1"/>
  <c r="P153" i="1"/>
  <c r="Q153" i="1"/>
  <c r="I156" i="1"/>
  <c r="G156" i="1"/>
  <c r="T156" i="1"/>
  <c r="R156" i="1"/>
  <c r="E157" i="1"/>
  <c r="F157" i="1"/>
  <c r="J157" i="1"/>
  <c r="K157" i="1"/>
  <c r="L157" i="1"/>
  <c r="M157" i="1"/>
  <c r="N157" i="1"/>
  <c r="O157" i="1"/>
  <c r="P157" i="1"/>
  <c r="Q157" i="1"/>
  <c r="T157" i="1"/>
  <c r="R157" i="1"/>
  <c r="J160" i="1"/>
  <c r="K160" i="1"/>
  <c r="L160" i="1"/>
  <c r="M160" i="1"/>
  <c r="N160" i="1"/>
  <c r="O160" i="1"/>
  <c r="P160" i="1"/>
  <c r="Q160" i="1"/>
  <c r="I166" i="1"/>
  <c r="G166" i="1"/>
  <c r="T166" i="1"/>
  <c r="R166" i="1"/>
  <c r="E167" i="1"/>
  <c r="F167" i="1"/>
  <c r="J167" i="1"/>
  <c r="K167" i="1"/>
  <c r="L167" i="1"/>
  <c r="M167" i="1"/>
  <c r="N167" i="1"/>
  <c r="O167" i="1"/>
  <c r="P167" i="1"/>
  <c r="Q167" i="1"/>
  <c r="T167" i="1"/>
  <c r="R167" i="1"/>
  <c r="J170" i="1"/>
  <c r="K170" i="1"/>
  <c r="L170" i="1"/>
  <c r="M170" i="1"/>
  <c r="N170" i="1"/>
  <c r="O170" i="1"/>
  <c r="P170" i="1"/>
  <c r="Q170" i="1"/>
  <c r="I173" i="1"/>
  <c r="G173" i="1"/>
  <c r="T173" i="1"/>
  <c r="R173" i="1"/>
  <c r="E174" i="1"/>
  <c r="F174" i="1"/>
  <c r="J174" i="1"/>
  <c r="K174" i="1"/>
  <c r="L174" i="1"/>
  <c r="M174" i="1"/>
  <c r="N174" i="1"/>
  <c r="O174" i="1"/>
  <c r="P174" i="1"/>
  <c r="Q174" i="1"/>
  <c r="T174" i="1"/>
  <c r="R174" i="1"/>
  <c r="J177" i="1"/>
  <c r="K177" i="1"/>
  <c r="L177" i="1"/>
  <c r="M177" i="1"/>
  <c r="N177" i="1"/>
  <c r="O177" i="1"/>
  <c r="P177" i="1"/>
  <c r="Q177" i="1"/>
  <c r="D180" i="1"/>
  <c r="E180" i="1"/>
  <c r="F180" i="1"/>
  <c r="F181" i="1" s="1"/>
  <c r="H180" i="1"/>
  <c r="I180" i="1"/>
  <c r="J180" i="1"/>
  <c r="K180" i="1"/>
  <c r="K181" i="1" s="1"/>
  <c r="L180" i="1"/>
  <c r="L181" i="1" s="1"/>
  <c r="M180" i="1"/>
  <c r="M181" i="1"/>
  <c r="N180" i="1"/>
  <c r="O180" i="1"/>
  <c r="O181" i="1" s="1"/>
  <c r="P180" i="1"/>
  <c r="Q180" i="1"/>
  <c r="Q181" i="1"/>
  <c r="S180" i="1"/>
  <c r="T180" i="1"/>
  <c r="U180" i="1"/>
  <c r="V180" i="1"/>
  <c r="W180" i="1"/>
  <c r="X180" i="1"/>
  <c r="Y180" i="1"/>
  <c r="Z180" i="1"/>
  <c r="AA180" i="1"/>
  <c r="AB180" i="1"/>
  <c r="J181" i="1"/>
  <c r="N181" i="1"/>
  <c r="S181" i="1"/>
  <c r="T181" i="1"/>
  <c r="U181" i="1"/>
  <c r="V181" i="1"/>
  <c r="W181" i="1"/>
  <c r="X181" i="1"/>
  <c r="Y181" i="1"/>
  <c r="Z181" i="1"/>
  <c r="AA181" i="1"/>
  <c r="AB181" i="1"/>
  <c r="J184" i="1"/>
  <c r="K184" i="1"/>
  <c r="L184" i="1"/>
  <c r="M184" i="1"/>
  <c r="N184" i="1"/>
  <c r="O184" i="1"/>
  <c r="P184" i="1"/>
  <c r="Q184" i="1"/>
  <c r="D187" i="1"/>
  <c r="F187" i="1"/>
  <c r="F188" i="1" s="1"/>
  <c r="J187" i="1"/>
  <c r="K187" i="1"/>
  <c r="L187" i="1"/>
  <c r="M187" i="1"/>
  <c r="O187" i="1"/>
  <c r="P187" i="1"/>
  <c r="S187" i="1"/>
  <c r="V187" i="1"/>
  <c r="X187" i="1"/>
  <c r="Z187" i="1"/>
  <c r="AB187" i="1"/>
  <c r="S188" i="1"/>
  <c r="U188" i="1"/>
  <c r="V188" i="1"/>
  <c r="W188" i="1"/>
  <c r="X188" i="1"/>
  <c r="Y188" i="1"/>
  <c r="Z188" i="1"/>
  <c r="AA188" i="1"/>
  <c r="AB188" i="1"/>
  <c r="J191" i="1"/>
  <c r="K191" i="1"/>
  <c r="L191" i="1"/>
  <c r="M191" i="1"/>
  <c r="N191" i="1"/>
  <c r="O191" i="1"/>
  <c r="P191" i="1"/>
  <c r="Q191" i="1"/>
  <c r="I194" i="1"/>
  <c r="T194" i="1"/>
  <c r="E195" i="1"/>
  <c r="F195" i="1"/>
  <c r="J195" i="1"/>
  <c r="L195" i="1"/>
  <c r="N195" i="1"/>
  <c r="P195" i="1"/>
  <c r="T195" i="1"/>
  <c r="R195" i="1" s="1"/>
  <c r="J198" i="1"/>
  <c r="K198" i="1"/>
  <c r="L198" i="1"/>
  <c r="M198" i="1"/>
  <c r="N198" i="1"/>
  <c r="O198" i="1"/>
  <c r="P198" i="1"/>
  <c r="Q198" i="1"/>
  <c r="I201" i="1"/>
  <c r="T201" i="1"/>
  <c r="R201" i="1" s="1"/>
  <c r="E202" i="1"/>
  <c r="F202" i="1"/>
  <c r="J202" i="1"/>
  <c r="N202" i="1"/>
  <c r="T202" i="1"/>
  <c r="R202" i="1" s="1"/>
  <c r="R216" i="1" s="1"/>
  <c r="J205" i="1"/>
  <c r="K205" i="1"/>
  <c r="L205" i="1"/>
  <c r="M205" i="1"/>
  <c r="N205" i="1"/>
  <c r="O205" i="1"/>
  <c r="P205" i="1"/>
  <c r="Q205" i="1"/>
  <c r="I208" i="1"/>
  <c r="T208" i="1"/>
  <c r="R208" i="1" s="1"/>
  <c r="E209" i="1"/>
  <c r="F209" i="1"/>
  <c r="J209" i="1"/>
  <c r="L209" i="1"/>
  <c r="N209" i="1"/>
  <c r="P209" i="1"/>
  <c r="T209" i="1"/>
  <c r="R209" i="1" s="1"/>
  <c r="J212" i="1"/>
  <c r="K212" i="1"/>
  <c r="L212" i="1"/>
  <c r="M212" i="1"/>
  <c r="N212" i="1"/>
  <c r="O212" i="1"/>
  <c r="P212" i="1"/>
  <c r="Q212" i="1"/>
  <c r="D215" i="1"/>
  <c r="D281" i="1" s="1"/>
  <c r="E282" i="1" s="1"/>
  <c r="E215" i="1"/>
  <c r="F216" i="1"/>
  <c r="F215" i="1"/>
  <c r="H215" i="1"/>
  <c r="I215" i="1"/>
  <c r="J215" i="1"/>
  <c r="K215" i="1"/>
  <c r="L215" i="1"/>
  <c r="L216" i="1" s="1"/>
  <c r="M215" i="1"/>
  <c r="N215" i="1"/>
  <c r="O215" i="1"/>
  <c r="O216" i="1"/>
  <c r="P215" i="1"/>
  <c r="Q215" i="1"/>
  <c r="S215" i="1"/>
  <c r="U215" i="1"/>
  <c r="U281" i="1" s="1"/>
  <c r="V215" i="1"/>
  <c r="W215" i="1"/>
  <c r="W281" i="1" s="1"/>
  <c r="X215" i="1"/>
  <c r="Y215" i="1"/>
  <c r="Y281" i="1" s="1"/>
  <c r="Z215" i="1"/>
  <c r="AA215" i="1"/>
  <c r="AA281" i="1" s="1"/>
  <c r="AB215" i="1"/>
  <c r="J216" i="1"/>
  <c r="S216" i="1"/>
  <c r="U216" i="1"/>
  <c r="V216" i="1"/>
  <c r="W216" i="1"/>
  <c r="X216" i="1"/>
  <c r="Y216" i="1"/>
  <c r="Z216" i="1"/>
  <c r="AA216" i="1"/>
  <c r="AB216" i="1"/>
  <c r="J219" i="1"/>
  <c r="K219" i="1"/>
  <c r="L219" i="1"/>
  <c r="M219" i="1"/>
  <c r="N219" i="1"/>
  <c r="O219" i="1"/>
  <c r="P219" i="1"/>
  <c r="Q219" i="1"/>
  <c r="I222" i="1"/>
  <c r="G222" i="1"/>
  <c r="T222" i="1"/>
  <c r="R222" i="1"/>
  <c r="E223" i="1"/>
  <c r="F223" i="1"/>
  <c r="J223" i="1"/>
  <c r="K223" i="1"/>
  <c r="L223" i="1"/>
  <c r="M223" i="1"/>
  <c r="N223" i="1"/>
  <c r="O223" i="1"/>
  <c r="P223" i="1"/>
  <c r="Q223" i="1"/>
  <c r="T223" i="1"/>
  <c r="R223" i="1"/>
  <c r="J226" i="1"/>
  <c r="K226" i="1"/>
  <c r="L226" i="1"/>
  <c r="M226" i="1"/>
  <c r="N226" i="1"/>
  <c r="O226" i="1"/>
  <c r="P226" i="1"/>
  <c r="Q226" i="1"/>
  <c r="I229" i="1"/>
  <c r="G229" i="1"/>
  <c r="T229" i="1"/>
  <c r="R229" i="1"/>
  <c r="E230" i="1"/>
  <c r="F230" i="1"/>
  <c r="J230" i="1"/>
  <c r="K230" i="1"/>
  <c r="L230" i="1"/>
  <c r="M230" i="1"/>
  <c r="N230" i="1"/>
  <c r="O230" i="1"/>
  <c r="P230" i="1"/>
  <c r="Q230" i="1"/>
  <c r="T230" i="1"/>
  <c r="R230" i="1"/>
  <c r="J233" i="1"/>
  <c r="K233" i="1"/>
  <c r="L233" i="1"/>
  <c r="M233" i="1"/>
  <c r="N233" i="1"/>
  <c r="O233" i="1"/>
  <c r="P233" i="1"/>
  <c r="Q233" i="1"/>
  <c r="I236" i="1"/>
  <c r="G236" i="1"/>
  <c r="T236" i="1"/>
  <c r="R236" i="1"/>
  <c r="E237" i="1"/>
  <c r="F237" i="1"/>
  <c r="J237" i="1"/>
  <c r="K237" i="1"/>
  <c r="L237" i="1"/>
  <c r="M237" i="1"/>
  <c r="N237" i="1"/>
  <c r="O237" i="1"/>
  <c r="P237" i="1"/>
  <c r="Q237" i="1"/>
  <c r="T237" i="1"/>
  <c r="R237" i="1"/>
  <c r="J240" i="1"/>
  <c r="K240" i="1"/>
  <c r="L240" i="1"/>
  <c r="M240" i="1"/>
  <c r="N240" i="1"/>
  <c r="O240" i="1"/>
  <c r="P240" i="1"/>
  <c r="Q240" i="1"/>
  <c r="D246" i="1"/>
  <c r="E246" i="1"/>
  <c r="F246" i="1"/>
  <c r="F247" i="1" s="1"/>
  <c r="H246" i="1"/>
  <c r="I246" i="1"/>
  <c r="J246" i="1"/>
  <c r="K246" i="1"/>
  <c r="K247" i="1" s="1"/>
  <c r="L246" i="1"/>
  <c r="L247" i="1" s="1"/>
  <c r="M246" i="1"/>
  <c r="M247" i="1"/>
  <c r="N246" i="1"/>
  <c r="O246" i="1"/>
  <c r="O247" i="1" s="1"/>
  <c r="P246" i="1"/>
  <c r="Q246" i="1"/>
  <c r="Q247" i="1"/>
  <c r="S246" i="1"/>
  <c r="T246" i="1"/>
  <c r="U246" i="1"/>
  <c r="V246" i="1"/>
  <c r="W246" i="1"/>
  <c r="X246" i="1"/>
  <c r="Y246" i="1"/>
  <c r="Z246" i="1"/>
  <c r="AA246" i="1"/>
  <c r="AB246" i="1"/>
  <c r="J247" i="1"/>
  <c r="N247" i="1"/>
  <c r="S247" i="1"/>
  <c r="S282" i="1" s="1"/>
  <c r="T247" i="1"/>
  <c r="U247" i="1"/>
  <c r="V247" i="1"/>
  <c r="W247" i="1"/>
  <c r="W282" i="1" s="1"/>
  <c r="X247" i="1"/>
  <c r="Y247" i="1"/>
  <c r="Z247" i="1"/>
  <c r="AA247" i="1"/>
  <c r="AA282" i="1" s="1"/>
  <c r="AB247" i="1"/>
  <c r="J250" i="1"/>
  <c r="K250" i="1"/>
  <c r="L250" i="1"/>
  <c r="M250" i="1"/>
  <c r="N250" i="1"/>
  <c r="O250" i="1"/>
  <c r="P250" i="1"/>
  <c r="Q250" i="1"/>
  <c r="I253" i="1"/>
  <c r="T253" i="1"/>
  <c r="E254" i="1"/>
  <c r="F254" i="1"/>
  <c r="J254" i="1"/>
  <c r="N254" i="1"/>
  <c r="T254" i="1"/>
  <c r="R254" i="1" s="1"/>
  <c r="J257" i="1"/>
  <c r="K257" i="1"/>
  <c r="L257" i="1"/>
  <c r="M257" i="1"/>
  <c r="N257" i="1"/>
  <c r="O257" i="1"/>
  <c r="P257" i="1"/>
  <c r="Q257" i="1"/>
  <c r="I260" i="1"/>
  <c r="T260" i="1"/>
  <c r="R260" i="1" s="1"/>
  <c r="E261" i="1"/>
  <c r="F261" i="1"/>
  <c r="J261" i="1"/>
  <c r="L261" i="1"/>
  <c r="N261" i="1"/>
  <c r="P261" i="1"/>
  <c r="T261" i="1"/>
  <c r="R261" i="1" s="1"/>
  <c r="J264" i="1"/>
  <c r="K264" i="1"/>
  <c r="L264" i="1"/>
  <c r="M264" i="1"/>
  <c r="N264" i="1"/>
  <c r="O264" i="1"/>
  <c r="P264" i="1"/>
  <c r="Q264" i="1"/>
  <c r="I267" i="1"/>
  <c r="T267" i="1"/>
  <c r="R267" i="1" s="1"/>
  <c r="E268" i="1"/>
  <c r="F268" i="1"/>
  <c r="J268" i="1"/>
  <c r="N268" i="1"/>
  <c r="T268" i="1"/>
  <c r="R268" i="1" s="1"/>
  <c r="J271" i="1"/>
  <c r="K271" i="1"/>
  <c r="L271" i="1"/>
  <c r="M271" i="1"/>
  <c r="N271" i="1"/>
  <c r="O271" i="1"/>
  <c r="P271" i="1"/>
  <c r="Q271" i="1"/>
  <c r="D274" i="1"/>
  <c r="E274" i="1"/>
  <c r="F275" i="1"/>
  <c r="F274" i="1"/>
  <c r="H274" i="1"/>
  <c r="J274" i="1"/>
  <c r="K274" i="1"/>
  <c r="L274" i="1"/>
  <c r="M274" i="1"/>
  <c r="N274" i="1"/>
  <c r="O274" i="1"/>
  <c r="P274" i="1"/>
  <c r="Q274" i="1"/>
  <c r="S274" i="1"/>
  <c r="U274" i="1"/>
  <c r="V274" i="1"/>
  <c r="W274" i="1"/>
  <c r="X274" i="1"/>
  <c r="Y274" i="1"/>
  <c r="Z274" i="1"/>
  <c r="AA274" i="1"/>
  <c r="AB274" i="1"/>
  <c r="R275" i="1"/>
  <c r="S275" i="1"/>
  <c r="T275" i="1"/>
  <c r="U275" i="1"/>
  <c r="V275" i="1"/>
  <c r="W275" i="1"/>
  <c r="X275" i="1"/>
  <c r="Y275" i="1"/>
  <c r="Z275" i="1"/>
  <c r="AA275" i="1"/>
  <c r="AB275" i="1"/>
  <c r="J278" i="1"/>
  <c r="K278" i="1"/>
  <c r="L278" i="1"/>
  <c r="M278" i="1"/>
  <c r="N278" i="1"/>
  <c r="O278" i="1"/>
  <c r="P278" i="1"/>
  <c r="Q278" i="1"/>
  <c r="E281" i="1"/>
  <c r="F281" i="1"/>
  <c r="F282" i="1" s="1"/>
  <c r="H281" i="1"/>
  <c r="K281" i="1"/>
  <c r="L281" i="1"/>
  <c r="O281" i="1"/>
  <c r="P281" i="1"/>
  <c r="V281" i="1"/>
  <c r="X281" i="1"/>
  <c r="Z281" i="1"/>
  <c r="AB281" i="1"/>
  <c r="U282" i="1"/>
  <c r="Y282" i="1"/>
  <c r="J285" i="1"/>
  <c r="K285" i="1"/>
  <c r="L285" i="1"/>
  <c r="M285" i="1"/>
  <c r="N285" i="1"/>
  <c r="O285" i="1"/>
  <c r="P285" i="1"/>
  <c r="Q285" i="1"/>
  <c r="I288" i="1"/>
  <c r="T288" i="1"/>
  <c r="E289" i="1"/>
  <c r="F289" i="1"/>
  <c r="J289" i="1"/>
  <c r="N289" i="1"/>
  <c r="T289" i="1"/>
  <c r="R289" i="1" s="1"/>
  <c r="J292" i="1"/>
  <c r="K292" i="1"/>
  <c r="L292" i="1"/>
  <c r="M292" i="1"/>
  <c r="N292" i="1"/>
  <c r="O292" i="1"/>
  <c r="P292" i="1"/>
  <c r="Q292" i="1"/>
  <c r="I295" i="1"/>
  <c r="T295" i="1"/>
  <c r="R295" i="1" s="1"/>
  <c r="E296" i="1"/>
  <c r="F296" i="1"/>
  <c r="J296" i="1"/>
  <c r="L296" i="1"/>
  <c r="N296" i="1"/>
  <c r="P296" i="1"/>
  <c r="T296" i="1"/>
  <c r="R296" i="1" s="1"/>
  <c r="J299" i="1"/>
  <c r="K299" i="1"/>
  <c r="L299" i="1"/>
  <c r="M299" i="1"/>
  <c r="N299" i="1"/>
  <c r="O299" i="1"/>
  <c r="P299" i="1"/>
  <c r="Q299" i="1"/>
  <c r="I302" i="1"/>
  <c r="T302" i="1"/>
  <c r="R302" i="1" s="1"/>
  <c r="E303" i="1"/>
  <c r="F303" i="1"/>
  <c r="J303" i="1"/>
  <c r="N303" i="1"/>
  <c r="T303" i="1"/>
  <c r="R303" i="1" s="1"/>
  <c r="J306" i="1"/>
  <c r="K306" i="1"/>
  <c r="L306" i="1"/>
  <c r="M306" i="1"/>
  <c r="N306" i="1"/>
  <c r="O306" i="1"/>
  <c r="P306" i="1"/>
  <c r="Q306" i="1"/>
  <c r="D309" i="1"/>
  <c r="E309" i="1"/>
  <c r="F310" i="1"/>
  <c r="F309" i="1"/>
  <c r="H309" i="1"/>
  <c r="J309" i="1"/>
  <c r="K309" i="1"/>
  <c r="L309" i="1"/>
  <c r="M309" i="1"/>
  <c r="N309" i="1"/>
  <c r="O309" i="1"/>
  <c r="P309" i="1"/>
  <c r="Q309" i="1"/>
  <c r="S309" i="1"/>
  <c r="S368" i="1" s="1"/>
  <c r="U309" i="1"/>
  <c r="V309" i="1"/>
  <c r="W309" i="1"/>
  <c r="X309" i="1"/>
  <c r="Y309" i="1"/>
  <c r="Z309" i="1"/>
  <c r="AA309" i="1"/>
  <c r="AB309" i="1"/>
  <c r="R310" i="1"/>
  <c r="S310" i="1"/>
  <c r="T310" i="1"/>
  <c r="T369" i="1" s="1"/>
  <c r="U310" i="1"/>
  <c r="V310" i="1"/>
  <c r="V369" i="1" s="1"/>
  <c r="W310" i="1"/>
  <c r="X310" i="1"/>
  <c r="X369" i="1" s="1"/>
  <c r="Y310" i="1"/>
  <c r="Z310" i="1"/>
  <c r="Z369" i="1" s="1"/>
  <c r="AA310" i="1"/>
  <c r="AB310" i="1"/>
  <c r="AB369" i="1" s="1"/>
  <c r="J313" i="1"/>
  <c r="K313" i="1"/>
  <c r="L313" i="1"/>
  <c r="M313" i="1"/>
  <c r="N313" i="1"/>
  <c r="O313" i="1"/>
  <c r="P313" i="1"/>
  <c r="Q313" i="1"/>
  <c r="I316" i="1"/>
  <c r="G316" i="1"/>
  <c r="T316" i="1"/>
  <c r="R316" i="1"/>
  <c r="E317" i="1"/>
  <c r="F317" i="1"/>
  <c r="J317" i="1"/>
  <c r="K317" i="1"/>
  <c r="L317" i="1"/>
  <c r="M317" i="1"/>
  <c r="N317" i="1"/>
  <c r="O317" i="1"/>
  <c r="P317" i="1"/>
  <c r="Q317" i="1"/>
  <c r="T317" i="1"/>
  <c r="R317" i="1"/>
  <c r="J320" i="1"/>
  <c r="K320" i="1"/>
  <c r="L320" i="1"/>
  <c r="M320" i="1"/>
  <c r="N320" i="1"/>
  <c r="O320" i="1"/>
  <c r="P320" i="1"/>
  <c r="Q320" i="1"/>
  <c r="I326" i="1"/>
  <c r="G326" i="1"/>
  <c r="T326" i="1"/>
  <c r="R326" i="1"/>
  <c r="E327" i="1"/>
  <c r="F327" i="1"/>
  <c r="J327" i="1"/>
  <c r="K327" i="1"/>
  <c r="L327" i="1"/>
  <c r="M327" i="1"/>
  <c r="N327" i="1"/>
  <c r="O327" i="1"/>
  <c r="P327" i="1"/>
  <c r="Q327" i="1"/>
  <c r="T327" i="1"/>
  <c r="R327" i="1"/>
  <c r="J330" i="1"/>
  <c r="K330" i="1"/>
  <c r="L330" i="1"/>
  <c r="M330" i="1"/>
  <c r="N330" i="1"/>
  <c r="O330" i="1"/>
  <c r="P330" i="1"/>
  <c r="Q330" i="1"/>
  <c r="D333" i="1"/>
  <c r="E333" i="1"/>
  <c r="E334" i="1" s="1"/>
  <c r="F333" i="1"/>
  <c r="H333" i="1"/>
  <c r="I333" i="1"/>
  <c r="L334" i="1"/>
  <c r="J333" i="1"/>
  <c r="K333" i="1"/>
  <c r="K334" i="1" s="1"/>
  <c r="L333" i="1"/>
  <c r="M333" i="1"/>
  <c r="M334" i="1"/>
  <c r="N333" i="1"/>
  <c r="O333" i="1"/>
  <c r="O334" i="1" s="1"/>
  <c r="P333" i="1"/>
  <c r="Q333" i="1"/>
  <c r="Q334" i="1"/>
  <c r="S333" i="1"/>
  <c r="T333" i="1"/>
  <c r="U333" i="1"/>
  <c r="V333" i="1"/>
  <c r="W333" i="1"/>
  <c r="X333" i="1"/>
  <c r="Y333" i="1"/>
  <c r="Z333" i="1"/>
  <c r="AA333" i="1"/>
  <c r="AB333" i="1"/>
  <c r="J334" i="1"/>
  <c r="N334" i="1"/>
  <c r="S334" i="1"/>
  <c r="T334" i="1"/>
  <c r="U334" i="1"/>
  <c r="V334" i="1"/>
  <c r="W334" i="1"/>
  <c r="X334" i="1"/>
  <c r="Y334" i="1"/>
  <c r="Z334" i="1"/>
  <c r="AA334" i="1"/>
  <c r="AB334" i="1"/>
  <c r="J337" i="1"/>
  <c r="K337" i="1"/>
  <c r="L337" i="1"/>
  <c r="M337" i="1"/>
  <c r="N337" i="1"/>
  <c r="O337" i="1"/>
  <c r="P337" i="1"/>
  <c r="Q337" i="1"/>
  <c r="I340" i="1"/>
  <c r="T340" i="1"/>
  <c r="R340" i="1" s="1"/>
  <c r="E341" i="1"/>
  <c r="F341" i="1"/>
  <c r="J341" i="1"/>
  <c r="L341" i="1"/>
  <c r="N341" i="1"/>
  <c r="P341" i="1"/>
  <c r="T341" i="1"/>
  <c r="R341" i="1" s="1"/>
  <c r="J344" i="1"/>
  <c r="K344" i="1"/>
  <c r="L344" i="1"/>
  <c r="M344" i="1"/>
  <c r="N344" i="1"/>
  <c r="O344" i="1"/>
  <c r="P344" i="1"/>
  <c r="Q344" i="1"/>
  <c r="I347" i="1"/>
  <c r="T347" i="1"/>
  <c r="R347" i="1" s="1"/>
  <c r="E348" i="1"/>
  <c r="F348" i="1"/>
  <c r="J348" i="1"/>
  <c r="N348" i="1"/>
  <c r="T348" i="1"/>
  <c r="R348" i="1" s="1"/>
  <c r="R362" i="1" s="1"/>
  <c r="J351" i="1"/>
  <c r="K351" i="1"/>
  <c r="L351" i="1"/>
  <c r="M351" i="1"/>
  <c r="N351" i="1"/>
  <c r="O351" i="1"/>
  <c r="P351" i="1"/>
  <c r="Q351" i="1"/>
  <c r="I354" i="1"/>
  <c r="G354" i="1" s="1"/>
  <c r="T354" i="1"/>
  <c r="R354" i="1" s="1"/>
  <c r="E355" i="1"/>
  <c r="F355" i="1"/>
  <c r="J355" i="1"/>
  <c r="L355" i="1"/>
  <c r="N355" i="1"/>
  <c r="P355" i="1"/>
  <c r="T355" i="1"/>
  <c r="R355" i="1" s="1"/>
  <c r="J358" i="1"/>
  <c r="K358" i="1"/>
  <c r="L358" i="1"/>
  <c r="M358" i="1"/>
  <c r="N358" i="1"/>
  <c r="O358" i="1"/>
  <c r="P358" i="1"/>
  <c r="Q358" i="1"/>
  <c r="D361" i="1"/>
  <c r="D368" i="1" s="1"/>
  <c r="E361" i="1"/>
  <c r="F362" i="1"/>
  <c r="F361" i="1"/>
  <c r="H361" i="1"/>
  <c r="I361" i="1"/>
  <c r="J361" i="1"/>
  <c r="K361" i="1"/>
  <c r="K362" i="1"/>
  <c r="L361" i="1"/>
  <c r="L362" i="1" s="1"/>
  <c r="M361" i="1"/>
  <c r="M362" i="1" s="1"/>
  <c r="N361" i="1"/>
  <c r="N362" i="1" s="1"/>
  <c r="O361" i="1"/>
  <c r="O362" i="1"/>
  <c r="P361" i="1"/>
  <c r="Q361" i="1"/>
  <c r="Q362" i="1" s="1"/>
  <c r="S361" i="1"/>
  <c r="U361" i="1"/>
  <c r="U368" i="1" s="1"/>
  <c r="V361" i="1"/>
  <c r="W361" i="1"/>
  <c r="W368" i="1" s="1"/>
  <c r="W375" i="1" s="1"/>
  <c r="X361" i="1"/>
  <c r="Y361" i="1"/>
  <c r="Y368" i="1" s="1"/>
  <c r="Z361" i="1"/>
  <c r="AA361" i="1"/>
  <c r="AA368" i="1" s="1"/>
  <c r="AA375" i="1" s="1"/>
  <c r="AB361" i="1"/>
  <c r="J362" i="1"/>
  <c r="S362" i="1"/>
  <c r="T362" i="1"/>
  <c r="U362" i="1"/>
  <c r="V362" i="1"/>
  <c r="W362" i="1"/>
  <c r="X362" i="1"/>
  <c r="Y362" i="1"/>
  <c r="Z362" i="1"/>
  <c r="AA362" i="1"/>
  <c r="AB362" i="1"/>
  <c r="J365" i="1"/>
  <c r="K365" i="1"/>
  <c r="L365" i="1"/>
  <c r="M365" i="1"/>
  <c r="N365" i="1"/>
  <c r="O365" i="1"/>
  <c r="P365" i="1"/>
  <c r="Q365" i="1"/>
  <c r="E368" i="1"/>
  <c r="E369" i="1" s="1"/>
  <c r="F368" i="1"/>
  <c r="F369" i="1" s="1"/>
  <c r="H368" i="1"/>
  <c r="K368" i="1"/>
  <c r="L368" i="1"/>
  <c r="O368" i="1"/>
  <c r="P368" i="1"/>
  <c r="V368" i="1"/>
  <c r="X368" i="1"/>
  <c r="Z368" i="1"/>
  <c r="AB368" i="1"/>
  <c r="S369" i="1"/>
  <c r="U369" i="1"/>
  <c r="W369" i="1"/>
  <c r="Y369" i="1"/>
  <c r="AA369" i="1"/>
  <c r="J372" i="1"/>
  <c r="K372" i="1"/>
  <c r="L372" i="1"/>
  <c r="M372" i="1"/>
  <c r="N372" i="1"/>
  <c r="O372" i="1"/>
  <c r="P372" i="1"/>
  <c r="Q372" i="1"/>
  <c r="K375" i="1"/>
  <c r="J379" i="1"/>
  <c r="K379" i="1"/>
  <c r="L379" i="1"/>
  <c r="M379" i="1"/>
  <c r="N379" i="1"/>
  <c r="O379" i="1"/>
  <c r="P379" i="1"/>
  <c r="Q379" i="1"/>
  <c r="R333" i="1"/>
  <c r="R246" i="1"/>
  <c r="R180" i="1"/>
  <c r="R128" i="1"/>
  <c r="P362" i="1"/>
  <c r="P334" i="1"/>
  <c r="E310" i="1"/>
  <c r="E275" i="1"/>
  <c r="P247" i="1"/>
  <c r="E247" i="1"/>
  <c r="P216" i="1"/>
  <c r="P181" i="1"/>
  <c r="E181" i="1"/>
  <c r="E150" i="1"/>
  <c r="G69" i="1"/>
  <c r="K70" i="1"/>
  <c r="M70" i="1"/>
  <c r="O70" i="1"/>
  <c r="Q70" i="1"/>
  <c r="K56" i="1"/>
  <c r="O56" i="1"/>
  <c r="G27" i="1"/>
  <c r="M28" i="1"/>
  <c r="Q28" i="1"/>
  <c r="G13" i="1"/>
  <c r="K14" i="1"/>
  <c r="M14" i="1"/>
  <c r="O14" i="1"/>
  <c r="Q14" i="1"/>
  <c r="P136" i="1"/>
  <c r="L136" i="1"/>
  <c r="P115" i="1"/>
  <c r="L115" i="1"/>
  <c r="P107" i="1"/>
  <c r="P375" i="1" s="1"/>
  <c r="N107" i="1"/>
  <c r="L107" i="1"/>
  <c r="L375" i="1" s="1"/>
  <c r="J107" i="1"/>
  <c r="F107" i="1"/>
  <c r="F375" i="1" s="1"/>
  <c r="D107" i="1"/>
  <c r="P87" i="1"/>
  <c r="N87" i="1"/>
  <c r="L87" i="1"/>
  <c r="J87" i="1"/>
  <c r="T76" i="1"/>
  <c r="P70" i="1"/>
  <c r="L70" i="1"/>
  <c r="G62" i="1"/>
  <c r="K63" i="1"/>
  <c r="M63" i="1"/>
  <c r="O63" i="1"/>
  <c r="Q63" i="1"/>
  <c r="P56" i="1"/>
  <c r="R49" i="1"/>
  <c r="R77" i="1" s="1"/>
  <c r="T77" i="1"/>
  <c r="G48" i="1"/>
  <c r="K49" i="1"/>
  <c r="M49" i="1"/>
  <c r="O49" i="1"/>
  <c r="Q49" i="1"/>
  <c r="I76" i="1"/>
  <c r="K77" i="1" s="1"/>
  <c r="G34" i="1"/>
  <c r="K35" i="1"/>
  <c r="M35" i="1"/>
  <c r="O35" i="1"/>
  <c r="Q35" i="1"/>
  <c r="P28" i="1"/>
  <c r="G20" i="1"/>
  <c r="K21" i="1"/>
  <c r="M21" i="1"/>
  <c r="O21" i="1"/>
  <c r="Q21" i="1"/>
  <c r="P14" i="1"/>
  <c r="L14" i="1"/>
  <c r="R7" i="1"/>
  <c r="R42" i="1"/>
  <c r="R108" i="1" s="1"/>
  <c r="T42" i="1"/>
  <c r="T108" i="1"/>
  <c r="G6" i="1"/>
  <c r="K7" i="1"/>
  <c r="M7" i="1"/>
  <c r="O7" i="1"/>
  <c r="Q7" i="1"/>
  <c r="O77" i="1"/>
  <c r="Q77" i="1"/>
  <c r="P77" i="1"/>
  <c r="G41" i="1"/>
  <c r="J77" i="1"/>
  <c r="R361" i="1" l="1"/>
  <c r="R369" i="1"/>
  <c r="Y375" i="1"/>
  <c r="G347" i="1"/>
  <c r="K348" i="1"/>
  <c r="M348" i="1"/>
  <c r="O348" i="1"/>
  <c r="Q348" i="1"/>
  <c r="R334" i="1"/>
  <c r="G333" i="1"/>
  <c r="G302" i="1"/>
  <c r="K303" i="1"/>
  <c r="M303" i="1"/>
  <c r="O303" i="1"/>
  <c r="Q303" i="1"/>
  <c r="G288" i="1"/>
  <c r="K289" i="1"/>
  <c r="M289" i="1"/>
  <c r="O289" i="1"/>
  <c r="Q289" i="1"/>
  <c r="G267" i="1"/>
  <c r="K268" i="1"/>
  <c r="M268" i="1"/>
  <c r="O268" i="1"/>
  <c r="Q268" i="1"/>
  <c r="G253" i="1"/>
  <c r="K254" i="1"/>
  <c r="M254" i="1"/>
  <c r="O254" i="1"/>
  <c r="Q254" i="1"/>
  <c r="Q216" i="1"/>
  <c r="Q281" i="1"/>
  <c r="N216" i="1"/>
  <c r="N281" i="1"/>
  <c r="G201" i="1"/>
  <c r="K202" i="1"/>
  <c r="M202" i="1"/>
  <c r="O202" i="1"/>
  <c r="Q202" i="1"/>
  <c r="R194" i="1"/>
  <c r="R215" i="1" s="1"/>
  <c r="T215" i="1"/>
  <c r="Q187" i="1"/>
  <c r="N187" i="1"/>
  <c r="R129" i="1"/>
  <c r="AB375" i="1"/>
  <c r="X375" i="1"/>
  <c r="J56" i="1"/>
  <c r="N56" i="1"/>
  <c r="Z375" i="1"/>
  <c r="J28" i="1"/>
  <c r="N28" i="1"/>
  <c r="R20" i="1"/>
  <c r="R41" i="1" s="1"/>
  <c r="R107" i="1" s="1"/>
  <c r="T41" i="1"/>
  <c r="T107" i="1" s="1"/>
  <c r="G114" i="1"/>
  <c r="K115" i="1"/>
  <c r="O115" i="1"/>
  <c r="I128" i="1"/>
  <c r="M115" i="1"/>
  <c r="G135" i="1"/>
  <c r="M136" i="1"/>
  <c r="Q136" i="1"/>
  <c r="O136" i="1"/>
  <c r="N77" i="1"/>
  <c r="D375" i="1"/>
  <c r="L77" i="1"/>
  <c r="M77" i="1"/>
  <c r="I41" i="1"/>
  <c r="L28" i="1"/>
  <c r="L56" i="1"/>
  <c r="J115" i="1"/>
  <c r="N115" i="1"/>
  <c r="J136" i="1"/>
  <c r="N136" i="1"/>
  <c r="O28" i="1"/>
  <c r="K28" i="1"/>
  <c r="Q56" i="1"/>
  <c r="M56" i="1"/>
  <c r="G55" i="1"/>
  <c r="G76" i="1" s="1"/>
  <c r="G107" i="1" s="1"/>
  <c r="E129" i="1"/>
  <c r="E216" i="1"/>
  <c r="E362" i="1"/>
  <c r="Q368" i="1"/>
  <c r="N368" i="1"/>
  <c r="M368" i="1"/>
  <c r="J368" i="1"/>
  <c r="T361" i="1"/>
  <c r="Q355" i="1"/>
  <c r="O355" i="1"/>
  <c r="M355" i="1"/>
  <c r="K355" i="1"/>
  <c r="P348" i="1"/>
  <c r="L348" i="1"/>
  <c r="G340" i="1"/>
  <c r="K341" i="1"/>
  <c r="M341" i="1"/>
  <c r="O341" i="1"/>
  <c r="Q341" i="1"/>
  <c r="F334" i="1"/>
  <c r="I309" i="1"/>
  <c r="P303" i="1"/>
  <c r="L303" i="1"/>
  <c r="G295" i="1"/>
  <c r="K296" i="1"/>
  <c r="M296" i="1"/>
  <c r="O296" i="1"/>
  <c r="Q296" i="1"/>
  <c r="P289" i="1"/>
  <c r="L289" i="1"/>
  <c r="R288" i="1"/>
  <c r="R309" i="1" s="1"/>
  <c r="R368" i="1" s="1"/>
  <c r="T309" i="1"/>
  <c r="I274" i="1"/>
  <c r="P268" i="1"/>
  <c r="L268" i="1"/>
  <c r="G260" i="1"/>
  <c r="K261" i="1"/>
  <c r="M261" i="1"/>
  <c r="O261" i="1"/>
  <c r="Q261" i="1"/>
  <c r="P254" i="1"/>
  <c r="L254" i="1"/>
  <c r="R253" i="1"/>
  <c r="R274" i="1" s="1"/>
  <c r="T274" i="1"/>
  <c r="R247" i="1"/>
  <c r="R282" i="1" s="1"/>
  <c r="G246" i="1"/>
  <c r="AB282" i="1"/>
  <c r="Z282" i="1"/>
  <c r="Z376" i="1" s="1"/>
  <c r="X282" i="1"/>
  <c r="X376" i="1" s="1"/>
  <c r="V282" i="1"/>
  <c r="T216" i="1"/>
  <c r="T282" i="1" s="1"/>
  <c r="S281" i="1"/>
  <c r="S375" i="1" s="1"/>
  <c r="M216" i="1"/>
  <c r="M281" i="1"/>
  <c r="K216" i="1"/>
  <c r="J281" i="1"/>
  <c r="G208" i="1"/>
  <c r="K209" i="1"/>
  <c r="M209" i="1"/>
  <c r="O209" i="1"/>
  <c r="Q209" i="1"/>
  <c r="P202" i="1"/>
  <c r="L202" i="1"/>
  <c r="G194" i="1"/>
  <c r="K195" i="1"/>
  <c r="M195" i="1"/>
  <c r="O195" i="1"/>
  <c r="Q195" i="1"/>
  <c r="I149" i="1"/>
  <c r="R136" i="1"/>
  <c r="R150" i="1" s="1"/>
  <c r="T150" i="1"/>
  <c r="T188" i="1" s="1"/>
  <c r="T376" i="1" s="1"/>
  <c r="O129" i="1"/>
  <c r="L129" i="1"/>
  <c r="O107" i="1"/>
  <c r="G93" i="1"/>
  <c r="K94" i="1"/>
  <c r="M94" i="1"/>
  <c r="O94" i="1"/>
  <c r="Q94" i="1"/>
  <c r="L94" i="1"/>
  <c r="P94" i="1"/>
  <c r="I100" i="1"/>
  <c r="G100" i="1"/>
  <c r="Y376" i="1"/>
  <c r="U376" i="1"/>
  <c r="H375" i="1"/>
  <c r="S108" i="1"/>
  <c r="S376" i="1" s="1"/>
  <c r="V375" i="1"/>
  <c r="E42" i="1"/>
  <c r="E107" i="1"/>
  <c r="R181" i="1"/>
  <c r="G180" i="1"/>
  <c r="M150" i="1"/>
  <c r="G142" i="1"/>
  <c r="K143" i="1"/>
  <c r="M143" i="1"/>
  <c r="O143" i="1"/>
  <c r="Q143" i="1"/>
  <c r="R135" i="1"/>
  <c r="R149" i="1" s="1"/>
  <c r="R187" i="1" s="1"/>
  <c r="T149" i="1"/>
  <c r="T187" i="1" s="1"/>
  <c r="K129" i="1"/>
  <c r="F129" i="1"/>
  <c r="P101" i="1"/>
  <c r="K101" i="1"/>
  <c r="AA376" i="1"/>
  <c r="W376" i="1"/>
  <c r="AB108" i="1"/>
  <c r="AB376" i="1" s="1"/>
  <c r="V108" i="1"/>
  <c r="V376" i="1" s="1"/>
  <c r="J7" i="1"/>
  <c r="N7" i="1"/>
  <c r="G121" i="1"/>
  <c r="J122" i="1"/>
  <c r="L122" i="1"/>
  <c r="N122" i="1"/>
  <c r="P122" i="1"/>
  <c r="O375" i="1" l="1"/>
  <c r="K150" i="1"/>
  <c r="O150" i="1"/>
  <c r="J150" i="1"/>
  <c r="P150" i="1"/>
  <c r="O275" i="1"/>
  <c r="K275" i="1"/>
  <c r="P275" i="1"/>
  <c r="N275" i="1"/>
  <c r="O310" i="1"/>
  <c r="I368" i="1"/>
  <c r="K310" i="1"/>
  <c r="P310" i="1"/>
  <c r="N310" i="1"/>
  <c r="M369" i="1"/>
  <c r="Q369" i="1"/>
  <c r="G128" i="1"/>
  <c r="L150" i="1"/>
  <c r="N150" i="1"/>
  <c r="Q150" i="1"/>
  <c r="R281" i="1"/>
  <c r="R375" i="1" s="1"/>
  <c r="I281" i="1"/>
  <c r="J275" i="1"/>
  <c r="E375" i="1"/>
  <c r="E108" i="1"/>
  <c r="F108" i="1"/>
  <c r="Q101" i="1"/>
  <c r="N101" i="1"/>
  <c r="M101" i="1"/>
  <c r="J101" i="1"/>
  <c r="L101" i="1"/>
  <c r="O101" i="1"/>
  <c r="G215" i="1"/>
  <c r="J282" i="1"/>
  <c r="J375" i="1"/>
  <c r="M282" i="1"/>
  <c r="M375" i="1"/>
  <c r="L275" i="1"/>
  <c r="Q275" i="1"/>
  <c r="T368" i="1"/>
  <c r="L310" i="1"/>
  <c r="Q310" i="1"/>
  <c r="G361" i="1"/>
  <c r="J369" i="1"/>
  <c r="N369" i="1"/>
  <c r="Q42" i="1"/>
  <c r="O42" i="1"/>
  <c r="J42" i="1"/>
  <c r="L42" i="1"/>
  <c r="M42" i="1"/>
  <c r="K42" i="1"/>
  <c r="I107" i="1"/>
  <c r="N42" i="1"/>
  <c r="P42" i="1"/>
  <c r="G149" i="1"/>
  <c r="J129" i="1"/>
  <c r="Q129" i="1"/>
  <c r="I187" i="1"/>
  <c r="M129" i="1"/>
  <c r="N129" i="1"/>
  <c r="P129" i="1"/>
  <c r="R188" i="1"/>
  <c r="R376" i="1" s="1"/>
  <c r="N188" i="1"/>
  <c r="N375" i="1"/>
  <c r="Q375" i="1"/>
  <c r="Q188" i="1"/>
  <c r="T281" i="1"/>
  <c r="T375" i="1" s="1"/>
  <c r="N282" i="1"/>
  <c r="Q282" i="1"/>
  <c r="G274" i="1"/>
  <c r="M275" i="1"/>
  <c r="G309" i="1"/>
  <c r="G368" i="1" s="1"/>
  <c r="M310" i="1"/>
  <c r="J310" i="1"/>
  <c r="M376" i="1" l="1"/>
  <c r="G281" i="1"/>
  <c r="Q376" i="1"/>
  <c r="J188" i="1"/>
  <c r="M188" i="1"/>
  <c r="L188" i="1"/>
  <c r="P188" i="1"/>
  <c r="K188" i="1"/>
  <c r="O188" i="1"/>
  <c r="M108" i="1"/>
  <c r="Q108" i="1"/>
  <c r="J108" i="1"/>
  <c r="N108" i="1"/>
  <c r="L108" i="1"/>
  <c r="P108" i="1"/>
  <c r="I375" i="1"/>
  <c r="K108" i="1"/>
  <c r="E376" i="1"/>
  <c r="F376" i="1"/>
  <c r="P282" i="1"/>
  <c r="L282" i="1"/>
  <c r="O282" i="1"/>
  <c r="K282" i="1"/>
  <c r="G187" i="1"/>
  <c r="P369" i="1"/>
  <c r="O369" i="1"/>
  <c r="L369" i="1"/>
  <c r="K369" i="1"/>
  <c r="O108" i="1"/>
  <c r="G375" i="1" l="1"/>
  <c r="K376" i="1"/>
  <c r="L376" i="1"/>
  <c r="P376" i="1"/>
  <c r="O376" i="1"/>
  <c r="J376" i="1"/>
  <c r="N376" i="1"/>
</calcChain>
</file>

<file path=xl/sharedStrings.xml><?xml version="1.0" encoding="utf-8"?>
<sst xmlns="http://schemas.openxmlformats.org/spreadsheetml/2006/main" count="540" uniqueCount="86">
  <si>
    <t>Landkreis</t>
  </si>
  <si>
    <t>Wähler</t>
  </si>
  <si>
    <t>Gültige Stimmen</t>
  </si>
  <si>
    <t>Stimmenverteilung</t>
  </si>
  <si>
    <t>bei Verhältniswahl</t>
  </si>
  <si>
    <t>Sitzverteilung bei Verhältniswahl                                                                   darunter Ausgleichssitze ( )</t>
  </si>
  <si>
    <t>Insgesamt</t>
  </si>
  <si>
    <t>CDU</t>
  </si>
  <si>
    <t>SPD</t>
  </si>
  <si>
    <t>FDP/DVP</t>
  </si>
  <si>
    <t>GRÜNE</t>
  </si>
  <si>
    <t>REP</t>
  </si>
  <si>
    <t>Andere         Parteien</t>
  </si>
  <si>
    <t>Böblingen</t>
  </si>
  <si>
    <t>Anz.</t>
  </si>
  <si>
    <t>%</t>
  </si>
  <si>
    <t xml:space="preserve">      Gleichwertige Stimmen</t>
  </si>
  <si>
    <t>Esslingen</t>
  </si>
  <si>
    <t>Göppingen</t>
  </si>
  <si>
    <t>Ludwigsburg</t>
  </si>
  <si>
    <t>Rems-Murr-Kreis</t>
  </si>
  <si>
    <t>Region</t>
  </si>
  <si>
    <t>Stuttgart</t>
  </si>
  <si>
    <t>Heilbronn</t>
  </si>
  <si>
    <t>Hohenlohekreis</t>
  </si>
  <si>
    <t>Schwäbisch Hall</t>
  </si>
  <si>
    <t>Main-Tauber-Kreis</t>
  </si>
  <si>
    <t>Franken</t>
  </si>
  <si>
    <t>Heidenheim</t>
  </si>
  <si>
    <t>Ostalbkreis</t>
  </si>
  <si>
    <t>Ostwürttemberg</t>
  </si>
  <si>
    <t>Regierungsbezirk</t>
  </si>
  <si>
    <t>Karlsruhe</t>
  </si>
  <si>
    <t>Rastatt</t>
  </si>
  <si>
    <t>Mittlerer Oberrhein</t>
  </si>
  <si>
    <t>Neckar-Odenwald-Kreis</t>
  </si>
  <si>
    <t>Rhein-Neckar-Kreis</t>
  </si>
  <si>
    <t>Unterer Neckar</t>
  </si>
  <si>
    <t>Calw</t>
  </si>
  <si>
    <t>Enzkreis</t>
  </si>
  <si>
    <t>Freudenstadt</t>
  </si>
  <si>
    <t>Nordschwarzwald</t>
  </si>
  <si>
    <t>Breisgau-Hochschwarzwald</t>
  </si>
  <si>
    <t>Emmendingen</t>
  </si>
  <si>
    <t>Ortenaukreis</t>
  </si>
  <si>
    <t>Südlicher Oberrhein</t>
  </si>
  <si>
    <t>Rottweil</t>
  </si>
  <si>
    <t>Schwarzwald-Baar-Kreis</t>
  </si>
  <si>
    <t>Tuttlingen</t>
  </si>
  <si>
    <t>Schwarzwald-Baar-Heuberg</t>
  </si>
  <si>
    <t>Konstanz</t>
  </si>
  <si>
    <t>Lörrach</t>
  </si>
  <si>
    <t>Waldshut</t>
  </si>
  <si>
    <t>Hochrhein-Bodensee</t>
  </si>
  <si>
    <t>Freiburg</t>
  </si>
  <si>
    <t>Reutlingen</t>
  </si>
  <si>
    <t>Tübingen</t>
  </si>
  <si>
    <t>Zollernalbkreis</t>
  </si>
  <si>
    <t>Neckar-Alb</t>
  </si>
  <si>
    <t>Alb-Donau-Kreis</t>
  </si>
  <si>
    <t>Biberach</t>
  </si>
  <si>
    <t>Donau-Iller</t>
  </si>
  <si>
    <t>Bodenseekreis</t>
  </si>
  <si>
    <t>Ravensburg</t>
  </si>
  <si>
    <t>Sigmaringen</t>
  </si>
  <si>
    <t>Bodensee-Oberschwaben</t>
  </si>
  <si>
    <t>Land</t>
  </si>
  <si>
    <t>Baden-Württemberg</t>
  </si>
  <si>
    <t>Schlüssel-
nummer</t>
  </si>
  <si>
    <t>Ein-
heit</t>
  </si>
  <si>
    <t>Wahl-
berech-
tigte</t>
  </si>
  <si>
    <t>Ungül-
tige
Stimm-
zettel</t>
  </si>
  <si>
    <t>Gewählte Mitglieder
darunter Ausgleichssitze ( )</t>
  </si>
  <si>
    <t>Mehr-
heits-
wahl</t>
  </si>
  <si>
    <t>Verhältnis-
wahl</t>
  </si>
  <si>
    <t>Gemein-
same
Wahlvor-
schläge</t>
  </si>
  <si>
    <t>Wähler-
vereini-
gungen</t>
  </si>
  <si>
    <t>Insge-
samt</t>
  </si>
  <si>
    <t>Verhält-
niswahl</t>
  </si>
  <si>
    <t>FDP/
DVP</t>
  </si>
  <si>
    <t>An-
dere
Par-
teien</t>
  </si>
  <si>
    <t>Wäh-
ler-
ver-
eini-
gungen</t>
  </si>
  <si>
    <t>(soweit Land Baden-Württemberg )</t>
  </si>
  <si>
    <t>6. Ergebnisse der Wahlen der Kreisräte in Baden-Württemberg 1994 nach Landkreisen, Regionen und Regierungsbezirken</t>
  </si>
  <si>
    <t>Landkreis
Region
Regierungsbezirk
Land</t>
  </si>
  <si>
    <r>
      <t xml:space="preserve">Noch: </t>
    </r>
    <r>
      <rPr>
        <b/>
        <sz val="8"/>
        <rFont val="Arial"/>
        <family val="2"/>
      </rPr>
      <t>6. Ergebnisse der Wahlen der Kreisräte in Baden-Württemberg 1994 nach Landkreisen, Regionen und Regierungsbezirken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</si>
</sst>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3" formatCode="&quot;(&quot;##0&quot;)&quot;\ ;;&quot;&quot;\ "/>
    <numFmt numFmtId="184" formatCode="\ \ ##0"/>
    <numFmt numFmtId="187" formatCode="###\ ###\ ##0\ ;;&quot;– &quot;"/>
    <numFmt numFmtId="188" formatCode="#0.0\ ;;&quot;– &quot;;"/>
  </numFmts>
  <fonts count="11" x14ac:knownFonts="1">
    <font>
      <sz val="10"/>
      <name val="MS Sans Serif"/>
    </font>
    <font>
      <sz val="6"/>
      <name val="Arial"/>
      <family val="2"/>
    </font>
    <font>
      <b/>
      <sz val="8"/>
      <name val="Arial"/>
      <family val="2"/>
    </font>
    <font>
      <sz val="6"/>
      <name val="MS Sans Serif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i/>
      <sz val="7"/>
      <name val="Arial"/>
      <family val="2"/>
    </font>
    <font>
      <b/>
      <sz val="8"/>
      <name val="Arial"/>
      <family val="2"/>
    </font>
    <font>
      <b/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 vertical="center"/>
    </xf>
    <xf numFmtId="0" fontId="1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Continuous" vertical="center" wrapText="1"/>
    </xf>
    <xf numFmtId="0" fontId="1" fillId="0" borderId="7" xfId="0" applyFont="1" applyBorder="1" applyAlignment="1">
      <alignment horizontal="centerContinuous" vertical="center" wrapText="1"/>
    </xf>
    <xf numFmtId="0" fontId="1" fillId="0" borderId="9" xfId="0" applyFont="1" applyBorder="1" applyAlignment="1">
      <alignment horizontal="centerContinuous" vertical="center" wrapText="1"/>
    </xf>
    <xf numFmtId="184" fontId="2" fillId="0" borderId="0" xfId="0" applyNumberFormat="1" applyFont="1" applyAlignment="1">
      <alignment vertical="center"/>
    </xf>
    <xf numFmtId="184" fontId="1" fillId="0" borderId="0" xfId="0" applyNumberFormat="1" applyFont="1" applyAlignment="1">
      <alignment horizontal="left"/>
    </xf>
    <xf numFmtId="184" fontId="4" fillId="0" borderId="0" xfId="0" applyNumberFormat="1" applyFont="1"/>
    <xf numFmtId="0" fontId="4" fillId="0" borderId="0" xfId="0" applyFont="1"/>
    <xf numFmtId="0" fontId="4" fillId="0" borderId="10" xfId="0" applyFont="1" applyBorder="1"/>
    <xf numFmtId="0" fontId="4" fillId="0" borderId="11" xfId="0" applyFont="1" applyBorder="1"/>
    <xf numFmtId="184" fontId="4" fillId="0" borderId="0" xfId="0" applyNumberFormat="1" applyFont="1" applyAlignment="1">
      <alignment horizontal="left"/>
    </xf>
    <xf numFmtId="184" fontId="4" fillId="0" borderId="11" xfId="0" applyNumberFormat="1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183" fontId="4" fillId="0" borderId="0" xfId="0" applyNumberFormat="1" applyFont="1"/>
    <xf numFmtId="0" fontId="4" fillId="0" borderId="0" xfId="0" applyFont="1" applyAlignment="1">
      <alignment horizontal="left"/>
    </xf>
    <xf numFmtId="184" fontId="4" fillId="0" borderId="11" xfId="0" applyNumberFormat="1" applyFont="1" applyBorder="1"/>
    <xf numFmtId="184" fontId="5" fillId="0" borderId="0" xfId="0" applyNumberFormat="1" applyFont="1" applyAlignment="1">
      <alignment horizontal="left"/>
    </xf>
    <xf numFmtId="0" fontId="5" fillId="0" borderId="0" xfId="0" applyFont="1"/>
    <xf numFmtId="0" fontId="5" fillId="0" borderId="10" xfId="0" applyFont="1" applyBorder="1"/>
    <xf numFmtId="184" fontId="5" fillId="0" borderId="11" xfId="0" applyNumberFormat="1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0" xfId="0" applyFont="1" applyAlignment="1">
      <alignment horizontal="left"/>
    </xf>
    <xf numFmtId="184" fontId="6" fillId="0" borderId="0" xfId="0" applyNumberFormat="1" applyFont="1" applyAlignment="1">
      <alignment vertical="center"/>
    </xf>
    <xf numFmtId="0" fontId="7" fillId="0" borderId="0" xfId="0" applyFont="1"/>
    <xf numFmtId="187" fontId="4" fillId="0" borderId="0" xfId="0" applyNumberFormat="1" applyFont="1"/>
    <xf numFmtId="188" fontId="8" fillId="0" borderId="0" xfId="0" applyNumberFormat="1" applyFont="1"/>
    <xf numFmtId="187" fontId="5" fillId="0" borderId="0" xfId="0" applyNumberFormat="1" applyFont="1"/>
    <xf numFmtId="188" fontId="10" fillId="0" borderId="0" xfId="0" applyNumberFormat="1" applyFont="1"/>
    <xf numFmtId="183" fontId="5" fillId="0" borderId="0" xfId="0" applyNumberFormat="1" applyFont="1"/>
    <xf numFmtId="183" fontId="5" fillId="0" borderId="10" xfId="0" applyNumberFormat="1" applyFont="1" applyBorder="1"/>
    <xf numFmtId="187" fontId="5" fillId="0" borderId="10" xfId="0" applyNumberFormat="1" applyFont="1" applyBorder="1"/>
    <xf numFmtId="0" fontId="1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84" fontId="1" fillId="0" borderId="1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0"/>
  <sheetViews>
    <sheetView showGridLines="0" tabSelected="1" zoomScaleNormal="150" zoomScaleSheetLayoutView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RowHeight="8.25" x14ac:dyDescent="0.15"/>
  <cols>
    <col min="1" max="1" width="5.85546875" style="21" customWidth="1"/>
    <col min="2" max="2" width="17.42578125" style="1" customWidth="1"/>
    <col min="3" max="3" width="4.5703125" style="1" customWidth="1"/>
    <col min="4" max="4" width="6.7109375" style="1" customWidth="1"/>
    <col min="5" max="5" width="6.42578125" style="1" customWidth="1"/>
    <col min="6" max="6" width="5.7109375" style="1" customWidth="1"/>
    <col min="7" max="7" width="7.5703125" style="1" customWidth="1"/>
    <col min="8" max="8" width="6.5703125" style="1" customWidth="1"/>
    <col min="9" max="9" width="8.42578125" style="1" customWidth="1"/>
    <col min="10" max="10" width="7.42578125" style="1" customWidth="1"/>
    <col min="11" max="12" width="7.5703125" style="1" customWidth="1"/>
    <col min="13" max="13" width="6.5703125" style="1" customWidth="1"/>
    <col min="14" max="15" width="6.42578125" style="1" customWidth="1"/>
    <col min="16" max="16" width="6.85546875" style="1" customWidth="1"/>
    <col min="17" max="17" width="7.5703125" style="1" customWidth="1"/>
    <col min="18" max="18" width="5.140625" style="1" customWidth="1"/>
    <col min="19" max="19" width="4.28515625" style="1" customWidth="1"/>
    <col min="20" max="20" width="5.5703125" style="1" customWidth="1"/>
    <col min="21" max="21" width="4.5703125" style="1" customWidth="1"/>
    <col min="22" max="23" width="5.140625" style="1" customWidth="1"/>
    <col min="24" max="24" width="4.42578125" style="1" customWidth="1"/>
    <col min="25" max="26" width="3.85546875" style="1" customWidth="1"/>
    <col min="27" max="28" width="4.85546875" style="1" customWidth="1"/>
    <col min="29" max="29" width="6.140625" style="1" customWidth="1"/>
    <col min="30" max="38" width="5.140625" style="1" customWidth="1"/>
    <col min="39" max="16384" width="11.42578125" style="1"/>
  </cols>
  <sheetData>
    <row r="1" spans="1:29" ht="13.7" customHeight="1" x14ac:dyDescent="0.15">
      <c r="A1" s="20" t="s">
        <v>83</v>
      </c>
      <c r="B1" s="2"/>
    </row>
    <row r="2" spans="1:29" ht="18.75" customHeight="1" x14ac:dyDescent="0.15">
      <c r="A2" s="53" t="s">
        <v>68</v>
      </c>
      <c r="B2" s="55" t="s">
        <v>84</v>
      </c>
      <c r="C2" s="55" t="s">
        <v>69</v>
      </c>
      <c r="D2" s="57" t="s">
        <v>70</v>
      </c>
      <c r="E2" s="47" t="s">
        <v>1</v>
      </c>
      <c r="F2" s="49" t="s">
        <v>71</v>
      </c>
      <c r="G2" s="12" t="s">
        <v>2</v>
      </c>
      <c r="H2" s="10"/>
      <c r="I2" s="11"/>
      <c r="J2" s="6"/>
      <c r="K2" s="6"/>
      <c r="L2" s="13" t="s">
        <v>3</v>
      </c>
      <c r="M2" s="14" t="s">
        <v>4</v>
      </c>
      <c r="N2" s="3"/>
      <c r="O2" s="3"/>
      <c r="P2" s="3"/>
      <c r="Q2" s="5"/>
      <c r="R2" s="17" t="s">
        <v>72</v>
      </c>
      <c r="S2" s="17"/>
      <c r="T2" s="18"/>
      <c r="U2" s="17" t="s">
        <v>5</v>
      </c>
      <c r="V2" s="17"/>
      <c r="W2" s="17"/>
      <c r="X2" s="17"/>
      <c r="Y2" s="17"/>
      <c r="Z2" s="17"/>
      <c r="AA2" s="17"/>
      <c r="AB2" s="19"/>
      <c r="AC2" s="51" t="s">
        <v>68</v>
      </c>
    </row>
    <row r="3" spans="1:29" ht="42" customHeight="1" x14ac:dyDescent="0.15">
      <c r="A3" s="54"/>
      <c r="B3" s="56"/>
      <c r="C3" s="56"/>
      <c r="D3" s="58"/>
      <c r="E3" s="48"/>
      <c r="F3" s="50"/>
      <c r="G3" s="7" t="s">
        <v>6</v>
      </c>
      <c r="H3" s="9" t="s">
        <v>73</v>
      </c>
      <c r="I3" s="9" t="s">
        <v>74</v>
      </c>
      <c r="J3" s="7" t="s">
        <v>7</v>
      </c>
      <c r="K3" s="7" t="s">
        <v>8</v>
      </c>
      <c r="L3" s="4" t="s">
        <v>9</v>
      </c>
      <c r="M3" s="15" t="s">
        <v>10</v>
      </c>
      <c r="N3" s="15" t="s">
        <v>11</v>
      </c>
      <c r="O3" s="16" t="s">
        <v>12</v>
      </c>
      <c r="P3" s="16" t="s">
        <v>75</v>
      </c>
      <c r="Q3" s="16" t="s">
        <v>76</v>
      </c>
      <c r="R3" s="9" t="s">
        <v>77</v>
      </c>
      <c r="S3" s="9" t="s">
        <v>73</v>
      </c>
      <c r="T3" s="9" t="s">
        <v>78</v>
      </c>
      <c r="U3" s="9" t="s">
        <v>7</v>
      </c>
      <c r="V3" s="9" t="s">
        <v>8</v>
      </c>
      <c r="W3" s="9" t="s">
        <v>79</v>
      </c>
      <c r="X3" s="9" t="s">
        <v>10</v>
      </c>
      <c r="Y3" s="9" t="s">
        <v>11</v>
      </c>
      <c r="Z3" s="9" t="s">
        <v>80</v>
      </c>
      <c r="AA3" s="9" t="s">
        <v>75</v>
      </c>
      <c r="AB3" s="8" t="s">
        <v>81</v>
      </c>
      <c r="AC3" s="52"/>
    </row>
    <row r="4" spans="1:29" s="23" customFormat="1" ht="8.25" customHeight="1" x14ac:dyDescent="0.15">
      <c r="A4" s="22"/>
      <c r="C4" s="24"/>
      <c r="AC4" s="25"/>
    </row>
    <row r="5" spans="1:29" s="23" customFormat="1" ht="9" x14ac:dyDescent="0.15">
      <c r="A5" s="26"/>
      <c r="B5" s="23" t="s">
        <v>0</v>
      </c>
      <c r="C5" s="24"/>
      <c r="AC5" s="27"/>
    </row>
    <row r="6" spans="1:29" s="23" customFormat="1" ht="9" x14ac:dyDescent="0.15">
      <c r="A6" s="26">
        <v>115</v>
      </c>
      <c r="B6" s="23" t="s">
        <v>13</v>
      </c>
      <c r="C6" s="28" t="s">
        <v>14</v>
      </c>
      <c r="D6" s="40">
        <v>233958</v>
      </c>
      <c r="E6" s="40">
        <v>158383</v>
      </c>
      <c r="F6" s="40">
        <v>4797</v>
      </c>
      <c r="G6" s="40">
        <f>SUM(H6:I6)</f>
        <v>1201459</v>
      </c>
      <c r="H6" s="40">
        <v>0</v>
      </c>
      <c r="I6" s="40">
        <f>SUM(J6:Q6)</f>
        <v>1201459</v>
      </c>
      <c r="J6" s="40">
        <v>305934</v>
      </c>
      <c r="K6" s="40">
        <v>262800</v>
      </c>
      <c r="L6" s="40">
        <v>45766</v>
      </c>
      <c r="M6" s="40">
        <v>186264</v>
      </c>
      <c r="N6" s="40">
        <v>36364</v>
      </c>
      <c r="O6" s="40">
        <v>0</v>
      </c>
      <c r="P6" s="40">
        <v>0</v>
      </c>
      <c r="Q6" s="40">
        <v>364331</v>
      </c>
      <c r="R6" s="40">
        <f>SUM(S6:T6)</f>
        <v>85</v>
      </c>
      <c r="S6" s="40">
        <v>0</v>
      </c>
      <c r="T6" s="40">
        <f>SUM(U6:AB6)</f>
        <v>85</v>
      </c>
      <c r="U6" s="40">
        <v>22</v>
      </c>
      <c r="V6" s="40">
        <v>18</v>
      </c>
      <c r="W6" s="40">
        <v>3</v>
      </c>
      <c r="X6" s="40">
        <v>12</v>
      </c>
      <c r="Y6" s="40">
        <v>2</v>
      </c>
      <c r="Z6" s="40">
        <v>0</v>
      </c>
      <c r="AA6" s="40">
        <v>0</v>
      </c>
      <c r="AB6" s="40">
        <v>28</v>
      </c>
      <c r="AC6" s="27">
        <f>A6</f>
        <v>115</v>
      </c>
    </row>
    <row r="7" spans="1:29" s="23" customFormat="1" ht="9" x14ac:dyDescent="0.15">
      <c r="A7" s="26"/>
      <c r="C7" s="28" t="s">
        <v>15</v>
      </c>
      <c r="D7" s="41"/>
      <c r="E7" s="41">
        <f>E6*100/D6</f>
        <v>67.697193513365647</v>
      </c>
      <c r="F7" s="41">
        <f>F6*100/E6</f>
        <v>3.0287341444473208</v>
      </c>
      <c r="G7" s="41"/>
      <c r="H7" s="41"/>
      <c r="I7" s="41"/>
      <c r="J7" s="41">
        <f t="shared" ref="J7:Q7" si="0">J6*100/$I6</f>
        <v>25.463540578579877</v>
      </c>
      <c r="K7" s="41">
        <f t="shared" si="0"/>
        <v>21.873405584376997</v>
      </c>
      <c r="L7" s="41">
        <f t="shared" si="0"/>
        <v>3.8092019785943592</v>
      </c>
      <c r="M7" s="41">
        <f t="shared" si="0"/>
        <v>15.503150752543366</v>
      </c>
      <c r="N7" s="41">
        <f t="shared" si="0"/>
        <v>3.0266534272080863</v>
      </c>
      <c r="O7" s="41">
        <f t="shared" si="0"/>
        <v>0</v>
      </c>
      <c r="P7" s="41">
        <f t="shared" si="0"/>
        <v>0</v>
      </c>
      <c r="Q7" s="41">
        <f t="shared" si="0"/>
        <v>30.324047678697315</v>
      </c>
      <c r="R7" s="29">
        <f>SUM(S7:T7)</f>
        <v>11</v>
      </c>
      <c r="S7" s="29"/>
      <c r="T7" s="29">
        <f>SUM(U7:AB7)</f>
        <v>11</v>
      </c>
      <c r="U7" s="29">
        <v>3</v>
      </c>
      <c r="V7" s="29">
        <v>2</v>
      </c>
      <c r="W7" s="29">
        <v>3</v>
      </c>
      <c r="X7" s="29">
        <v>1</v>
      </c>
      <c r="Y7" s="29">
        <v>2</v>
      </c>
      <c r="Z7" s="29"/>
      <c r="AA7" s="29"/>
      <c r="AB7" s="29"/>
      <c r="AC7" s="27"/>
    </row>
    <row r="8" spans="1:29" s="23" customFormat="1" ht="3" customHeight="1" x14ac:dyDescent="0.15">
      <c r="A8" s="26"/>
      <c r="C8" s="24"/>
      <c r="AC8" s="27"/>
    </row>
    <row r="9" spans="1:29" s="23" customFormat="1" ht="9" x14ac:dyDescent="0.15">
      <c r="A9" s="26"/>
      <c r="B9" s="23" t="s">
        <v>16</v>
      </c>
      <c r="C9" s="28" t="s">
        <v>14</v>
      </c>
      <c r="D9" s="40"/>
      <c r="E9" s="40"/>
      <c r="F9" s="40"/>
      <c r="G9" s="40">
        <v>147877</v>
      </c>
      <c r="H9" s="40">
        <v>0</v>
      </c>
      <c r="I9" s="40">
        <v>147877</v>
      </c>
      <c r="J9" s="40">
        <v>37676</v>
      </c>
      <c r="K9" s="40">
        <v>30899</v>
      </c>
      <c r="L9" s="40">
        <v>5169</v>
      </c>
      <c r="M9" s="40">
        <v>21904</v>
      </c>
      <c r="N9" s="40">
        <v>3768</v>
      </c>
      <c r="O9" s="40">
        <v>0</v>
      </c>
      <c r="P9" s="40">
        <v>0</v>
      </c>
      <c r="Q9" s="40">
        <v>48461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27"/>
    </row>
    <row r="10" spans="1:29" s="23" customFormat="1" ht="9" x14ac:dyDescent="0.15">
      <c r="A10" s="26"/>
      <c r="C10" s="28" t="s">
        <v>15</v>
      </c>
      <c r="D10" s="41"/>
      <c r="E10" s="41"/>
      <c r="F10" s="41"/>
      <c r="G10" s="41"/>
      <c r="H10" s="41"/>
      <c r="I10" s="41"/>
      <c r="J10" s="41">
        <f t="shared" ref="J10:Q10" si="1">J9*100/$I9</f>
        <v>25.47793098318197</v>
      </c>
      <c r="K10" s="41">
        <f t="shared" si="1"/>
        <v>20.895068198570435</v>
      </c>
      <c r="L10" s="41">
        <f t="shared" si="1"/>
        <v>3.4954725887054781</v>
      </c>
      <c r="M10" s="41">
        <f t="shared" si="1"/>
        <v>14.812310230799921</v>
      </c>
      <c r="N10" s="41">
        <f t="shared" si="1"/>
        <v>2.5480635933918054</v>
      </c>
      <c r="O10" s="41">
        <f t="shared" si="1"/>
        <v>0</v>
      </c>
      <c r="P10" s="41">
        <f t="shared" si="1"/>
        <v>0</v>
      </c>
      <c r="Q10" s="41">
        <f t="shared" si="1"/>
        <v>32.771154405350394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7"/>
    </row>
    <row r="11" spans="1:29" s="23" customFormat="1" ht="8.25" customHeight="1" x14ac:dyDescent="0.15">
      <c r="A11" s="26"/>
      <c r="C11" s="24"/>
      <c r="AC11" s="27"/>
    </row>
    <row r="12" spans="1:29" s="23" customFormat="1" ht="9" x14ac:dyDescent="0.15">
      <c r="A12" s="26"/>
      <c r="B12" s="23" t="s">
        <v>0</v>
      </c>
      <c r="C12" s="24"/>
      <c r="AC12" s="27"/>
    </row>
    <row r="13" spans="1:29" s="23" customFormat="1" ht="9" x14ac:dyDescent="0.15">
      <c r="A13" s="26">
        <v>116</v>
      </c>
      <c r="B13" s="23" t="s">
        <v>17</v>
      </c>
      <c r="C13" s="28" t="s">
        <v>14</v>
      </c>
      <c r="D13" s="40">
        <v>337132</v>
      </c>
      <c r="E13" s="40">
        <v>229945</v>
      </c>
      <c r="F13" s="40">
        <v>7231</v>
      </c>
      <c r="G13" s="40">
        <f>SUM(H13:I13)</f>
        <v>1748152</v>
      </c>
      <c r="H13" s="40">
        <v>0</v>
      </c>
      <c r="I13" s="40">
        <f>SUM(J13:Q13)</f>
        <v>1748152</v>
      </c>
      <c r="J13" s="40">
        <v>438186</v>
      </c>
      <c r="K13" s="40">
        <v>445132</v>
      </c>
      <c r="L13" s="40">
        <v>67980</v>
      </c>
      <c r="M13" s="40">
        <v>222946</v>
      </c>
      <c r="N13" s="40">
        <v>94206</v>
      </c>
      <c r="O13" s="40">
        <v>1931</v>
      </c>
      <c r="P13" s="40">
        <v>0</v>
      </c>
      <c r="Q13" s="40">
        <v>477771</v>
      </c>
      <c r="R13" s="40">
        <f>SUM(S13:T13)</f>
        <v>101</v>
      </c>
      <c r="S13" s="40">
        <v>0</v>
      </c>
      <c r="T13" s="40">
        <f>SUM(U13:AB13)</f>
        <v>101</v>
      </c>
      <c r="U13" s="40">
        <v>26</v>
      </c>
      <c r="V13" s="40">
        <v>24</v>
      </c>
      <c r="W13" s="40">
        <v>4</v>
      </c>
      <c r="X13" s="40">
        <v>12</v>
      </c>
      <c r="Y13" s="40">
        <v>5</v>
      </c>
      <c r="Z13" s="40">
        <v>0</v>
      </c>
      <c r="AA13" s="40">
        <v>0</v>
      </c>
      <c r="AB13" s="40">
        <v>30</v>
      </c>
      <c r="AC13" s="27">
        <f>A13</f>
        <v>116</v>
      </c>
    </row>
    <row r="14" spans="1:29" s="23" customFormat="1" ht="9" x14ac:dyDescent="0.15">
      <c r="A14" s="26"/>
      <c r="C14" s="28" t="s">
        <v>15</v>
      </c>
      <c r="D14" s="41"/>
      <c r="E14" s="41">
        <f>E13*100/D13</f>
        <v>68.206221895281374</v>
      </c>
      <c r="F14" s="41">
        <f>F13*100/E13</f>
        <v>3.1446650285937943</v>
      </c>
      <c r="G14" s="41"/>
      <c r="H14" s="41"/>
      <c r="I14" s="41"/>
      <c r="J14" s="41">
        <f t="shared" ref="J14:Q14" si="2">J13*100/$I13</f>
        <v>25.065669346830251</v>
      </c>
      <c r="K14" s="41">
        <f t="shared" si="2"/>
        <v>25.463003217111556</v>
      </c>
      <c r="L14" s="41">
        <f t="shared" si="2"/>
        <v>3.888677872404688</v>
      </c>
      <c r="M14" s="41">
        <f t="shared" si="2"/>
        <v>12.753238848795757</v>
      </c>
      <c r="N14" s="41">
        <f t="shared" si="2"/>
        <v>5.3888906685459848</v>
      </c>
      <c r="O14" s="41">
        <f t="shared" si="2"/>
        <v>0.11045950237736764</v>
      </c>
      <c r="P14" s="41">
        <f t="shared" si="2"/>
        <v>0</v>
      </c>
      <c r="Q14" s="41">
        <f t="shared" si="2"/>
        <v>27.330060543934394</v>
      </c>
      <c r="R14" s="29">
        <f>SUM(S14:T14)</f>
        <v>11</v>
      </c>
      <c r="S14" s="29"/>
      <c r="T14" s="29">
        <f>SUM(U14:AB14)</f>
        <v>11</v>
      </c>
      <c r="U14" s="29"/>
      <c r="V14" s="29">
        <v>1</v>
      </c>
      <c r="W14" s="29">
        <v>4</v>
      </c>
      <c r="X14" s="29">
        <v>2</v>
      </c>
      <c r="Y14" s="29">
        <v>4</v>
      </c>
      <c r="Z14" s="29"/>
      <c r="AA14" s="29"/>
      <c r="AB14" s="29"/>
      <c r="AC14" s="27"/>
    </row>
    <row r="15" spans="1:29" s="23" customFormat="1" ht="3" customHeight="1" x14ac:dyDescent="0.15">
      <c r="A15" s="26"/>
      <c r="C15" s="24"/>
      <c r="AC15" s="27"/>
    </row>
    <row r="16" spans="1:29" s="23" customFormat="1" ht="9" x14ac:dyDescent="0.15">
      <c r="A16" s="26"/>
      <c r="B16" s="23" t="s">
        <v>16</v>
      </c>
      <c r="C16" s="28" t="s">
        <v>14</v>
      </c>
      <c r="D16" s="40"/>
      <c r="E16" s="40"/>
      <c r="F16" s="40"/>
      <c r="G16" s="40">
        <v>215348</v>
      </c>
      <c r="H16" s="40">
        <v>0</v>
      </c>
      <c r="I16" s="40">
        <v>215348</v>
      </c>
      <c r="J16" s="40">
        <v>54120</v>
      </c>
      <c r="K16" s="40">
        <v>51178</v>
      </c>
      <c r="L16" s="40">
        <v>8377</v>
      </c>
      <c r="M16" s="40">
        <v>26980</v>
      </c>
      <c r="N16" s="40">
        <v>10668</v>
      </c>
      <c r="O16" s="40">
        <v>386</v>
      </c>
      <c r="P16" s="40">
        <v>0</v>
      </c>
      <c r="Q16" s="40">
        <v>63640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7"/>
    </row>
    <row r="17" spans="1:29" s="23" customFormat="1" ht="9" x14ac:dyDescent="0.15">
      <c r="A17" s="26"/>
      <c r="C17" s="28" t="s">
        <v>15</v>
      </c>
      <c r="D17" s="41"/>
      <c r="E17" s="41"/>
      <c r="F17" s="41"/>
      <c r="G17" s="41"/>
      <c r="H17" s="41"/>
      <c r="I17" s="41"/>
      <c r="J17" s="41">
        <f t="shared" ref="J17:Q17" si="3">J16*100/$I16</f>
        <v>25.131415197726472</v>
      </c>
      <c r="K17" s="41">
        <f t="shared" si="3"/>
        <v>23.765254378958709</v>
      </c>
      <c r="L17" s="41">
        <f t="shared" si="3"/>
        <v>3.8899827256347863</v>
      </c>
      <c r="M17" s="41">
        <f t="shared" si="3"/>
        <v>12.528558426361053</v>
      </c>
      <c r="N17" s="41">
        <f t="shared" si="3"/>
        <v>4.9538421531660379</v>
      </c>
      <c r="O17" s="41">
        <f t="shared" si="3"/>
        <v>0.17924475732303063</v>
      </c>
      <c r="P17" s="41">
        <f t="shared" si="3"/>
        <v>0</v>
      </c>
      <c r="Q17" s="41">
        <f t="shared" si="3"/>
        <v>29.552166725486188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7"/>
    </row>
    <row r="18" spans="1:29" s="23" customFormat="1" ht="8.25" customHeight="1" x14ac:dyDescent="0.15">
      <c r="A18" s="26"/>
      <c r="C18" s="24"/>
      <c r="AC18" s="27"/>
    </row>
    <row r="19" spans="1:29" s="23" customFormat="1" ht="9" x14ac:dyDescent="0.15">
      <c r="A19" s="26"/>
      <c r="B19" s="23" t="s">
        <v>0</v>
      </c>
      <c r="C19" s="24"/>
      <c r="AC19" s="27"/>
    </row>
    <row r="20" spans="1:29" s="23" customFormat="1" ht="9" x14ac:dyDescent="0.15">
      <c r="A20" s="26">
        <v>117</v>
      </c>
      <c r="B20" s="23" t="s">
        <v>18</v>
      </c>
      <c r="C20" s="28" t="s">
        <v>14</v>
      </c>
      <c r="D20" s="40">
        <v>176230</v>
      </c>
      <c r="E20" s="40">
        <v>114672</v>
      </c>
      <c r="F20" s="40">
        <v>4205</v>
      </c>
      <c r="G20" s="40">
        <f>SUM(H20:I20)</f>
        <v>792142</v>
      </c>
      <c r="H20" s="40">
        <v>0</v>
      </c>
      <c r="I20" s="40">
        <f>SUM(J20:Q20)</f>
        <v>792142</v>
      </c>
      <c r="J20" s="40">
        <v>258385</v>
      </c>
      <c r="K20" s="40">
        <v>217776</v>
      </c>
      <c r="L20" s="40">
        <v>75104</v>
      </c>
      <c r="M20" s="40">
        <v>81377</v>
      </c>
      <c r="N20" s="40">
        <v>33760</v>
      </c>
      <c r="O20" s="40">
        <v>3471</v>
      </c>
      <c r="P20" s="40">
        <v>0</v>
      </c>
      <c r="Q20" s="40">
        <v>122269</v>
      </c>
      <c r="R20" s="40">
        <f>SUM(S20:T20)</f>
        <v>76</v>
      </c>
      <c r="S20" s="40">
        <v>0</v>
      </c>
      <c r="T20" s="40">
        <f>SUM(U20:AB20)</f>
        <v>76</v>
      </c>
      <c r="U20" s="40">
        <v>27</v>
      </c>
      <c r="V20" s="40">
        <v>21</v>
      </c>
      <c r="W20" s="40">
        <v>6</v>
      </c>
      <c r="X20" s="40">
        <v>7</v>
      </c>
      <c r="Y20" s="40">
        <v>2</v>
      </c>
      <c r="Z20" s="40">
        <v>0</v>
      </c>
      <c r="AA20" s="40">
        <v>0</v>
      </c>
      <c r="AB20" s="40">
        <v>13</v>
      </c>
      <c r="AC20" s="27">
        <f>A20</f>
        <v>117</v>
      </c>
    </row>
    <row r="21" spans="1:29" s="23" customFormat="1" ht="9" x14ac:dyDescent="0.15">
      <c r="A21" s="26"/>
      <c r="C21" s="28" t="s">
        <v>15</v>
      </c>
      <c r="D21" s="41"/>
      <c r="E21" s="41">
        <f>E20*100/D20</f>
        <v>65.069511433921576</v>
      </c>
      <c r="F21" s="41">
        <f>F20*100/E20</f>
        <v>3.6669806055532299</v>
      </c>
      <c r="G21" s="41"/>
      <c r="H21" s="41"/>
      <c r="I21" s="41"/>
      <c r="J21" s="41">
        <f t="shared" ref="J21:Q21" si="4">J20*100/$I20</f>
        <v>32.618520416793956</v>
      </c>
      <c r="K21" s="41">
        <f t="shared" si="4"/>
        <v>27.492040568483933</v>
      </c>
      <c r="L21" s="41">
        <f t="shared" si="4"/>
        <v>9.4811283835473947</v>
      </c>
      <c r="M21" s="41">
        <f t="shared" si="4"/>
        <v>10.273031855399664</v>
      </c>
      <c r="N21" s="41">
        <f t="shared" si="4"/>
        <v>4.2618621408787822</v>
      </c>
      <c r="O21" s="41">
        <f t="shared" si="4"/>
        <v>0.43817901335871601</v>
      </c>
      <c r="P21" s="41">
        <f t="shared" si="4"/>
        <v>0</v>
      </c>
      <c r="Q21" s="41">
        <f t="shared" si="4"/>
        <v>15.435237621537553</v>
      </c>
      <c r="R21" s="29">
        <f>SUM(S21:T21)</f>
        <v>12</v>
      </c>
      <c r="S21" s="29"/>
      <c r="T21" s="29">
        <f>SUM(U21:AB21)</f>
        <v>12</v>
      </c>
      <c r="U21" s="29"/>
      <c r="V21" s="29"/>
      <c r="W21" s="29">
        <v>3</v>
      </c>
      <c r="X21" s="29">
        <v>5</v>
      </c>
      <c r="Y21" s="29">
        <v>1</v>
      </c>
      <c r="Z21" s="29"/>
      <c r="AA21" s="29"/>
      <c r="AB21" s="29">
        <v>3</v>
      </c>
      <c r="AC21" s="27"/>
    </row>
    <row r="22" spans="1:29" s="23" customFormat="1" ht="3" customHeight="1" x14ac:dyDescent="0.15">
      <c r="A22" s="26"/>
      <c r="C22" s="24"/>
      <c r="AC22" s="27"/>
    </row>
    <row r="23" spans="1:29" s="23" customFormat="1" ht="9" x14ac:dyDescent="0.15">
      <c r="A23" s="26"/>
      <c r="B23" s="23" t="s">
        <v>16</v>
      </c>
      <c r="C23" s="28" t="s">
        <v>14</v>
      </c>
      <c r="D23" s="40"/>
      <c r="E23" s="40"/>
      <c r="F23" s="40"/>
      <c r="G23" s="40">
        <v>105408</v>
      </c>
      <c r="H23" s="40">
        <v>0</v>
      </c>
      <c r="I23" s="40">
        <v>105408</v>
      </c>
      <c r="J23" s="40">
        <v>35025</v>
      </c>
      <c r="K23" s="40">
        <v>27945</v>
      </c>
      <c r="L23" s="40">
        <v>8947</v>
      </c>
      <c r="M23" s="40">
        <v>10531</v>
      </c>
      <c r="N23" s="40">
        <v>3991</v>
      </c>
      <c r="O23" s="40">
        <v>434</v>
      </c>
      <c r="P23" s="40">
        <v>0</v>
      </c>
      <c r="Q23" s="40">
        <v>18534</v>
      </c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7"/>
    </row>
    <row r="24" spans="1:29" s="23" customFormat="1" ht="9" x14ac:dyDescent="0.15">
      <c r="A24" s="26"/>
      <c r="C24" s="28" t="s">
        <v>15</v>
      </c>
      <c r="D24" s="41"/>
      <c r="E24" s="41"/>
      <c r="F24" s="41"/>
      <c r="G24" s="41"/>
      <c r="H24" s="41"/>
      <c r="I24" s="41"/>
      <c r="J24" s="41">
        <f t="shared" ref="J24:Q24" si="5">J23*100/$I23</f>
        <v>33.228028233151186</v>
      </c>
      <c r="K24" s="41">
        <f t="shared" si="5"/>
        <v>26.51127049180328</v>
      </c>
      <c r="L24" s="41">
        <f t="shared" si="5"/>
        <v>8.487970552519732</v>
      </c>
      <c r="M24" s="41">
        <f t="shared" si="5"/>
        <v>9.9907027929568919</v>
      </c>
      <c r="N24" s="41">
        <f t="shared" si="5"/>
        <v>3.7862401335761993</v>
      </c>
      <c r="O24" s="41">
        <f t="shared" si="5"/>
        <v>0.41173345476624162</v>
      </c>
      <c r="P24" s="41">
        <f t="shared" si="5"/>
        <v>0</v>
      </c>
      <c r="Q24" s="41">
        <f t="shared" si="5"/>
        <v>17.583105646630237</v>
      </c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7"/>
    </row>
    <row r="25" spans="1:29" s="23" customFormat="1" ht="8.25" customHeight="1" x14ac:dyDescent="0.15">
      <c r="A25" s="26"/>
      <c r="C25" s="24"/>
      <c r="AC25" s="27"/>
    </row>
    <row r="26" spans="1:29" s="23" customFormat="1" ht="9" x14ac:dyDescent="0.15">
      <c r="A26" s="26"/>
      <c r="B26" s="23" t="s">
        <v>0</v>
      </c>
      <c r="C26" s="24"/>
      <c r="AC26" s="27"/>
    </row>
    <row r="27" spans="1:29" s="23" customFormat="1" ht="9" x14ac:dyDescent="0.15">
      <c r="A27" s="26">
        <v>118</v>
      </c>
      <c r="B27" s="23" t="s">
        <v>19</v>
      </c>
      <c r="C27" s="28" t="s">
        <v>14</v>
      </c>
      <c r="D27" s="40">
        <v>328454</v>
      </c>
      <c r="E27" s="40">
        <v>224373</v>
      </c>
      <c r="F27" s="40">
        <v>5798</v>
      </c>
      <c r="G27" s="40">
        <f>SUM(H27:I27)</f>
        <v>1555829</v>
      </c>
      <c r="H27" s="40">
        <v>0</v>
      </c>
      <c r="I27" s="40">
        <f>SUM(J27:Q27)</f>
        <v>1555829</v>
      </c>
      <c r="J27" s="40">
        <v>503015</v>
      </c>
      <c r="K27" s="40">
        <v>348482</v>
      </c>
      <c r="L27" s="40">
        <v>91084</v>
      </c>
      <c r="M27" s="40">
        <v>216246</v>
      </c>
      <c r="N27" s="40">
        <v>78376</v>
      </c>
      <c r="O27" s="40">
        <v>18889</v>
      </c>
      <c r="P27" s="40">
        <v>0</v>
      </c>
      <c r="Q27" s="40">
        <v>299737</v>
      </c>
      <c r="R27" s="40">
        <f>SUM(S27:T27)</f>
        <v>103</v>
      </c>
      <c r="S27" s="40">
        <v>0</v>
      </c>
      <c r="T27" s="40">
        <f>SUM(U27:AB27)</f>
        <v>103</v>
      </c>
      <c r="U27" s="40">
        <v>35</v>
      </c>
      <c r="V27" s="40">
        <v>24</v>
      </c>
      <c r="W27" s="40">
        <v>6</v>
      </c>
      <c r="X27" s="40">
        <v>14</v>
      </c>
      <c r="Y27" s="40">
        <v>4</v>
      </c>
      <c r="Z27" s="40">
        <v>0</v>
      </c>
      <c r="AA27" s="40">
        <v>0</v>
      </c>
      <c r="AB27" s="40">
        <v>20</v>
      </c>
      <c r="AC27" s="27">
        <f>A27</f>
        <v>118</v>
      </c>
    </row>
    <row r="28" spans="1:29" s="23" customFormat="1" ht="9" x14ac:dyDescent="0.15">
      <c r="A28" s="26"/>
      <c r="C28" s="28" t="s">
        <v>15</v>
      </c>
      <c r="D28" s="41"/>
      <c r="E28" s="41">
        <f>E27*100/D27</f>
        <v>68.311848843369233</v>
      </c>
      <c r="F28" s="41">
        <f>F27*100/E27</f>
        <v>2.5840898860379813</v>
      </c>
      <c r="G28" s="41"/>
      <c r="H28" s="41"/>
      <c r="I28" s="41"/>
      <c r="J28" s="41">
        <f t="shared" ref="J28:Q28" si="6">J27*100/$I27</f>
        <v>32.33099524433598</v>
      </c>
      <c r="K28" s="41">
        <f t="shared" si="6"/>
        <v>22.398476953444113</v>
      </c>
      <c r="L28" s="41">
        <f t="shared" si="6"/>
        <v>5.854370885232246</v>
      </c>
      <c r="M28" s="41">
        <f t="shared" si="6"/>
        <v>13.899085310789296</v>
      </c>
      <c r="N28" s="41">
        <f t="shared" si="6"/>
        <v>5.0375716097334609</v>
      </c>
      <c r="O28" s="41">
        <f t="shared" si="6"/>
        <v>1.2140794393214165</v>
      </c>
      <c r="P28" s="41">
        <f t="shared" si="6"/>
        <v>0</v>
      </c>
      <c r="Q28" s="41">
        <f t="shared" si="6"/>
        <v>19.265420557143489</v>
      </c>
      <c r="R28" s="29">
        <f>SUM(S28:T28)</f>
        <v>15</v>
      </c>
      <c r="S28" s="29"/>
      <c r="T28" s="29">
        <f>SUM(U28:AB28)</f>
        <v>15</v>
      </c>
      <c r="U28" s="29"/>
      <c r="V28" s="29">
        <v>1</v>
      </c>
      <c r="W28" s="29">
        <v>5</v>
      </c>
      <c r="X28" s="29">
        <v>4</v>
      </c>
      <c r="Y28" s="29">
        <v>3</v>
      </c>
      <c r="Z28" s="29"/>
      <c r="AA28" s="29"/>
      <c r="AB28" s="29">
        <v>2</v>
      </c>
      <c r="AC28" s="27"/>
    </row>
    <row r="29" spans="1:29" s="23" customFormat="1" ht="3" customHeight="1" x14ac:dyDescent="0.15">
      <c r="A29" s="26"/>
      <c r="C29" s="24"/>
      <c r="AC29" s="27"/>
    </row>
    <row r="30" spans="1:29" s="23" customFormat="1" ht="9" x14ac:dyDescent="0.15">
      <c r="A30" s="26"/>
      <c r="B30" s="23" t="s">
        <v>16</v>
      </c>
      <c r="C30" s="28" t="s">
        <v>14</v>
      </c>
      <c r="D30" s="40"/>
      <c r="E30" s="40"/>
      <c r="F30" s="40"/>
      <c r="G30" s="40">
        <v>210783</v>
      </c>
      <c r="H30" s="40">
        <v>0</v>
      </c>
      <c r="I30" s="40">
        <v>210783</v>
      </c>
      <c r="J30" s="40">
        <v>68185</v>
      </c>
      <c r="K30" s="40">
        <v>47701</v>
      </c>
      <c r="L30" s="40">
        <v>11923</v>
      </c>
      <c r="M30" s="40">
        <v>29089</v>
      </c>
      <c r="N30" s="40">
        <v>9378</v>
      </c>
      <c r="O30" s="40">
        <v>2310</v>
      </c>
      <c r="P30" s="40">
        <v>0</v>
      </c>
      <c r="Q30" s="40">
        <v>42197</v>
      </c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7"/>
    </row>
    <row r="31" spans="1:29" s="23" customFormat="1" ht="9" x14ac:dyDescent="0.15">
      <c r="A31" s="26"/>
      <c r="C31" s="28" t="s">
        <v>15</v>
      </c>
      <c r="D31" s="41"/>
      <c r="E31" s="41"/>
      <c r="F31" s="41"/>
      <c r="G31" s="41"/>
      <c r="H31" s="41"/>
      <c r="I31" s="41"/>
      <c r="J31" s="41">
        <f t="shared" ref="J31:Q31" si="7">J30*100/$I30</f>
        <v>32.348434171636235</v>
      </c>
      <c r="K31" s="41">
        <f t="shared" si="7"/>
        <v>22.630382905642296</v>
      </c>
      <c r="L31" s="41">
        <f t="shared" si="7"/>
        <v>5.6565282778971735</v>
      </c>
      <c r="M31" s="41">
        <f t="shared" si="7"/>
        <v>13.80044880279719</v>
      </c>
      <c r="N31" s="41">
        <f t="shared" si="7"/>
        <v>4.4491254038513546</v>
      </c>
      <c r="O31" s="41">
        <f t="shared" si="7"/>
        <v>1.0959138070907046</v>
      </c>
      <c r="P31" s="41">
        <f t="shared" si="7"/>
        <v>0</v>
      </c>
      <c r="Q31" s="41">
        <f t="shared" si="7"/>
        <v>20.019166631085049</v>
      </c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7"/>
    </row>
    <row r="32" spans="1:29" s="23" customFormat="1" ht="8.25" customHeight="1" x14ac:dyDescent="0.15">
      <c r="A32" s="26"/>
      <c r="C32" s="24"/>
      <c r="AC32" s="27"/>
    </row>
    <row r="33" spans="1:29" s="23" customFormat="1" ht="9" x14ac:dyDescent="0.15">
      <c r="A33" s="26"/>
      <c r="B33" s="23" t="s">
        <v>0</v>
      </c>
      <c r="C33" s="24"/>
      <c r="AC33" s="27"/>
    </row>
    <row r="34" spans="1:29" s="23" customFormat="1" ht="9" x14ac:dyDescent="0.15">
      <c r="A34" s="26">
        <v>119</v>
      </c>
      <c r="B34" s="23" t="s">
        <v>20</v>
      </c>
      <c r="C34" s="28" t="s">
        <v>14</v>
      </c>
      <c r="D34" s="40">
        <v>275508</v>
      </c>
      <c r="E34" s="40">
        <v>177868</v>
      </c>
      <c r="F34" s="40">
        <v>6281</v>
      </c>
      <c r="G34" s="40">
        <f>SUM(H34:I34)</f>
        <v>1163596</v>
      </c>
      <c r="H34" s="40">
        <v>0</v>
      </c>
      <c r="I34" s="40">
        <f>SUM(J34:Q34)</f>
        <v>1163596</v>
      </c>
      <c r="J34" s="40">
        <v>389434</v>
      </c>
      <c r="K34" s="40">
        <v>298660</v>
      </c>
      <c r="L34" s="40">
        <v>0</v>
      </c>
      <c r="M34" s="40">
        <v>129984</v>
      </c>
      <c r="N34" s="40">
        <v>52146</v>
      </c>
      <c r="O34" s="40">
        <v>2475</v>
      </c>
      <c r="P34" s="40">
        <v>290897</v>
      </c>
      <c r="Q34" s="40">
        <v>0</v>
      </c>
      <c r="R34" s="40">
        <f>SUM(S34:T34)</f>
        <v>91</v>
      </c>
      <c r="S34" s="40">
        <v>0</v>
      </c>
      <c r="T34" s="40">
        <f>SUM(U34:AB34)</f>
        <v>91</v>
      </c>
      <c r="U34" s="40">
        <v>31</v>
      </c>
      <c r="V34" s="40">
        <v>24</v>
      </c>
      <c r="W34" s="40">
        <v>0</v>
      </c>
      <c r="X34" s="40">
        <v>10</v>
      </c>
      <c r="Y34" s="40">
        <v>3</v>
      </c>
      <c r="Z34" s="40">
        <v>0</v>
      </c>
      <c r="AA34" s="40">
        <v>23</v>
      </c>
      <c r="AB34" s="40">
        <v>0</v>
      </c>
      <c r="AC34" s="27">
        <f>A34</f>
        <v>119</v>
      </c>
    </row>
    <row r="35" spans="1:29" s="23" customFormat="1" ht="9" x14ac:dyDescent="0.15">
      <c r="A35" s="26"/>
      <c r="C35" s="28" t="s">
        <v>15</v>
      </c>
      <c r="D35" s="41"/>
      <c r="E35" s="41">
        <f>E34*100/D34</f>
        <v>64.560012776398509</v>
      </c>
      <c r="F35" s="41">
        <f>F34*100/E34</f>
        <v>3.5312703802820069</v>
      </c>
      <c r="G35" s="41"/>
      <c r="H35" s="41"/>
      <c r="I35" s="41"/>
      <c r="J35" s="41">
        <f t="shared" ref="J35:Q35" si="8">J34*100/$I34</f>
        <v>33.468145301290136</v>
      </c>
      <c r="K35" s="41">
        <f t="shared" si="8"/>
        <v>25.666984073510051</v>
      </c>
      <c r="L35" s="41">
        <f t="shared" si="8"/>
        <v>0</v>
      </c>
      <c r="M35" s="41">
        <f t="shared" si="8"/>
        <v>11.170887490159815</v>
      </c>
      <c r="N35" s="41">
        <f t="shared" si="8"/>
        <v>4.4814523253775365</v>
      </c>
      <c r="O35" s="41">
        <f t="shared" si="8"/>
        <v>0.21270269062458105</v>
      </c>
      <c r="P35" s="41">
        <f t="shared" si="8"/>
        <v>24.999828119037879</v>
      </c>
      <c r="Q35" s="41">
        <f t="shared" si="8"/>
        <v>0</v>
      </c>
      <c r="R35" s="29">
        <f>SUM(S35:T35)</f>
        <v>11</v>
      </c>
      <c r="S35" s="29"/>
      <c r="T35" s="29">
        <f>SUM(U35:AB35)</f>
        <v>11</v>
      </c>
      <c r="U35" s="29"/>
      <c r="V35" s="29"/>
      <c r="W35" s="29"/>
      <c r="X35" s="29">
        <v>2</v>
      </c>
      <c r="Y35" s="29">
        <v>3</v>
      </c>
      <c r="Z35" s="29"/>
      <c r="AA35" s="29">
        <v>6</v>
      </c>
      <c r="AB35" s="29"/>
      <c r="AC35" s="27"/>
    </row>
    <row r="36" spans="1:29" s="23" customFormat="1" ht="3" customHeight="1" x14ac:dyDescent="0.15">
      <c r="A36" s="26"/>
      <c r="C36" s="24"/>
      <c r="AC36" s="27"/>
    </row>
    <row r="37" spans="1:29" s="23" customFormat="1" ht="9" x14ac:dyDescent="0.15">
      <c r="A37" s="26"/>
      <c r="B37" s="23" t="s">
        <v>16</v>
      </c>
      <c r="C37" s="28" t="s">
        <v>14</v>
      </c>
      <c r="D37" s="40"/>
      <c r="E37" s="40"/>
      <c r="F37" s="40"/>
      <c r="G37" s="40">
        <v>165188</v>
      </c>
      <c r="H37" s="40">
        <v>0</v>
      </c>
      <c r="I37" s="40">
        <v>165188</v>
      </c>
      <c r="J37" s="40">
        <v>55911</v>
      </c>
      <c r="K37" s="40">
        <v>41934</v>
      </c>
      <c r="L37" s="40">
        <v>0</v>
      </c>
      <c r="M37" s="40">
        <v>18823</v>
      </c>
      <c r="N37" s="40">
        <v>6850</v>
      </c>
      <c r="O37" s="40">
        <v>393</v>
      </c>
      <c r="P37" s="40">
        <v>41276</v>
      </c>
      <c r="Q37" s="40">
        <v>0</v>
      </c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7"/>
    </row>
    <row r="38" spans="1:29" s="23" customFormat="1" ht="9" x14ac:dyDescent="0.15">
      <c r="A38" s="26"/>
      <c r="C38" s="28" t="s">
        <v>15</v>
      </c>
      <c r="D38" s="41"/>
      <c r="E38" s="41"/>
      <c r="F38" s="41"/>
      <c r="G38" s="41"/>
      <c r="H38" s="41"/>
      <c r="I38" s="41"/>
      <c r="J38" s="41">
        <f t="shared" ref="J38:Q38" si="9">J37*100/$I37</f>
        <v>33.846889604571764</v>
      </c>
      <c r="K38" s="41">
        <f t="shared" si="9"/>
        <v>25.385621231566457</v>
      </c>
      <c r="L38" s="41">
        <f t="shared" si="9"/>
        <v>0</v>
      </c>
      <c r="M38" s="41">
        <f t="shared" si="9"/>
        <v>11.394895512991258</v>
      </c>
      <c r="N38" s="41">
        <f t="shared" si="9"/>
        <v>4.1467903237523309</v>
      </c>
      <c r="O38" s="41">
        <f t="shared" si="9"/>
        <v>0.23791074412184904</v>
      </c>
      <c r="P38" s="41">
        <f t="shared" si="9"/>
        <v>24.98728721214616</v>
      </c>
      <c r="Q38" s="41">
        <f t="shared" si="9"/>
        <v>0</v>
      </c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7"/>
    </row>
    <row r="39" spans="1:29" s="23" customFormat="1" ht="8.25" customHeight="1" x14ac:dyDescent="0.15">
      <c r="A39" s="26"/>
      <c r="C39" s="24"/>
      <c r="AC39" s="27"/>
    </row>
    <row r="40" spans="1:29" s="23" customFormat="1" ht="9" x14ac:dyDescent="0.15">
      <c r="A40" s="26"/>
      <c r="B40" s="23" t="s">
        <v>21</v>
      </c>
      <c r="C40" s="24"/>
      <c r="AC40" s="27"/>
    </row>
    <row r="41" spans="1:29" s="23" customFormat="1" ht="9" x14ac:dyDescent="0.15">
      <c r="A41" s="26">
        <v>11</v>
      </c>
      <c r="B41" s="23" t="s">
        <v>22</v>
      </c>
      <c r="C41" s="28" t="s">
        <v>14</v>
      </c>
      <c r="D41" s="40">
        <f t="shared" ref="D41:AB41" si="10">D6+D13+D20+D27+D34</f>
        <v>1351282</v>
      </c>
      <c r="E41" s="40">
        <f t="shared" si="10"/>
        <v>905241</v>
      </c>
      <c r="F41" s="40">
        <f t="shared" si="10"/>
        <v>28312</v>
      </c>
      <c r="G41" s="40">
        <f t="shared" si="10"/>
        <v>6461178</v>
      </c>
      <c r="H41" s="40">
        <f t="shared" si="10"/>
        <v>0</v>
      </c>
      <c r="I41" s="40">
        <f t="shared" si="10"/>
        <v>6461178</v>
      </c>
      <c r="J41" s="40">
        <f t="shared" si="10"/>
        <v>1894954</v>
      </c>
      <c r="K41" s="40">
        <f t="shared" si="10"/>
        <v>1572850</v>
      </c>
      <c r="L41" s="40">
        <f t="shared" si="10"/>
        <v>279934</v>
      </c>
      <c r="M41" s="40">
        <f t="shared" si="10"/>
        <v>836817</v>
      </c>
      <c r="N41" s="40">
        <f t="shared" si="10"/>
        <v>294852</v>
      </c>
      <c r="O41" s="40">
        <f t="shared" si="10"/>
        <v>26766</v>
      </c>
      <c r="P41" s="40">
        <f t="shared" si="10"/>
        <v>290897</v>
      </c>
      <c r="Q41" s="40">
        <f t="shared" si="10"/>
        <v>1264108</v>
      </c>
      <c r="R41" s="40">
        <f t="shared" si="10"/>
        <v>456</v>
      </c>
      <c r="S41" s="40">
        <f t="shared" si="10"/>
        <v>0</v>
      </c>
      <c r="T41" s="40">
        <f t="shared" si="10"/>
        <v>456</v>
      </c>
      <c r="U41" s="40">
        <f t="shared" si="10"/>
        <v>141</v>
      </c>
      <c r="V41" s="40">
        <f t="shared" si="10"/>
        <v>111</v>
      </c>
      <c r="W41" s="40">
        <f t="shared" si="10"/>
        <v>19</v>
      </c>
      <c r="X41" s="40">
        <f t="shared" si="10"/>
        <v>55</v>
      </c>
      <c r="Y41" s="40">
        <f t="shared" si="10"/>
        <v>16</v>
      </c>
      <c r="Z41" s="40">
        <f t="shared" si="10"/>
        <v>0</v>
      </c>
      <c r="AA41" s="40">
        <f t="shared" si="10"/>
        <v>23</v>
      </c>
      <c r="AB41" s="40">
        <f t="shared" si="10"/>
        <v>91</v>
      </c>
      <c r="AC41" s="27">
        <f>A41</f>
        <v>11</v>
      </c>
    </row>
    <row r="42" spans="1:29" s="23" customFormat="1" ht="9" x14ac:dyDescent="0.15">
      <c r="A42" s="26"/>
      <c r="C42" s="28" t="s">
        <v>15</v>
      </c>
      <c r="D42" s="41"/>
      <c r="E42" s="41">
        <f>E41*100/D41</f>
        <v>66.991271992078637</v>
      </c>
      <c r="F42" s="41">
        <f>F41*100/E41</f>
        <v>3.1275649246996102</v>
      </c>
      <c r="G42" s="41"/>
      <c r="H42" s="41"/>
      <c r="I42" s="41"/>
      <c r="J42" s="41">
        <f t="shared" ref="J42:Q42" si="11">J41*100/$I41</f>
        <v>29.328305148070523</v>
      </c>
      <c r="K42" s="41">
        <f t="shared" si="11"/>
        <v>24.343084186815471</v>
      </c>
      <c r="L42" s="41">
        <f t="shared" si="11"/>
        <v>4.3325535993591258</v>
      </c>
      <c r="M42" s="41">
        <f t="shared" si="11"/>
        <v>12.95146179226141</v>
      </c>
      <c r="N42" s="41">
        <f t="shared" si="11"/>
        <v>4.5634402890618402</v>
      </c>
      <c r="O42" s="41">
        <f t="shared" si="11"/>
        <v>0.41425882401011083</v>
      </c>
      <c r="P42" s="41">
        <f t="shared" si="11"/>
        <v>4.5022285409874172</v>
      </c>
      <c r="Q42" s="41">
        <f t="shared" si="11"/>
        <v>19.564667619434104</v>
      </c>
      <c r="R42" s="29">
        <f t="shared" ref="R42:AB42" si="12">R7+R14+R21+R28+R35</f>
        <v>60</v>
      </c>
      <c r="S42" s="29">
        <f t="shared" si="12"/>
        <v>0</v>
      </c>
      <c r="T42" s="29">
        <f t="shared" si="12"/>
        <v>60</v>
      </c>
      <c r="U42" s="29">
        <f t="shared" si="12"/>
        <v>3</v>
      </c>
      <c r="V42" s="29">
        <f t="shared" si="12"/>
        <v>4</v>
      </c>
      <c r="W42" s="29">
        <f t="shared" si="12"/>
        <v>15</v>
      </c>
      <c r="X42" s="29">
        <f t="shared" si="12"/>
        <v>14</v>
      </c>
      <c r="Y42" s="29">
        <f t="shared" si="12"/>
        <v>13</v>
      </c>
      <c r="Z42" s="29">
        <f t="shared" si="12"/>
        <v>0</v>
      </c>
      <c r="AA42" s="29">
        <f t="shared" si="12"/>
        <v>6</v>
      </c>
      <c r="AB42" s="29">
        <f t="shared" si="12"/>
        <v>5</v>
      </c>
      <c r="AC42" s="27"/>
    </row>
    <row r="43" spans="1:29" s="23" customFormat="1" ht="3" customHeight="1" x14ac:dyDescent="0.15">
      <c r="A43" s="26"/>
      <c r="C43" s="24"/>
      <c r="AC43" s="27"/>
    </row>
    <row r="44" spans="1:29" s="23" customFormat="1" ht="9" x14ac:dyDescent="0.15">
      <c r="A44" s="26"/>
      <c r="B44" s="23" t="s">
        <v>16</v>
      </c>
      <c r="C44" s="28" t="s">
        <v>14</v>
      </c>
      <c r="D44" s="40"/>
      <c r="E44" s="40"/>
      <c r="F44" s="40"/>
      <c r="G44" s="40">
        <v>844603</v>
      </c>
      <c r="H44" s="40">
        <v>0</v>
      </c>
      <c r="I44" s="40">
        <v>844603</v>
      </c>
      <c r="J44" s="40">
        <v>250917</v>
      </c>
      <c r="K44" s="40">
        <v>199657</v>
      </c>
      <c r="L44" s="40">
        <v>34416</v>
      </c>
      <c r="M44" s="40">
        <v>107328</v>
      </c>
      <c r="N44" s="40">
        <v>34655</v>
      </c>
      <c r="O44" s="40">
        <v>3522</v>
      </c>
      <c r="P44" s="40">
        <v>41276</v>
      </c>
      <c r="Q44" s="40">
        <v>172832</v>
      </c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7"/>
    </row>
    <row r="45" spans="1:29" s="23" customFormat="1" ht="9" x14ac:dyDescent="0.15">
      <c r="A45" s="26"/>
      <c r="C45" s="28" t="s">
        <v>15</v>
      </c>
      <c r="D45" s="41"/>
      <c r="E45" s="41"/>
      <c r="F45" s="41"/>
      <c r="G45" s="41"/>
      <c r="H45" s="41"/>
      <c r="I45" s="41"/>
      <c r="J45" s="41">
        <f t="shared" ref="J45:Q45" si="13">J44*100/$I44</f>
        <v>29.708277143225871</v>
      </c>
      <c r="K45" s="41">
        <f t="shared" si="13"/>
        <v>23.639153543143937</v>
      </c>
      <c r="L45" s="41">
        <f t="shared" si="13"/>
        <v>4.0748138474525906</v>
      </c>
      <c r="M45" s="41">
        <f t="shared" si="13"/>
        <v>12.70750873487307</v>
      </c>
      <c r="N45" s="41">
        <f t="shared" si="13"/>
        <v>4.103111165837678</v>
      </c>
      <c r="O45" s="41">
        <f t="shared" si="13"/>
        <v>0.41700065000953113</v>
      </c>
      <c r="P45" s="41">
        <f t="shared" si="13"/>
        <v>4.8870297642797862</v>
      </c>
      <c r="Q45" s="41">
        <f t="shared" si="13"/>
        <v>20.463105151177537</v>
      </c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7"/>
    </row>
    <row r="46" spans="1:29" s="23" customFormat="1" ht="8.25" customHeight="1" x14ac:dyDescent="0.15">
      <c r="A46" s="26"/>
      <c r="C46" s="28"/>
      <c r="AC46" s="27"/>
    </row>
    <row r="47" spans="1:29" s="23" customFormat="1" ht="9" x14ac:dyDescent="0.15">
      <c r="A47" s="26"/>
      <c r="B47" s="23" t="s">
        <v>0</v>
      </c>
      <c r="C47" s="24"/>
      <c r="AC47" s="27"/>
    </row>
    <row r="48" spans="1:29" s="23" customFormat="1" ht="9" x14ac:dyDescent="0.15">
      <c r="A48" s="26">
        <v>125</v>
      </c>
      <c r="B48" s="23" t="s">
        <v>23</v>
      </c>
      <c r="C48" s="28" t="s">
        <v>14</v>
      </c>
      <c r="D48" s="40">
        <v>205877</v>
      </c>
      <c r="E48" s="40">
        <v>142077</v>
      </c>
      <c r="F48" s="40">
        <v>6088</v>
      </c>
      <c r="G48" s="40">
        <f>SUM(H48:I48)</f>
        <v>696312</v>
      </c>
      <c r="H48" s="40">
        <v>0</v>
      </c>
      <c r="I48" s="40">
        <f>SUM(J48:Q48)</f>
        <v>696312</v>
      </c>
      <c r="J48" s="40">
        <v>266288</v>
      </c>
      <c r="K48" s="40">
        <v>202924</v>
      </c>
      <c r="L48" s="40">
        <v>0</v>
      </c>
      <c r="M48" s="40">
        <v>63397</v>
      </c>
      <c r="N48" s="40">
        <v>29218</v>
      </c>
      <c r="O48" s="40">
        <v>13604</v>
      </c>
      <c r="P48" s="40">
        <v>120881</v>
      </c>
      <c r="Q48" s="40">
        <v>0</v>
      </c>
      <c r="R48" s="40">
        <f>SUM(S48:T48)</f>
        <v>81</v>
      </c>
      <c r="S48" s="40">
        <v>0</v>
      </c>
      <c r="T48" s="40">
        <f>SUM(U48:AB48)</f>
        <v>81</v>
      </c>
      <c r="U48" s="40">
        <v>33</v>
      </c>
      <c r="V48" s="40">
        <v>23</v>
      </c>
      <c r="W48" s="40">
        <v>0</v>
      </c>
      <c r="X48" s="40">
        <v>7</v>
      </c>
      <c r="Y48" s="40">
        <v>3</v>
      </c>
      <c r="Z48" s="40">
        <v>1</v>
      </c>
      <c r="AA48" s="40">
        <v>14</v>
      </c>
      <c r="AB48" s="40">
        <v>0</v>
      </c>
      <c r="AC48" s="27">
        <f>A48</f>
        <v>125</v>
      </c>
    </row>
    <row r="49" spans="1:29" s="23" customFormat="1" ht="9" x14ac:dyDescent="0.15">
      <c r="A49" s="26"/>
      <c r="C49" s="28" t="s">
        <v>15</v>
      </c>
      <c r="D49" s="41"/>
      <c r="E49" s="41">
        <f>E48*100/D48</f>
        <v>69.010622847622614</v>
      </c>
      <c r="F49" s="41">
        <f>F48*100/E48</f>
        <v>4.2850003871140299</v>
      </c>
      <c r="G49" s="41"/>
      <c r="H49" s="41"/>
      <c r="I49" s="41"/>
      <c r="J49" s="41">
        <f t="shared" ref="J49:Q49" si="14">J48*100/$I48</f>
        <v>38.242626868415307</v>
      </c>
      <c r="K49" s="41">
        <f t="shared" si="14"/>
        <v>29.142683165017981</v>
      </c>
      <c r="L49" s="41">
        <f t="shared" si="14"/>
        <v>0</v>
      </c>
      <c r="M49" s="41">
        <f t="shared" si="14"/>
        <v>9.1046829582141342</v>
      </c>
      <c r="N49" s="41">
        <f t="shared" si="14"/>
        <v>4.1961074920437964</v>
      </c>
      <c r="O49" s="41">
        <f t="shared" si="14"/>
        <v>1.9537218947827986</v>
      </c>
      <c r="P49" s="41">
        <f t="shared" si="14"/>
        <v>17.360177621525981</v>
      </c>
      <c r="Q49" s="41">
        <f t="shared" si="14"/>
        <v>0</v>
      </c>
      <c r="R49" s="29">
        <f>SUM(S49:T49)</f>
        <v>13</v>
      </c>
      <c r="S49" s="29"/>
      <c r="T49" s="29">
        <f>SUM(U49:AB49)</f>
        <v>13</v>
      </c>
      <c r="U49" s="29"/>
      <c r="V49" s="29">
        <v>1</v>
      </c>
      <c r="W49" s="29"/>
      <c r="X49" s="29">
        <v>6</v>
      </c>
      <c r="Y49" s="29">
        <v>3</v>
      </c>
      <c r="Z49" s="29">
        <v>1</v>
      </c>
      <c r="AA49" s="29">
        <v>2</v>
      </c>
      <c r="AB49" s="29"/>
      <c r="AC49" s="27"/>
    </row>
    <row r="50" spans="1:29" s="23" customFormat="1" ht="3" customHeight="1" x14ac:dyDescent="0.15">
      <c r="A50" s="26"/>
      <c r="C50" s="24"/>
      <c r="AC50" s="27"/>
    </row>
    <row r="51" spans="1:29" s="23" customFormat="1" ht="9" x14ac:dyDescent="0.15">
      <c r="A51" s="26"/>
      <c r="B51" s="23" t="s">
        <v>16</v>
      </c>
      <c r="C51" s="28" t="s">
        <v>14</v>
      </c>
      <c r="D51" s="40"/>
      <c r="E51" s="40"/>
      <c r="F51" s="40"/>
      <c r="G51" s="40">
        <v>131553</v>
      </c>
      <c r="H51" s="40">
        <v>0</v>
      </c>
      <c r="I51" s="40">
        <v>131553</v>
      </c>
      <c r="J51" s="40">
        <v>49994</v>
      </c>
      <c r="K51" s="40">
        <v>38285</v>
      </c>
      <c r="L51" s="40">
        <v>0</v>
      </c>
      <c r="M51" s="40">
        <v>12041</v>
      </c>
      <c r="N51" s="40">
        <v>5601</v>
      </c>
      <c r="O51" s="40">
        <v>2498</v>
      </c>
      <c r="P51" s="40">
        <v>23133</v>
      </c>
      <c r="Q51" s="40">
        <v>0</v>
      </c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7"/>
    </row>
    <row r="52" spans="1:29" s="23" customFormat="1" ht="9" x14ac:dyDescent="0.15">
      <c r="A52" s="26"/>
      <c r="C52" s="28" t="s">
        <v>15</v>
      </c>
      <c r="D52" s="41"/>
      <c r="E52" s="41"/>
      <c r="F52" s="41"/>
      <c r="G52" s="41"/>
      <c r="H52" s="41"/>
      <c r="I52" s="41"/>
      <c r="J52" s="41">
        <f t="shared" ref="J52:Q52" si="15">J51*100/$I51</f>
        <v>38.002934178620023</v>
      </c>
      <c r="K52" s="41">
        <f t="shared" si="15"/>
        <v>29.102338981247101</v>
      </c>
      <c r="L52" s="41">
        <f t="shared" si="15"/>
        <v>0</v>
      </c>
      <c r="M52" s="41">
        <f t="shared" si="15"/>
        <v>9.1529649646910372</v>
      </c>
      <c r="N52" s="41">
        <f t="shared" si="15"/>
        <v>4.2575995986408524</v>
      </c>
      <c r="O52" s="41">
        <f t="shared" si="15"/>
        <v>1.8988544540983483</v>
      </c>
      <c r="P52" s="41">
        <f t="shared" si="15"/>
        <v>17.584547672801076</v>
      </c>
      <c r="Q52" s="41">
        <f t="shared" si="15"/>
        <v>0</v>
      </c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7"/>
    </row>
    <row r="53" spans="1:29" s="23" customFormat="1" ht="8.25" customHeight="1" x14ac:dyDescent="0.15">
      <c r="A53" s="26"/>
      <c r="C53" s="24"/>
      <c r="AC53" s="27"/>
    </row>
    <row r="54" spans="1:29" s="23" customFormat="1" ht="9" x14ac:dyDescent="0.15">
      <c r="A54" s="26"/>
      <c r="B54" s="23" t="s">
        <v>0</v>
      </c>
      <c r="C54" s="24"/>
      <c r="AC54" s="27"/>
    </row>
    <row r="55" spans="1:29" s="23" customFormat="1" ht="9" x14ac:dyDescent="0.15">
      <c r="A55" s="26">
        <v>126</v>
      </c>
      <c r="B55" s="23" t="s">
        <v>24</v>
      </c>
      <c r="C55" s="28" t="s">
        <v>14</v>
      </c>
      <c r="D55" s="40">
        <v>72376</v>
      </c>
      <c r="E55" s="40">
        <v>48334</v>
      </c>
      <c r="F55" s="40">
        <v>2080</v>
      </c>
      <c r="G55" s="40">
        <f>SUM(H55:I55)</f>
        <v>260117</v>
      </c>
      <c r="H55" s="40">
        <v>0</v>
      </c>
      <c r="I55" s="40">
        <f>SUM(J55:Q55)</f>
        <v>260117</v>
      </c>
      <c r="J55" s="40">
        <v>98989</v>
      </c>
      <c r="K55" s="40">
        <v>52949</v>
      </c>
      <c r="L55" s="40">
        <v>21241</v>
      </c>
      <c r="M55" s="40">
        <v>24485</v>
      </c>
      <c r="N55" s="40">
        <v>0</v>
      </c>
      <c r="O55" s="40">
        <v>0</v>
      </c>
      <c r="P55" s="40">
        <v>0</v>
      </c>
      <c r="Q55" s="40">
        <v>62453</v>
      </c>
      <c r="R55" s="40">
        <f>SUM(S55:T55)</f>
        <v>40</v>
      </c>
      <c r="S55" s="40">
        <v>0</v>
      </c>
      <c r="T55" s="40">
        <f>SUM(U55:AB55)</f>
        <v>40</v>
      </c>
      <c r="U55" s="40">
        <v>16</v>
      </c>
      <c r="V55" s="40">
        <v>8</v>
      </c>
      <c r="W55" s="40">
        <v>3</v>
      </c>
      <c r="X55" s="40">
        <v>3</v>
      </c>
      <c r="Y55" s="40">
        <v>0</v>
      </c>
      <c r="Z55" s="40">
        <v>0</v>
      </c>
      <c r="AA55" s="40">
        <v>0</v>
      </c>
      <c r="AB55" s="40">
        <v>10</v>
      </c>
      <c r="AC55" s="27">
        <f>A55</f>
        <v>126</v>
      </c>
    </row>
    <row r="56" spans="1:29" s="23" customFormat="1" ht="9" x14ac:dyDescent="0.15">
      <c r="A56" s="26"/>
      <c r="C56" s="28" t="s">
        <v>15</v>
      </c>
      <c r="D56" s="41"/>
      <c r="E56" s="41">
        <f>E55*100/D55</f>
        <v>66.781806123576871</v>
      </c>
      <c r="F56" s="41">
        <f>F55*100/E55</f>
        <v>4.3033889187735346</v>
      </c>
      <c r="G56" s="41"/>
      <c r="H56" s="41"/>
      <c r="I56" s="41"/>
      <c r="J56" s="41">
        <f t="shared" ref="J56:Q56" si="16">J55*100/$I55</f>
        <v>38.055567302406224</v>
      </c>
      <c r="K56" s="41">
        <f t="shared" si="16"/>
        <v>20.355839872057572</v>
      </c>
      <c r="L56" s="41">
        <f t="shared" si="16"/>
        <v>8.1659407112953009</v>
      </c>
      <c r="M56" s="41">
        <f t="shared" si="16"/>
        <v>9.4130718099931947</v>
      </c>
      <c r="N56" s="41">
        <f t="shared" si="16"/>
        <v>0</v>
      </c>
      <c r="O56" s="41">
        <f t="shared" si="16"/>
        <v>0</v>
      </c>
      <c r="P56" s="41">
        <f t="shared" si="16"/>
        <v>0</v>
      </c>
      <c r="Q56" s="41">
        <f t="shared" si="16"/>
        <v>24.009580304247702</v>
      </c>
      <c r="R56" s="29">
        <f>SUM(S56:T56)</f>
        <v>6</v>
      </c>
      <c r="S56" s="29"/>
      <c r="T56" s="29">
        <f>SUM(U56:AB56)</f>
        <v>6</v>
      </c>
      <c r="U56" s="29"/>
      <c r="V56" s="29">
        <v>2</v>
      </c>
      <c r="W56" s="29">
        <v>2</v>
      </c>
      <c r="X56" s="29">
        <v>2</v>
      </c>
      <c r="Y56" s="29"/>
      <c r="Z56" s="29"/>
      <c r="AA56" s="29"/>
      <c r="AB56" s="29"/>
      <c r="AC56" s="27"/>
    </row>
    <row r="57" spans="1:29" s="23" customFormat="1" ht="3" customHeight="1" x14ac:dyDescent="0.15">
      <c r="A57" s="26"/>
      <c r="C57" s="24"/>
      <c r="AC57" s="27"/>
    </row>
    <row r="58" spans="1:29" s="23" customFormat="1" ht="9" x14ac:dyDescent="0.15">
      <c r="A58" s="26"/>
      <c r="B58" s="23" t="s">
        <v>16</v>
      </c>
      <c r="C58" s="28" t="s">
        <v>14</v>
      </c>
      <c r="D58" s="40"/>
      <c r="E58" s="40"/>
      <c r="F58" s="40"/>
      <c r="G58" s="40">
        <v>44478</v>
      </c>
      <c r="H58" s="40">
        <v>0</v>
      </c>
      <c r="I58" s="40">
        <v>44478</v>
      </c>
      <c r="J58" s="40">
        <v>16606</v>
      </c>
      <c r="K58" s="40">
        <v>8964</v>
      </c>
      <c r="L58" s="40">
        <v>3638</v>
      </c>
      <c r="M58" s="40">
        <v>4283</v>
      </c>
      <c r="N58" s="40">
        <v>0</v>
      </c>
      <c r="O58" s="40">
        <v>0</v>
      </c>
      <c r="P58" s="40">
        <v>0</v>
      </c>
      <c r="Q58" s="40">
        <v>10988</v>
      </c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7"/>
    </row>
    <row r="59" spans="1:29" s="23" customFormat="1" ht="9" x14ac:dyDescent="0.15">
      <c r="A59" s="26"/>
      <c r="C59" s="28" t="s">
        <v>15</v>
      </c>
      <c r="D59" s="41"/>
      <c r="E59" s="41"/>
      <c r="F59" s="41"/>
      <c r="G59" s="41"/>
      <c r="H59" s="41"/>
      <c r="I59" s="41"/>
      <c r="J59" s="41">
        <f t="shared" ref="J59:Q59" si="17">J58*100/$I58</f>
        <v>37.335311839561129</v>
      </c>
      <c r="K59" s="41">
        <f t="shared" si="17"/>
        <v>20.153783893160664</v>
      </c>
      <c r="L59" s="41">
        <f t="shared" si="17"/>
        <v>8.1793246099195116</v>
      </c>
      <c r="M59" s="41">
        <f t="shared" si="17"/>
        <v>9.6294797427941905</v>
      </c>
      <c r="N59" s="41">
        <f t="shared" si="17"/>
        <v>0</v>
      </c>
      <c r="O59" s="41">
        <f t="shared" si="17"/>
        <v>0</v>
      </c>
      <c r="P59" s="41">
        <f t="shared" si="17"/>
        <v>0</v>
      </c>
      <c r="Q59" s="41">
        <f t="shared" si="17"/>
        <v>24.704348217096094</v>
      </c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7"/>
    </row>
    <row r="60" spans="1:29" s="23" customFormat="1" ht="8.25" customHeight="1" x14ac:dyDescent="0.15">
      <c r="A60" s="26"/>
      <c r="C60" s="24"/>
      <c r="AC60" s="27"/>
    </row>
    <row r="61" spans="1:29" s="23" customFormat="1" ht="9" x14ac:dyDescent="0.15">
      <c r="A61" s="26"/>
      <c r="B61" s="23" t="s">
        <v>0</v>
      </c>
      <c r="C61" s="24"/>
      <c r="AC61" s="27"/>
    </row>
    <row r="62" spans="1:29" s="23" customFormat="1" ht="9" x14ac:dyDescent="0.15">
      <c r="A62" s="26">
        <v>127</v>
      </c>
      <c r="B62" s="23" t="s">
        <v>25</v>
      </c>
      <c r="C62" s="28" t="s">
        <v>14</v>
      </c>
      <c r="D62" s="40">
        <v>126992</v>
      </c>
      <c r="E62" s="40">
        <v>81514</v>
      </c>
      <c r="F62" s="40">
        <v>3143</v>
      </c>
      <c r="G62" s="40">
        <f>SUM(H62:I62)</f>
        <v>552424</v>
      </c>
      <c r="H62" s="40">
        <v>0</v>
      </c>
      <c r="I62" s="40">
        <f>SUM(J62:Q62)</f>
        <v>552424</v>
      </c>
      <c r="J62" s="40">
        <v>185028</v>
      </c>
      <c r="K62" s="40">
        <v>122186</v>
      </c>
      <c r="L62" s="40">
        <v>0</v>
      </c>
      <c r="M62" s="40">
        <v>54845</v>
      </c>
      <c r="N62" s="40">
        <v>0</v>
      </c>
      <c r="O62" s="40">
        <v>20482</v>
      </c>
      <c r="P62" s="40">
        <v>0</v>
      </c>
      <c r="Q62" s="40">
        <v>169883</v>
      </c>
      <c r="R62" s="40">
        <f>SUM(S62:T62)</f>
        <v>57</v>
      </c>
      <c r="S62" s="40">
        <v>0</v>
      </c>
      <c r="T62" s="40">
        <f>SUM(U62:AB62)</f>
        <v>57</v>
      </c>
      <c r="U62" s="40">
        <v>20</v>
      </c>
      <c r="V62" s="40">
        <v>12</v>
      </c>
      <c r="W62" s="40">
        <v>0</v>
      </c>
      <c r="X62" s="40">
        <v>5</v>
      </c>
      <c r="Y62" s="40">
        <v>0</v>
      </c>
      <c r="Z62" s="40">
        <v>2</v>
      </c>
      <c r="AA62" s="40">
        <v>0</v>
      </c>
      <c r="AB62" s="40">
        <v>18</v>
      </c>
      <c r="AC62" s="27">
        <f>A62</f>
        <v>127</v>
      </c>
    </row>
    <row r="63" spans="1:29" s="23" customFormat="1" ht="9" x14ac:dyDescent="0.15">
      <c r="A63" s="26"/>
      <c r="C63" s="28" t="s">
        <v>15</v>
      </c>
      <c r="D63" s="41"/>
      <c r="E63" s="41">
        <f>E62*100/D62</f>
        <v>64.188295325689808</v>
      </c>
      <c r="F63" s="41">
        <f>F62*100/E62</f>
        <v>3.8557793753220304</v>
      </c>
      <c r="G63" s="41"/>
      <c r="H63" s="41"/>
      <c r="I63" s="41"/>
      <c r="J63" s="41">
        <f t="shared" ref="J63:Q63" si="18">J62*100/$I62</f>
        <v>33.493838066412756</v>
      </c>
      <c r="K63" s="41">
        <f t="shared" si="18"/>
        <v>22.118155619596543</v>
      </c>
      <c r="L63" s="41">
        <f t="shared" si="18"/>
        <v>0</v>
      </c>
      <c r="M63" s="41">
        <f t="shared" si="18"/>
        <v>9.9280625027153064</v>
      </c>
      <c r="N63" s="41">
        <f t="shared" si="18"/>
        <v>0</v>
      </c>
      <c r="O63" s="41">
        <f t="shared" si="18"/>
        <v>3.7076593341346502</v>
      </c>
      <c r="P63" s="41">
        <f t="shared" si="18"/>
        <v>0</v>
      </c>
      <c r="Q63" s="41">
        <f t="shared" si="18"/>
        <v>30.752284477140748</v>
      </c>
      <c r="R63" s="29">
        <f>SUM(S63:T63)</f>
        <v>7</v>
      </c>
      <c r="S63" s="29"/>
      <c r="T63" s="29">
        <f>SUM(U63:AB63)</f>
        <v>7</v>
      </c>
      <c r="U63" s="29"/>
      <c r="V63" s="29">
        <v>2</v>
      </c>
      <c r="W63" s="29"/>
      <c r="X63" s="29">
        <v>3</v>
      </c>
      <c r="Y63" s="29"/>
      <c r="Z63" s="29">
        <v>2</v>
      </c>
      <c r="AA63" s="29"/>
      <c r="AB63" s="29"/>
      <c r="AC63" s="27"/>
    </row>
    <row r="64" spans="1:29" s="23" customFormat="1" ht="3" customHeight="1" x14ac:dyDescent="0.15">
      <c r="A64" s="26"/>
      <c r="C64" s="24"/>
      <c r="AC64" s="27"/>
    </row>
    <row r="65" spans="1:29" s="23" customFormat="1" ht="9" x14ac:dyDescent="0.15">
      <c r="A65" s="26"/>
      <c r="B65" s="23" t="s">
        <v>16</v>
      </c>
      <c r="C65" s="28" t="s">
        <v>14</v>
      </c>
      <c r="D65" s="40"/>
      <c r="E65" s="40"/>
      <c r="F65" s="40"/>
      <c r="G65" s="40">
        <v>75085</v>
      </c>
      <c r="H65" s="40">
        <v>0</v>
      </c>
      <c r="I65" s="40">
        <v>75085</v>
      </c>
      <c r="J65" s="40">
        <v>25831</v>
      </c>
      <c r="K65" s="40">
        <v>15823</v>
      </c>
      <c r="L65" s="40">
        <v>0</v>
      </c>
      <c r="M65" s="40">
        <v>7269</v>
      </c>
      <c r="N65" s="40">
        <v>0</v>
      </c>
      <c r="O65" s="40">
        <v>2836</v>
      </c>
      <c r="P65" s="40">
        <v>0</v>
      </c>
      <c r="Q65" s="40">
        <v>23326</v>
      </c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7"/>
    </row>
    <row r="66" spans="1:29" s="23" customFormat="1" ht="9" x14ac:dyDescent="0.15">
      <c r="A66" s="26"/>
      <c r="C66" s="28" t="s">
        <v>15</v>
      </c>
      <c r="D66" s="41"/>
      <c r="E66" s="41"/>
      <c r="F66" s="41"/>
      <c r="G66" s="41"/>
      <c r="H66" s="41"/>
      <c r="I66" s="41"/>
      <c r="J66" s="41">
        <f t="shared" ref="J66:Q66" si="19">J65*100/$I65</f>
        <v>34.402344010121865</v>
      </c>
      <c r="K66" s="41">
        <f t="shared" si="19"/>
        <v>21.073450089898117</v>
      </c>
      <c r="L66" s="41">
        <f t="shared" si="19"/>
        <v>0</v>
      </c>
      <c r="M66" s="41">
        <f t="shared" si="19"/>
        <v>9.6810281680761801</v>
      </c>
      <c r="N66" s="41">
        <f t="shared" si="19"/>
        <v>0</v>
      </c>
      <c r="O66" s="41">
        <f t="shared" si="19"/>
        <v>3.7770526736365451</v>
      </c>
      <c r="P66" s="41">
        <f t="shared" si="19"/>
        <v>0</v>
      </c>
      <c r="Q66" s="41">
        <f t="shared" si="19"/>
        <v>31.066125058267296</v>
      </c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7"/>
    </row>
    <row r="67" spans="1:29" s="23" customFormat="1" ht="8.25" customHeight="1" x14ac:dyDescent="0.15">
      <c r="A67" s="26"/>
      <c r="C67" s="24"/>
      <c r="AC67" s="27"/>
    </row>
    <row r="68" spans="1:29" s="23" customFormat="1" ht="9" x14ac:dyDescent="0.15">
      <c r="A68" s="26"/>
      <c r="B68" s="23" t="s">
        <v>0</v>
      </c>
      <c r="C68" s="24"/>
      <c r="AC68" s="27"/>
    </row>
    <row r="69" spans="1:29" s="23" customFormat="1" ht="9" x14ac:dyDescent="0.15">
      <c r="A69" s="26">
        <v>128</v>
      </c>
      <c r="B69" s="23" t="s">
        <v>26</v>
      </c>
      <c r="C69" s="28" t="s">
        <v>14</v>
      </c>
      <c r="D69" s="40">
        <v>100086</v>
      </c>
      <c r="E69" s="40">
        <v>71455</v>
      </c>
      <c r="F69" s="40">
        <v>3327</v>
      </c>
      <c r="G69" s="40">
        <f>SUM(H69:I69)</f>
        <v>404018</v>
      </c>
      <c r="H69" s="40">
        <v>0</v>
      </c>
      <c r="I69" s="40">
        <f>SUM(J69:Q69)</f>
        <v>404018</v>
      </c>
      <c r="J69" s="40">
        <v>188097</v>
      </c>
      <c r="K69" s="40">
        <v>97973</v>
      </c>
      <c r="L69" s="40">
        <v>14461</v>
      </c>
      <c r="M69" s="40">
        <v>32651</v>
      </c>
      <c r="N69" s="40">
        <v>0</v>
      </c>
      <c r="O69" s="40">
        <v>2442</v>
      </c>
      <c r="P69" s="40">
        <v>0</v>
      </c>
      <c r="Q69" s="40">
        <v>68394</v>
      </c>
      <c r="R69" s="40">
        <f>SUM(S69:T69)</f>
        <v>50</v>
      </c>
      <c r="S69" s="40">
        <v>0</v>
      </c>
      <c r="T69" s="40">
        <f>SUM(U69:AB69)</f>
        <v>50</v>
      </c>
      <c r="U69" s="40">
        <v>26</v>
      </c>
      <c r="V69" s="40">
        <v>11</v>
      </c>
      <c r="W69" s="40">
        <v>1</v>
      </c>
      <c r="X69" s="40">
        <v>4</v>
      </c>
      <c r="Y69" s="40">
        <v>0</v>
      </c>
      <c r="Z69" s="40">
        <v>0</v>
      </c>
      <c r="AA69" s="40">
        <v>0</v>
      </c>
      <c r="AB69" s="40">
        <v>8</v>
      </c>
      <c r="AC69" s="27">
        <f>A69</f>
        <v>128</v>
      </c>
    </row>
    <row r="70" spans="1:29" s="23" customFormat="1" ht="9" x14ac:dyDescent="0.15">
      <c r="A70" s="26"/>
      <c r="C70" s="28" t="s">
        <v>15</v>
      </c>
      <c r="D70" s="41"/>
      <c r="E70" s="41">
        <f>E69*100/D69</f>
        <v>71.393601502707668</v>
      </c>
      <c r="F70" s="41">
        <f>F69*100/E69</f>
        <v>4.6560772514169759</v>
      </c>
      <c r="G70" s="41"/>
      <c r="H70" s="41"/>
      <c r="I70" s="41"/>
      <c r="J70" s="41">
        <f t="shared" ref="J70:Q70" si="20">J69*100/$I69</f>
        <v>46.556589062863537</v>
      </c>
      <c r="K70" s="41">
        <f t="shared" si="20"/>
        <v>24.249662143765871</v>
      </c>
      <c r="L70" s="41">
        <f t="shared" si="20"/>
        <v>3.5792959719616451</v>
      </c>
      <c r="M70" s="41">
        <f t="shared" si="20"/>
        <v>8.08157062309105</v>
      </c>
      <c r="N70" s="41">
        <f t="shared" si="20"/>
        <v>0</v>
      </c>
      <c r="O70" s="41">
        <f t="shared" si="20"/>
        <v>0.60442851556118782</v>
      </c>
      <c r="P70" s="41">
        <f t="shared" si="20"/>
        <v>0</v>
      </c>
      <c r="Q70" s="41">
        <f t="shared" si="20"/>
        <v>16.928453682756707</v>
      </c>
      <c r="R70" s="29">
        <f>SUM(S70:T70)</f>
        <v>8</v>
      </c>
      <c r="S70" s="29"/>
      <c r="T70" s="29">
        <f>SUM(U70:AB70)</f>
        <v>8</v>
      </c>
      <c r="U70" s="29"/>
      <c r="V70" s="29">
        <v>2</v>
      </c>
      <c r="W70" s="29">
        <v>1</v>
      </c>
      <c r="X70" s="29">
        <v>4</v>
      </c>
      <c r="Y70" s="29"/>
      <c r="Z70" s="29"/>
      <c r="AA70" s="29"/>
      <c r="AB70" s="29">
        <v>1</v>
      </c>
      <c r="AC70" s="27"/>
    </row>
    <row r="71" spans="1:29" s="23" customFormat="1" ht="3" customHeight="1" x14ac:dyDescent="0.15">
      <c r="A71" s="26"/>
      <c r="C71" s="24"/>
      <c r="AC71" s="27"/>
    </row>
    <row r="72" spans="1:29" s="23" customFormat="1" ht="9" x14ac:dyDescent="0.15">
      <c r="A72" s="26"/>
      <c r="B72" s="23" t="s">
        <v>16</v>
      </c>
      <c r="C72" s="28" t="s">
        <v>14</v>
      </c>
      <c r="D72" s="40"/>
      <c r="E72" s="40"/>
      <c r="F72" s="40"/>
      <c r="G72" s="40">
        <v>64978</v>
      </c>
      <c r="H72" s="40">
        <v>0</v>
      </c>
      <c r="I72" s="40">
        <v>64978</v>
      </c>
      <c r="J72" s="40">
        <v>30702</v>
      </c>
      <c r="K72" s="40">
        <v>15179</v>
      </c>
      <c r="L72" s="40">
        <v>2382</v>
      </c>
      <c r="M72" s="40">
        <v>5196</v>
      </c>
      <c r="N72" s="40">
        <v>0</v>
      </c>
      <c r="O72" s="40">
        <v>372</v>
      </c>
      <c r="P72" s="40">
        <v>0</v>
      </c>
      <c r="Q72" s="40">
        <v>11147</v>
      </c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7"/>
    </row>
    <row r="73" spans="1:29" s="23" customFormat="1" ht="9" x14ac:dyDescent="0.15">
      <c r="A73" s="26"/>
      <c r="B73" s="30"/>
      <c r="C73" s="28" t="s">
        <v>15</v>
      </c>
      <c r="D73" s="41"/>
      <c r="E73" s="41"/>
      <c r="F73" s="41"/>
      <c r="G73" s="41"/>
      <c r="H73" s="41"/>
      <c r="I73" s="41"/>
      <c r="J73" s="41">
        <f t="shared" ref="J73:Q73" si="21">J72*100/$I72</f>
        <v>47.249838406845392</v>
      </c>
      <c r="K73" s="41">
        <f t="shared" si="21"/>
        <v>23.360214226353534</v>
      </c>
      <c r="L73" s="41">
        <f t="shared" si="21"/>
        <v>3.6658561359229278</v>
      </c>
      <c r="M73" s="41">
        <f t="shared" si="21"/>
        <v>7.9965526793684019</v>
      </c>
      <c r="N73" s="41">
        <f t="shared" si="21"/>
        <v>0</v>
      </c>
      <c r="O73" s="41">
        <f t="shared" si="21"/>
        <v>0.57250146203330354</v>
      </c>
      <c r="P73" s="41">
        <f t="shared" si="21"/>
        <v>0</v>
      </c>
      <c r="Q73" s="41">
        <f t="shared" si="21"/>
        <v>17.155037089476437</v>
      </c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7"/>
    </row>
    <row r="74" spans="1:29" s="23" customFormat="1" ht="8.25" customHeight="1" x14ac:dyDescent="0.15">
      <c r="A74" s="22"/>
      <c r="C74" s="24"/>
      <c r="AC74" s="31"/>
    </row>
    <row r="75" spans="1:29" s="23" customFormat="1" ht="9" x14ac:dyDescent="0.15">
      <c r="A75" s="26"/>
      <c r="B75" s="23" t="s">
        <v>21</v>
      </c>
      <c r="C75" s="24"/>
      <c r="AC75" s="27"/>
    </row>
    <row r="76" spans="1:29" s="23" customFormat="1" ht="9" x14ac:dyDescent="0.15">
      <c r="A76" s="26">
        <v>12</v>
      </c>
      <c r="B76" s="23" t="s">
        <v>27</v>
      </c>
      <c r="C76" s="28" t="s">
        <v>14</v>
      </c>
      <c r="D76" s="40">
        <f t="shared" ref="D76:AB76" si="22">+D48+D55+D62+D69</f>
        <v>505331</v>
      </c>
      <c r="E76" s="40">
        <f t="shared" si="22"/>
        <v>343380</v>
      </c>
      <c r="F76" s="40">
        <f t="shared" si="22"/>
        <v>14638</v>
      </c>
      <c r="G76" s="40">
        <f t="shared" si="22"/>
        <v>1912871</v>
      </c>
      <c r="H76" s="40">
        <f t="shared" si="22"/>
        <v>0</v>
      </c>
      <c r="I76" s="40">
        <f t="shared" si="22"/>
        <v>1912871</v>
      </c>
      <c r="J76" s="40">
        <f t="shared" si="22"/>
        <v>738402</v>
      </c>
      <c r="K76" s="40">
        <f t="shared" si="22"/>
        <v>476032</v>
      </c>
      <c r="L76" s="40">
        <f t="shared" si="22"/>
        <v>35702</v>
      </c>
      <c r="M76" s="40">
        <f t="shared" si="22"/>
        <v>175378</v>
      </c>
      <c r="N76" s="40">
        <f t="shared" si="22"/>
        <v>29218</v>
      </c>
      <c r="O76" s="40">
        <f t="shared" si="22"/>
        <v>36528</v>
      </c>
      <c r="P76" s="40">
        <f t="shared" si="22"/>
        <v>120881</v>
      </c>
      <c r="Q76" s="40">
        <f t="shared" si="22"/>
        <v>300730</v>
      </c>
      <c r="R76" s="40">
        <f t="shared" si="22"/>
        <v>228</v>
      </c>
      <c r="S76" s="40">
        <f t="shared" si="22"/>
        <v>0</v>
      </c>
      <c r="T76" s="40">
        <f t="shared" si="22"/>
        <v>228</v>
      </c>
      <c r="U76" s="40">
        <f t="shared" si="22"/>
        <v>95</v>
      </c>
      <c r="V76" s="40">
        <f t="shared" si="22"/>
        <v>54</v>
      </c>
      <c r="W76" s="40">
        <f t="shared" si="22"/>
        <v>4</v>
      </c>
      <c r="X76" s="40">
        <f t="shared" si="22"/>
        <v>19</v>
      </c>
      <c r="Y76" s="40">
        <f t="shared" si="22"/>
        <v>3</v>
      </c>
      <c r="Z76" s="40">
        <f t="shared" si="22"/>
        <v>3</v>
      </c>
      <c r="AA76" s="40">
        <f t="shared" si="22"/>
        <v>14</v>
      </c>
      <c r="AB76" s="40">
        <f t="shared" si="22"/>
        <v>36</v>
      </c>
      <c r="AC76" s="27">
        <f>A76</f>
        <v>12</v>
      </c>
    </row>
    <row r="77" spans="1:29" s="23" customFormat="1" ht="9" x14ac:dyDescent="0.15">
      <c r="A77" s="26"/>
      <c r="C77" s="28" t="s">
        <v>15</v>
      </c>
      <c r="D77" s="41"/>
      <c r="E77" s="41">
        <f>E76*100/D76</f>
        <v>67.951501095321674</v>
      </c>
      <c r="F77" s="41">
        <f>F76*100/E76</f>
        <v>4.2629157201933721</v>
      </c>
      <c r="G77" s="41"/>
      <c r="H77" s="41"/>
      <c r="I77" s="41"/>
      <c r="J77" s="41">
        <f t="shared" ref="J77:Q77" si="23">J76*100/$I76</f>
        <v>38.601766663826261</v>
      </c>
      <c r="K77" s="41">
        <f t="shared" si="23"/>
        <v>24.885734584297634</v>
      </c>
      <c r="L77" s="41">
        <f t="shared" si="23"/>
        <v>1.8664091828460989</v>
      </c>
      <c r="M77" s="41">
        <f t="shared" si="23"/>
        <v>9.1683129703989454</v>
      </c>
      <c r="N77" s="41">
        <f t="shared" si="23"/>
        <v>1.5274422582599663</v>
      </c>
      <c r="O77" s="41">
        <f t="shared" si="23"/>
        <v>1.9095903487480337</v>
      </c>
      <c r="P77" s="41">
        <f t="shared" si="23"/>
        <v>6.3193492922418706</v>
      </c>
      <c r="Q77" s="41">
        <f t="shared" si="23"/>
        <v>15.721394699381191</v>
      </c>
      <c r="R77" s="29">
        <f t="shared" ref="R77:AB77" si="24">+R49+R56+R63+R70</f>
        <v>34</v>
      </c>
      <c r="S77" s="29">
        <f t="shared" si="24"/>
        <v>0</v>
      </c>
      <c r="T77" s="29">
        <f t="shared" si="24"/>
        <v>34</v>
      </c>
      <c r="U77" s="29">
        <f t="shared" si="24"/>
        <v>0</v>
      </c>
      <c r="V77" s="29">
        <f t="shared" si="24"/>
        <v>7</v>
      </c>
      <c r="W77" s="29">
        <f t="shared" si="24"/>
        <v>3</v>
      </c>
      <c r="X77" s="29">
        <f t="shared" si="24"/>
        <v>15</v>
      </c>
      <c r="Y77" s="29">
        <f t="shared" si="24"/>
        <v>3</v>
      </c>
      <c r="Z77" s="29">
        <f t="shared" si="24"/>
        <v>3</v>
      </c>
      <c r="AA77" s="29">
        <f t="shared" si="24"/>
        <v>2</v>
      </c>
      <c r="AB77" s="29">
        <f t="shared" si="24"/>
        <v>1</v>
      </c>
      <c r="AC77" s="27"/>
    </row>
    <row r="78" spans="1:29" s="23" customFormat="1" ht="3" customHeight="1" x14ac:dyDescent="0.15">
      <c r="A78" s="26"/>
      <c r="C78" s="24"/>
      <c r="AC78" s="27"/>
    </row>
    <row r="79" spans="1:29" s="23" customFormat="1" ht="9" x14ac:dyDescent="0.15">
      <c r="A79" s="26"/>
      <c r="B79" s="23" t="s">
        <v>16</v>
      </c>
      <c r="C79" s="28" t="s">
        <v>14</v>
      </c>
      <c r="D79" s="40"/>
      <c r="E79" s="40"/>
      <c r="F79" s="40"/>
      <c r="G79" s="40">
        <v>316094</v>
      </c>
      <c r="H79" s="40">
        <v>0</v>
      </c>
      <c r="I79" s="40">
        <v>316094</v>
      </c>
      <c r="J79" s="40">
        <v>123133</v>
      </c>
      <c r="K79" s="40">
        <v>78252</v>
      </c>
      <c r="L79" s="40">
        <v>6020</v>
      </c>
      <c r="M79" s="40">
        <v>28788</v>
      </c>
      <c r="N79" s="40">
        <v>5601</v>
      </c>
      <c r="O79" s="40">
        <v>5707</v>
      </c>
      <c r="P79" s="40">
        <v>23133</v>
      </c>
      <c r="Q79" s="40">
        <v>45460</v>
      </c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7"/>
    </row>
    <row r="80" spans="1:29" s="23" customFormat="1" ht="9" x14ac:dyDescent="0.15">
      <c r="A80" s="26"/>
      <c r="B80" s="30"/>
      <c r="C80" s="28" t="s">
        <v>15</v>
      </c>
      <c r="D80" s="41"/>
      <c r="E80" s="41"/>
      <c r="F80" s="41"/>
      <c r="G80" s="41"/>
      <c r="H80" s="41"/>
      <c r="I80" s="41"/>
      <c r="J80" s="41">
        <f t="shared" ref="J80:Q80" si="25">J79*100/$I79</f>
        <v>38.954551494175782</v>
      </c>
      <c r="K80" s="41">
        <f t="shared" si="25"/>
        <v>24.755927034363197</v>
      </c>
      <c r="L80" s="41">
        <f t="shared" si="25"/>
        <v>1.9044967636209482</v>
      </c>
      <c r="M80" s="41">
        <f t="shared" si="25"/>
        <v>9.1074174138072852</v>
      </c>
      <c r="N80" s="41">
        <f t="shared" si="25"/>
        <v>1.7719412579802212</v>
      </c>
      <c r="O80" s="41">
        <f t="shared" si="25"/>
        <v>1.8054755863762046</v>
      </c>
      <c r="P80" s="41">
        <f t="shared" si="25"/>
        <v>7.3183926300404307</v>
      </c>
      <c r="Q80" s="41">
        <f t="shared" si="25"/>
        <v>14.381797819635931</v>
      </c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7"/>
    </row>
    <row r="81" spans="1:29" ht="13.7" customHeight="1" x14ac:dyDescent="0.15">
      <c r="A81" s="38" t="s">
        <v>85</v>
      </c>
      <c r="B81" s="2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9" ht="18.75" customHeight="1" x14ac:dyDescent="0.15">
      <c r="A82" s="53" t="s">
        <v>68</v>
      </c>
      <c r="B82" s="55" t="s">
        <v>84</v>
      </c>
      <c r="C82" s="55" t="s">
        <v>69</v>
      </c>
      <c r="D82" s="57" t="s">
        <v>70</v>
      </c>
      <c r="E82" s="47" t="s">
        <v>1</v>
      </c>
      <c r="F82" s="49" t="s">
        <v>71</v>
      </c>
      <c r="G82" s="12" t="s">
        <v>2</v>
      </c>
      <c r="H82" s="10"/>
      <c r="I82" s="11"/>
      <c r="J82" s="6"/>
      <c r="K82" s="6"/>
      <c r="L82" s="13" t="s">
        <v>3</v>
      </c>
      <c r="M82" s="14" t="s">
        <v>4</v>
      </c>
      <c r="N82" s="3"/>
      <c r="O82" s="3"/>
      <c r="P82" s="3"/>
      <c r="Q82" s="5"/>
      <c r="R82" s="17" t="s">
        <v>72</v>
      </c>
      <c r="S82" s="17"/>
      <c r="T82" s="18"/>
      <c r="U82" s="17" t="s">
        <v>5</v>
      </c>
      <c r="V82" s="17"/>
      <c r="W82" s="17"/>
      <c r="X82" s="17"/>
      <c r="Y82" s="17"/>
      <c r="Z82" s="17"/>
      <c r="AA82" s="17"/>
      <c r="AB82" s="19"/>
      <c r="AC82" s="51" t="s">
        <v>68</v>
      </c>
    </row>
    <row r="83" spans="1:29" ht="42" customHeight="1" x14ac:dyDescent="0.15">
      <c r="A83" s="54"/>
      <c r="B83" s="56"/>
      <c r="C83" s="56"/>
      <c r="D83" s="58"/>
      <c r="E83" s="48"/>
      <c r="F83" s="50"/>
      <c r="G83" s="7" t="s">
        <v>6</v>
      </c>
      <c r="H83" s="9" t="s">
        <v>73</v>
      </c>
      <c r="I83" s="9" t="s">
        <v>74</v>
      </c>
      <c r="J83" s="7" t="s">
        <v>7</v>
      </c>
      <c r="K83" s="7" t="s">
        <v>8</v>
      </c>
      <c r="L83" s="4" t="s">
        <v>9</v>
      </c>
      <c r="M83" s="15" t="s">
        <v>10</v>
      </c>
      <c r="N83" s="15" t="s">
        <v>11</v>
      </c>
      <c r="O83" s="16" t="s">
        <v>12</v>
      </c>
      <c r="P83" s="16" t="s">
        <v>75</v>
      </c>
      <c r="Q83" s="16" t="s">
        <v>76</v>
      </c>
      <c r="R83" s="9" t="s">
        <v>77</v>
      </c>
      <c r="S83" s="9" t="s">
        <v>73</v>
      </c>
      <c r="T83" s="9" t="s">
        <v>78</v>
      </c>
      <c r="U83" s="9" t="s">
        <v>7</v>
      </c>
      <c r="V83" s="9" t="s">
        <v>8</v>
      </c>
      <c r="W83" s="9" t="s">
        <v>79</v>
      </c>
      <c r="X83" s="9" t="s">
        <v>10</v>
      </c>
      <c r="Y83" s="9" t="s">
        <v>11</v>
      </c>
      <c r="Z83" s="9" t="s">
        <v>80</v>
      </c>
      <c r="AA83" s="9" t="s">
        <v>75</v>
      </c>
      <c r="AB83" s="8" t="s">
        <v>81</v>
      </c>
      <c r="AC83" s="52"/>
    </row>
    <row r="84" spans="1:29" s="23" customFormat="1" ht="8.25" customHeight="1" x14ac:dyDescent="0.15">
      <c r="A84" s="26"/>
      <c r="C84" s="24"/>
      <c r="AC84" s="27"/>
    </row>
    <row r="85" spans="1:29" s="23" customFormat="1" ht="9" x14ac:dyDescent="0.15">
      <c r="A85" s="26"/>
      <c r="B85" s="23" t="s">
        <v>0</v>
      </c>
      <c r="C85" s="24"/>
      <c r="AC85" s="27"/>
    </row>
    <row r="86" spans="1:29" s="23" customFormat="1" ht="9" x14ac:dyDescent="0.15">
      <c r="A86" s="26">
        <v>135</v>
      </c>
      <c r="B86" s="23" t="s">
        <v>28</v>
      </c>
      <c r="C86" s="28" t="s">
        <v>14</v>
      </c>
      <c r="D86" s="40">
        <v>95745</v>
      </c>
      <c r="E86" s="40">
        <v>63262</v>
      </c>
      <c r="F86" s="40">
        <v>3757</v>
      </c>
      <c r="G86" s="40">
        <f>SUM(H86:I86)</f>
        <v>520769</v>
      </c>
      <c r="H86" s="40">
        <v>0</v>
      </c>
      <c r="I86" s="40">
        <f>SUM(J86:Q86)</f>
        <v>520769</v>
      </c>
      <c r="J86" s="40">
        <v>0</v>
      </c>
      <c r="K86" s="40">
        <v>155362</v>
      </c>
      <c r="L86" s="40">
        <v>5345</v>
      </c>
      <c r="M86" s="40">
        <v>0</v>
      </c>
      <c r="N86" s="40">
        <v>37029</v>
      </c>
      <c r="O86" s="40">
        <v>13180</v>
      </c>
      <c r="P86" s="40">
        <v>278565</v>
      </c>
      <c r="Q86" s="40">
        <v>31288</v>
      </c>
      <c r="R86" s="40">
        <f>SUM(S86:T86)</f>
        <v>50</v>
      </c>
      <c r="S86" s="40">
        <v>0</v>
      </c>
      <c r="T86" s="40">
        <f>SUM(U86:AB86)</f>
        <v>50</v>
      </c>
      <c r="U86" s="40">
        <v>0</v>
      </c>
      <c r="V86" s="40">
        <v>16</v>
      </c>
      <c r="W86" s="40">
        <v>0</v>
      </c>
      <c r="X86" s="40">
        <v>0</v>
      </c>
      <c r="Y86" s="40">
        <v>3</v>
      </c>
      <c r="Z86" s="40">
        <v>0</v>
      </c>
      <c r="AA86" s="40">
        <v>29</v>
      </c>
      <c r="AB86" s="40">
        <v>2</v>
      </c>
      <c r="AC86" s="27">
        <f>A86</f>
        <v>135</v>
      </c>
    </row>
    <row r="87" spans="1:29" s="23" customFormat="1" ht="9" x14ac:dyDescent="0.15">
      <c r="A87" s="26"/>
      <c r="C87" s="28" t="s">
        <v>15</v>
      </c>
      <c r="D87" s="41"/>
      <c r="E87" s="41">
        <f>E86*100/D86</f>
        <v>66.073424199697115</v>
      </c>
      <c r="F87" s="41">
        <f>F86*100/E86</f>
        <v>5.9387942208592834</v>
      </c>
      <c r="G87" s="41"/>
      <c r="H87" s="41"/>
      <c r="I87" s="41"/>
      <c r="J87" s="41">
        <f t="shared" ref="J87:Q87" si="26">J86*100/$I86</f>
        <v>0</v>
      </c>
      <c r="K87" s="41">
        <f t="shared" si="26"/>
        <v>29.833188995504724</v>
      </c>
      <c r="L87" s="41">
        <f t="shared" si="26"/>
        <v>1.0263667768242732</v>
      </c>
      <c r="M87" s="41">
        <f t="shared" si="26"/>
        <v>0</v>
      </c>
      <c r="N87" s="41">
        <f t="shared" si="26"/>
        <v>7.1104462823247925</v>
      </c>
      <c r="O87" s="41">
        <f t="shared" si="26"/>
        <v>2.5308726133852053</v>
      </c>
      <c r="P87" s="41">
        <f t="shared" si="26"/>
        <v>53.491087219093302</v>
      </c>
      <c r="Q87" s="41">
        <f t="shared" si="26"/>
        <v>6.0080381128677018</v>
      </c>
      <c r="R87" s="29">
        <f>SUM(S87:T87)</f>
        <v>8</v>
      </c>
      <c r="S87" s="29"/>
      <c r="T87" s="29">
        <f>SUM(U87:AB87)</f>
        <v>8</v>
      </c>
      <c r="U87" s="29"/>
      <c r="V87" s="29">
        <v>1</v>
      </c>
      <c r="W87" s="29"/>
      <c r="X87" s="29"/>
      <c r="Y87" s="29">
        <v>2</v>
      </c>
      <c r="Z87" s="29"/>
      <c r="AA87" s="29">
        <v>5</v>
      </c>
      <c r="AB87" s="29"/>
      <c r="AC87" s="27"/>
    </row>
    <row r="88" spans="1:29" s="23" customFormat="1" ht="3" customHeight="1" x14ac:dyDescent="0.15">
      <c r="A88" s="26"/>
      <c r="C88" s="24"/>
      <c r="AC88" s="27"/>
    </row>
    <row r="89" spans="1:29" s="23" customFormat="1" ht="9" x14ac:dyDescent="0.15">
      <c r="A89" s="26"/>
      <c r="B89" s="23" t="s">
        <v>16</v>
      </c>
      <c r="C89" s="28" t="s">
        <v>14</v>
      </c>
      <c r="D89" s="40"/>
      <c r="E89" s="40"/>
      <c r="F89" s="40"/>
      <c r="G89" s="40">
        <v>56816</v>
      </c>
      <c r="H89" s="40">
        <v>0</v>
      </c>
      <c r="I89" s="40">
        <v>56816</v>
      </c>
      <c r="J89" s="40">
        <v>0</v>
      </c>
      <c r="K89" s="40">
        <v>17715</v>
      </c>
      <c r="L89" s="40">
        <v>590</v>
      </c>
      <c r="M89" s="40">
        <v>0</v>
      </c>
      <c r="N89" s="40">
        <v>3390</v>
      </c>
      <c r="O89" s="40">
        <v>824</v>
      </c>
      <c r="P89" s="40">
        <v>32341</v>
      </c>
      <c r="Q89" s="40">
        <v>1956</v>
      </c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7"/>
    </row>
    <row r="90" spans="1:29" s="23" customFormat="1" ht="9" x14ac:dyDescent="0.15">
      <c r="A90" s="26"/>
      <c r="B90" s="30"/>
      <c r="C90" s="28" t="s">
        <v>15</v>
      </c>
      <c r="D90" s="41"/>
      <c r="E90" s="41"/>
      <c r="F90" s="41"/>
      <c r="G90" s="41"/>
      <c r="H90" s="41"/>
      <c r="I90" s="41"/>
      <c r="J90" s="41">
        <f t="shared" ref="J90:Q90" si="27">J89*100/$I89</f>
        <v>0</v>
      </c>
      <c r="K90" s="41">
        <f t="shared" si="27"/>
        <v>31.179597296536187</v>
      </c>
      <c r="L90" s="41">
        <f t="shared" si="27"/>
        <v>1.0384398760912419</v>
      </c>
      <c r="M90" s="41">
        <f t="shared" si="27"/>
        <v>0</v>
      </c>
      <c r="N90" s="41">
        <f t="shared" si="27"/>
        <v>5.9666291185581528</v>
      </c>
      <c r="O90" s="41">
        <f t="shared" si="27"/>
        <v>1.4502956913545479</v>
      </c>
      <c r="P90" s="41">
        <f t="shared" si="27"/>
        <v>56.922345818079414</v>
      </c>
      <c r="Q90" s="41">
        <f t="shared" si="27"/>
        <v>3.4426921993804562</v>
      </c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7"/>
    </row>
    <row r="91" spans="1:29" s="23" customFormat="1" ht="8.25" customHeight="1" x14ac:dyDescent="0.15">
      <c r="A91" s="26"/>
      <c r="C91" s="24"/>
      <c r="AC91" s="27"/>
    </row>
    <row r="92" spans="1:29" s="23" customFormat="1" ht="9" x14ac:dyDescent="0.15">
      <c r="A92" s="26"/>
      <c r="B92" s="23" t="s">
        <v>0</v>
      </c>
      <c r="C92" s="24"/>
      <c r="AC92" s="27"/>
    </row>
    <row r="93" spans="1:29" s="23" customFormat="1" ht="9" x14ac:dyDescent="0.15">
      <c r="A93" s="26">
        <v>136</v>
      </c>
      <c r="B93" s="23" t="s">
        <v>29</v>
      </c>
      <c r="C93" s="28" t="s">
        <v>14</v>
      </c>
      <c r="D93" s="40">
        <v>219497</v>
      </c>
      <c r="E93" s="40">
        <v>146310</v>
      </c>
      <c r="F93" s="40">
        <v>6206</v>
      </c>
      <c r="G93" s="40">
        <f>SUM(H93:I93)</f>
        <v>1260283</v>
      </c>
      <c r="H93" s="40">
        <v>0</v>
      </c>
      <c r="I93" s="40">
        <f>SUM(J93:Q93)</f>
        <v>1260283</v>
      </c>
      <c r="J93" s="40">
        <v>548044</v>
      </c>
      <c r="K93" s="40">
        <v>362468</v>
      </c>
      <c r="L93" s="40">
        <v>0</v>
      </c>
      <c r="M93" s="40">
        <v>122876</v>
      </c>
      <c r="N93" s="40">
        <v>29125</v>
      </c>
      <c r="O93" s="40">
        <v>3777</v>
      </c>
      <c r="P93" s="40">
        <v>69496</v>
      </c>
      <c r="Q93" s="40">
        <v>124497</v>
      </c>
      <c r="R93" s="40">
        <f>SUM(S93:T93)</f>
        <v>80</v>
      </c>
      <c r="S93" s="40">
        <v>0</v>
      </c>
      <c r="T93" s="40">
        <f>SUM(U93:AB93)</f>
        <v>80</v>
      </c>
      <c r="U93" s="40">
        <v>38</v>
      </c>
      <c r="V93" s="40">
        <v>21</v>
      </c>
      <c r="W93" s="40">
        <v>0</v>
      </c>
      <c r="X93" s="40">
        <v>7</v>
      </c>
      <c r="Y93" s="40">
        <v>1</v>
      </c>
      <c r="Z93" s="40">
        <v>0</v>
      </c>
      <c r="AA93" s="40">
        <v>2</v>
      </c>
      <c r="AB93" s="40">
        <v>11</v>
      </c>
      <c r="AC93" s="27">
        <f>A93</f>
        <v>136</v>
      </c>
    </row>
    <row r="94" spans="1:29" s="23" customFormat="1" ht="9" x14ac:dyDescent="0.15">
      <c r="A94" s="26"/>
      <c r="C94" s="28" t="s">
        <v>15</v>
      </c>
      <c r="D94" s="41"/>
      <c r="E94" s="41">
        <f>E93*100/D93</f>
        <v>66.656947475364134</v>
      </c>
      <c r="F94" s="41">
        <f>F93*100/E93</f>
        <v>4.241678627571595</v>
      </c>
      <c r="G94" s="41"/>
      <c r="H94" s="41"/>
      <c r="I94" s="41"/>
      <c r="J94" s="41">
        <f t="shared" ref="J94:Q94" si="28">J93*100/$I93</f>
        <v>43.48578850940622</v>
      </c>
      <c r="K94" s="41">
        <f t="shared" si="28"/>
        <v>28.760841810926593</v>
      </c>
      <c r="L94" s="41">
        <f t="shared" si="28"/>
        <v>0</v>
      </c>
      <c r="M94" s="41">
        <f t="shared" si="28"/>
        <v>9.7498736394920815</v>
      </c>
      <c r="N94" s="41">
        <f t="shared" si="28"/>
        <v>2.3109888810687758</v>
      </c>
      <c r="O94" s="41">
        <f t="shared" si="28"/>
        <v>0.29969459240503921</v>
      </c>
      <c r="P94" s="41">
        <f t="shared" si="28"/>
        <v>5.5143170224465461</v>
      </c>
      <c r="Q94" s="41">
        <f t="shared" si="28"/>
        <v>9.8784955442547435</v>
      </c>
      <c r="R94" s="29">
        <f>SUM(S94:T94)</f>
        <v>10</v>
      </c>
      <c r="S94" s="29"/>
      <c r="T94" s="29">
        <f>SUM(U94:AB94)</f>
        <v>10</v>
      </c>
      <c r="U94" s="29"/>
      <c r="V94" s="29"/>
      <c r="W94" s="29"/>
      <c r="X94" s="29">
        <v>4</v>
      </c>
      <c r="Y94" s="29">
        <v>1</v>
      </c>
      <c r="Z94" s="29"/>
      <c r="AA94" s="29"/>
      <c r="AB94" s="29">
        <v>5</v>
      </c>
      <c r="AC94" s="27"/>
    </row>
    <row r="95" spans="1:29" s="23" customFormat="1" ht="3" customHeight="1" x14ac:dyDescent="0.15">
      <c r="A95" s="26"/>
      <c r="C95" s="24"/>
      <c r="AC95" s="27"/>
    </row>
    <row r="96" spans="1:29" s="23" customFormat="1" ht="9" x14ac:dyDescent="0.15">
      <c r="A96" s="26"/>
      <c r="B96" s="23" t="s">
        <v>16</v>
      </c>
      <c r="C96" s="28" t="s">
        <v>14</v>
      </c>
      <c r="D96" s="40"/>
      <c r="E96" s="40"/>
      <c r="F96" s="40"/>
      <c r="G96" s="40">
        <v>132426</v>
      </c>
      <c r="H96" s="40">
        <v>0</v>
      </c>
      <c r="I96" s="40">
        <v>132426</v>
      </c>
      <c r="J96" s="40">
        <v>59481</v>
      </c>
      <c r="K96" s="40">
        <v>33373</v>
      </c>
      <c r="L96" s="40">
        <v>0</v>
      </c>
      <c r="M96" s="40">
        <v>12078</v>
      </c>
      <c r="N96" s="40">
        <v>3048</v>
      </c>
      <c r="O96" s="40">
        <v>236</v>
      </c>
      <c r="P96" s="40">
        <v>4444</v>
      </c>
      <c r="Q96" s="40">
        <v>19765</v>
      </c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7"/>
    </row>
    <row r="97" spans="1:29" s="23" customFormat="1" ht="9" x14ac:dyDescent="0.15">
      <c r="A97" s="26"/>
      <c r="B97" s="30"/>
      <c r="C97" s="28" t="s">
        <v>15</v>
      </c>
      <c r="D97" s="41"/>
      <c r="E97" s="41"/>
      <c r="F97" s="41"/>
      <c r="G97" s="41"/>
      <c r="H97" s="41"/>
      <c r="I97" s="41"/>
      <c r="J97" s="41">
        <f t="shared" ref="J97:Q97" si="29">J96*100/$I96</f>
        <v>44.916406143808615</v>
      </c>
      <c r="K97" s="41">
        <f t="shared" si="29"/>
        <v>25.201244468608884</v>
      </c>
      <c r="L97" s="41">
        <f t="shared" si="29"/>
        <v>0</v>
      </c>
      <c r="M97" s="41">
        <f t="shared" si="29"/>
        <v>9.1205654478727745</v>
      </c>
      <c r="N97" s="41">
        <f t="shared" si="29"/>
        <v>2.3016628154592</v>
      </c>
      <c r="O97" s="41">
        <f t="shared" si="29"/>
        <v>0.1782127376799118</v>
      </c>
      <c r="P97" s="41">
        <f t="shared" si="29"/>
        <v>3.3558364671590173</v>
      </c>
      <c r="Q97" s="41">
        <f t="shared" si="29"/>
        <v>14.925316780692613</v>
      </c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7"/>
    </row>
    <row r="98" spans="1:29" s="23" customFormat="1" ht="8.25" customHeight="1" x14ac:dyDescent="0.15">
      <c r="A98" s="22"/>
      <c r="C98" s="24"/>
      <c r="AC98" s="31"/>
    </row>
    <row r="99" spans="1:29" s="23" customFormat="1" ht="9" x14ac:dyDescent="0.15">
      <c r="A99" s="26"/>
      <c r="B99" s="23" t="s">
        <v>21</v>
      </c>
      <c r="C99" s="24"/>
      <c r="AC99" s="27"/>
    </row>
    <row r="100" spans="1:29" s="23" customFormat="1" ht="9" x14ac:dyDescent="0.15">
      <c r="A100" s="26">
        <v>13</v>
      </c>
      <c r="B100" s="23" t="s">
        <v>30</v>
      </c>
      <c r="C100" s="28" t="s">
        <v>14</v>
      </c>
      <c r="D100" s="40">
        <f t="shared" ref="D100:AB100" si="30">D86+D93</f>
        <v>315242</v>
      </c>
      <c r="E100" s="40">
        <f t="shared" si="30"/>
        <v>209572</v>
      </c>
      <c r="F100" s="40">
        <f t="shared" si="30"/>
        <v>9963</v>
      </c>
      <c r="G100" s="40">
        <f t="shared" si="30"/>
        <v>1781052</v>
      </c>
      <c r="H100" s="40">
        <f t="shared" si="30"/>
        <v>0</v>
      </c>
      <c r="I100" s="40">
        <f t="shared" si="30"/>
        <v>1781052</v>
      </c>
      <c r="J100" s="40">
        <f t="shared" si="30"/>
        <v>548044</v>
      </c>
      <c r="K100" s="40">
        <f t="shared" si="30"/>
        <v>517830</v>
      </c>
      <c r="L100" s="40">
        <f t="shared" si="30"/>
        <v>5345</v>
      </c>
      <c r="M100" s="40">
        <f t="shared" si="30"/>
        <v>122876</v>
      </c>
      <c r="N100" s="40">
        <f t="shared" si="30"/>
        <v>66154</v>
      </c>
      <c r="O100" s="40">
        <f t="shared" si="30"/>
        <v>16957</v>
      </c>
      <c r="P100" s="40">
        <f t="shared" si="30"/>
        <v>348061</v>
      </c>
      <c r="Q100" s="40">
        <f t="shared" si="30"/>
        <v>155785</v>
      </c>
      <c r="R100" s="40">
        <f t="shared" si="30"/>
        <v>130</v>
      </c>
      <c r="S100" s="40">
        <f t="shared" si="30"/>
        <v>0</v>
      </c>
      <c r="T100" s="40">
        <f t="shared" si="30"/>
        <v>130</v>
      </c>
      <c r="U100" s="40">
        <f t="shared" si="30"/>
        <v>38</v>
      </c>
      <c r="V100" s="40">
        <f t="shared" si="30"/>
        <v>37</v>
      </c>
      <c r="W100" s="40">
        <f t="shared" si="30"/>
        <v>0</v>
      </c>
      <c r="X100" s="40">
        <f t="shared" si="30"/>
        <v>7</v>
      </c>
      <c r="Y100" s="40">
        <f t="shared" si="30"/>
        <v>4</v>
      </c>
      <c r="Z100" s="40">
        <f t="shared" si="30"/>
        <v>0</v>
      </c>
      <c r="AA100" s="40">
        <f t="shared" si="30"/>
        <v>31</v>
      </c>
      <c r="AB100" s="40">
        <f t="shared" si="30"/>
        <v>13</v>
      </c>
      <c r="AC100" s="27">
        <f>A100</f>
        <v>13</v>
      </c>
    </row>
    <row r="101" spans="1:29" s="23" customFormat="1" ht="9" x14ac:dyDescent="0.15">
      <c r="A101" s="26"/>
      <c r="C101" s="28" t="s">
        <v>15</v>
      </c>
      <c r="D101" s="41"/>
      <c r="E101" s="41">
        <f>E100*100/D100</f>
        <v>66.479720341832618</v>
      </c>
      <c r="F101" s="41">
        <f>F100*100/E100</f>
        <v>4.7539747676216288</v>
      </c>
      <c r="G101" s="41"/>
      <c r="H101" s="41"/>
      <c r="I101" s="41"/>
      <c r="J101" s="41">
        <f t="shared" ref="J101:Q101" si="31">J100*100/$I100</f>
        <v>30.770802873807167</v>
      </c>
      <c r="K101" s="41">
        <f t="shared" si="31"/>
        <v>29.074389742691398</v>
      </c>
      <c r="L101" s="41">
        <f t="shared" si="31"/>
        <v>0.3001035343156741</v>
      </c>
      <c r="M101" s="41">
        <f t="shared" si="31"/>
        <v>6.8990686403316692</v>
      </c>
      <c r="N101" s="41">
        <f t="shared" si="31"/>
        <v>3.7143216481046033</v>
      </c>
      <c r="O101" s="41">
        <f t="shared" si="31"/>
        <v>0.95207776078407591</v>
      </c>
      <c r="P101" s="41">
        <f t="shared" si="31"/>
        <v>19.542438963039821</v>
      </c>
      <c r="Q101" s="41">
        <f t="shared" si="31"/>
        <v>8.7467968369255917</v>
      </c>
      <c r="R101" s="29">
        <f t="shared" ref="R101:AB101" si="32">R87+R94</f>
        <v>18</v>
      </c>
      <c r="S101" s="29">
        <f t="shared" si="32"/>
        <v>0</v>
      </c>
      <c r="T101" s="29">
        <f t="shared" si="32"/>
        <v>18</v>
      </c>
      <c r="U101" s="29">
        <f t="shared" si="32"/>
        <v>0</v>
      </c>
      <c r="V101" s="29">
        <f t="shared" si="32"/>
        <v>1</v>
      </c>
      <c r="W101" s="29">
        <f t="shared" si="32"/>
        <v>0</v>
      </c>
      <c r="X101" s="29">
        <f t="shared" si="32"/>
        <v>4</v>
      </c>
      <c r="Y101" s="29">
        <f t="shared" si="32"/>
        <v>3</v>
      </c>
      <c r="Z101" s="29">
        <f t="shared" si="32"/>
        <v>0</v>
      </c>
      <c r="AA101" s="29">
        <f t="shared" si="32"/>
        <v>5</v>
      </c>
      <c r="AB101" s="29">
        <f t="shared" si="32"/>
        <v>5</v>
      </c>
      <c r="AC101" s="27"/>
    </row>
    <row r="102" spans="1:29" s="23" customFormat="1" ht="3" customHeight="1" x14ac:dyDescent="0.15">
      <c r="A102" s="26"/>
      <c r="C102" s="24"/>
      <c r="AC102" s="27"/>
    </row>
    <row r="103" spans="1:29" s="23" customFormat="1" ht="9" x14ac:dyDescent="0.15">
      <c r="A103" s="26"/>
      <c r="B103" s="23" t="s">
        <v>16</v>
      </c>
      <c r="C103" s="28" t="s">
        <v>14</v>
      </c>
      <c r="D103" s="40"/>
      <c r="E103" s="40"/>
      <c r="F103" s="40"/>
      <c r="G103" s="40">
        <v>189242</v>
      </c>
      <c r="H103" s="40">
        <v>0</v>
      </c>
      <c r="I103" s="40">
        <v>189242</v>
      </c>
      <c r="J103" s="40">
        <v>59481</v>
      </c>
      <c r="K103" s="40">
        <v>51088</v>
      </c>
      <c r="L103" s="40">
        <v>590</v>
      </c>
      <c r="M103" s="40">
        <v>12078</v>
      </c>
      <c r="N103" s="40">
        <v>6438</v>
      </c>
      <c r="O103" s="40">
        <v>1060</v>
      </c>
      <c r="P103" s="40">
        <v>36785</v>
      </c>
      <c r="Q103" s="40">
        <v>21721</v>
      </c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7"/>
    </row>
    <row r="104" spans="1:29" s="23" customFormat="1" ht="9" x14ac:dyDescent="0.15">
      <c r="A104" s="26"/>
      <c r="B104" s="30"/>
      <c r="C104" s="28" t="s">
        <v>15</v>
      </c>
      <c r="D104" s="41"/>
      <c r="E104" s="41"/>
      <c r="F104" s="41"/>
      <c r="G104" s="41"/>
      <c r="H104" s="41"/>
      <c r="I104" s="41"/>
      <c r="J104" s="41">
        <f t="shared" ref="J104:Q104" si="33">J103*100/$I103</f>
        <v>31.431183352532734</v>
      </c>
      <c r="K104" s="41">
        <f t="shared" si="33"/>
        <v>26.996121368406591</v>
      </c>
      <c r="L104" s="41">
        <f t="shared" si="33"/>
        <v>0.31177011445662167</v>
      </c>
      <c r="M104" s="41">
        <f t="shared" si="33"/>
        <v>6.3823041396730114</v>
      </c>
      <c r="N104" s="41">
        <f t="shared" si="33"/>
        <v>3.4019932150368311</v>
      </c>
      <c r="O104" s="41">
        <f t="shared" si="33"/>
        <v>0.56012935817630338</v>
      </c>
      <c r="P104" s="41">
        <f t="shared" si="33"/>
        <v>19.43807400048615</v>
      </c>
      <c r="Q104" s="41">
        <f t="shared" si="33"/>
        <v>11.477896027308949</v>
      </c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7"/>
    </row>
    <row r="105" spans="1:29" s="23" customFormat="1" ht="8.25" customHeight="1" x14ac:dyDescent="0.15">
      <c r="A105" s="22"/>
      <c r="C105" s="24"/>
      <c r="AC105" s="31"/>
    </row>
    <row r="106" spans="1:29" s="23" customFormat="1" ht="9" x14ac:dyDescent="0.15">
      <c r="A106" s="26"/>
      <c r="B106" s="23" t="s">
        <v>31</v>
      </c>
      <c r="C106" s="24"/>
      <c r="AC106" s="27"/>
    </row>
    <row r="107" spans="1:29" s="23" customFormat="1" ht="9" x14ac:dyDescent="0.15">
      <c r="A107" s="26">
        <v>1</v>
      </c>
      <c r="B107" s="23" t="s">
        <v>22</v>
      </c>
      <c r="C107" s="28" t="s">
        <v>14</v>
      </c>
      <c r="D107" s="40">
        <f t="shared" ref="D107:AB107" si="34">D41+D76+D100</f>
        <v>2171855</v>
      </c>
      <c r="E107" s="40">
        <f t="shared" si="34"/>
        <v>1458193</v>
      </c>
      <c r="F107" s="40">
        <f t="shared" si="34"/>
        <v>52913</v>
      </c>
      <c r="G107" s="40">
        <f t="shared" si="34"/>
        <v>10155101</v>
      </c>
      <c r="H107" s="40">
        <f t="shared" si="34"/>
        <v>0</v>
      </c>
      <c r="I107" s="40">
        <f t="shared" si="34"/>
        <v>10155101</v>
      </c>
      <c r="J107" s="40">
        <f t="shared" si="34"/>
        <v>3181400</v>
      </c>
      <c r="K107" s="40">
        <f t="shared" si="34"/>
        <v>2566712</v>
      </c>
      <c r="L107" s="40">
        <f t="shared" si="34"/>
        <v>320981</v>
      </c>
      <c r="M107" s="40">
        <f t="shared" si="34"/>
        <v>1135071</v>
      </c>
      <c r="N107" s="40">
        <f t="shared" si="34"/>
        <v>390224</v>
      </c>
      <c r="O107" s="40">
        <f t="shared" si="34"/>
        <v>80251</v>
      </c>
      <c r="P107" s="40">
        <f t="shared" si="34"/>
        <v>759839</v>
      </c>
      <c r="Q107" s="40">
        <f t="shared" si="34"/>
        <v>1720623</v>
      </c>
      <c r="R107" s="40">
        <f t="shared" si="34"/>
        <v>814</v>
      </c>
      <c r="S107" s="40">
        <f t="shared" si="34"/>
        <v>0</v>
      </c>
      <c r="T107" s="40">
        <f t="shared" si="34"/>
        <v>814</v>
      </c>
      <c r="U107" s="40">
        <f t="shared" si="34"/>
        <v>274</v>
      </c>
      <c r="V107" s="40">
        <f t="shared" si="34"/>
        <v>202</v>
      </c>
      <c r="W107" s="40">
        <f t="shared" si="34"/>
        <v>23</v>
      </c>
      <c r="X107" s="40">
        <f t="shared" si="34"/>
        <v>81</v>
      </c>
      <c r="Y107" s="40">
        <f t="shared" si="34"/>
        <v>23</v>
      </c>
      <c r="Z107" s="40">
        <f t="shared" si="34"/>
        <v>3</v>
      </c>
      <c r="AA107" s="40">
        <f t="shared" si="34"/>
        <v>68</v>
      </c>
      <c r="AB107" s="40">
        <f t="shared" si="34"/>
        <v>140</v>
      </c>
      <c r="AC107" s="27">
        <f>A107</f>
        <v>1</v>
      </c>
    </row>
    <row r="108" spans="1:29" s="23" customFormat="1" ht="9" x14ac:dyDescent="0.15">
      <c r="A108" s="26"/>
      <c r="C108" s="28" t="s">
        <v>15</v>
      </c>
      <c r="D108" s="41"/>
      <c r="E108" s="41">
        <f>E107*100/D107</f>
        <v>67.140439854410175</v>
      </c>
      <c r="F108" s="41">
        <f>F107*100/E107</f>
        <v>3.6286691816515373</v>
      </c>
      <c r="G108" s="41"/>
      <c r="H108" s="41"/>
      <c r="I108" s="41"/>
      <c r="J108" s="41">
        <f t="shared" ref="J108:Q108" si="35">J107*100/$I107</f>
        <v>31.328098066183685</v>
      </c>
      <c r="K108" s="41">
        <f t="shared" si="35"/>
        <v>25.275100661234191</v>
      </c>
      <c r="L108" s="41">
        <f t="shared" si="35"/>
        <v>3.1607858946946958</v>
      </c>
      <c r="M108" s="41">
        <f t="shared" si="35"/>
        <v>11.177348211504741</v>
      </c>
      <c r="N108" s="41">
        <f t="shared" si="35"/>
        <v>3.8426402652223746</v>
      </c>
      <c r="O108" s="41">
        <f t="shared" si="35"/>
        <v>0.7902530954640431</v>
      </c>
      <c r="P108" s="41">
        <f t="shared" si="35"/>
        <v>7.4823381864936644</v>
      </c>
      <c r="Q108" s="41">
        <f t="shared" si="35"/>
        <v>16.943435619202607</v>
      </c>
      <c r="R108" s="29">
        <f t="shared" ref="R108:AB108" si="36">R42+R77+R101</f>
        <v>112</v>
      </c>
      <c r="S108" s="29">
        <f t="shared" si="36"/>
        <v>0</v>
      </c>
      <c r="T108" s="29">
        <f t="shared" si="36"/>
        <v>112</v>
      </c>
      <c r="U108" s="29">
        <f t="shared" si="36"/>
        <v>3</v>
      </c>
      <c r="V108" s="29">
        <f t="shared" si="36"/>
        <v>12</v>
      </c>
      <c r="W108" s="29">
        <f t="shared" si="36"/>
        <v>18</v>
      </c>
      <c r="X108" s="29">
        <f t="shared" si="36"/>
        <v>33</v>
      </c>
      <c r="Y108" s="29">
        <f t="shared" si="36"/>
        <v>19</v>
      </c>
      <c r="Z108" s="29">
        <f t="shared" si="36"/>
        <v>3</v>
      </c>
      <c r="AA108" s="29">
        <f t="shared" si="36"/>
        <v>13</v>
      </c>
      <c r="AB108" s="29">
        <f t="shared" si="36"/>
        <v>11</v>
      </c>
      <c r="AC108" s="27"/>
    </row>
    <row r="109" spans="1:29" s="23" customFormat="1" ht="3" customHeight="1" x14ac:dyDescent="0.15">
      <c r="A109" s="26"/>
      <c r="C109" s="24"/>
      <c r="AC109" s="27"/>
    </row>
    <row r="110" spans="1:29" s="23" customFormat="1" ht="9" x14ac:dyDescent="0.15">
      <c r="A110" s="26"/>
      <c r="B110" s="23" t="s">
        <v>16</v>
      </c>
      <c r="C110" s="28" t="s">
        <v>14</v>
      </c>
      <c r="D110" s="40"/>
      <c r="E110" s="40"/>
      <c r="F110" s="40"/>
      <c r="G110" s="40">
        <v>1349940</v>
      </c>
      <c r="H110" s="40">
        <v>0</v>
      </c>
      <c r="I110" s="40">
        <v>1349940</v>
      </c>
      <c r="J110" s="40">
        <v>433531</v>
      </c>
      <c r="K110" s="40">
        <v>328997</v>
      </c>
      <c r="L110" s="40">
        <v>41026</v>
      </c>
      <c r="M110" s="40">
        <v>148194</v>
      </c>
      <c r="N110" s="40">
        <v>46694</v>
      </c>
      <c r="O110" s="40">
        <v>10289</v>
      </c>
      <c r="P110" s="40">
        <v>101194</v>
      </c>
      <c r="Q110" s="40">
        <v>240013</v>
      </c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7"/>
    </row>
    <row r="111" spans="1:29" s="23" customFormat="1" ht="9" x14ac:dyDescent="0.15">
      <c r="A111" s="26"/>
      <c r="B111" s="30"/>
      <c r="C111" s="28" t="s">
        <v>15</v>
      </c>
      <c r="D111" s="41"/>
      <c r="E111" s="41"/>
      <c r="F111" s="41"/>
      <c r="G111" s="41"/>
      <c r="H111" s="41"/>
      <c r="I111" s="41"/>
      <c r="J111" s="41">
        <f t="shared" ref="J111:Q111" si="37">J110*100/$I110</f>
        <v>32.114834733395561</v>
      </c>
      <c r="K111" s="41">
        <f t="shared" si="37"/>
        <v>24.371231313984325</v>
      </c>
      <c r="L111" s="41">
        <f t="shared" si="37"/>
        <v>3.0390980339866958</v>
      </c>
      <c r="M111" s="41">
        <f t="shared" si="37"/>
        <v>10.9778212364994</v>
      </c>
      <c r="N111" s="41">
        <f t="shared" si="37"/>
        <v>3.458968546750226</v>
      </c>
      <c r="O111" s="41">
        <f t="shared" si="37"/>
        <v>0.7621820229047217</v>
      </c>
      <c r="P111" s="41">
        <f t="shared" si="37"/>
        <v>7.4961850156303242</v>
      </c>
      <c r="Q111" s="41">
        <f t="shared" si="37"/>
        <v>17.779530942115947</v>
      </c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7"/>
    </row>
    <row r="112" spans="1:29" s="23" customFormat="1" ht="8.25" customHeight="1" x14ac:dyDescent="0.15">
      <c r="A112" s="22"/>
      <c r="C112" s="24"/>
      <c r="AC112" s="31"/>
    </row>
    <row r="113" spans="1:29" s="23" customFormat="1" ht="9" x14ac:dyDescent="0.15">
      <c r="A113" s="26"/>
      <c r="B113" s="23" t="s">
        <v>0</v>
      </c>
      <c r="C113" s="24"/>
      <c r="AC113" s="27"/>
    </row>
    <row r="114" spans="1:29" s="23" customFormat="1" ht="9" x14ac:dyDescent="0.15">
      <c r="A114" s="26">
        <v>215</v>
      </c>
      <c r="B114" s="23" t="s">
        <v>32</v>
      </c>
      <c r="C114" s="28" t="s">
        <v>14</v>
      </c>
      <c r="D114" s="40">
        <v>291213</v>
      </c>
      <c r="E114" s="40">
        <v>198426</v>
      </c>
      <c r="F114" s="40">
        <v>9082</v>
      </c>
      <c r="G114" s="40">
        <f>SUM(H114:I114)</f>
        <v>1085611</v>
      </c>
      <c r="H114" s="40">
        <v>0</v>
      </c>
      <c r="I114" s="40">
        <f>SUM(J114:Q114)</f>
        <v>1085611</v>
      </c>
      <c r="J114" s="40">
        <v>420402</v>
      </c>
      <c r="K114" s="40">
        <v>289042</v>
      </c>
      <c r="L114" s="40">
        <v>44782</v>
      </c>
      <c r="M114" s="40">
        <v>103572</v>
      </c>
      <c r="N114" s="40">
        <v>31151</v>
      </c>
      <c r="O114" s="40">
        <v>1991</v>
      </c>
      <c r="P114" s="40">
        <v>0</v>
      </c>
      <c r="Q114" s="40">
        <v>194671</v>
      </c>
      <c r="R114" s="40">
        <f>SUM(S114:T114)</f>
        <v>96</v>
      </c>
      <c r="S114" s="40">
        <v>0</v>
      </c>
      <c r="T114" s="40">
        <f>SUM(U114:AB114)</f>
        <v>96</v>
      </c>
      <c r="U114" s="40">
        <v>41</v>
      </c>
      <c r="V114" s="40">
        <v>25</v>
      </c>
      <c r="W114" s="40">
        <v>3</v>
      </c>
      <c r="X114" s="40">
        <v>9</v>
      </c>
      <c r="Y114" s="40">
        <v>2</v>
      </c>
      <c r="Z114" s="40">
        <v>0</v>
      </c>
      <c r="AA114" s="40">
        <v>0</v>
      </c>
      <c r="AB114" s="40">
        <v>16</v>
      </c>
      <c r="AC114" s="27">
        <f>A114</f>
        <v>215</v>
      </c>
    </row>
    <row r="115" spans="1:29" s="23" customFormat="1" ht="9" x14ac:dyDescent="0.15">
      <c r="A115" s="26"/>
      <c r="C115" s="28" t="s">
        <v>15</v>
      </c>
      <c r="D115" s="41"/>
      <c r="E115" s="41">
        <f>E114*100/D114</f>
        <v>68.137754839241381</v>
      </c>
      <c r="F115" s="41">
        <f>F114*100/E114</f>
        <v>4.5770211565016679</v>
      </c>
      <c r="G115" s="41"/>
      <c r="H115" s="41"/>
      <c r="I115" s="41"/>
      <c r="J115" s="41">
        <f t="shared" ref="J115:Q115" si="38">J114*100/$I114</f>
        <v>38.724920804966054</v>
      </c>
      <c r="K115" s="41">
        <f t="shared" si="38"/>
        <v>26.624822335072139</v>
      </c>
      <c r="L115" s="41">
        <f t="shared" si="38"/>
        <v>4.125050317286763</v>
      </c>
      <c r="M115" s="41">
        <f t="shared" si="38"/>
        <v>9.5404339123313964</v>
      </c>
      <c r="N115" s="41">
        <f t="shared" si="38"/>
        <v>2.8694440273726038</v>
      </c>
      <c r="O115" s="41">
        <f t="shared" si="38"/>
        <v>0.18339902598628791</v>
      </c>
      <c r="P115" s="41">
        <f t="shared" si="38"/>
        <v>0</v>
      </c>
      <c r="Q115" s="41">
        <f t="shared" si="38"/>
        <v>17.931929576984757</v>
      </c>
      <c r="R115" s="29">
        <f>SUM(S115:T115)</f>
        <v>16</v>
      </c>
      <c r="S115" s="29"/>
      <c r="T115" s="29">
        <f>SUM(U115:AB115)</f>
        <v>16</v>
      </c>
      <c r="U115" s="29"/>
      <c r="V115" s="29">
        <v>1</v>
      </c>
      <c r="W115" s="29">
        <v>3</v>
      </c>
      <c r="X115" s="29">
        <v>7</v>
      </c>
      <c r="Y115" s="29">
        <v>2</v>
      </c>
      <c r="Z115" s="29"/>
      <c r="AA115" s="29"/>
      <c r="AB115" s="29">
        <v>3</v>
      </c>
      <c r="AC115" s="27"/>
    </row>
    <row r="116" spans="1:29" s="23" customFormat="1" ht="3" customHeight="1" x14ac:dyDescent="0.15">
      <c r="A116" s="26"/>
      <c r="C116" s="24"/>
      <c r="AC116" s="27"/>
    </row>
    <row r="117" spans="1:29" s="23" customFormat="1" ht="9" x14ac:dyDescent="0.15">
      <c r="A117" s="26"/>
      <c r="B117" s="23" t="s">
        <v>16</v>
      </c>
      <c r="C117" s="28" t="s">
        <v>14</v>
      </c>
      <c r="D117" s="40"/>
      <c r="E117" s="40"/>
      <c r="F117" s="40"/>
      <c r="G117" s="40">
        <v>181918</v>
      </c>
      <c r="H117" s="40">
        <v>0</v>
      </c>
      <c r="I117" s="40">
        <v>181918</v>
      </c>
      <c r="J117" s="40">
        <v>70042</v>
      </c>
      <c r="K117" s="40">
        <v>48927</v>
      </c>
      <c r="L117" s="40">
        <v>7440</v>
      </c>
      <c r="M117" s="40">
        <v>17395</v>
      </c>
      <c r="N117" s="40">
        <v>4917</v>
      </c>
      <c r="O117" s="40">
        <v>284</v>
      </c>
      <c r="P117" s="40">
        <v>0</v>
      </c>
      <c r="Q117" s="40">
        <v>32912</v>
      </c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7"/>
    </row>
    <row r="118" spans="1:29" s="23" customFormat="1" ht="9" x14ac:dyDescent="0.15">
      <c r="A118" s="26"/>
      <c r="B118" s="30"/>
      <c r="C118" s="28" t="s">
        <v>15</v>
      </c>
      <c r="D118" s="41"/>
      <c r="E118" s="41"/>
      <c r="F118" s="41"/>
      <c r="G118" s="41"/>
      <c r="H118" s="41"/>
      <c r="I118" s="41"/>
      <c r="J118" s="41">
        <f t="shared" ref="J118:Q118" si="39">J117*100/$I117</f>
        <v>38.501962422629973</v>
      </c>
      <c r="K118" s="41">
        <f t="shared" si="39"/>
        <v>26.895084598555393</v>
      </c>
      <c r="L118" s="41">
        <f t="shared" si="39"/>
        <v>4.0897547246561636</v>
      </c>
      <c r="M118" s="41">
        <f t="shared" si="39"/>
        <v>9.5620004617465018</v>
      </c>
      <c r="N118" s="41">
        <f t="shared" si="39"/>
        <v>2.7028661264965534</v>
      </c>
      <c r="O118" s="41">
        <f t="shared" si="39"/>
        <v>0.1561142932530041</v>
      </c>
      <c r="P118" s="41">
        <f t="shared" si="39"/>
        <v>0</v>
      </c>
      <c r="Q118" s="41">
        <f t="shared" si="39"/>
        <v>18.091667674446729</v>
      </c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7"/>
    </row>
    <row r="119" spans="1:29" s="23" customFormat="1" ht="8.25" customHeight="1" x14ac:dyDescent="0.15">
      <c r="A119" s="22"/>
      <c r="C119" s="24"/>
      <c r="AC119" s="31"/>
    </row>
    <row r="120" spans="1:29" s="23" customFormat="1" ht="9" x14ac:dyDescent="0.15">
      <c r="A120" s="26"/>
      <c r="B120" s="23" t="s">
        <v>0</v>
      </c>
      <c r="C120" s="24"/>
      <c r="AC120" s="27"/>
    </row>
    <row r="121" spans="1:29" s="23" customFormat="1" ht="9" x14ac:dyDescent="0.15">
      <c r="A121" s="26">
        <v>216</v>
      </c>
      <c r="B121" s="23" t="s">
        <v>33</v>
      </c>
      <c r="C121" s="28" t="s">
        <v>14</v>
      </c>
      <c r="D121" s="40">
        <v>157611</v>
      </c>
      <c r="E121" s="40">
        <v>104950</v>
      </c>
      <c r="F121" s="40">
        <v>5380</v>
      </c>
      <c r="G121" s="40">
        <f>SUM(H121:I121)</f>
        <v>696931</v>
      </c>
      <c r="H121" s="40">
        <v>0</v>
      </c>
      <c r="I121" s="40">
        <f>SUM(J121:Q121)</f>
        <v>696931</v>
      </c>
      <c r="J121" s="40">
        <v>289054</v>
      </c>
      <c r="K121" s="40">
        <v>191428</v>
      </c>
      <c r="L121" s="40">
        <v>32192</v>
      </c>
      <c r="M121" s="40">
        <v>55063</v>
      </c>
      <c r="N121" s="40">
        <v>17624</v>
      </c>
      <c r="O121" s="40">
        <v>0</v>
      </c>
      <c r="P121" s="40">
        <v>0</v>
      </c>
      <c r="Q121" s="40">
        <v>111570</v>
      </c>
      <c r="R121" s="40">
        <f>SUM(S121:T121)</f>
        <v>66</v>
      </c>
      <c r="S121" s="40">
        <v>0</v>
      </c>
      <c r="T121" s="40">
        <f>SUM(U121:AB121)</f>
        <v>66</v>
      </c>
      <c r="U121" s="40">
        <v>29</v>
      </c>
      <c r="V121" s="40">
        <v>18</v>
      </c>
      <c r="W121" s="40">
        <v>2</v>
      </c>
      <c r="X121" s="40">
        <v>5</v>
      </c>
      <c r="Y121" s="40">
        <v>1</v>
      </c>
      <c r="Z121" s="40">
        <v>0</v>
      </c>
      <c r="AA121" s="40">
        <v>0</v>
      </c>
      <c r="AB121" s="40">
        <v>11</v>
      </c>
      <c r="AC121" s="27">
        <f>A121</f>
        <v>216</v>
      </c>
    </row>
    <row r="122" spans="1:29" s="23" customFormat="1" ht="9" x14ac:dyDescent="0.15">
      <c r="A122" s="26"/>
      <c r="C122" s="28" t="s">
        <v>15</v>
      </c>
      <c r="D122" s="41"/>
      <c r="E122" s="41">
        <f>E121*100/D121</f>
        <v>66.587991954876244</v>
      </c>
      <c r="F122" s="41">
        <f>F121*100/E121</f>
        <v>5.1262505955216771</v>
      </c>
      <c r="G122" s="41"/>
      <c r="H122" s="41"/>
      <c r="I122" s="41"/>
      <c r="J122" s="41">
        <f t="shared" ref="J122:Q122" si="40">J121*100/$I121</f>
        <v>41.475267996401364</v>
      </c>
      <c r="K122" s="41">
        <f t="shared" si="40"/>
        <v>27.467281552980136</v>
      </c>
      <c r="L122" s="41">
        <f t="shared" si="40"/>
        <v>4.6191086348576835</v>
      </c>
      <c r="M122" s="41">
        <f t="shared" si="40"/>
        <v>7.9007821434259631</v>
      </c>
      <c r="N122" s="41">
        <f t="shared" si="40"/>
        <v>2.5288012730098099</v>
      </c>
      <c r="O122" s="41">
        <f t="shared" si="40"/>
        <v>0</v>
      </c>
      <c r="P122" s="41">
        <f t="shared" si="40"/>
        <v>0</v>
      </c>
      <c r="Q122" s="41">
        <f t="shared" si="40"/>
        <v>16.008758399325039</v>
      </c>
      <c r="R122" s="29">
        <f>SUM(S122:T122)</f>
        <v>10</v>
      </c>
      <c r="S122" s="29"/>
      <c r="T122" s="29">
        <f>SUM(U122:AB122)</f>
        <v>10</v>
      </c>
      <c r="U122" s="29"/>
      <c r="V122" s="29">
        <v>2</v>
      </c>
      <c r="W122" s="29">
        <v>2</v>
      </c>
      <c r="X122" s="29">
        <v>2</v>
      </c>
      <c r="Y122" s="29">
        <v>1</v>
      </c>
      <c r="Z122" s="29"/>
      <c r="AA122" s="29"/>
      <c r="AB122" s="29">
        <v>3</v>
      </c>
      <c r="AC122" s="27"/>
    </row>
    <row r="123" spans="1:29" s="23" customFormat="1" ht="3" customHeight="1" x14ac:dyDescent="0.15">
      <c r="A123" s="26"/>
      <c r="C123" s="24"/>
      <c r="AC123" s="27"/>
    </row>
    <row r="124" spans="1:29" s="23" customFormat="1" ht="9" x14ac:dyDescent="0.15">
      <c r="A124" s="26"/>
      <c r="B124" s="23" t="s">
        <v>16</v>
      </c>
      <c r="C124" s="28" t="s">
        <v>14</v>
      </c>
      <c r="D124" s="40"/>
      <c r="E124" s="40"/>
      <c r="F124" s="40"/>
      <c r="G124" s="40">
        <v>94344</v>
      </c>
      <c r="H124" s="40">
        <v>0</v>
      </c>
      <c r="I124" s="40">
        <v>94344</v>
      </c>
      <c r="J124" s="40">
        <v>40000</v>
      </c>
      <c r="K124" s="40">
        <v>25437</v>
      </c>
      <c r="L124" s="40">
        <v>4127</v>
      </c>
      <c r="M124" s="40">
        <v>7431</v>
      </c>
      <c r="N124" s="40">
        <v>2018</v>
      </c>
      <c r="O124" s="40">
        <v>0</v>
      </c>
      <c r="P124" s="40">
        <v>0</v>
      </c>
      <c r="Q124" s="40">
        <v>15330</v>
      </c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7"/>
    </row>
    <row r="125" spans="1:29" s="23" customFormat="1" ht="9" x14ac:dyDescent="0.15">
      <c r="A125" s="26"/>
      <c r="B125" s="30"/>
      <c r="C125" s="28" t="s">
        <v>15</v>
      </c>
      <c r="D125" s="41"/>
      <c r="E125" s="41"/>
      <c r="F125" s="41"/>
      <c r="G125" s="41"/>
      <c r="H125" s="41"/>
      <c r="I125" s="41"/>
      <c r="J125" s="41">
        <f t="shared" ref="J125:Q125" si="41">J124*100/$I124</f>
        <v>42.398032731281269</v>
      </c>
      <c r="K125" s="41">
        <f t="shared" si="41"/>
        <v>26.96196896464004</v>
      </c>
      <c r="L125" s="41">
        <f t="shared" si="41"/>
        <v>4.3744170270499447</v>
      </c>
      <c r="M125" s="41">
        <f t="shared" si="41"/>
        <v>7.8764945306537779</v>
      </c>
      <c r="N125" s="41">
        <f t="shared" si="41"/>
        <v>2.1389807512931398</v>
      </c>
      <c r="O125" s="41">
        <f t="shared" si="41"/>
        <v>0</v>
      </c>
      <c r="P125" s="41">
        <f t="shared" si="41"/>
        <v>0</v>
      </c>
      <c r="Q125" s="41">
        <f t="shared" si="41"/>
        <v>16.249046044263547</v>
      </c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7"/>
    </row>
    <row r="126" spans="1:29" s="23" customFormat="1" ht="8.25" customHeight="1" x14ac:dyDescent="0.15">
      <c r="A126" s="22"/>
      <c r="C126" s="24"/>
      <c r="AC126" s="31"/>
    </row>
    <row r="127" spans="1:29" s="23" customFormat="1" ht="9" x14ac:dyDescent="0.15">
      <c r="A127" s="26"/>
      <c r="B127" s="23" t="s">
        <v>21</v>
      </c>
      <c r="C127" s="24"/>
      <c r="AC127" s="27"/>
    </row>
    <row r="128" spans="1:29" s="23" customFormat="1" ht="9" x14ac:dyDescent="0.15">
      <c r="A128" s="26">
        <v>21</v>
      </c>
      <c r="B128" s="23" t="s">
        <v>34</v>
      </c>
      <c r="C128" s="28" t="s">
        <v>14</v>
      </c>
      <c r="D128" s="40">
        <f t="shared" ref="D128:AB128" si="42">D114+D121</f>
        <v>448824</v>
      </c>
      <c r="E128" s="40">
        <f t="shared" si="42"/>
        <v>303376</v>
      </c>
      <c r="F128" s="40">
        <f t="shared" si="42"/>
        <v>14462</v>
      </c>
      <c r="G128" s="40">
        <f t="shared" si="42"/>
        <v>1782542</v>
      </c>
      <c r="H128" s="40">
        <f t="shared" si="42"/>
        <v>0</v>
      </c>
      <c r="I128" s="40">
        <f t="shared" si="42"/>
        <v>1782542</v>
      </c>
      <c r="J128" s="40">
        <f t="shared" si="42"/>
        <v>709456</v>
      </c>
      <c r="K128" s="40">
        <f t="shared" si="42"/>
        <v>480470</v>
      </c>
      <c r="L128" s="40">
        <f t="shared" si="42"/>
        <v>76974</v>
      </c>
      <c r="M128" s="40">
        <f t="shared" si="42"/>
        <v>158635</v>
      </c>
      <c r="N128" s="40">
        <f t="shared" si="42"/>
        <v>48775</v>
      </c>
      <c r="O128" s="40">
        <f t="shared" si="42"/>
        <v>1991</v>
      </c>
      <c r="P128" s="40">
        <f t="shared" si="42"/>
        <v>0</v>
      </c>
      <c r="Q128" s="40">
        <f t="shared" si="42"/>
        <v>306241</v>
      </c>
      <c r="R128" s="40">
        <f t="shared" si="42"/>
        <v>162</v>
      </c>
      <c r="S128" s="40">
        <f t="shared" si="42"/>
        <v>0</v>
      </c>
      <c r="T128" s="40">
        <f t="shared" si="42"/>
        <v>162</v>
      </c>
      <c r="U128" s="40">
        <f t="shared" si="42"/>
        <v>70</v>
      </c>
      <c r="V128" s="40">
        <f t="shared" si="42"/>
        <v>43</v>
      </c>
      <c r="W128" s="40">
        <f t="shared" si="42"/>
        <v>5</v>
      </c>
      <c r="X128" s="40">
        <f t="shared" si="42"/>
        <v>14</v>
      </c>
      <c r="Y128" s="40">
        <f t="shared" si="42"/>
        <v>3</v>
      </c>
      <c r="Z128" s="40">
        <f t="shared" si="42"/>
        <v>0</v>
      </c>
      <c r="AA128" s="40">
        <f t="shared" si="42"/>
        <v>0</v>
      </c>
      <c r="AB128" s="40">
        <f t="shared" si="42"/>
        <v>27</v>
      </c>
      <c r="AC128" s="27">
        <f>A128</f>
        <v>21</v>
      </c>
    </row>
    <row r="129" spans="1:29" s="23" customFormat="1" ht="9" x14ac:dyDescent="0.15">
      <c r="A129" s="26"/>
      <c r="C129" s="28" t="s">
        <v>15</v>
      </c>
      <c r="D129" s="41"/>
      <c r="E129" s="41">
        <f>E128*100/D128</f>
        <v>67.59353332263872</v>
      </c>
      <c r="F129" s="41">
        <f>F128*100/E128</f>
        <v>4.7670217815516063</v>
      </c>
      <c r="G129" s="41"/>
      <c r="H129" s="41"/>
      <c r="I129" s="41"/>
      <c r="J129" s="41">
        <f t="shared" ref="J129:Q129" si="43">J128*100/$I128</f>
        <v>39.800240330943112</v>
      </c>
      <c r="K129" s="41">
        <f t="shared" si="43"/>
        <v>26.954203603617756</v>
      </c>
      <c r="L129" s="41">
        <f t="shared" si="43"/>
        <v>4.318215222979318</v>
      </c>
      <c r="M129" s="41">
        <f t="shared" si="43"/>
        <v>8.8993695520217759</v>
      </c>
      <c r="N129" s="41">
        <f t="shared" si="43"/>
        <v>2.7362609127863466</v>
      </c>
      <c r="O129" s="41">
        <f t="shared" si="43"/>
        <v>0.11169442290840832</v>
      </c>
      <c r="P129" s="41">
        <f t="shared" si="43"/>
        <v>0</v>
      </c>
      <c r="Q129" s="41">
        <f t="shared" si="43"/>
        <v>17.180015954743283</v>
      </c>
      <c r="R129" s="29">
        <f t="shared" ref="R129:AB129" si="44">R115+R122</f>
        <v>26</v>
      </c>
      <c r="S129" s="29">
        <f t="shared" si="44"/>
        <v>0</v>
      </c>
      <c r="T129" s="29">
        <f t="shared" si="44"/>
        <v>26</v>
      </c>
      <c r="U129" s="29">
        <f t="shared" si="44"/>
        <v>0</v>
      </c>
      <c r="V129" s="29">
        <f t="shared" si="44"/>
        <v>3</v>
      </c>
      <c r="W129" s="29">
        <f t="shared" si="44"/>
        <v>5</v>
      </c>
      <c r="X129" s="29">
        <f t="shared" si="44"/>
        <v>9</v>
      </c>
      <c r="Y129" s="29">
        <f t="shared" si="44"/>
        <v>3</v>
      </c>
      <c r="Z129" s="29">
        <f t="shared" si="44"/>
        <v>0</v>
      </c>
      <c r="AA129" s="29">
        <f t="shared" si="44"/>
        <v>0</v>
      </c>
      <c r="AB129" s="29">
        <f t="shared" si="44"/>
        <v>6</v>
      </c>
      <c r="AC129" s="27"/>
    </row>
    <row r="130" spans="1:29" s="23" customFormat="1" ht="3" customHeight="1" x14ac:dyDescent="0.15">
      <c r="A130" s="26"/>
      <c r="C130" s="24"/>
      <c r="AC130" s="27"/>
    </row>
    <row r="131" spans="1:29" s="23" customFormat="1" ht="9" x14ac:dyDescent="0.15">
      <c r="A131" s="26"/>
      <c r="B131" s="23" t="s">
        <v>16</v>
      </c>
      <c r="C131" s="28" t="s">
        <v>14</v>
      </c>
      <c r="D131" s="40"/>
      <c r="E131" s="40"/>
      <c r="F131" s="40"/>
      <c r="G131" s="40">
        <v>276262</v>
      </c>
      <c r="H131" s="40">
        <v>0</v>
      </c>
      <c r="I131" s="40">
        <v>276262</v>
      </c>
      <c r="J131" s="40">
        <v>110042</v>
      </c>
      <c r="K131" s="40">
        <v>74365</v>
      </c>
      <c r="L131" s="40">
        <v>11568</v>
      </c>
      <c r="M131" s="40">
        <v>24827</v>
      </c>
      <c r="N131" s="40">
        <v>6935</v>
      </c>
      <c r="O131" s="40">
        <v>284</v>
      </c>
      <c r="P131" s="40">
        <v>0</v>
      </c>
      <c r="Q131" s="40">
        <v>48241</v>
      </c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7"/>
    </row>
    <row r="132" spans="1:29" s="23" customFormat="1" ht="9" x14ac:dyDescent="0.15">
      <c r="A132" s="26"/>
      <c r="B132" s="30"/>
      <c r="C132" s="28" t="s">
        <v>15</v>
      </c>
      <c r="D132" s="41"/>
      <c r="E132" s="41"/>
      <c r="F132" s="41"/>
      <c r="G132" s="41"/>
      <c r="H132" s="41"/>
      <c r="I132" s="41"/>
      <c r="J132" s="41">
        <f t="shared" ref="J132:Q132" si="45">J131*100/$I131</f>
        <v>39.832477865214905</v>
      </c>
      <c r="K132" s="41">
        <f t="shared" si="45"/>
        <v>26.918287712388963</v>
      </c>
      <c r="L132" s="41">
        <f t="shared" si="45"/>
        <v>4.187329419174552</v>
      </c>
      <c r="M132" s="41">
        <f t="shared" si="45"/>
        <v>8.9867589462177211</v>
      </c>
      <c r="N132" s="41">
        <f t="shared" si="45"/>
        <v>2.5102981951915213</v>
      </c>
      <c r="O132" s="41">
        <f t="shared" si="45"/>
        <v>0.10280096430200317</v>
      </c>
      <c r="P132" s="41">
        <f t="shared" si="45"/>
        <v>0</v>
      </c>
      <c r="Q132" s="41">
        <f t="shared" si="45"/>
        <v>17.462046897510334</v>
      </c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7"/>
    </row>
    <row r="133" spans="1:29" s="23" customFormat="1" ht="8.25" customHeight="1" x14ac:dyDescent="0.15">
      <c r="A133" s="22"/>
      <c r="C133" s="24"/>
      <c r="AC133" s="31"/>
    </row>
    <row r="134" spans="1:29" s="23" customFormat="1" ht="9" x14ac:dyDescent="0.15">
      <c r="A134" s="26"/>
      <c r="B134" s="23" t="s">
        <v>0</v>
      </c>
      <c r="C134" s="24"/>
      <c r="AC134" s="27"/>
    </row>
    <row r="135" spans="1:29" s="23" customFormat="1" ht="9" x14ac:dyDescent="0.15">
      <c r="A135" s="26">
        <v>225</v>
      </c>
      <c r="B135" s="23" t="s">
        <v>35</v>
      </c>
      <c r="C135" s="28" t="s">
        <v>14</v>
      </c>
      <c r="D135" s="40">
        <v>104490</v>
      </c>
      <c r="E135" s="40">
        <v>74396</v>
      </c>
      <c r="F135" s="40">
        <v>3184</v>
      </c>
      <c r="G135" s="40">
        <f>SUM(H135:I135)</f>
        <v>436331</v>
      </c>
      <c r="H135" s="40">
        <v>0</v>
      </c>
      <c r="I135" s="40">
        <f>SUM(J135:Q135)</f>
        <v>436331</v>
      </c>
      <c r="J135" s="40">
        <v>189592</v>
      </c>
      <c r="K135" s="40">
        <v>121977</v>
      </c>
      <c r="L135" s="40">
        <v>13462</v>
      </c>
      <c r="M135" s="40">
        <v>33554</v>
      </c>
      <c r="N135" s="40">
        <v>0</v>
      </c>
      <c r="O135" s="40">
        <v>8821</v>
      </c>
      <c r="P135" s="40">
        <v>0</v>
      </c>
      <c r="Q135" s="40">
        <v>68925</v>
      </c>
      <c r="R135" s="40">
        <f>SUM(S135:T135)</f>
        <v>51</v>
      </c>
      <c r="S135" s="40">
        <v>0</v>
      </c>
      <c r="T135" s="40">
        <f>SUM(U135:AB135)</f>
        <v>51</v>
      </c>
      <c r="U135" s="40">
        <v>23</v>
      </c>
      <c r="V135" s="40">
        <v>14</v>
      </c>
      <c r="W135" s="40">
        <v>1</v>
      </c>
      <c r="X135" s="40">
        <v>4</v>
      </c>
      <c r="Y135" s="40">
        <v>0</v>
      </c>
      <c r="Z135" s="40">
        <v>1</v>
      </c>
      <c r="AA135" s="40">
        <v>0</v>
      </c>
      <c r="AB135" s="40">
        <v>8</v>
      </c>
      <c r="AC135" s="27">
        <f>A135</f>
        <v>225</v>
      </c>
    </row>
    <row r="136" spans="1:29" s="23" customFormat="1" ht="9" x14ac:dyDescent="0.15">
      <c r="A136" s="26"/>
      <c r="C136" s="28" t="s">
        <v>15</v>
      </c>
      <c r="D136" s="41"/>
      <c r="E136" s="41">
        <f>E135*100/D135</f>
        <v>71.199157814144897</v>
      </c>
      <c r="F136" s="41">
        <f>F135*100/E135</f>
        <v>4.279799989246734</v>
      </c>
      <c r="G136" s="41"/>
      <c r="H136" s="41"/>
      <c r="I136" s="41"/>
      <c r="J136" s="41">
        <f t="shared" ref="J136:Q136" si="46">J135*100/$I135</f>
        <v>43.451416470523526</v>
      </c>
      <c r="K136" s="41">
        <f t="shared" si="46"/>
        <v>27.955153312508166</v>
      </c>
      <c r="L136" s="41">
        <f t="shared" si="46"/>
        <v>3.0852724193330294</v>
      </c>
      <c r="M136" s="41">
        <f t="shared" si="46"/>
        <v>7.6900334837543056</v>
      </c>
      <c r="N136" s="41">
        <f t="shared" si="46"/>
        <v>0</v>
      </c>
      <c r="O136" s="41">
        <f t="shared" si="46"/>
        <v>2.0216303677712562</v>
      </c>
      <c r="P136" s="41">
        <f t="shared" si="46"/>
        <v>0</v>
      </c>
      <c r="Q136" s="41">
        <f t="shared" si="46"/>
        <v>15.79649394610972</v>
      </c>
      <c r="R136" s="29">
        <f>SUM(S136:T136)</f>
        <v>7</v>
      </c>
      <c r="S136" s="29"/>
      <c r="T136" s="29">
        <f>SUM(U136:AB136)</f>
        <v>7</v>
      </c>
      <c r="U136" s="29"/>
      <c r="V136" s="29">
        <v>1</v>
      </c>
      <c r="W136" s="29">
        <v>1</v>
      </c>
      <c r="X136" s="29">
        <v>3</v>
      </c>
      <c r="Y136" s="29"/>
      <c r="Z136" s="29">
        <v>1</v>
      </c>
      <c r="AA136" s="29"/>
      <c r="AB136" s="29">
        <v>1</v>
      </c>
      <c r="AC136" s="27"/>
    </row>
    <row r="137" spans="1:29" s="23" customFormat="1" ht="3" customHeight="1" x14ac:dyDescent="0.15">
      <c r="A137" s="26"/>
      <c r="C137" s="24"/>
      <c r="AC137" s="27"/>
    </row>
    <row r="138" spans="1:29" s="23" customFormat="1" ht="9" x14ac:dyDescent="0.15">
      <c r="A138" s="26"/>
      <c r="B138" s="23" t="s">
        <v>16</v>
      </c>
      <c r="C138" s="28" t="s">
        <v>14</v>
      </c>
      <c r="D138" s="40"/>
      <c r="E138" s="40"/>
      <c r="F138" s="40"/>
      <c r="G138" s="40">
        <v>67929</v>
      </c>
      <c r="H138" s="40">
        <v>0</v>
      </c>
      <c r="I138" s="40">
        <v>67929</v>
      </c>
      <c r="J138" s="40">
        <v>29819</v>
      </c>
      <c r="K138" s="40">
        <v>18621</v>
      </c>
      <c r="L138" s="40">
        <v>1907</v>
      </c>
      <c r="M138" s="40">
        <v>5274</v>
      </c>
      <c r="N138" s="40">
        <v>0</v>
      </c>
      <c r="O138" s="40">
        <v>1369</v>
      </c>
      <c r="P138" s="40">
        <v>0</v>
      </c>
      <c r="Q138" s="40">
        <v>10939</v>
      </c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7"/>
    </row>
    <row r="139" spans="1:29" s="23" customFormat="1" ht="9" x14ac:dyDescent="0.15">
      <c r="A139" s="26"/>
      <c r="B139" s="30"/>
      <c r="C139" s="28" t="s">
        <v>15</v>
      </c>
      <c r="D139" s="41"/>
      <c r="E139" s="41"/>
      <c r="F139" s="41"/>
      <c r="G139" s="41"/>
      <c r="H139" s="41"/>
      <c r="I139" s="41"/>
      <c r="J139" s="41">
        <f t="shared" ref="J139:Q139" si="47">J138*100/$I138</f>
        <v>43.897304538562324</v>
      </c>
      <c r="K139" s="41">
        <f t="shared" si="47"/>
        <v>27.412445347347965</v>
      </c>
      <c r="L139" s="41">
        <f t="shared" si="47"/>
        <v>2.8073429610328433</v>
      </c>
      <c r="M139" s="41">
        <f t="shared" si="47"/>
        <v>7.7639888707326765</v>
      </c>
      <c r="N139" s="41">
        <f t="shared" si="47"/>
        <v>0</v>
      </c>
      <c r="O139" s="41">
        <f t="shared" si="47"/>
        <v>2.0153395457021301</v>
      </c>
      <c r="P139" s="41">
        <f t="shared" si="47"/>
        <v>0</v>
      </c>
      <c r="Q139" s="41">
        <f t="shared" si="47"/>
        <v>16.103578736622062</v>
      </c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7"/>
    </row>
    <row r="140" spans="1:29" s="23" customFormat="1" ht="8.25" customHeight="1" x14ac:dyDescent="0.15">
      <c r="A140" s="22"/>
      <c r="C140" s="24"/>
      <c r="AC140" s="31"/>
    </row>
    <row r="141" spans="1:29" s="23" customFormat="1" ht="9" x14ac:dyDescent="0.15">
      <c r="A141" s="26"/>
      <c r="B141" s="23" t="s">
        <v>0</v>
      </c>
      <c r="C141" s="24"/>
      <c r="AC141" s="27"/>
    </row>
    <row r="142" spans="1:29" s="23" customFormat="1" ht="9" x14ac:dyDescent="0.15">
      <c r="A142" s="26">
        <v>226</v>
      </c>
      <c r="B142" s="23" t="s">
        <v>36</v>
      </c>
      <c r="C142" s="28" t="s">
        <v>14</v>
      </c>
      <c r="D142" s="40">
        <v>368809</v>
      </c>
      <c r="E142" s="40">
        <v>260543</v>
      </c>
      <c r="F142" s="40">
        <v>9777</v>
      </c>
      <c r="G142" s="40">
        <f>SUM(H142:I142)</f>
        <v>1352070</v>
      </c>
      <c r="H142" s="40">
        <v>0</v>
      </c>
      <c r="I142" s="40">
        <f>SUM(J142:Q142)</f>
        <v>1352070</v>
      </c>
      <c r="J142" s="40">
        <v>454070</v>
      </c>
      <c r="K142" s="40">
        <v>396207</v>
      </c>
      <c r="L142" s="40">
        <v>75896</v>
      </c>
      <c r="M142" s="40">
        <v>177986</v>
      </c>
      <c r="N142" s="40">
        <v>18221</v>
      </c>
      <c r="O142" s="40">
        <v>14871</v>
      </c>
      <c r="P142" s="40">
        <v>0</v>
      </c>
      <c r="Q142" s="40">
        <v>214819</v>
      </c>
      <c r="R142" s="40">
        <f>SUM(S142:T142)</f>
        <v>108</v>
      </c>
      <c r="S142" s="40">
        <v>0</v>
      </c>
      <c r="T142" s="40">
        <f>SUM(U142:AB142)</f>
        <v>108</v>
      </c>
      <c r="U142" s="40">
        <v>38</v>
      </c>
      <c r="V142" s="40">
        <v>31</v>
      </c>
      <c r="W142" s="40">
        <v>6</v>
      </c>
      <c r="X142" s="40">
        <v>14</v>
      </c>
      <c r="Y142" s="40">
        <v>1</v>
      </c>
      <c r="Z142" s="40">
        <v>1</v>
      </c>
      <c r="AA142" s="40">
        <v>0</v>
      </c>
      <c r="AB142" s="40">
        <v>17</v>
      </c>
      <c r="AC142" s="27">
        <f>A142</f>
        <v>226</v>
      </c>
    </row>
    <row r="143" spans="1:29" s="23" customFormat="1" ht="9" x14ac:dyDescent="0.15">
      <c r="A143" s="26"/>
      <c r="C143" s="28" t="s">
        <v>15</v>
      </c>
      <c r="D143" s="41"/>
      <c r="E143" s="41">
        <f>E142*100/D142</f>
        <v>70.644425705446452</v>
      </c>
      <c r="F143" s="41">
        <f>F142*100/E142</f>
        <v>3.7525475641256913</v>
      </c>
      <c r="G143" s="41"/>
      <c r="H143" s="41"/>
      <c r="I143" s="41"/>
      <c r="J143" s="41">
        <f t="shared" ref="J143:Q143" si="48">J142*100/$I142</f>
        <v>33.583320390216485</v>
      </c>
      <c r="K143" s="41">
        <f t="shared" si="48"/>
        <v>29.303734274113026</v>
      </c>
      <c r="L143" s="41">
        <f t="shared" si="48"/>
        <v>5.6133188370424607</v>
      </c>
      <c r="M143" s="41">
        <f t="shared" si="48"/>
        <v>13.163963404261613</v>
      </c>
      <c r="N143" s="41">
        <f t="shared" si="48"/>
        <v>1.3476373264697834</v>
      </c>
      <c r="O143" s="41">
        <f t="shared" si="48"/>
        <v>1.0998690896181411</v>
      </c>
      <c r="P143" s="41">
        <f t="shared" si="48"/>
        <v>0</v>
      </c>
      <c r="Q143" s="41">
        <f t="shared" si="48"/>
        <v>15.888156678278492</v>
      </c>
      <c r="R143" s="29">
        <f>SUM(S143:T143)</f>
        <v>18</v>
      </c>
      <c r="S143" s="29"/>
      <c r="T143" s="29">
        <f>SUM(U143:AB143)</f>
        <v>18</v>
      </c>
      <c r="U143" s="29"/>
      <c r="V143" s="29"/>
      <c r="W143" s="29">
        <v>4</v>
      </c>
      <c r="X143" s="29">
        <v>5</v>
      </c>
      <c r="Y143" s="29">
        <v>1</v>
      </c>
      <c r="Z143" s="29">
        <v>1</v>
      </c>
      <c r="AA143" s="29"/>
      <c r="AB143" s="29">
        <v>7</v>
      </c>
      <c r="AC143" s="27"/>
    </row>
    <row r="144" spans="1:29" s="23" customFormat="1" ht="3" customHeight="1" x14ac:dyDescent="0.15">
      <c r="A144" s="26"/>
      <c r="C144" s="24"/>
      <c r="AC144" s="27"/>
    </row>
    <row r="145" spans="1:29" s="23" customFormat="1" ht="9" x14ac:dyDescent="0.15">
      <c r="A145" s="26"/>
      <c r="B145" s="23" t="s">
        <v>16</v>
      </c>
      <c r="C145" s="28" t="s">
        <v>14</v>
      </c>
      <c r="D145" s="40"/>
      <c r="E145" s="40"/>
      <c r="F145" s="40"/>
      <c r="G145" s="40">
        <v>241480</v>
      </c>
      <c r="H145" s="40">
        <v>0</v>
      </c>
      <c r="I145" s="40">
        <v>241480</v>
      </c>
      <c r="J145" s="40">
        <v>82299</v>
      </c>
      <c r="K145" s="40">
        <v>69519</v>
      </c>
      <c r="L145" s="40">
        <v>14244</v>
      </c>
      <c r="M145" s="40">
        <v>32210</v>
      </c>
      <c r="N145" s="40">
        <v>2996</v>
      </c>
      <c r="O145" s="40">
        <v>2209</v>
      </c>
      <c r="P145" s="40">
        <v>0</v>
      </c>
      <c r="Q145" s="40">
        <v>38002</v>
      </c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7"/>
    </row>
    <row r="146" spans="1:29" s="23" customFormat="1" ht="9" x14ac:dyDescent="0.15">
      <c r="A146" s="26"/>
      <c r="B146" s="30"/>
      <c r="C146" s="28" t="s">
        <v>15</v>
      </c>
      <c r="D146" s="41"/>
      <c r="E146" s="41"/>
      <c r="F146" s="41"/>
      <c r="G146" s="41"/>
      <c r="H146" s="41"/>
      <c r="I146" s="41"/>
      <c r="J146" s="41">
        <f t="shared" ref="J146:Q146" si="49">J145*100/$I145</f>
        <v>34.081083319529569</v>
      </c>
      <c r="K146" s="41">
        <f t="shared" si="49"/>
        <v>28.788719562696702</v>
      </c>
      <c r="L146" s="41">
        <f t="shared" si="49"/>
        <v>5.8986251449395395</v>
      </c>
      <c r="M146" s="41">
        <f t="shared" si="49"/>
        <v>13.338578764286897</v>
      </c>
      <c r="N146" s="41">
        <f t="shared" si="49"/>
        <v>1.2406824581745901</v>
      </c>
      <c r="O146" s="41">
        <f t="shared" si="49"/>
        <v>0.91477555077025008</v>
      </c>
      <c r="P146" s="41">
        <f t="shared" si="49"/>
        <v>0</v>
      </c>
      <c r="Q146" s="41">
        <f t="shared" si="49"/>
        <v>15.737121086632433</v>
      </c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7"/>
    </row>
    <row r="147" spans="1:29" s="23" customFormat="1" ht="8.25" customHeight="1" x14ac:dyDescent="0.15">
      <c r="A147" s="22"/>
      <c r="C147" s="24"/>
      <c r="AC147" s="31"/>
    </row>
    <row r="148" spans="1:29" s="23" customFormat="1" ht="9" x14ac:dyDescent="0.15">
      <c r="A148" s="26"/>
      <c r="B148" s="23" t="s">
        <v>21</v>
      </c>
      <c r="C148" s="24"/>
      <c r="AC148" s="27"/>
    </row>
    <row r="149" spans="1:29" s="23" customFormat="1" ht="9" x14ac:dyDescent="0.15">
      <c r="A149" s="26">
        <v>22</v>
      </c>
      <c r="B149" s="23" t="s">
        <v>37</v>
      </c>
      <c r="C149" s="28" t="s">
        <v>14</v>
      </c>
      <c r="D149" s="40">
        <f t="shared" ref="D149:AB149" si="50">D135+D142</f>
        <v>473299</v>
      </c>
      <c r="E149" s="40">
        <f t="shared" si="50"/>
        <v>334939</v>
      </c>
      <c r="F149" s="40">
        <f t="shared" si="50"/>
        <v>12961</v>
      </c>
      <c r="G149" s="40">
        <f t="shared" si="50"/>
        <v>1788401</v>
      </c>
      <c r="H149" s="40">
        <f t="shared" si="50"/>
        <v>0</v>
      </c>
      <c r="I149" s="40">
        <f t="shared" si="50"/>
        <v>1788401</v>
      </c>
      <c r="J149" s="40">
        <f t="shared" si="50"/>
        <v>643662</v>
      </c>
      <c r="K149" s="40">
        <f t="shared" si="50"/>
        <v>518184</v>
      </c>
      <c r="L149" s="40">
        <f t="shared" si="50"/>
        <v>89358</v>
      </c>
      <c r="M149" s="40">
        <f t="shared" si="50"/>
        <v>211540</v>
      </c>
      <c r="N149" s="40">
        <f t="shared" si="50"/>
        <v>18221</v>
      </c>
      <c r="O149" s="40">
        <f t="shared" si="50"/>
        <v>23692</v>
      </c>
      <c r="P149" s="40">
        <f t="shared" si="50"/>
        <v>0</v>
      </c>
      <c r="Q149" s="40">
        <f t="shared" si="50"/>
        <v>283744</v>
      </c>
      <c r="R149" s="40">
        <f t="shared" si="50"/>
        <v>159</v>
      </c>
      <c r="S149" s="40">
        <f t="shared" si="50"/>
        <v>0</v>
      </c>
      <c r="T149" s="40">
        <f t="shared" si="50"/>
        <v>159</v>
      </c>
      <c r="U149" s="40">
        <f t="shared" si="50"/>
        <v>61</v>
      </c>
      <c r="V149" s="40">
        <f t="shared" si="50"/>
        <v>45</v>
      </c>
      <c r="W149" s="40">
        <f t="shared" si="50"/>
        <v>7</v>
      </c>
      <c r="X149" s="40">
        <f t="shared" si="50"/>
        <v>18</v>
      </c>
      <c r="Y149" s="40">
        <f t="shared" si="50"/>
        <v>1</v>
      </c>
      <c r="Z149" s="40">
        <f t="shared" si="50"/>
        <v>2</v>
      </c>
      <c r="AA149" s="40">
        <f t="shared" si="50"/>
        <v>0</v>
      </c>
      <c r="AB149" s="40">
        <f t="shared" si="50"/>
        <v>25</v>
      </c>
      <c r="AC149" s="27">
        <f>A149</f>
        <v>22</v>
      </c>
    </row>
    <row r="150" spans="1:29" s="23" customFormat="1" ht="9" x14ac:dyDescent="0.15">
      <c r="A150" s="26"/>
      <c r="C150" s="28" t="s">
        <v>15</v>
      </c>
      <c r="D150" s="41"/>
      <c r="E150" s="41">
        <f>E149*100/D149</f>
        <v>70.766893654962303</v>
      </c>
      <c r="F150" s="41">
        <f>F149*100/E149</f>
        <v>3.8696598485097287</v>
      </c>
      <c r="G150" s="41"/>
      <c r="H150" s="41"/>
      <c r="I150" s="41"/>
      <c r="J150" s="41">
        <f t="shared" ref="J150:Q150" si="51">J149*100/$I149</f>
        <v>35.990921499149238</v>
      </c>
      <c r="K150" s="41">
        <f t="shared" si="51"/>
        <v>28.974709810607351</v>
      </c>
      <c r="L150" s="41">
        <f t="shared" si="51"/>
        <v>4.9965304201909975</v>
      </c>
      <c r="M150" s="41">
        <f t="shared" si="51"/>
        <v>11.828443397202305</v>
      </c>
      <c r="N150" s="41">
        <f t="shared" si="51"/>
        <v>1.01884308944135</v>
      </c>
      <c r="O150" s="41">
        <f t="shared" si="51"/>
        <v>1.3247588208684742</v>
      </c>
      <c r="P150" s="41">
        <f t="shared" si="51"/>
        <v>0</v>
      </c>
      <c r="Q150" s="41">
        <f t="shared" si="51"/>
        <v>15.865792962540281</v>
      </c>
      <c r="R150" s="29">
        <f t="shared" ref="R150:AB150" si="52">R136+R143</f>
        <v>25</v>
      </c>
      <c r="S150" s="29">
        <f t="shared" si="52"/>
        <v>0</v>
      </c>
      <c r="T150" s="29">
        <f t="shared" si="52"/>
        <v>25</v>
      </c>
      <c r="U150" s="29">
        <f t="shared" si="52"/>
        <v>0</v>
      </c>
      <c r="V150" s="29">
        <f t="shared" si="52"/>
        <v>1</v>
      </c>
      <c r="W150" s="29">
        <f t="shared" si="52"/>
        <v>5</v>
      </c>
      <c r="X150" s="29">
        <f t="shared" si="52"/>
        <v>8</v>
      </c>
      <c r="Y150" s="29">
        <f t="shared" si="52"/>
        <v>1</v>
      </c>
      <c r="Z150" s="29">
        <f t="shared" si="52"/>
        <v>2</v>
      </c>
      <c r="AA150" s="29">
        <f t="shared" si="52"/>
        <v>0</v>
      </c>
      <c r="AB150" s="29">
        <f t="shared" si="52"/>
        <v>8</v>
      </c>
      <c r="AC150" s="27"/>
    </row>
    <row r="151" spans="1:29" s="23" customFormat="1" ht="3" customHeight="1" x14ac:dyDescent="0.15">
      <c r="A151" s="26"/>
      <c r="C151" s="24"/>
      <c r="AC151" s="27"/>
    </row>
    <row r="152" spans="1:29" s="23" customFormat="1" ht="9" x14ac:dyDescent="0.15">
      <c r="A152" s="26"/>
      <c r="B152" s="23" t="s">
        <v>16</v>
      </c>
      <c r="C152" s="28" t="s">
        <v>14</v>
      </c>
      <c r="D152" s="40"/>
      <c r="E152" s="40"/>
      <c r="F152" s="40"/>
      <c r="G152" s="40">
        <v>309409</v>
      </c>
      <c r="H152" s="40">
        <v>0</v>
      </c>
      <c r="I152" s="40">
        <v>309409</v>
      </c>
      <c r="J152" s="40">
        <v>112118</v>
      </c>
      <c r="K152" s="40">
        <v>88140</v>
      </c>
      <c r="L152" s="40">
        <v>16151</v>
      </c>
      <c r="M152" s="40">
        <v>37484</v>
      </c>
      <c r="N152" s="40">
        <v>2996</v>
      </c>
      <c r="O152" s="40">
        <v>3579</v>
      </c>
      <c r="P152" s="40">
        <v>0</v>
      </c>
      <c r="Q152" s="40">
        <v>48941</v>
      </c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27"/>
    </row>
    <row r="153" spans="1:29" s="23" customFormat="1" ht="9" x14ac:dyDescent="0.15">
      <c r="A153" s="26"/>
      <c r="B153" s="30"/>
      <c r="C153" s="28" t="s">
        <v>15</v>
      </c>
      <c r="D153" s="41"/>
      <c r="E153" s="41"/>
      <c r="F153" s="41"/>
      <c r="G153" s="41"/>
      <c r="H153" s="41"/>
      <c r="I153" s="41"/>
      <c r="J153" s="41">
        <f t="shared" ref="J153:Q153" si="53">J152*100/$I152</f>
        <v>36.236179296659117</v>
      </c>
      <c r="K153" s="41">
        <f t="shared" si="53"/>
        <v>28.486566324832179</v>
      </c>
      <c r="L153" s="41">
        <f t="shared" si="53"/>
        <v>5.2199515851187259</v>
      </c>
      <c r="M153" s="41">
        <f t="shared" si="53"/>
        <v>12.114709009757311</v>
      </c>
      <c r="N153" s="41">
        <f t="shared" si="53"/>
        <v>0.96829762547307929</v>
      </c>
      <c r="O153" s="41">
        <f t="shared" si="53"/>
        <v>1.1567213623391692</v>
      </c>
      <c r="P153" s="41">
        <f t="shared" si="53"/>
        <v>0</v>
      </c>
      <c r="Q153" s="41">
        <f t="shared" si="53"/>
        <v>15.81757479582042</v>
      </c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7"/>
    </row>
    <row r="154" spans="1:29" s="23" customFormat="1" ht="8.25" customHeight="1" x14ac:dyDescent="0.15">
      <c r="A154" s="22"/>
      <c r="C154" s="24"/>
      <c r="AC154" s="31"/>
    </row>
    <row r="155" spans="1:29" s="23" customFormat="1" ht="9" x14ac:dyDescent="0.15">
      <c r="A155" s="26"/>
      <c r="B155" s="23" t="s">
        <v>0</v>
      </c>
      <c r="C155" s="24"/>
      <c r="AC155" s="27"/>
    </row>
    <row r="156" spans="1:29" s="23" customFormat="1" ht="9" x14ac:dyDescent="0.15">
      <c r="A156" s="26">
        <v>235</v>
      </c>
      <c r="B156" s="23" t="s">
        <v>38</v>
      </c>
      <c r="C156" s="28" t="s">
        <v>14</v>
      </c>
      <c r="D156" s="40">
        <v>104525</v>
      </c>
      <c r="E156" s="40">
        <v>70590</v>
      </c>
      <c r="F156" s="40">
        <v>2628</v>
      </c>
      <c r="G156" s="40">
        <f>SUM(H156:I156)</f>
        <v>436273</v>
      </c>
      <c r="H156" s="40">
        <v>0</v>
      </c>
      <c r="I156" s="40">
        <f>SUM(J156:Q156)</f>
        <v>436273</v>
      </c>
      <c r="J156" s="40">
        <v>135417</v>
      </c>
      <c r="K156" s="40">
        <v>86830</v>
      </c>
      <c r="L156" s="40">
        <v>20052</v>
      </c>
      <c r="M156" s="40">
        <v>37030</v>
      </c>
      <c r="N156" s="40">
        <v>16965</v>
      </c>
      <c r="O156" s="40">
        <v>5174</v>
      </c>
      <c r="P156" s="40">
        <v>0</v>
      </c>
      <c r="Q156" s="40">
        <v>134805</v>
      </c>
      <c r="R156" s="40">
        <f>SUM(S156:T156)</f>
        <v>52</v>
      </c>
      <c r="S156" s="40">
        <v>0</v>
      </c>
      <c r="T156" s="40">
        <f>SUM(U156:AB156)</f>
        <v>52</v>
      </c>
      <c r="U156" s="40">
        <v>17</v>
      </c>
      <c r="V156" s="40">
        <v>11</v>
      </c>
      <c r="W156" s="40">
        <v>2</v>
      </c>
      <c r="X156" s="40">
        <v>4</v>
      </c>
      <c r="Y156" s="40">
        <v>2</v>
      </c>
      <c r="Z156" s="40">
        <v>0</v>
      </c>
      <c r="AA156" s="40">
        <v>0</v>
      </c>
      <c r="AB156" s="40">
        <v>16</v>
      </c>
      <c r="AC156" s="27">
        <f>A156</f>
        <v>235</v>
      </c>
    </row>
    <row r="157" spans="1:29" s="23" customFormat="1" ht="9" x14ac:dyDescent="0.15">
      <c r="A157" s="26"/>
      <c r="C157" s="28" t="s">
        <v>15</v>
      </c>
      <c r="D157" s="41"/>
      <c r="E157" s="41">
        <f>E156*100/D156</f>
        <v>67.534082755321691</v>
      </c>
      <c r="F157" s="41">
        <f>F156*100/E156</f>
        <v>3.7229069273268167</v>
      </c>
      <c r="G157" s="41"/>
      <c r="H157" s="41"/>
      <c r="I157" s="41"/>
      <c r="J157" s="41">
        <f t="shared" ref="J157:Q157" si="54">J156*100/$I156</f>
        <v>31.039509664819963</v>
      </c>
      <c r="K157" s="41">
        <f t="shared" si="54"/>
        <v>19.902675618248207</v>
      </c>
      <c r="L157" s="41">
        <f t="shared" si="54"/>
        <v>4.5962046700116668</v>
      </c>
      <c r="M157" s="41">
        <f t="shared" si="54"/>
        <v>8.487804654425096</v>
      </c>
      <c r="N157" s="41">
        <f t="shared" si="54"/>
        <v>3.8886201988204632</v>
      </c>
      <c r="O157" s="41">
        <f t="shared" si="54"/>
        <v>1.1859546660004172</v>
      </c>
      <c r="P157" s="41">
        <f t="shared" si="54"/>
        <v>0</v>
      </c>
      <c r="Q157" s="41">
        <f t="shared" si="54"/>
        <v>30.899230527674185</v>
      </c>
      <c r="R157" s="29">
        <f>SUM(S157:T157)</f>
        <v>6</v>
      </c>
      <c r="S157" s="29"/>
      <c r="T157" s="29">
        <f>SUM(U157:AB157)</f>
        <v>6</v>
      </c>
      <c r="U157" s="29"/>
      <c r="V157" s="29">
        <v>1</v>
      </c>
      <c r="W157" s="29">
        <v>1</v>
      </c>
      <c r="X157" s="29">
        <v>2</v>
      </c>
      <c r="Y157" s="29">
        <v>2</v>
      </c>
      <c r="Z157" s="29"/>
      <c r="AA157" s="29"/>
      <c r="AB157" s="29"/>
      <c r="AC157" s="27"/>
    </row>
    <row r="158" spans="1:29" s="23" customFormat="1" ht="3" customHeight="1" x14ac:dyDescent="0.15">
      <c r="A158" s="26"/>
      <c r="C158" s="24"/>
      <c r="AC158" s="27"/>
    </row>
    <row r="159" spans="1:29" s="23" customFormat="1" ht="9" x14ac:dyDescent="0.15">
      <c r="A159" s="26"/>
      <c r="B159" s="23" t="s">
        <v>16</v>
      </c>
      <c r="C159" s="28" t="s">
        <v>14</v>
      </c>
      <c r="D159" s="40"/>
      <c r="E159" s="40"/>
      <c r="F159" s="40"/>
      <c r="G159" s="40">
        <v>64850</v>
      </c>
      <c r="H159" s="40">
        <v>0</v>
      </c>
      <c r="I159" s="40">
        <v>64850</v>
      </c>
      <c r="J159" s="40">
        <v>20095</v>
      </c>
      <c r="K159" s="40">
        <v>13065</v>
      </c>
      <c r="L159" s="40">
        <v>3196</v>
      </c>
      <c r="M159" s="40">
        <v>5413</v>
      </c>
      <c r="N159" s="40">
        <v>2561</v>
      </c>
      <c r="O159" s="40">
        <v>730</v>
      </c>
      <c r="P159" s="40">
        <v>0</v>
      </c>
      <c r="Q159" s="40">
        <v>19791</v>
      </c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27"/>
    </row>
    <row r="160" spans="1:29" s="23" customFormat="1" ht="9" x14ac:dyDescent="0.15">
      <c r="A160" s="26"/>
      <c r="B160" s="30"/>
      <c r="C160" s="28" t="s">
        <v>15</v>
      </c>
      <c r="D160" s="41"/>
      <c r="E160" s="41"/>
      <c r="F160" s="41"/>
      <c r="G160" s="41"/>
      <c r="H160" s="41"/>
      <c r="I160" s="41"/>
      <c r="J160" s="41">
        <f t="shared" ref="J160:Q160" si="55">J159*100/$I159</f>
        <v>30.986892829606784</v>
      </c>
      <c r="K160" s="41">
        <f t="shared" si="55"/>
        <v>20.146491904394757</v>
      </c>
      <c r="L160" s="41">
        <f t="shared" si="55"/>
        <v>4.9282960678488816</v>
      </c>
      <c r="M160" s="41">
        <f t="shared" si="55"/>
        <v>8.3469545104086347</v>
      </c>
      <c r="N160" s="41">
        <f t="shared" si="55"/>
        <v>3.9491133384734001</v>
      </c>
      <c r="O160" s="41">
        <f t="shared" si="55"/>
        <v>1.125674633770239</v>
      </c>
      <c r="P160" s="41">
        <f t="shared" si="55"/>
        <v>0</v>
      </c>
      <c r="Q160" s="41">
        <f t="shared" si="55"/>
        <v>30.518118735543563</v>
      </c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7"/>
    </row>
    <row r="161" spans="1:29" ht="13.7" customHeight="1" x14ac:dyDescent="0.15">
      <c r="A161" s="38" t="s">
        <v>85</v>
      </c>
      <c r="B161" s="2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spans="1:29" ht="18.75" customHeight="1" x14ac:dyDescent="0.15">
      <c r="A162" s="53" t="s">
        <v>68</v>
      </c>
      <c r="B162" s="55" t="s">
        <v>84</v>
      </c>
      <c r="C162" s="55" t="s">
        <v>69</v>
      </c>
      <c r="D162" s="57" t="s">
        <v>70</v>
      </c>
      <c r="E162" s="47" t="s">
        <v>1</v>
      </c>
      <c r="F162" s="49" t="s">
        <v>71</v>
      </c>
      <c r="G162" s="12" t="s">
        <v>2</v>
      </c>
      <c r="H162" s="10"/>
      <c r="I162" s="11"/>
      <c r="J162" s="6"/>
      <c r="K162" s="6"/>
      <c r="L162" s="13" t="s">
        <v>3</v>
      </c>
      <c r="M162" s="14" t="s">
        <v>4</v>
      </c>
      <c r="N162" s="3"/>
      <c r="O162" s="3"/>
      <c r="P162" s="3"/>
      <c r="Q162" s="5"/>
      <c r="R162" s="17" t="s">
        <v>72</v>
      </c>
      <c r="S162" s="17"/>
      <c r="T162" s="18"/>
      <c r="U162" s="17" t="s">
        <v>5</v>
      </c>
      <c r="V162" s="17"/>
      <c r="W162" s="17"/>
      <c r="X162" s="17"/>
      <c r="Y162" s="17"/>
      <c r="Z162" s="17"/>
      <c r="AA162" s="17"/>
      <c r="AB162" s="19"/>
      <c r="AC162" s="51" t="s">
        <v>68</v>
      </c>
    </row>
    <row r="163" spans="1:29" ht="42" customHeight="1" x14ac:dyDescent="0.15">
      <c r="A163" s="54"/>
      <c r="B163" s="56"/>
      <c r="C163" s="56"/>
      <c r="D163" s="58"/>
      <c r="E163" s="48"/>
      <c r="F163" s="50"/>
      <c r="G163" s="7" t="s">
        <v>6</v>
      </c>
      <c r="H163" s="9" t="s">
        <v>73</v>
      </c>
      <c r="I163" s="9" t="s">
        <v>74</v>
      </c>
      <c r="J163" s="7" t="s">
        <v>7</v>
      </c>
      <c r="K163" s="7" t="s">
        <v>8</v>
      </c>
      <c r="L163" s="4" t="s">
        <v>9</v>
      </c>
      <c r="M163" s="15" t="s">
        <v>10</v>
      </c>
      <c r="N163" s="15" t="s">
        <v>11</v>
      </c>
      <c r="O163" s="16" t="s">
        <v>12</v>
      </c>
      <c r="P163" s="16" t="s">
        <v>75</v>
      </c>
      <c r="Q163" s="16" t="s">
        <v>76</v>
      </c>
      <c r="R163" s="9" t="s">
        <v>77</v>
      </c>
      <c r="S163" s="9" t="s">
        <v>73</v>
      </c>
      <c r="T163" s="9" t="s">
        <v>78</v>
      </c>
      <c r="U163" s="9" t="s">
        <v>7</v>
      </c>
      <c r="V163" s="9" t="s">
        <v>8</v>
      </c>
      <c r="W163" s="9" t="s">
        <v>79</v>
      </c>
      <c r="X163" s="9" t="s">
        <v>10</v>
      </c>
      <c r="Y163" s="9" t="s">
        <v>11</v>
      </c>
      <c r="Z163" s="9" t="s">
        <v>80</v>
      </c>
      <c r="AA163" s="9" t="s">
        <v>75</v>
      </c>
      <c r="AB163" s="8" t="s">
        <v>81</v>
      </c>
      <c r="AC163" s="52"/>
    </row>
    <row r="164" spans="1:29" s="23" customFormat="1" ht="8.25" customHeight="1" x14ac:dyDescent="0.15">
      <c r="A164" s="22"/>
      <c r="C164" s="24"/>
      <c r="AC164" s="31"/>
    </row>
    <row r="165" spans="1:29" s="23" customFormat="1" ht="9" x14ac:dyDescent="0.15">
      <c r="A165" s="26"/>
      <c r="B165" s="23" t="s">
        <v>0</v>
      </c>
      <c r="C165" s="24"/>
      <c r="AC165" s="27"/>
    </row>
    <row r="166" spans="1:29" s="23" customFormat="1" ht="9" x14ac:dyDescent="0.15">
      <c r="A166" s="26">
        <v>236</v>
      </c>
      <c r="B166" s="23" t="s">
        <v>39</v>
      </c>
      <c r="C166" s="28" t="s">
        <v>14</v>
      </c>
      <c r="D166" s="40">
        <v>129830</v>
      </c>
      <c r="E166" s="40">
        <v>87401</v>
      </c>
      <c r="F166" s="40">
        <v>3454</v>
      </c>
      <c r="G166" s="40">
        <f>SUM(H166:I166)</f>
        <v>532724</v>
      </c>
      <c r="H166" s="40">
        <v>0</v>
      </c>
      <c r="I166" s="40">
        <f>SUM(J166:Q166)</f>
        <v>532724</v>
      </c>
      <c r="J166" s="40">
        <v>153419</v>
      </c>
      <c r="K166" s="40">
        <v>128935</v>
      </c>
      <c r="L166" s="40">
        <v>0</v>
      </c>
      <c r="M166" s="40">
        <v>56813</v>
      </c>
      <c r="N166" s="40">
        <v>29094</v>
      </c>
      <c r="O166" s="40">
        <v>0</v>
      </c>
      <c r="P166" s="40">
        <v>24677</v>
      </c>
      <c r="Q166" s="40">
        <v>139786</v>
      </c>
      <c r="R166" s="40">
        <f>SUM(S166:T166)</f>
        <v>60</v>
      </c>
      <c r="S166" s="40">
        <v>0</v>
      </c>
      <c r="T166" s="40">
        <f>SUM(U166:AB166)</f>
        <v>60</v>
      </c>
      <c r="U166" s="40">
        <v>18</v>
      </c>
      <c r="V166" s="40">
        <v>16</v>
      </c>
      <c r="W166" s="40">
        <v>0</v>
      </c>
      <c r="X166" s="40">
        <v>6</v>
      </c>
      <c r="Y166" s="40">
        <v>3</v>
      </c>
      <c r="Z166" s="40">
        <v>0</v>
      </c>
      <c r="AA166" s="40">
        <v>2</v>
      </c>
      <c r="AB166" s="40">
        <v>15</v>
      </c>
      <c r="AC166" s="27">
        <f>A166</f>
        <v>236</v>
      </c>
    </row>
    <row r="167" spans="1:29" s="23" customFormat="1" ht="9" x14ac:dyDescent="0.15">
      <c r="A167" s="26"/>
      <c r="C167" s="28" t="s">
        <v>15</v>
      </c>
      <c r="D167" s="41"/>
      <c r="E167" s="41">
        <f>E166*100/D166</f>
        <v>67.319571747670025</v>
      </c>
      <c r="F167" s="41">
        <f>F166*100/E166</f>
        <v>3.9518998638459513</v>
      </c>
      <c r="G167" s="41"/>
      <c r="H167" s="41"/>
      <c r="I167" s="41"/>
      <c r="J167" s="41">
        <f t="shared" ref="J167:Q167" si="56">J166*100/$I166</f>
        <v>28.798965317875673</v>
      </c>
      <c r="K167" s="41">
        <f t="shared" si="56"/>
        <v>24.202964386811932</v>
      </c>
      <c r="L167" s="41">
        <f t="shared" si="56"/>
        <v>0</v>
      </c>
      <c r="M167" s="41">
        <f t="shared" si="56"/>
        <v>10.664621830441279</v>
      </c>
      <c r="N167" s="41">
        <f t="shared" si="56"/>
        <v>5.4613646090658579</v>
      </c>
      <c r="O167" s="41">
        <f t="shared" si="56"/>
        <v>0</v>
      </c>
      <c r="P167" s="41">
        <f t="shared" si="56"/>
        <v>4.6322298225722891</v>
      </c>
      <c r="Q167" s="41">
        <f t="shared" si="56"/>
        <v>26.239854033232969</v>
      </c>
      <c r="R167" s="29">
        <f>SUM(S167:T167)</f>
        <v>8</v>
      </c>
      <c r="S167" s="29"/>
      <c r="T167" s="29">
        <f>SUM(U167:AB167)</f>
        <v>8</v>
      </c>
      <c r="U167" s="29">
        <v>1</v>
      </c>
      <c r="V167" s="29"/>
      <c r="W167" s="29"/>
      <c r="X167" s="29">
        <v>3</v>
      </c>
      <c r="Y167" s="29">
        <v>3</v>
      </c>
      <c r="Z167" s="29"/>
      <c r="AA167" s="29"/>
      <c r="AB167" s="29">
        <v>1</v>
      </c>
      <c r="AC167" s="27"/>
    </row>
    <row r="168" spans="1:29" s="23" customFormat="1" ht="3" customHeight="1" x14ac:dyDescent="0.15">
      <c r="A168" s="26"/>
      <c r="C168" s="24"/>
      <c r="AC168" s="27"/>
    </row>
    <row r="169" spans="1:29" s="23" customFormat="1" ht="9" x14ac:dyDescent="0.15">
      <c r="A169" s="26"/>
      <c r="B169" s="23" t="s">
        <v>16</v>
      </c>
      <c r="C169" s="28" t="s">
        <v>14</v>
      </c>
      <c r="D169" s="40"/>
      <c r="E169" s="40"/>
      <c r="F169" s="40"/>
      <c r="G169" s="40">
        <v>80953</v>
      </c>
      <c r="H169" s="40">
        <v>0</v>
      </c>
      <c r="I169" s="40">
        <v>80953</v>
      </c>
      <c r="J169" s="40">
        <v>23511</v>
      </c>
      <c r="K169" s="40">
        <v>19933</v>
      </c>
      <c r="L169" s="40">
        <v>0</v>
      </c>
      <c r="M169" s="40">
        <v>8549</v>
      </c>
      <c r="N169" s="40">
        <v>4336</v>
      </c>
      <c r="O169" s="40">
        <v>0</v>
      </c>
      <c r="P169" s="40">
        <v>3712</v>
      </c>
      <c r="Q169" s="40">
        <v>20912</v>
      </c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27"/>
    </row>
    <row r="170" spans="1:29" s="23" customFormat="1" ht="9" x14ac:dyDescent="0.15">
      <c r="A170" s="26"/>
      <c r="B170" s="30"/>
      <c r="C170" s="28" t="s">
        <v>15</v>
      </c>
      <c r="D170" s="41"/>
      <c r="E170" s="41"/>
      <c r="F170" s="41"/>
      <c r="G170" s="41"/>
      <c r="H170" s="41"/>
      <c r="I170" s="41"/>
      <c r="J170" s="41">
        <f t="shared" ref="J170:Q170" si="57">J169*100/$I169</f>
        <v>29.042777908168937</v>
      </c>
      <c r="K170" s="41">
        <f t="shared" si="57"/>
        <v>24.622929354069644</v>
      </c>
      <c r="L170" s="41">
        <f t="shared" si="57"/>
        <v>0</v>
      </c>
      <c r="M170" s="41">
        <f t="shared" si="57"/>
        <v>10.560448655392635</v>
      </c>
      <c r="N170" s="41">
        <f t="shared" si="57"/>
        <v>5.3561943349844974</v>
      </c>
      <c r="O170" s="41">
        <f t="shared" si="57"/>
        <v>0</v>
      </c>
      <c r="P170" s="41">
        <f t="shared" si="57"/>
        <v>4.5853767000605288</v>
      </c>
      <c r="Q170" s="41">
        <f t="shared" si="57"/>
        <v>25.832273047323756</v>
      </c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7"/>
    </row>
    <row r="171" spans="1:29" s="23" customFormat="1" ht="8.25" customHeight="1" x14ac:dyDescent="0.15">
      <c r="A171" s="22"/>
      <c r="C171" s="24"/>
      <c r="AC171" s="31"/>
    </row>
    <row r="172" spans="1:29" s="23" customFormat="1" ht="9" x14ac:dyDescent="0.15">
      <c r="A172" s="26"/>
      <c r="B172" s="23" t="s">
        <v>0</v>
      </c>
      <c r="C172" s="24"/>
      <c r="AC172" s="27"/>
    </row>
    <row r="173" spans="1:29" s="23" customFormat="1" ht="9" x14ac:dyDescent="0.15">
      <c r="A173" s="26">
        <v>237</v>
      </c>
      <c r="B173" s="23" t="s">
        <v>40</v>
      </c>
      <c r="C173" s="28" t="s">
        <v>14</v>
      </c>
      <c r="D173" s="40">
        <v>82262</v>
      </c>
      <c r="E173" s="40">
        <v>54852</v>
      </c>
      <c r="F173" s="40">
        <v>2329</v>
      </c>
      <c r="G173" s="40">
        <f>SUM(H173:I173)</f>
        <v>406838</v>
      </c>
      <c r="H173" s="40">
        <v>0</v>
      </c>
      <c r="I173" s="40">
        <f>SUM(J173:Q173)</f>
        <v>406838</v>
      </c>
      <c r="J173" s="40">
        <v>151041</v>
      </c>
      <c r="K173" s="40">
        <v>85940</v>
      </c>
      <c r="L173" s="40">
        <v>15569</v>
      </c>
      <c r="M173" s="40">
        <v>32195</v>
      </c>
      <c r="N173" s="40">
        <v>14682</v>
      </c>
      <c r="O173" s="40">
        <v>5152</v>
      </c>
      <c r="P173" s="40">
        <v>0</v>
      </c>
      <c r="Q173" s="40">
        <v>102259</v>
      </c>
      <c r="R173" s="40">
        <f>SUM(S173:T173)</f>
        <v>43</v>
      </c>
      <c r="S173" s="40">
        <v>0</v>
      </c>
      <c r="T173" s="40">
        <f>SUM(U173:AB173)</f>
        <v>43</v>
      </c>
      <c r="U173" s="40">
        <v>17</v>
      </c>
      <c r="V173" s="40">
        <v>9</v>
      </c>
      <c r="W173" s="40">
        <v>1</v>
      </c>
      <c r="X173" s="40">
        <v>3</v>
      </c>
      <c r="Y173" s="40">
        <v>1</v>
      </c>
      <c r="Z173" s="40">
        <v>0</v>
      </c>
      <c r="AA173" s="40">
        <v>0</v>
      </c>
      <c r="AB173" s="40">
        <v>12</v>
      </c>
      <c r="AC173" s="27">
        <f>A173</f>
        <v>237</v>
      </c>
    </row>
    <row r="174" spans="1:29" s="23" customFormat="1" ht="9" x14ac:dyDescent="0.15">
      <c r="A174" s="26"/>
      <c r="C174" s="28" t="s">
        <v>15</v>
      </c>
      <c r="D174" s="41"/>
      <c r="E174" s="41">
        <f>E173*100/D173</f>
        <v>66.679633366560495</v>
      </c>
      <c r="F174" s="41">
        <f>F173*100/E173</f>
        <v>4.2459709764457081</v>
      </c>
      <c r="G174" s="41"/>
      <c r="H174" s="41"/>
      <c r="I174" s="41"/>
      <c r="J174" s="41">
        <f t="shared" ref="J174:Q174" si="58">J173*100/$I173</f>
        <v>37.125588071910684</v>
      </c>
      <c r="K174" s="41">
        <f t="shared" si="58"/>
        <v>21.123887149184689</v>
      </c>
      <c r="L174" s="41">
        <f t="shared" si="58"/>
        <v>3.8268303354160622</v>
      </c>
      <c r="M174" s="41">
        <f t="shared" si="58"/>
        <v>7.9134692432860252</v>
      </c>
      <c r="N174" s="41">
        <f t="shared" si="58"/>
        <v>3.6088074368667629</v>
      </c>
      <c r="O174" s="41">
        <f t="shared" si="58"/>
        <v>1.2663517173911976</v>
      </c>
      <c r="P174" s="41">
        <f t="shared" si="58"/>
        <v>0</v>
      </c>
      <c r="Q174" s="41">
        <f t="shared" si="58"/>
        <v>25.135066045944576</v>
      </c>
      <c r="R174" s="29">
        <f>SUM(S174:T174)</f>
        <v>5</v>
      </c>
      <c r="S174" s="29"/>
      <c r="T174" s="29">
        <f>SUM(U174:AB174)</f>
        <v>5</v>
      </c>
      <c r="U174" s="29"/>
      <c r="V174" s="29">
        <v>1</v>
      </c>
      <c r="W174" s="29">
        <v>1</v>
      </c>
      <c r="X174" s="29">
        <v>1</v>
      </c>
      <c r="Y174" s="29">
        <v>1</v>
      </c>
      <c r="Z174" s="29"/>
      <c r="AA174" s="29"/>
      <c r="AB174" s="29">
        <v>1</v>
      </c>
      <c r="AC174" s="27"/>
    </row>
    <row r="175" spans="1:29" s="23" customFormat="1" ht="3" customHeight="1" x14ac:dyDescent="0.15">
      <c r="A175" s="26"/>
      <c r="C175" s="24"/>
      <c r="AC175" s="27"/>
    </row>
    <row r="176" spans="1:29" s="23" customFormat="1" ht="9" x14ac:dyDescent="0.15">
      <c r="A176" s="26"/>
      <c r="B176" s="23" t="s">
        <v>16</v>
      </c>
      <c r="C176" s="28" t="s">
        <v>14</v>
      </c>
      <c r="D176" s="40"/>
      <c r="E176" s="40"/>
      <c r="F176" s="40"/>
      <c r="G176" s="40">
        <v>49737</v>
      </c>
      <c r="H176" s="40">
        <v>0</v>
      </c>
      <c r="I176" s="40">
        <v>49737</v>
      </c>
      <c r="J176" s="40">
        <v>18250</v>
      </c>
      <c r="K176" s="40">
        <v>10103</v>
      </c>
      <c r="L176" s="40">
        <v>1885</v>
      </c>
      <c r="M176" s="40">
        <v>4046</v>
      </c>
      <c r="N176" s="40">
        <v>1553</v>
      </c>
      <c r="O176" s="40">
        <v>661</v>
      </c>
      <c r="P176" s="40">
        <v>0</v>
      </c>
      <c r="Q176" s="40">
        <v>13240</v>
      </c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27"/>
    </row>
    <row r="177" spans="1:29" s="23" customFormat="1" ht="9" x14ac:dyDescent="0.15">
      <c r="A177" s="26"/>
      <c r="B177" s="30"/>
      <c r="C177" s="28" t="s">
        <v>15</v>
      </c>
      <c r="D177" s="41"/>
      <c r="E177" s="41"/>
      <c r="F177" s="41"/>
      <c r="G177" s="41"/>
      <c r="H177" s="41"/>
      <c r="I177" s="41"/>
      <c r="J177" s="41">
        <f t="shared" ref="J177:Q177" si="59">J176*100/$I176</f>
        <v>36.693005207390875</v>
      </c>
      <c r="K177" s="41">
        <f t="shared" si="59"/>
        <v>20.312845567686029</v>
      </c>
      <c r="L177" s="41">
        <f t="shared" si="59"/>
        <v>3.789935058407222</v>
      </c>
      <c r="M177" s="41">
        <f t="shared" si="59"/>
        <v>8.1347889900878627</v>
      </c>
      <c r="N177" s="41">
        <f t="shared" si="59"/>
        <v>3.1224239499768784</v>
      </c>
      <c r="O177" s="41">
        <f t="shared" si="59"/>
        <v>1.3289904899772804</v>
      </c>
      <c r="P177" s="41">
        <f t="shared" si="59"/>
        <v>0</v>
      </c>
      <c r="Q177" s="41">
        <f t="shared" si="59"/>
        <v>26.620021312101656</v>
      </c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7"/>
    </row>
    <row r="178" spans="1:29" s="23" customFormat="1" ht="8.25" customHeight="1" x14ac:dyDescent="0.15">
      <c r="A178" s="22"/>
      <c r="C178" s="24"/>
      <c r="AC178" s="31"/>
    </row>
    <row r="179" spans="1:29" s="23" customFormat="1" ht="9" x14ac:dyDescent="0.15">
      <c r="A179" s="26"/>
      <c r="B179" s="23" t="s">
        <v>21</v>
      </c>
      <c r="C179" s="24"/>
      <c r="AC179" s="27"/>
    </row>
    <row r="180" spans="1:29" s="23" customFormat="1" ht="9" x14ac:dyDescent="0.15">
      <c r="A180" s="26">
        <v>23</v>
      </c>
      <c r="B180" s="23" t="s">
        <v>41</v>
      </c>
      <c r="C180" s="28" t="s">
        <v>14</v>
      </c>
      <c r="D180" s="40">
        <f t="shared" ref="D180:AB180" si="60">D156+D166+D173</f>
        <v>316617</v>
      </c>
      <c r="E180" s="40">
        <f t="shared" si="60"/>
        <v>212843</v>
      </c>
      <c r="F180" s="40">
        <f t="shared" si="60"/>
        <v>8411</v>
      </c>
      <c r="G180" s="40">
        <f t="shared" si="60"/>
        <v>1375835</v>
      </c>
      <c r="H180" s="40">
        <f t="shared" si="60"/>
        <v>0</v>
      </c>
      <c r="I180" s="40">
        <f t="shared" si="60"/>
        <v>1375835</v>
      </c>
      <c r="J180" s="40">
        <f t="shared" si="60"/>
        <v>439877</v>
      </c>
      <c r="K180" s="40">
        <f t="shared" si="60"/>
        <v>301705</v>
      </c>
      <c r="L180" s="40">
        <f t="shared" si="60"/>
        <v>35621</v>
      </c>
      <c r="M180" s="40">
        <f t="shared" si="60"/>
        <v>126038</v>
      </c>
      <c r="N180" s="40">
        <f t="shared" si="60"/>
        <v>60741</v>
      </c>
      <c r="O180" s="40">
        <f t="shared" si="60"/>
        <v>10326</v>
      </c>
      <c r="P180" s="40">
        <f t="shared" si="60"/>
        <v>24677</v>
      </c>
      <c r="Q180" s="40">
        <f t="shared" si="60"/>
        <v>376850</v>
      </c>
      <c r="R180" s="40">
        <f t="shared" si="60"/>
        <v>155</v>
      </c>
      <c r="S180" s="40">
        <f t="shared" si="60"/>
        <v>0</v>
      </c>
      <c r="T180" s="40">
        <f t="shared" si="60"/>
        <v>155</v>
      </c>
      <c r="U180" s="40">
        <f t="shared" si="60"/>
        <v>52</v>
      </c>
      <c r="V180" s="40">
        <f t="shared" si="60"/>
        <v>36</v>
      </c>
      <c r="W180" s="40">
        <f t="shared" si="60"/>
        <v>3</v>
      </c>
      <c r="X180" s="40">
        <f t="shared" si="60"/>
        <v>13</v>
      </c>
      <c r="Y180" s="40">
        <f t="shared" si="60"/>
        <v>6</v>
      </c>
      <c r="Z180" s="40">
        <f t="shared" si="60"/>
        <v>0</v>
      </c>
      <c r="AA180" s="40">
        <f t="shared" si="60"/>
        <v>2</v>
      </c>
      <c r="AB180" s="40">
        <f t="shared" si="60"/>
        <v>43</v>
      </c>
      <c r="AC180" s="27">
        <f>A180</f>
        <v>23</v>
      </c>
    </row>
    <row r="181" spans="1:29" s="23" customFormat="1" ht="9" x14ac:dyDescent="0.15">
      <c r="A181" s="26"/>
      <c r="C181" s="28" t="s">
        <v>15</v>
      </c>
      <c r="D181" s="41"/>
      <c r="E181" s="41">
        <f>E180*100/D180</f>
        <v>67.224122520268963</v>
      </c>
      <c r="F181" s="41">
        <f>F180*100/E180</f>
        <v>3.951739075280841</v>
      </c>
      <c r="G181" s="41"/>
      <c r="H181" s="41"/>
      <c r="I181" s="41"/>
      <c r="J181" s="41">
        <f t="shared" ref="J181:Q181" si="61">J180*100/$I180</f>
        <v>31.971639041018726</v>
      </c>
      <c r="K181" s="41">
        <f t="shared" si="61"/>
        <v>21.928865016517243</v>
      </c>
      <c r="L181" s="41">
        <f t="shared" si="61"/>
        <v>2.5890459248383708</v>
      </c>
      <c r="M181" s="41">
        <f t="shared" si="61"/>
        <v>9.1608368736076642</v>
      </c>
      <c r="N181" s="41">
        <f t="shared" si="61"/>
        <v>4.4148462570002946</v>
      </c>
      <c r="O181" s="41">
        <f t="shared" si="61"/>
        <v>0.75052604418407731</v>
      </c>
      <c r="P181" s="41">
        <f t="shared" si="61"/>
        <v>1.7936017036926666</v>
      </c>
      <c r="Q181" s="41">
        <f t="shared" si="61"/>
        <v>27.390639139140958</v>
      </c>
      <c r="R181" s="29">
        <f t="shared" ref="R181:AB181" si="62">R157+R167+R174</f>
        <v>19</v>
      </c>
      <c r="S181" s="29">
        <f t="shared" si="62"/>
        <v>0</v>
      </c>
      <c r="T181" s="29">
        <f t="shared" si="62"/>
        <v>19</v>
      </c>
      <c r="U181" s="29">
        <f t="shared" si="62"/>
        <v>1</v>
      </c>
      <c r="V181" s="29">
        <f t="shared" si="62"/>
        <v>2</v>
      </c>
      <c r="W181" s="29">
        <f t="shared" si="62"/>
        <v>2</v>
      </c>
      <c r="X181" s="29">
        <f t="shared" si="62"/>
        <v>6</v>
      </c>
      <c r="Y181" s="29">
        <f t="shared" si="62"/>
        <v>6</v>
      </c>
      <c r="Z181" s="29">
        <f t="shared" si="62"/>
        <v>0</v>
      </c>
      <c r="AA181" s="29">
        <f t="shared" si="62"/>
        <v>0</v>
      </c>
      <c r="AB181" s="29">
        <f t="shared" si="62"/>
        <v>2</v>
      </c>
      <c r="AC181" s="27"/>
    </row>
    <row r="182" spans="1:29" s="23" customFormat="1" ht="3" customHeight="1" x14ac:dyDescent="0.15">
      <c r="A182" s="26"/>
      <c r="C182" s="24"/>
      <c r="AC182" s="27"/>
    </row>
    <row r="183" spans="1:29" s="23" customFormat="1" ht="9" x14ac:dyDescent="0.15">
      <c r="A183" s="26"/>
      <c r="B183" s="23" t="s">
        <v>16</v>
      </c>
      <c r="C183" s="28" t="s">
        <v>14</v>
      </c>
      <c r="D183" s="40"/>
      <c r="E183" s="40"/>
      <c r="F183" s="40"/>
      <c r="G183" s="40">
        <v>195541</v>
      </c>
      <c r="H183" s="40">
        <v>0</v>
      </c>
      <c r="I183" s="40">
        <v>195541</v>
      </c>
      <c r="J183" s="40">
        <v>61856</v>
      </c>
      <c r="K183" s="40">
        <v>43101</v>
      </c>
      <c r="L183" s="40">
        <v>5081</v>
      </c>
      <c r="M183" s="40">
        <v>18008</v>
      </c>
      <c r="N183" s="40">
        <v>8450</v>
      </c>
      <c r="O183" s="40">
        <v>1391</v>
      </c>
      <c r="P183" s="40">
        <v>3712</v>
      </c>
      <c r="Q183" s="40">
        <v>53942</v>
      </c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27"/>
    </row>
    <row r="184" spans="1:29" s="23" customFormat="1" ht="9" x14ac:dyDescent="0.15">
      <c r="A184" s="26"/>
      <c r="B184" s="30"/>
      <c r="C184" s="28" t="s">
        <v>15</v>
      </c>
      <c r="D184" s="41"/>
      <c r="E184" s="41"/>
      <c r="F184" s="41"/>
      <c r="G184" s="41"/>
      <c r="H184" s="41"/>
      <c r="I184" s="41"/>
      <c r="J184" s="41">
        <f t="shared" ref="J184:Q184" si="63">J183*100/$I183</f>
        <v>31.633263612234774</v>
      </c>
      <c r="K184" s="41">
        <f t="shared" si="63"/>
        <v>22.041924711441592</v>
      </c>
      <c r="L184" s="41">
        <f t="shared" si="63"/>
        <v>2.5984320423849732</v>
      </c>
      <c r="M184" s="41">
        <f t="shared" si="63"/>
        <v>9.2093218302044075</v>
      </c>
      <c r="N184" s="41">
        <f t="shared" si="63"/>
        <v>4.3213443727913843</v>
      </c>
      <c r="O184" s="41">
        <f t="shared" si="63"/>
        <v>0.71135976598258166</v>
      </c>
      <c r="P184" s="41">
        <f t="shared" si="63"/>
        <v>1.8983231138226766</v>
      </c>
      <c r="Q184" s="41">
        <f t="shared" si="63"/>
        <v>27.586030551137615</v>
      </c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7"/>
    </row>
    <row r="185" spans="1:29" s="23" customFormat="1" ht="8.25" customHeight="1" x14ac:dyDescent="0.15">
      <c r="A185" s="22"/>
      <c r="C185" s="24"/>
      <c r="AC185" s="31"/>
    </row>
    <row r="186" spans="1:29" s="23" customFormat="1" ht="9" x14ac:dyDescent="0.15">
      <c r="A186" s="26"/>
      <c r="B186" s="23" t="s">
        <v>31</v>
      </c>
      <c r="C186" s="24"/>
      <c r="AC186" s="27"/>
    </row>
    <row r="187" spans="1:29" s="23" customFormat="1" ht="9" x14ac:dyDescent="0.15">
      <c r="A187" s="26">
        <v>2</v>
      </c>
      <c r="B187" s="23" t="s">
        <v>32</v>
      </c>
      <c r="C187" s="28" t="s">
        <v>14</v>
      </c>
      <c r="D187" s="40">
        <f t="shared" ref="D187:AB187" si="64">D128+D149+D180</f>
        <v>1238740</v>
      </c>
      <c r="E187" s="40">
        <f t="shared" si="64"/>
        <v>851158</v>
      </c>
      <c r="F187" s="40">
        <f t="shared" si="64"/>
        <v>35834</v>
      </c>
      <c r="G187" s="40">
        <f t="shared" si="64"/>
        <v>4946778</v>
      </c>
      <c r="H187" s="40">
        <f t="shared" si="64"/>
        <v>0</v>
      </c>
      <c r="I187" s="40">
        <f t="shared" si="64"/>
        <v>4946778</v>
      </c>
      <c r="J187" s="40">
        <f t="shared" si="64"/>
        <v>1792995</v>
      </c>
      <c r="K187" s="40">
        <f t="shared" si="64"/>
        <v>1300359</v>
      </c>
      <c r="L187" s="40">
        <f t="shared" si="64"/>
        <v>201953</v>
      </c>
      <c r="M187" s="40">
        <f t="shared" si="64"/>
        <v>496213</v>
      </c>
      <c r="N187" s="40">
        <f t="shared" si="64"/>
        <v>127737</v>
      </c>
      <c r="O187" s="40">
        <f t="shared" si="64"/>
        <v>36009</v>
      </c>
      <c r="P187" s="40">
        <f t="shared" si="64"/>
        <v>24677</v>
      </c>
      <c r="Q187" s="40">
        <f t="shared" si="64"/>
        <v>966835</v>
      </c>
      <c r="R187" s="40">
        <f t="shared" si="64"/>
        <v>476</v>
      </c>
      <c r="S187" s="40">
        <f t="shared" si="64"/>
        <v>0</v>
      </c>
      <c r="T187" s="40">
        <f t="shared" si="64"/>
        <v>476</v>
      </c>
      <c r="U187" s="40">
        <f t="shared" si="64"/>
        <v>183</v>
      </c>
      <c r="V187" s="40">
        <f t="shared" si="64"/>
        <v>124</v>
      </c>
      <c r="W187" s="40">
        <f t="shared" si="64"/>
        <v>15</v>
      </c>
      <c r="X187" s="40">
        <f t="shared" si="64"/>
        <v>45</v>
      </c>
      <c r="Y187" s="40">
        <f t="shared" si="64"/>
        <v>10</v>
      </c>
      <c r="Z187" s="40">
        <f t="shared" si="64"/>
        <v>2</v>
      </c>
      <c r="AA187" s="40">
        <f t="shared" si="64"/>
        <v>2</v>
      </c>
      <c r="AB187" s="40">
        <f t="shared" si="64"/>
        <v>95</v>
      </c>
      <c r="AC187" s="27">
        <f>A187</f>
        <v>2</v>
      </c>
    </row>
    <row r="188" spans="1:29" s="23" customFormat="1" ht="9" x14ac:dyDescent="0.15">
      <c r="A188" s="26"/>
      <c r="C188" s="28" t="s">
        <v>15</v>
      </c>
      <c r="D188" s="41"/>
      <c r="E188" s="41">
        <f>E187*100/D187</f>
        <v>68.711594039104256</v>
      </c>
      <c r="F188" s="41">
        <f>F187*100/E187</f>
        <v>4.2100291602734154</v>
      </c>
      <c r="G188" s="41"/>
      <c r="H188" s="41"/>
      <c r="I188" s="41"/>
      <c r="J188" s="41">
        <f t="shared" ref="J188:Q188" si="65">J187*100/$I187</f>
        <v>36.245713876790106</v>
      </c>
      <c r="K188" s="41">
        <f t="shared" si="65"/>
        <v>26.286989228140012</v>
      </c>
      <c r="L188" s="41">
        <f t="shared" si="65"/>
        <v>4.0825159325928917</v>
      </c>
      <c r="M188" s="41">
        <f t="shared" si="65"/>
        <v>10.031034341949447</v>
      </c>
      <c r="N188" s="41">
        <f t="shared" si="65"/>
        <v>2.5822262490857684</v>
      </c>
      <c r="O188" s="41">
        <f t="shared" si="65"/>
        <v>0.72792836064201794</v>
      </c>
      <c r="P188" s="41">
        <f t="shared" si="65"/>
        <v>0.49884995849823865</v>
      </c>
      <c r="Q188" s="41">
        <f t="shared" si="65"/>
        <v>19.544742052301519</v>
      </c>
      <c r="R188" s="29">
        <f t="shared" ref="R188:AB188" si="66">R129+R150+R181</f>
        <v>70</v>
      </c>
      <c r="S188" s="29">
        <f t="shared" si="66"/>
        <v>0</v>
      </c>
      <c r="T188" s="29">
        <f t="shared" si="66"/>
        <v>70</v>
      </c>
      <c r="U188" s="29">
        <f t="shared" si="66"/>
        <v>1</v>
      </c>
      <c r="V188" s="29">
        <f t="shared" si="66"/>
        <v>6</v>
      </c>
      <c r="W188" s="29">
        <f t="shared" si="66"/>
        <v>12</v>
      </c>
      <c r="X188" s="29">
        <f t="shared" si="66"/>
        <v>23</v>
      </c>
      <c r="Y188" s="29">
        <f t="shared" si="66"/>
        <v>10</v>
      </c>
      <c r="Z188" s="29">
        <f t="shared" si="66"/>
        <v>2</v>
      </c>
      <c r="AA188" s="29">
        <f t="shared" si="66"/>
        <v>0</v>
      </c>
      <c r="AB188" s="29">
        <f t="shared" si="66"/>
        <v>16</v>
      </c>
      <c r="AC188" s="27"/>
    </row>
    <row r="189" spans="1:29" s="23" customFormat="1" ht="3" customHeight="1" x14ac:dyDescent="0.15">
      <c r="A189" s="26"/>
      <c r="C189" s="24"/>
      <c r="AC189" s="27"/>
    </row>
    <row r="190" spans="1:29" s="23" customFormat="1" ht="9" x14ac:dyDescent="0.15">
      <c r="A190" s="26"/>
      <c r="B190" s="23" t="s">
        <v>16</v>
      </c>
      <c r="C190" s="28" t="s">
        <v>14</v>
      </c>
      <c r="D190" s="40"/>
      <c r="E190" s="40"/>
      <c r="F190" s="40"/>
      <c r="G190" s="40">
        <v>781212</v>
      </c>
      <c r="H190" s="40">
        <v>0</v>
      </c>
      <c r="I190" s="40">
        <v>781212</v>
      </c>
      <c r="J190" s="40">
        <v>284017</v>
      </c>
      <c r="K190" s="40">
        <v>205606</v>
      </c>
      <c r="L190" s="40">
        <v>32800</v>
      </c>
      <c r="M190" s="40">
        <v>80319</v>
      </c>
      <c r="N190" s="40">
        <v>18381</v>
      </c>
      <c r="O190" s="40">
        <v>5254</v>
      </c>
      <c r="P190" s="40">
        <v>3712</v>
      </c>
      <c r="Q190" s="40">
        <v>151125</v>
      </c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27"/>
    </row>
    <row r="191" spans="1:29" s="23" customFormat="1" ht="9" x14ac:dyDescent="0.15">
      <c r="A191" s="26"/>
      <c r="B191" s="30"/>
      <c r="C191" s="28" t="s">
        <v>15</v>
      </c>
      <c r="D191" s="41"/>
      <c r="E191" s="41"/>
      <c r="F191" s="41"/>
      <c r="G191" s="41"/>
      <c r="H191" s="41"/>
      <c r="I191" s="41"/>
      <c r="J191" s="41">
        <f t="shared" ref="J191:Q191" si="67">J190*100/$I190</f>
        <v>36.355944353133339</v>
      </c>
      <c r="K191" s="41">
        <f t="shared" si="67"/>
        <v>26.318848148773956</v>
      </c>
      <c r="L191" s="41">
        <f t="shared" si="67"/>
        <v>4.1986042201092664</v>
      </c>
      <c r="M191" s="41">
        <f t="shared" si="67"/>
        <v>10.281332083992565</v>
      </c>
      <c r="N191" s="41">
        <f t="shared" si="67"/>
        <v>2.3528824442020859</v>
      </c>
      <c r="O191" s="41">
        <f t="shared" si="67"/>
        <v>0.67254471257481963</v>
      </c>
      <c r="P191" s="41">
        <f t="shared" si="67"/>
        <v>0.47515911173919501</v>
      </c>
      <c r="Q191" s="41">
        <f t="shared" si="67"/>
        <v>19.34494093792722</v>
      </c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7"/>
    </row>
    <row r="192" spans="1:29" s="23" customFormat="1" ht="8.25" customHeight="1" x14ac:dyDescent="0.15">
      <c r="A192" s="22"/>
      <c r="C192" s="24"/>
      <c r="AC192" s="31"/>
    </row>
    <row r="193" spans="1:29" s="23" customFormat="1" ht="9" x14ac:dyDescent="0.15">
      <c r="A193" s="26"/>
      <c r="B193" s="23" t="s">
        <v>0</v>
      </c>
      <c r="C193" s="24"/>
      <c r="AC193" s="27"/>
    </row>
    <row r="194" spans="1:29" s="23" customFormat="1" ht="9" x14ac:dyDescent="0.15">
      <c r="A194" s="26">
        <v>315</v>
      </c>
      <c r="B194" s="23" t="s">
        <v>42</v>
      </c>
      <c r="C194" s="28" t="s">
        <v>14</v>
      </c>
      <c r="D194" s="40">
        <v>165119</v>
      </c>
      <c r="E194" s="40">
        <v>115668</v>
      </c>
      <c r="F194" s="40">
        <v>4393</v>
      </c>
      <c r="G194" s="40">
        <f>SUM(H194:I194)</f>
        <v>667884</v>
      </c>
      <c r="H194" s="40">
        <v>0</v>
      </c>
      <c r="I194" s="40">
        <f>SUM(J194:Q194)</f>
        <v>667884</v>
      </c>
      <c r="J194" s="40">
        <v>285989</v>
      </c>
      <c r="K194" s="40">
        <v>145125</v>
      </c>
      <c r="L194" s="40">
        <v>44039</v>
      </c>
      <c r="M194" s="40">
        <v>87252</v>
      </c>
      <c r="N194" s="40">
        <v>12900</v>
      </c>
      <c r="O194" s="40">
        <v>0</v>
      </c>
      <c r="P194" s="40">
        <v>0</v>
      </c>
      <c r="Q194" s="40">
        <v>92579</v>
      </c>
      <c r="R194" s="40">
        <f>SUM(S194:T194)</f>
        <v>71</v>
      </c>
      <c r="S194" s="40">
        <v>0</v>
      </c>
      <c r="T194" s="40">
        <f>SUM(U194:AB194)</f>
        <v>71</v>
      </c>
      <c r="U194" s="40">
        <v>32</v>
      </c>
      <c r="V194" s="40">
        <v>16</v>
      </c>
      <c r="W194" s="40">
        <v>4</v>
      </c>
      <c r="X194" s="40">
        <v>9</v>
      </c>
      <c r="Y194" s="40">
        <v>1</v>
      </c>
      <c r="Z194" s="40">
        <v>0</v>
      </c>
      <c r="AA194" s="40">
        <v>0</v>
      </c>
      <c r="AB194" s="40">
        <v>9</v>
      </c>
      <c r="AC194" s="27">
        <f>A194</f>
        <v>315</v>
      </c>
    </row>
    <row r="195" spans="1:29" s="23" customFormat="1" ht="9" x14ac:dyDescent="0.15">
      <c r="A195" s="26"/>
      <c r="C195" s="28" t="s">
        <v>15</v>
      </c>
      <c r="D195" s="41"/>
      <c r="E195" s="41">
        <f>E194*100/D194</f>
        <v>70.051296337792749</v>
      </c>
      <c r="F195" s="41">
        <f>F194*100/E194</f>
        <v>3.7979389286578829</v>
      </c>
      <c r="G195" s="41"/>
      <c r="H195" s="41"/>
      <c r="I195" s="41"/>
      <c r="J195" s="41">
        <f t="shared" ref="J195:Q195" si="68">J194*100/$I194</f>
        <v>42.820160387133093</v>
      </c>
      <c r="K195" s="41">
        <f t="shared" si="68"/>
        <v>21.729072713225651</v>
      </c>
      <c r="L195" s="41">
        <f t="shared" si="68"/>
        <v>6.5938097034814431</v>
      </c>
      <c r="M195" s="41">
        <f t="shared" si="68"/>
        <v>13.063945235999066</v>
      </c>
      <c r="N195" s="41">
        <f t="shared" si="68"/>
        <v>1.9314731300645023</v>
      </c>
      <c r="O195" s="41">
        <f t="shared" si="68"/>
        <v>0</v>
      </c>
      <c r="P195" s="41">
        <f t="shared" si="68"/>
        <v>0</v>
      </c>
      <c r="Q195" s="41">
        <f t="shared" si="68"/>
        <v>13.861538830096244</v>
      </c>
      <c r="R195" s="29">
        <f>SUM(S195:T195)</f>
        <v>11</v>
      </c>
      <c r="S195" s="29"/>
      <c r="T195" s="29">
        <f>SUM(U195:AB195)</f>
        <v>11</v>
      </c>
      <c r="U195" s="29"/>
      <c r="V195" s="29">
        <v>2</v>
      </c>
      <c r="W195" s="29">
        <v>3</v>
      </c>
      <c r="X195" s="29">
        <v>2</v>
      </c>
      <c r="Y195" s="29">
        <v>1</v>
      </c>
      <c r="Z195" s="29"/>
      <c r="AA195" s="29"/>
      <c r="AB195" s="29">
        <v>3</v>
      </c>
      <c r="AC195" s="27"/>
    </row>
    <row r="196" spans="1:29" s="23" customFormat="1" ht="3" customHeight="1" x14ac:dyDescent="0.15">
      <c r="A196" s="26"/>
      <c r="C196" s="24"/>
      <c r="AC196" s="27"/>
    </row>
    <row r="197" spans="1:29" s="23" customFormat="1" ht="9" x14ac:dyDescent="0.15">
      <c r="A197" s="26"/>
      <c r="B197" s="23" t="s">
        <v>16</v>
      </c>
      <c r="C197" s="28" t="s">
        <v>14</v>
      </c>
      <c r="D197" s="40"/>
      <c r="E197" s="40"/>
      <c r="F197" s="40"/>
      <c r="G197" s="40">
        <v>107243</v>
      </c>
      <c r="H197" s="40">
        <v>0</v>
      </c>
      <c r="I197" s="40">
        <v>107243</v>
      </c>
      <c r="J197" s="40">
        <v>46526</v>
      </c>
      <c r="K197" s="40">
        <v>23280</v>
      </c>
      <c r="L197" s="40">
        <v>7256</v>
      </c>
      <c r="M197" s="40">
        <v>13963</v>
      </c>
      <c r="N197" s="40">
        <v>1920</v>
      </c>
      <c r="O197" s="40">
        <v>0</v>
      </c>
      <c r="P197" s="40">
        <v>0</v>
      </c>
      <c r="Q197" s="40">
        <v>14298</v>
      </c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27"/>
    </row>
    <row r="198" spans="1:29" s="23" customFormat="1" ht="9" x14ac:dyDescent="0.15">
      <c r="A198" s="26"/>
      <c r="B198" s="30"/>
      <c r="C198" s="28" t="s">
        <v>15</v>
      </c>
      <c r="D198" s="41"/>
      <c r="E198" s="41"/>
      <c r="F198" s="41"/>
      <c r="G198" s="41"/>
      <c r="H198" s="41"/>
      <c r="I198" s="41"/>
      <c r="J198" s="41">
        <f t="shared" ref="J198:Q198" si="69">J197*100/$I197</f>
        <v>43.383717352181492</v>
      </c>
      <c r="K198" s="41">
        <f t="shared" si="69"/>
        <v>21.707710526561176</v>
      </c>
      <c r="L198" s="41">
        <f t="shared" si="69"/>
        <v>6.7659427654951836</v>
      </c>
      <c r="M198" s="41">
        <f t="shared" si="69"/>
        <v>13.019964006974813</v>
      </c>
      <c r="N198" s="41">
        <f t="shared" si="69"/>
        <v>1.7903266413658701</v>
      </c>
      <c r="O198" s="41">
        <f t="shared" si="69"/>
        <v>0</v>
      </c>
      <c r="P198" s="41">
        <f t="shared" si="69"/>
        <v>0</v>
      </c>
      <c r="Q198" s="41">
        <f t="shared" si="69"/>
        <v>13.332338707421464</v>
      </c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7"/>
    </row>
    <row r="199" spans="1:29" s="23" customFormat="1" ht="8.25" customHeight="1" x14ac:dyDescent="0.15">
      <c r="A199" s="22"/>
      <c r="C199" s="24"/>
      <c r="AC199" s="31"/>
    </row>
    <row r="200" spans="1:29" s="23" customFormat="1" ht="9" x14ac:dyDescent="0.15">
      <c r="A200" s="26"/>
      <c r="B200" s="23" t="s">
        <v>0</v>
      </c>
      <c r="C200" s="24"/>
      <c r="AC200" s="27"/>
    </row>
    <row r="201" spans="1:29" s="23" customFormat="1" ht="9" x14ac:dyDescent="0.15">
      <c r="A201" s="26">
        <v>316</v>
      </c>
      <c r="B201" s="23" t="s">
        <v>43</v>
      </c>
      <c r="C201" s="28" t="s">
        <v>14</v>
      </c>
      <c r="D201" s="40">
        <v>107007</v>
      </c>
      <c r="E201" s="40">
        <v>72842</v>
      </c>
      <c r="F201" s="40">
        <v>2876</v>
      </c>
      <c r="G201" s="40">
        <f>SUM(H201:I201)</f>
        <v>426816</v>
      </c>
      <c r="H201" s="40">
        <v>0</v>
      </c>
      <c r="I201" s="40">
        <f>SUM(J201:Q201)</f>
        <v>426816</v>
      </c>
      <c r="J201" s="40">
        <v>130253</v>
      </c>
      <c r="K201" s="40">
        <v>112803</v>
      </c>
      <c r="L201" s="40">
        <v>27925</v>
      </c>
      <c r="M201" s="40">
        <v>55479</v>
      </c>
      <c r="N201" s="40">
        <v>0</v>
      </c>
      <c r="O201" s="40">
        <v>2711</v>
      </c>
      <c r="P201" s="40">
        <v>0</v>
      </c>
      <c r="Q201" s="40">
        <v>97645</v>
      </c>
      <c r="R201" s="40">
        <f>SUM(S201:T201)</f>
        <v>48</v>
      </c>
      <c r="S201" s="40">
        <v>0</v>
      </c>
      <c r="T201" s="40">
        <f>SUM(U201:AB201)</f>
        <v>48</v>
      </c>
      <c r="U201" s="40">
        <v>15</v>
      </c>
      <c r="V201" s="40">
        <v>13</v>
      </c>
      <c r="W201" s="40">
        <v>3</v>
      </c>
      <c r="X201" s="40">
        <v>6</v>
      </c>
      <c r="Y201" s="40">
        <v>0</v>
      </c>
      <c r="Z201" s="40">
        <v>0</v>
      </c>
      <c r="AA201" s="40">
        <v>0</v>
      </c>
      <c r="AB201" s="40">
        <v>11</v>
      </c>
      <c r="AC201" s="27">
        <f>A201</f>
        <v>316</v>
      </c>
    </row>
    <row r="202" spans="1:29" s="23" customFormat="1" ht="9" x14ac:dyDescent="0.15">
      <c r="A202" s="26"/>
      <c r="C202" s="28" t="s">
        <v>15</v>
      </c>
      <c r="D202" s="41"/>
      <c r="E202" s="41">
        <f>E201*100/D201</f>
        <v>68.072182193688263</v>
      </c>
      <c r="F202" s="41">
        <f>F201*100/E201</f>
        <v>3.9482716015485573</v>
      </c>
      <c r="G202" s="41"/>
      <c r="H202" s="41"/>
      <c r="I202" s="41"/>
      <c r="J202" s="41">
        <f t="shared" ref="J202:Q202" si="70">J201*100/$I201</f>
        <v>30.51736579697106</v>
      </c>
      <c r="K202" s="41">
        <f t="shared" si="70"/>
        <v>26.428952991452991</v>
      </c>
      <c r="L202" s="41">
        <f t="shared" si="70"/>
        <v>6.5426319538161639</v>
      </c>
      <c r="M202" s="41">
        <f t="shared" si="70"/>
        <v>12.998341205578047</v>
      </c>
      <c r="N202" s="41">
        <f t="shared" si="70"/>
        <v>0</v>
      </c>
      <c r="O202" s="41">
        <f t="shared" si="70"/>
        <v>0.63516831608936875</v>
      </c>
      <c r="P202" s="41">
        <f t="shared" si="70"/>
        <v>0</v>
      </c>
      <c r="Q202" s="41">
        <f t="shared" si="70"/>
        <v>22.877539736092366</v>
      </c>
      <c r="R202" s="29">
        <f>SUM(S202:T202)</f>
        <v>4</v>
      </c>
      <c r="S202" s="29"/>
      <c r="T202" s="29">
        <f>SUM(U202:AB202)</f>
        <v>4</v>
      </c>
      <c r="U202" s="29">
        <v>1</v>
      </c>
      <c r="V202" s="29"/>
      <c r="W202" s="29">
        <v>2</v>
      </c>
      <c r="X202" s="29">
        <v>1</v>
      </c>
      <c r="Y202" s="29"/>
      <c r="Z202" s="29"/>
      <c r="AA202" s="29"/>
      <c r="AB202" s="29"/>
      <c r="AC202" s="27"/>
    </row>
    <row r="203" spans="1:29" s="23" customFormat="1" ht="3" customHeight="1" x14ac:dyDescent="0.15">
      <c r="A203" s="26"/>
      <c r="C203" s="24"/>
      <c r="AC203" s="27"/>
    </row>
    <row r="204" spans="1:29" s="23" customFormat="1" ht="9" x14ac:dyDescent="0.15">
      <c r="A204" s="26"/>
      <c r="B204" s="23" t="s">
        <v>16</v>
      </c>
      <c r="C204" s="28" t="s">
        <v>14</v>
      </c>
      <c r="D204" s="40"/>
      <c r="E204" s="40"/>
      <c r="F204" s="40"/>
      <c r="G204" s="40">
        <v>67004</v>
      </c>
      <c r="H204" s="40">
        <v>0</v>
      </c>
      <c r="I204" s="40">
        <v>67004</v>
      </c>
      <c r="J204" s="40">
        <v>20699</v>
      </c>
      <c r="K204" s="40">
        <v>17458</v>
      </c>
      <c r="L204" s="40">
        <v>4245</v>
      </c>
      <c r="M204" s="40">
        <v>8611</v>
      </c>
      <c r="N204" s="40">
        <v>0</v>
      </c>
      <c r="O204" s="40">
        <v>372</v>
      </c>
      <c r="P204" s="40">
        <v>0</v>
      </c>
      <c r="Q204" s="40">
        <v>15619</v>
      </c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27"/>
    </row>
    <row r="205" spans="1:29" s="23" customFormat="1" ht="9" x14ac:dyDescent="0.15">
      <c r="A205" s="26"/>
      <c r="B205" s="30"/>
      <c r="C205" s="28" t="s">
        <v>15</v>
      </c>
      <c r="D205" s="41"/>
      <c r="E205" s="41"/>
      <c r="F205" s="41"/>
      <c r="G205" s="41"/>
      <c r="H205" s="41"/>
      <c r="I205" s="41"/>
      <c r="J205" s="41">
        <f t="shared" ref="J205:Q205" si="71">J204*100/$I204</f>
        <v>30.892185541161723</v>
      </c>
      <c r="K205" s="41">
        <f t="shared" si="71"/>
        <v>26.05516088591726</v>
      </c>
      <c r="L205" s="41">
        <f t="shared" si="71"/>
        <v>6.3354426601396936</v>
      </c>
      <c r="M205" s="41">
        <f t="shared" si="71"/>
        <v>12.851471553937078</v>
      </c>
      <c r="N205" s="41">
        <f t="shared" si="71"/>
        <v>0</v>
      </c>
      <c r="O205" s="41">
        <f t="shared" si="71"/>
        <v>0.55519073488149961</v>
      </c>
      <c r="P205" s="41">
        <f t="shared" si="71"/>
        <v>0</v>
      </c>
      <c r="Q205" s="41">
        <f t="shared" si="71"/>
        <v>23.310548623962749</v>
      </c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7"/>
    </row>
    <row r="206" spans="1:29" s="23" customFormat="1" ht="8.25" customHeight="1" x14ac:dyDescent="0.15">
      <c r="A206" s="22"/>
      <c r="C206" s="24"/>
      <c r="AC206" s="31"/>
    </row>
    <row r="207" spans="1:29" s="23" customFormat="1" ht="9" x14ac:dyDescent="0.15">
      <c r="A207" s="26"/>
      <c r="B207" s="23" t="s">
        <v>0</v>
      </c>
      <c r="C207" s="24"/>
      <c r="AC207" s="27"/>
    </row>
    <row r="208" spans="1:29" s="23" customFormat="1" ht="9" x14ac:dyDescent="0.15">
      <c r="A208" s="26">
        <v>317</v>
      </c>
      <c r="B208" s="23" t="s">
        <v>44</v>
      </c>
      <c r="C208" s="28" t="s">
        <v>14</v>
      </c>
      <c r="D208" s="40">
        <v>288529</v>
      </c>
      <c r="E208" s="40">
        <v>190603</v>
      </c>
      <c r="F208" s="40">
        <v>11703</v>
      </c>
      <c r="G208" s="40">
        <f>SUM(H208:I208)</f>
        <v>1117690</v>
      </c>
      <c r="H208" s="40">
        <v>0</v>
      </c>
      <c r="I208" s="40">
        <f>SUM(J208:Q208)</f>
        <v>1117690</v>
      </c>
      <c r="J208" s="40">
        <v>435862</v>
      </c>
      <c r="K208" s="40">
        <v>291295</v>
      </c>
      <c r="L208" s="40">
        <v>66648</v>
      </c>
      <c r="M208" s="40">
        <v>100115</v>
      </c>
      <c r="N208" s="40">
        <v>25335</v>
      </c>
      <c r="O208" s="40">
        <v>5990</v>
      </c>
      <c r="P208" s="40">
        <v>0</v>
      </c>
      <c r="Q208" s="40">
        <v>192445</v>
      </c>
      <c r="R208" s="40">
        <f>SUM(S208:T208)</f>
        <v>92</v>
      </c>
      <c r="S208" s="40">
        <v>0</v>
      </c>
      <c r="T208" s="40">
        <f>SUM(U208:AB208)</f>
        <v>92</v>
      </c>
      <c r="U208" s="40">
        <v>37</v>
      </c>
      <c r="V208" s="40">
        <v>23</v>
      </c>
      <c r="W208" s="40">
        <v>5</v>
      </c>
      <c r="X208" s="40">
        <v>8</v>
      </c>
      <c r="Y208" s="40">
        <v>1</v>
      </c>
      <c r="Z208" s="40">
        <v>0</v>
      </c>
      <c r="AA208" s="40">
        <v>0</v>
      </c>
      <c r="AB208" s="40">
        <v>18</v>
      </c>
      <c r="AC208" s="27">
        <f>A208</f>
        <v>317</v>
      </c>
    </row>
    <row r="209" spans="1:29" s="23" customFormat="1" ht="9" x14ac:dyDescent="0.15">
      <c r="A209" s="26"/>
      <c r="C209" s="28" t="s">
        <v>15</v>
      </c>
      <c r="D209" s="41"/>
      <c r="E209" s="41">
        <f>E208*100/D208</f>
        <v>66.060257374475356</v>
      </c>
      <c r="F209" s="41">
        <f>F208*100/E208</f>
        <v>6.1399873034527266</v>
      </c>
      <c r="G209" s="41"/>
      <c r="H209" s="41"/>
      <c r="I209" s="41"/>
      <c r="J209" s="41">
        <f t="shared" ref="J209:Q209" si="72">J208*100/$I208</f>
        <v>38.996680653848564</v>
      </c>
      <c r="K209" s="41">
        <f t="shared" si="72"/>
        <v>26.062235503583285</v>
      </c>
      <c r="L209" s="41">
        <f t="shared" si="72"/>
        <v>5.9630130000268409</v>
      </c>
      <c r="M209" s="41">
        <f t="shared" si="72"/>
        <v>8.9573137453139964</v>
      </c>
      <c r="N209" s="41">
        <f t="shared" si="72"/>
        <v>2.2667286993710243</v>
      </c>
      <c r="O209" s="41">
        <f t="shared" si="72"/>
        <v>0.53592677755012574</v>
      </c>
      <c r="P209" s="41">
        <f t="shared" si="72"/>
        <v>0</v>
      </c>
      <c r="Q209" s="41">
        <f t="shared" si="72"/>
        <v>17.218101620306168</v>
      </c>
      <c r="R209" s="29">
        <f>SUM(S209:T209)</f>
        <v>14</v>
      </c>
      <c r="S209" s="29"/>
      <c r="T209" s="29">
        <f>SUM(U209:AB209)</f>
        <v>14</v>
      </c>
      <c r="U209" s="29"/>
      <c r="V209" s="29">
        <v>2</v>
      </c>
      <c r="W209" s="29">
        <v>3</v>
      </c>
      <c r="X209" s="29">
        <v>5</v>
      </c>
      <c r="Y209" s="29">
        <v>1</v>
      </c>
      <c r="Z209" s="29"/>
      <c r="AA209" s="29"/>
      <c r="AB209" s="29">
        <v>3</v>
      </c>
      <c r="AC209" s="27"/>
    </row>
    <row r="210" spans="1:29" s="23" customFormat="1" ht="3" customHeight="1" x14ac:dyDescent="0.15">
      <c r="A210" s="26"/>
      <c r="C210" s="24"/>
      <c r="AC210" s="27"/>
    </row>
    <row r="211" spans="1:29" s="23" customFormat="1" ht="9" x14ac:dyDescent="0.15">
      <c r="A211" s="26"/>
      <c r="B211" s="23" t="s">
        <v>16</v>
      </c>
      <c r="C211" s="28" t="s">
        <v>14</v>
      </c>
      <c r="D211" s="40"/>
      <c r="E211" s="40"/>
      <c r="F211" s="40"/>
      <c r="G211" s="40">
        <v>170576</v>
      </c>
      <c r="H211" s="40">
        <v>0</v>
      </c>
      <c r="I211" s="40">
        <v>170576</v>
      </c>
      <c r="J211" s="40">
        <v>66779</v>
      </c>
      <c r="K211" s="40">
        <v>42227</v>
      </c>
      <c r="L211" s="40">
        <v>9592</v>
      </c>
      <c r="M211" s="40">
        <v>15065</v>
      </c>
      <c r="N211" s="40">
        <v>3340</v>
      </c>
      <c r="O211" s="40">
        <v>499</v>
      </c>
      <c r="P211" s="40">
        <v>0</v>
      </c>
      <c r="Q211" s="40">
        <v>33074</v>
      </c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27"/>
    </row>
    <row r="212" spans="1:29" s="23" customFormat="1" ht="9" x14ac:dyDescent="0.15">
      <c r="A212" s="26"/>
      <c r="B212" s="30"/>
      <c r="C212" s="28" t="s">
        <v>15</v>
      </c>
      <c r="D212" s="41"/>
      <c r="E212" s="41"/>
      <c r="F212" s="41"/>
      <c r="G212" s="41"/>
      <c r="H212" s="41"/>
      <c r="I212" s="41"/>
      <c r="J212" s="41">
        <f t="shared" ref="J212:Q212" si="73">J211*100/$I211</f>
        <v>39.149118281587093</v>
      </c>
      <c r="K212" s="41">
        <f t="shared" si="73"/>
        <v>24.755534190038457</v>
      </c>
      <c r="L212" s="41">
        <f t="shared" si="73"/>
        <v>5.6232998780602195</v>
      </c>
      <c r="M212" s="41">
        <f t="shared" si="73"/>
        <v>8.8318403526873652</v>
      </c>
      <c r="N212" s="41">
        <f t="shared" si="73"/>
        <v>1.9580714754713442</v>
      </c>
      <c r="O212" s="41">
        <f t="shared" si="73"/>
        <v>0.29253822343119784</v>
      </c>
      <c r="P212" s="41">
        <f t="shared" si="73"/>
        <v>0</v>
      </c>
      <c r="Q212" s="41">
        <f t="shared" si="73"/>
        <v>19.389597598724322</v>
      </c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7"/>
    </row>
    <row r="213" spans="1:29" s="23" customFormat="1" ht="8.25" customHeight="1" x14ac:dyDescent="0.15">
      <c r="A213" s="22"/>
      <c r="C213" s="24"/>
      <c r="AC213" s="31"/>
    </row>
    <row r="214" spans="1:29" s="23" customFormat="1" ht="9" x14ac:dyDescent="0.15">
      <c r="A214" s="26"/>
      <c r="B214" s="23" t="s">
        <v>21</v>
      </c>
      <c r="C214" s="24"/>
      <c r="AC214" s="27"/>
    </row>
    <row r="215" spans="1:29" s="23" customFormat="1" ht="9" x14ac:dyDescent="0.15">
      <c r="A215" s="26">
        <v>31</v>
      </c>
      <c r="B215" s="23" t="s">
        <v>45</v>
      </c>
      <c r="C215" s="28" t="s">
        <v>14</v>
      </c>
      <c r="D215" s="40">
        <f t="shared" ref="D215:AB215" si="74">D194+D201+D208</f>
        <v>560655</v>
      </c>
      <c r="E215" s="40">
        <f t="shared" si="74"/>
        <v>379113</v>
      </c>
      <c r="F215" s="40">
        <f t="shared" si="74"/>
        <v>18972</v>
      </c>
      <c r="G215" s="40">
        <f t="shared" si="74"/>
        <v>2212390</v>
      </c>
      <c r="H215" s="40">
        <f t="shared" si="74"/>
        <v>0</v>
      </c>
      <c r="I215" s="40">
        <f t="shared" si="74"/>
        <v>2212390</v>
      </c>
      <c r="J215" s="40">
        <f t="shared" si="74"/>
        <v>852104</v>
      </c>
      <c r="K215" s="40">
        <f t="shared" si="74"/>
        <v>549223</v>
      </c>
      <c r="L215" s="40">
        <f t="shared" si="74"/>
        <v>138612</v>
      </c>
      <c r="M215" s="40">
        <f t="shared" si="74"/>
        <v>242846</v>
      </c>
      <c r="N215" s="40">
        <f t="shared" si="74"/>
        <v>38235</v>
      </c>
      <c r="O215" s="40">
        <f t="shared" si="74"/>
        <v>8701</v>
      </c>
      <c r="P215" s="40">
        <f t="shared" si="74"/>
        <v>0</v>
      </c>
      <c r="Q215" s="40">
        <f t="shared" si="74"/>
        <v>382669</v>
      </c>
      <c r="R215" s="40">
        <f t="shared" si="74"/>
        <v>211</v>
      </c>
      <c r="S215" s="40">
        <f t="shared" si="74"/>
        <v>0</v>
      </c>
      <c r="T215" s="40">
        <f t="shared" si="74"/>
        <v>211</v>
      </c>
      <c r="U215" s="40">
        <f t="shared" si="74"/>
        <v>84</v>
      </c>
      <c r="V215" s="40">
        <f t="shared" si="74"/>
        <v>52</v>
      </c>
      <c r="W215" s="40">
        <f t="shared" si="74"/>
        <v>12</v>
      </c>
      <c r="X215" s="40">
        <f t="shared" si="74"/>
        <v>23</v>
      </c>
      <c r="Y215" s="40">
        <f t="shared" si="74"/>
        <v>2</v>
      </c>
      <c r="Z215" s="40">
        <f t="shared" si="74"/>
        <v>0</v>
      </c>
      <c r="AA215" s="40">
        <f t="shared" si="74"/>
        <v>0</v>
      </c>
      <c r="AB215" s="40">
        <f t="shared" si="74"/>
        <v>38</v>
      </c>
      <c r="AC215" s="27">
        <f>A215</f>
        <v>31</v>
      </c>
    </row>
    <row r="216" spans="1:29" s="23" customFormat="1" ht="9" x14ac:dyDescent="0.15">
      <c r="A216" s="26"/>
      <c r="C216" s="28" t="s">
        <v>15</v>
      </c>
      <c r="D216" s="41"/>
      <c r="E216" s="41">
        <f>E215*100/D215</f>
        <v>67.619659148674316</v>
      </c>
      <c r="F216" s="41">
        <f>F215*100/E215</f>
        <v>5.0043126983247737</v>
      </c>
      <c r="G216" s="41"/>
      <c r="H216" s="41"/>
      <c r="I216" s="41"/>
      <c r="J216" s="41">
        <f t="shared" ref="J216:Q216" si="75">J215*100/$I215</f>
        <v>38.515090015774796</v>
      </c>
      <c r="K216" s="41">
        <f t="shared" si="75"/>
        <v>24.824872649035658</v>
      </c>
      <c r="L216" s="41">
        <f t="shared" si="75"/>
        <v>6.265260645727019</v>
      </c>
      <c r="M216" s="41">
        <f t="shared" si="75"/>
        <v>10.976636126541884</v>
      </c>
      <c r="N216" s="41">
        <f t="shared" si="75"/>
        <v>1.7282215160979755</v>
      </c>
      <c r="O216" s="41">
        <f t="shared" si="75"/>
        <v>0.39328508988017485</v>
      </c>
      <c r="P216" s="41">
        <f t="shared" si="75"/>
        <v>0</v>
      </c>
      <c r="Q216" s="41">
        <f t="shared" si="75"/>
        <v>17.296633956942493</v>
      </c>
      <c r="R216" s="29">
        <f t="shared" ref="R216:AB216" si="76">R195+R202+R209</f>
        <v>29</v>
      </c>
      <c r="S216" s="29">
        <f t="shared" si="76"/>
        <v>0</v>
      </c>
      <c r="T216" s="29">
        <f t="shared" si="76"/>
        <v>29</v>
      </c>
      <c r="U216" s="29">
        <f t="shared" si="76"/>
        <v>1</v>
      </c>
      <c r="V216" s="29">
        <f t="shared" si="76"/>
        <v>4</v>
      </c>
      <c r="W216" s="29">
        <f t="shared" si="76"/>
        <v>8</v>
      </c>
      <c r="X216" s="29">
        <f t="shared" si="76"/>
        <v>8</v>
      </c>
      <c r="Y216" s="29">
        <f t="shared" si="76"/>
        <v>2</v>
      </c>
      <c r="Z216" s="29">
        <f t="shared" si="76"/>
        <v>0</v>
      </c>
      <c r="AA216" s="29">
        <f t="shared" si="76"/>
        <v>0</v>
      </c>
      <c r="AB216" s="29">
        <f t="shared" si="76"/>
        <v>6</v>
      </c>
      <c r="AC216" s="27"/>
    </row>
    <row r="217" spans="1:29" s="23" customFormat="1" ht="3" customHeight="1" x14ac:dyDescent="0.15">
      <c r="A217" s="26"/>
      <c r="C217" s="24"/>
      <c r="AC217" s="27"/>
    </row>
    <row r="218" spans="1:29" s="23" customFormat="1" ht="9" x14ac:dyDescent="0.15">
      <c r="A218" s="26"/>
      <c r="B218" s="23" t="s">
        <v>16</v>
      </c>
      <c r="C218" s="28" t="s">
        <v>14</v>
      </c>
      <c r="D218" s="40"/>
      <c r="E218" s="40"/>
      <c r="F218" s="40"/>
      <c r="G218" s="40">
        <v>344823</v>
      </c>
      <c r="H218" s="40">
        <v>0</v>
      </c>
      <c r="I218" s="40">
        <v>344823</v>
      </c>
      <c r="J218" s="40">
        <v>134004</v>
      </c>
      <c r="K218" s="40">
        <v>82965</v>
      </c>
      <c r="L218" s="40">
        <v>21094</v>
      </c>
      <c r="M218" s="40">
        <v>37639</v>
      </c>
      <c r="N218" s="40">
        <v>5260</v>
      </c>
      <c r="O218" s="40">
        <v>871</v>
      </c>
      <c r="P218" s="40">
        <v>0</v>
      </c>
      <c r="Q218" s="40">
        <v>62991</v>
      </c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27"/>
    </row>
    <row r="219" spans="1:29" s="23" customFormat="1" ht="9" x14ac:dyDescent="0.15">
      <c r="A219" s="26"/>
      <c r="B219" s="30"/>
      <c r="C219" s="28" t="s">
        <v>15</v>
      </c>
      <c r="D219" s="41"/>
      <c r="E219" s="41"/>
      <c r="F219" s="41"/>
      <c r="G219" s="41"/>
      <c r="H219" s="41"/>
      <c r="I219" s="41"/>
      <c r="J219" s="41">
        <f t="shared" ref="J219:Q219" si="77">J218*100/$I218</f>
        <v>38.861676860302239</v>
      </c>
      <c r="K219" s="41">
        <f t="shared" si="77"/>
        <v>24.060170000261003</v>
      </c>
      <c r="L219" s="41">
        <f t="shared" si="77"/>
        <v>6.1173413606400961</v>
      </c>
      <c r="M219" s="41">
        <f t="shared" si="77"/>
        <v>10.915455175553834</v>
      </c>
      <c r="N219" s="41">
        <f t="shared" si="77"/>
        <v>1.5254202880898315</v>
      </c>
      <c r="O219" s="41">
        <f t="shared" si="77"/>
        <v>0.25259335949168121</v>
      </c>
      <c r="P219" s="41">
        <f t="shared" si="77"/>
        <v>0</v>
      </c>
      <c r="Q219" s="41">
        <f t="shared" si="77"/>
        <v>18.267632959518362</v>
      </c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7"/>
    </row>
    <row r="220" spans="1:29" s="23" customFormat="1" ht="8.25" customHeight="1" x14ac:dyDescent="0.15">
      <c r="A220" s="22"/>
      <c r="C220" s="24"/>
      <c r="AC220" s="31"/>
    </row>
    <row r="221" spans="1:29" s="23" customFormat="1" ht="9" x14ac:dyDescent="0.15">
      <c r="A221" s="26"/>
      <c r="B221" s="23" t="s">
        <v>0</v>
      </c>
      <c r="C221" s="24"/>
      <c r="AC221" s="27"/>
    </row>
    <row r="222" spans="1:29" s="23" customFormat="1" ht="9" x14ac:dyDescent="0.15">
      <c r="A222" s="26">
        <v>325</v>
      </c>
      <c r="B222" s="23" t="s">
        <v>46</v>
      </c>
      <c r="C222" s="28" t="s">
        <v>14</v>
      </c>
      <c r="D222" s="40">
        <v>99679</v>
      </c>
      <c r="E222" s="40">
        <v>66499</v>
      </c>
      <c r="F222" s="40">
        <v>3108</v>
      </c>
      <c r="G222" s="40">
        <f>SUM(H222:I222)</f>
        <v>372113</v>
      </c>
      <c r="H222" s="40">
        <v>0</v>
      </c>
      <c r="I222" s="40">
        <f>SUM(J222:Q222)</f>
        <v>372113</v>
      </c>
      <c r="J222" s="40">
        <v>137871</v>
      </c>
      <c r="K222" s="40">
        <v>73233</v>
      </c>
      <c r="L222" s="40">
        <v>21986</v>
      </c>
      <c r="M222" s="40">
        <v>19644</v>
      </c>
      <c r="N222" s="40">
        <v>9299</v>
      </c>
      <c r="O222" s="40">
        <v>24785</v>
      </c>
      <c r="P222" s="40">
        <v>0</v>
      </c>
      <c r="Q222" s="40">
        <v>85295</v>
      </c>
      <c r="R222" s="40">
        <f>SUM(S222:T222)</f>
        <v>50</v>
      </c>
      <c r="S222" s="40">
        <v>0</v>
      </c>
      <c r="T222" s="40">
        <f>SUM(U222:AB222)</f>
        <v>50</v>
      </c>
      <c r="U222" s="40">
        <v>20</v>
      </c>
      <c r="V222" s="40">
        <v>9</v>
      </c>
      <c r="W222" s="40">
        <v>3</v>
      </c>
      <c r="X222" s="40">
        <v>2</v>
      </c>
      <c r="Y222" s="40">
        <v>1</v>
      </c>
      <c r="Z222" s="40">
        <v>3</v>
      </c>
      <c r="AA222" s="40">
        <v>0</v>
      </c>
      <c r="AB222" s="40">
        <v>12</v>
      </c>
      <c r="AC222" s="27">
        <f>A222</f>
        <v>325</v>
      </c>
    </row>
    <row r="223" spans="1:29" s="23" customFormat="1" ht="9" x14ac:dyDescent="0.15">
      <c r="A223" s="26"/>
      <c r="C223" s="28" t="s">
        <v>15</v>
      </c>
      <c r="D223" s="41"/>
      <c r="E223" s="41">
        <f>E222*100/D222</f>
        <v>66.713149208960758</v>
      </c>
      <c r="F223" s="41">
        <f>F222*100/E222</f>
        <v>4.6737544925487597</v>
      </c>
      <c r="G223" s="41"/>
      <c r="H223" s="41"/>
      <c r="I223" s="41"/>
      <c r="J223" s="41">
        <f t="shared" ref="J223:Q223" si="78">J222*100/$I222</f>
        <v>37.050842082915672</v>
      </c>
      <c r="K223" s="41">
        <f t="shared" si="78"/>
        <v>19.680312163240735</v>
      </c>
      <c r="L223" s="41">
        <f t="shared" si="78"/>
        <v>5.9084202916855899</v>
      </c>
      <c r="M223" s="41">
        <f t="shared" si="78"/>
        <v>5.2790415814550959</v>
      </c>
      <c r="N223" s="41">
        <f t="shared" si="78"/>
        <v>2.4989720864361096</v>
      </c>
      <c r="O223" s="41">
        <f t="shared" si="78"/>
        <v>6.6606111584384315</v>
      </c>
      <c r="P223" s="41">
        <f t="shared" si="78"/>
        <v>0</v>
      </c>
      <c r="Q223" s="41">
        <f t="shared" si="78"/>
        <v>22.921800635828365</v>
      </c>
      <c r="R223" s="29">
        <f>SUM(S223:T223)</f>
        <v>8</v>
      </c>
      <c r="S223" s="29"/>
      <c r="T223" s="29">
        <f>SUM(U223:AB223)</f>
        <v>8</v>
      </c>
      <c r="U223" s="29"/>
      <c r="V223" s="29">
        <v>1</v>
      </c>
      <c r="W223" s="29">
        <v>2</v>
      </c>
      <c r="X223" s="29">
        <v>2</v>
      </c>
      <c r="Y223" s="29">
        <v>1</v>
      </c>
      <c r="Z223" s="29">
        <v>1</v>
      </c>
      <c r="AA223" s="29"/>
      <c r="AB223" s="29">
        <v>1</v>
      </c>
      <c r="AC223" s="27"/>
    </row>
    <row r="224" spans="1:29" s="23" customFormat="1" ht="3" customHeight="1" x14ac:dyDescent="0.15">
      <c r="A224" s="26"/>
      <c r="C224" s="24"/>
      <c r="AC224" s="27"/>
    </row>
    <row r="225" spans="1:29" s="23" customFormat="1" ht="9" x14ac:dyDescent="0.15">
      <c r="A225" s="26"/>
      <c r="B225" s="23" t="s">
        <v>16</v>
      </c>
      <c r="C225" s="28" t="s">
        <v>14</v>
      </c>
      <c r="D225" s="40"/>
      <c r="E225" s="40"/>
      <c r="F225" s="40"/>
      <c r="G225" s="40">
        <v>60496</v>
      </c>
      <c r="H225" s="40">
        <v>0</v>
      </c>
      <c r="I225" s="40">
        <v>60496</v>
      </c>
      <c r="J225" s="40">
        <v>22363</v>
      </c>
      <c r="K225" s="40">
        <v>11394</v>
      </c>
      <c r="L225" s="40">
        <v>3431</v>
      </c>
      <c r="M225" s="40">
        <v>3117</v>
      </c>
      <c r="N225" s="40">
        <v>1370</v>
      </c>
      <c r="O225" s="40">
        <v>4167</v>
      </c>
      <c r="P225" s="40">
        <v>0</v>
      </c>
      <c r="Q225" s="40">
        <v>14653</v>
      </c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27"/>
    </row>
    <row r="226" spans="1:29" s="23" customFormat="1" ht="9" x14ac:dyDescent="0.15">
      <c r="A226" s="26"/>
      <c r="B226" s="30"/>
      <c r="C226" s="28" t="s">
        <v>15</v>
      </c>
      <c r="D226" s="41"/>
      <c r="E226" s="41"/>
      <c r="F226" s="41"/>
      <c r="G226" s="41"/>
      <c r="H226" s="41"/>
      <c r="I226" s="41"/>
      <c r="J226" s="41">
        <f t="shared" ref="J226:Q226" si="79">J225*100/$I225</f>
        <v>36.96608040201005</v>
      </c>
      <c r="K226" s="41">
        <f t="shared" si="79"/>
        <v>18.834303094419464</v>
      </c>
      <c r="L226" s="41">
        <f t="shared" si="79"/>
        <v>5.6714493520232745</v>
      </c>
      <c r="M226" s="41">
        <f t="shared" si="79"/>
        <v>5.1524067706955829</v>
      </c>
      <c r="N226" s="41">
        <f t="shared" si="79"/>
        <v>2.2646125363660405</v>
      </c>
      <c r="O226" s="41">
        <f t="shared" si="79"/>
        <v>6.8880587146257604</v>
      </c>
      <c r="P226" s="41">
        <f t="shared" si="79"/>
        <v>0</v>
      </c>
      <c r="Q226" s="41">
        <f t="shared" si="79"/>
        <v>24.221436128008463</v>
      </c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7"/>
    </row>
    <row r="227" spans="1:29" s="23" customFormat="1" ht="8.25" customHeight="1" x14ac:dyDescent="0.15">
      <c r="A227" s="22"/>
      <c r="C227" s="24"/>
      <c r="AC227" s="31"/>
    </row>
    <row r="228" spans="1:29" s="23" customFormat="1" ht="9" x14ac:dyDescent="0.15">
      <c r="A228" s="26"/>
      <c r="B228" s="23" t="s">
        <v>0</v>
      </c>
      <c r="C228" s="24"/>
      <c r="AC228" s="27"/>
    </row>
    <row r="229" spans="1:29" s="23" customFormat="1" ht="9" x14ac:dyDescent="0.15">
      <c r="A229" s="26">
        <v>326</v>
      </c>
      <c r="B229" s="23" t="s">
        <v>47</v>
      </c>
      <c r="C229" s="28" t="s">
        <v>14</v>
      </c>
      <c r="D229" s="40">
        <v>147010</v>
      </c>
      <c r="E229" s="40">
        <v>92769</v>
      </c>
      <c r="F229" s="40">
        <v>4401</v>
      </c>
      <c r="G229" s="40">
        <f>SUM(H229:I229)</f>
        <v>957134</v>
      </c>
      <c r="H229" s="40">
        <v>0</v>
      </c>
      <c r="I229" s="40">
        <f>SUM(J229:Q229)</f>
        <v>957134</v>
      </c>
      <c r="J229" s="40">
        <v>340450</v>
      </c>
      <c r="K229" s="40">
        <v>245917</v>
      </c>
      <c r="L229" s="40">
        <v>68750</v>
      </c>
      <c r="M229" s="40">
        <v>95555</v>
      </c>
      <c r="N229" s="40">
        <v>0</v>
      </c>
      <c r="O229" s="40">
        <v>26814</v>
      </c>
      <c r="P229" s="40">
        <v>0</v>
      </c>
      <c r="Q229" s="40">
        <v>179648</v>
      </c>
      <c r="R229" s="40">
        <f>SUM(S229:T229)</f>
        <v>66</v>
      </c>
      <c r="S229" s="40">
        <v>0</v>
      </c>
      <c r="T229" s="40">
        <f>SUM(U229:AB229)</f>
        <v>66</v>
      </c>
      <c r="U229" s="40">
        <v>26</v>
      </c>
      <c r="V229" s="40">
        <v>17</v>
      </c>
      <c r="W229" s="40">
        <v>6</v>
      </c>
      <c r="X229" s="40">
        <v>6</v>
      </c>
      <c r="Y229" s="40">
        <v>0</v>
      </c>
      <c r="Z229" s="40">
        <v>1</v>
      </c>
      <c r="AA229" s="40">
        <v>0</v>
      </c>
      <c r="AB229" s="40">
        <v>10</v>
      </c>
      <c r="AC229" s="27">
        <f>A229</f>
        <v>326</v>
      </c>
    </row>
    <row r="230" spans="1:29" s="23" customFormat="1" ht="9" x14ac:dyDescent="0.15">
      <c r="A230" s="26"/>
      <c r="C230" s="28" t="s">
        <v>15</v>
      </c>
      <c r="D230" s="41"/>
      <c r="E230" s="41">
        <f>E229*100/D229</f>
        <v>63.103870485001018</v>
      </c>
      <c r="F230" s="41">
        <f>F229*100/E229</f>
        <v>4.7440416518449053</v>
      </c>
      <c r="G230" s="41"/>
      <c r="H230" s="41"/>
      <c r="I230" s="41"/>
      <c r="J230" s="41">
        <f t="shared" ref="J230:Q230" si="80">J229*100/$I229</f>
        <v>35.569732137819784</v>
      </c>
      <c r="K230" s="41">
        <f t="shared" si="80"/>
        <v>25.693058652184543</v>
      </c>
      <c r="L230" s="41">
        <f t="shared" si="80"/>
        <v>7.1829022895435752</v>
      </c>
      <c r="M230" s="41">
        <f t="shared" si="80"/>
        <v>9.9834505931248909</v>
      </c>
      <c r="N230" s="41">
        <f t="shared" si="80"/>
        <v>0</v>
      </c>
      <c r="O230" s="41">
        <f t="shared" si="80"/>
        <v>2.8014886107901296</v>
      </c>
      <c r="P230" s="41">
        <f t="shared" si="80"/>
        <v>0</v>
      </c>
      <c r="Q230" s="41">
        <f t="shared" si="80"/>
        <v>18.769367716537079</v>
      </c>
      <c r="R230" s="29">
        <f>SUM(S230:T230)</f>
        <v>10</v>
      </c>
      <c r="S230" s="29"/>
      <c r="T230" s="29">
        <f>SUM(U230:AB230)</f>
        <v>10</v>
      </c>
      <c r="U230" s="29"/>
      <c r="V230" s="29">
        <v>2</v>
      </c>
      <c r="W230" s="29">
        <v>2</v>
      </c>
      <c r="X230" s="29">
        <v>4</v>
      </c>
      <c r="Y230" s="29"/>
      <c r="Z230" s="29"/>
      <c r="AA230" s="29"/>
      <c r="AB230" s="29">
        <v>2</v>
      </c>
      <c r="AC230" s="27"/>
    </row>
    <row r="231" spans="1:29" s="23" customFormat="1" ht="3" customHeight="1" x14ac:dyDescent="0.15">
      <c r="A231" s="26"/>
      <c r="C231" s="24"/>
      <c r="AC231" s="27"/>
    </row>
    <row r="232" spans="1:29" s="23" customFormat="1" ht="9" x14ac:dyDescent="0.15">
      <c r="A232" s="26"/>
      <c r="B232" s="23" t="s">
        <v>16</v>
      </c>
      <c r="C232" s="28" t="s">
        <v>14</v>
      </c>
      <c r="D232" s="40"/>
      <c r="E232" s="40"/>
      <c r="F232" s="40"/>
      <c r="G232" s="40">
        <v>84566</v>
      </c>
      <c r="H232" s="40">
        <v>0</v>
      </c>
      <c r="I232" s="40">
        <v>84566</v>
      </c>
      <c r="J232" s="40">
        <v>32729</v>
      </c>
      <c r="K232" s="40">
        <v>21410</v>
      </c>
      <c r="L232" s="40">
        <v>7694</v>
      </c>
      <c r="M232" s="40">
        <v>8530</v>
      </c>
      <c r="N232" s="40">
        <v>0</v>
      </c>
      <c r="O232" s="40">
        <v>1219</v>
      </c>
      <c r="P232" s="40">
        <v>0</v>
      </c>
      <c r="Q232" s="40">
        <v>12985</v>
      </c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27"/>
    </row>
    <row r="233" spans="1:29" s="23" customFormat="1" ht="9" x14ac:dyDescent="0.15">
      <c r="A233" s="26"/>
      <c r="B233" s="30"/>
      <c r="C233" s="28" t="s">
        <v>15</v>
      </c>
      <c r="D233" s="41"/>
      <c r="E233" s="41"/>
      <c r="F233" s="41"/>
      <c r="G233" s="41"/>
      <c r="H233" s="41"/>
      <c r="I233" s="41"/>
      <c r="J233" s="41">
        <f t="shared" ref="J233:Q233" si="81">J232*100/$I232</f>
        <v>38.702315351323229</v>
      </c>
      <c r="K233" s="41">
        <f t="shared" si="81"/>
        <v>25.317503488399595</v>
      </c>
      <c r="L233" s="41">
        <f t="shared" si="81"/>
        <v>9.0982191424449539</v>
      </c>
      <c r="M233" s="41">
        <f t="shared" si="81"/>
        <v>10.086796111912589</v>
      </c>
      <c r="N233" s="41">
        <f t="shared" si="81"/>
        <v>0</v>
      </c>
      <c r="O233" s="41">
        <f t="shared" si="81"/>
        <v>1.4414776624175201</v>
      </c>
      <c r="P233" s="41">
        <f t="shared" si="81"/>
        <v>0</v>
      </c>
      <c r="Q233" s="41">
        <f t="shared" si="81"/>
        <v>15.354870751838801</v>
      </c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7"/>
    </row>
    <row r="234" spans="1:29" s="23" customFormat="1" ht="8.25" customHeight="1" x14ac:dyDescent="0.15">
      <c r="A234" s="22"/>
      <c r="C234" s="24"/>
      <c r="AC234" s="31"/>
    </row>
    <row r="235" spans="1:29" s="23" customFormat="1" ht="9" x14ac:dyDescent="0.15">
      <c r="A235" s="26"/>
      <c r="B235" s="23" t="s">
        <v>0</v>
      </c>
      <c r="C235" s="24"/>
      <c r="AC235" s="27"/>
    </row>
    <row r="236" spans="1:29" s="23" customFormat="1" ht="9" x14ac:dyDescent="0.15">
      <c r="A236" s="26">
        <v>327</v>
      </c>
      <c r="B236" s="23" t="s">
        <v>48</v>
      </c>
      <c r="C236" s="28" t="s">
        <v>14</v>
      </c>
      <c r="D236" s="40">
        <v>89299</v>
      </c>
      <c r="E236" s="40">
        <v>63148</v>
      </c>
      <c r="F236" s="40">
        <v>2554</v>
      </c>
      <c r="G236" s="40">
        <f>SUM(H236:I236)</f>
        <v>375658</v>
      </c>
      <c r="H236" s="40">
        <v>0</v>
      </c>
      <c r="I236" s="40">
        <f>SUM(J236:Q236)</f>
        <v>375658</v>
      </c>
      <c r="J236" s="40">
        <v>166801</v>
      </c>
      <c r="K236" s="40">
        <v>75764</v>
      </c>
      <c r="L236" s="40">
        <v>24660</v>
      </c>
      <c r="M236" s="40">
        <v>32078</v>
      </c>
      <c r="N236" s="40">
        <v>0</v>
      </c>
      <c r="O236" s="40">
        <v>9365</v>
      </c>
      <c r="P236" s="40">
        <v>0</v>
      </c>
      <c r="Q236" s="40">
        <v>66990</v>
      </c>
      <c r="R236" s="40">
        <f>SUM(S236:T236)</f>
        <v>45</v>
      </c>
      <c r="S236" s="40">
        <v>0</v>
      </c>
      <c r="T236" s="40">
        <f>SUM(U236:AB236)</f>
        <v>45</v>
      </c>
      <c r="U236" s="40">
        <v>23</v>
      </c>
      <c r="V236" s="40">
        <v>8</v>
      </c>
      <c r="W236" s="40">
        <v>3</v>
      </c>
      <c r="X236" s="40">
        <v>3</v>
      </c>
      <c r="Y236" s="40">
        <v>0</v>
      </c>
      <c r="Z236" s="40">
        <v>0</v>
      </c>
      <c r="AA236" s="40">
        <v>0</v>
      </c>
      <c r="AB236" s="40">
        <v>8</v>
      </c>
      <c r="AC236" s="27">
        <f>A236</f>
        <v>327</v>
      </c>
    </row>
    <row r="237" spans="1:29" s="23" customFormat="1" ht="9" x14ac:dyDescent="0.15">
      <c r="A237" s="26"/>
      <c r="C237" s="28" t="s">
        <v>15</v>
      </c>
      <c r="D237" s="41"/>
      <c r="E237" s="41">
        <f>E236*100/D236</f>
        <v>70.715237572649187</v>
      </c>
      <c r="F237" s="41">
        <f>F236*100/E236</f>
        <v>4.0444669664914166</v>
      </c>
      <c r="G237" s="41"/>
      <c r="H237" s="41"/>
      <c r="I237" s="41"/>
      <c r="J237" s="41">
        <f t="shared" ref="J237:Q237" si="82">J236*100/$I236</f>
        <v>44.402355333840887</v>
      </c>
      <c r="K237" s="41">
        <f t="shared" si="82"/>
        <v>20.168344611321999</v>
      </c>
      <c r="L237" s="41">
        <f t="shared" si="82"/>
        <v>6.5644815230874896</v>
      </c>
      <c r="M237" s="41">
        <f t="shared" si="82"/>
        <v>8.539149971516645</v>
      </c>
      <c r="N237" s="41">
        <f t="shared" si="82"/>
        <v>0</v>
      </c>
      <c r="O237" s="41">
        <f t="shared" si="82"/>
        <v>2.492959021237402</v>
      </c>
      <c r="P237" s="41">
        <f t="shared" si="82"/>
        <v>0</v>
      </c>
      <c r="Q237" s="41">
        <f t="shared" si="82"/>
        <v>17.832709538995577</v>
      </c>
      <c r="R237" s="29">
        <f>SUM(S237:T237)</f>
        <v>5</v>
      </c>
      <c r="S237" s="29"/>
      <c r="T237" s="29">
        <f>SUM(U237:AB237)</f>
        <v>5</v>
      </c>
      <c r="U237" s="29"/>
      <c r="V237" s="29"/>
      <c r="W237" s="29">
        <v>2</v>
      </c>
      <c r="X237" s="29">
        <v>1</v>
      </c>
      <c r="Y237" s="29"/>
      <c r="Z237" s="29"/>
      <c r="AA237" s="29"/>
      <c r="AB237" s="29">
        <v>2</v>
      </c>
      <c r="AC237" s="27"/>
    </row>
    <row r="238" spans="1:29" s="23" customFormat="1" ht="3" customHeight="1" x14ac:dyDescent="0.15">
      <c r="A238" s="26"/>
      <c r="C238" s="24"/>
      <c r="AC238" s="27"/>
    </row>
    <row r="239" spans="1:29" s="23" customFormat="1" ht="9" x14ac:dyDescent="0.15">
      <c r="A239" s="26"/>
      <c r="B239" s="23" t="s">
        <v>16</v>
      </c>
      <c r="C239" s="28" t="s">
        <v>14</v>
      </c>
      <c r="D239" s="40"/>
      <c r="E239" s="40"/>
      <c r="F239" s="40"/>
      <c r="G239" s="40">
        <v>58116</v>
      </c>
      <c r="H239" s="40">
        <v>0</v>
      </c>
      <c r="I239" s="40">
        <v>58116</v>
      </c>
      <c r="J239" s="40">
        <v>27719</v>
      </c>
      <c r="K239" s="40">
        <v>10636</v>
      </c>
      <c r="L239" s="40">
        <v>3902</v>
      </c>
      <c r="M239" s="40">
        <v>4632</v>
      </c>
      <c r="N239" s="40">
        <v>0</v>
      </c>
      <c r="O239" s="40">
        <v>851</v>
      </c>
      <c r="P239" s="40">
        <v>0</v>
      </c>
      <c r="Q239" s="40">
        <v>10375</v>
      </c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27"/>
    </row>
    <row r="240" spans="1:29" s="23" customFormat="1" ht="9" x14ac:dyDescent="0.15">
      <c r="A240" s="26"/>
      <c r="B240" s="30"/>
      <c r="C240" s="28" t="s">
        <v>15</v>
      </c>
      <c r="D240" s="41"/>
      <c r="E240" s="41"/>
      <c r="F240" s="41"/>
      <c r="G240" s="41"/>
      <c r="H240" s="41"/>
      <c r="I240" s="41"/>
      <c r="J240" s="41">
        <f t="shared" ref="J240:Q240" si="83">J239*100/$I239</f>
        <v>47.695987335673479</v>
      </c>
      <c r="K240" s="41">
        <f t="shared" si="83"/>
        <v>18.301328377727305</v>
      </c>
      <c r="L240" s="41">
        <f t="shared" si="83"/>
        <v>6.7141578911143229</v>
      </c>
      <c r="M240" s="41">
        <f t="shared" si="83"/>
        <v>7.9702663638240763</v>
      </c>
      <c r="N240" s="41">
        <f t="shared" si="83"/>
        <v>0</v>
      </c>
      <c r="O240" s="41">
        <f t="shared" si="83"/>
        <v>1.4643127538027394</v>
      </c>
      <c r="P240" s="41">
        <f t="shared" si="83"/>
        <v>0</v>
      </c>
      <c r="Q240" s="41">
        <f t="shared" si="83"/>
        <v>17.852226581320117</v>
      </c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7"/>
    </row>
    <row r="241" spans="1:29" ht="13.7" customHeight="1" x14ac:dyDescent="0.15">
      <c r="A241" s="38" t="s">
        <v>85</v>
      </c>
      <c r="B241" s="2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spans="1:29" ht="18.75" customHeight="1" x14ac:dyDescent="0.15">
      <c r="A242" s="53" t="s">
        <v>68</v>
      </c>
      <c r="B242" s="55" t="s">
        <v>84</v>
      </c>
      <c r="C242" s="55" t="s">
        <v>69</v>
      </c>
      <c r="D242" s="57" t="s">
        <v>70</v>
      </c>
      <c r="E242" s="47" t="s">
        <v>1</v>
      </c>
      <c r="F242" s="49" t="s">
        <v>71</v>
      </c>
      <c r="G242" s="12" t="s">
        <v>2</v>
      </c>
      <c r="H242" s="10"/>
      <c r="I242" s="11"/>
      <c r="J242" s="6"/>
      <c r="K242" s="6"/>
      <c r="L242" s="13" t="s">
        <v>3</v>
      </c>
      <c r="M242" s="14" t="s">
        <v>4</v>
      </c>
      <c r="N242" s="3"/>
      <c r="O242" s="3"/>
      <c r="P242" s="3"/>
      <c r="Q242" s="5"/>
      <c r="R242" s="17" t="s">
        <v>72</v>
      </c>
      <c r="S242" s="17"/>
      <c r="T242" s="18"/>
      <c r="U242" s="17" t="s">
        <v>5</v>
      </c>
      <c r="V242" s="17"/>
      <c r="W242" s="17"/>
      <c r="X242" s="17"/>
      <c r="Y242" s="17"/>
      <c r="Z242" s="17"/>
      <c r="AA242" s="17"/>
      <c r="AB242" s="19"/>
      <c r="AC242" s="51" t="s">
        <v>68</v>
      </c>
    </row>
    <row r="243" spans="1:29" ht="42" customHeight="1" x14ac:dyDescent="0.15">
      <c r="A243" s="54"/>
      <c r="B243" s="56"/>
      <c r="C243" s="56"/>
      <c r="D243" s="58"/>
      <c r="E243" s="48"/>
      <c r="F243" s="50"/>
      <c r="G243" s="7" t="s">
        <v>6</v>
      </c>
      <c r="H243" s="9" t="s">
        <v>73</v>
      </c>
      <c r="I243" s="9" t="s">
        <v>74</v>
      </c>
      <c r="J243" s="7" t="s">
        <v>7</v>
      </c>
      <c r="K243" s="7" t="s">
        <v>8</v>
      </c>
      <c r="L243" s="4" t="s">
        <v>9</v>
      </c>
      <c r="M243" s="15" t="s">
        <v>10</v>
      </c>
      <c r="N243" s="15" t="s">
        <v>11</v>
      </c>
      <c r="O243" s="16" t="s">
        <v>12</v>
      </c>
      <c r="P243" s="16" t="s">
        <v>75</v>
      </c>
      <c r="Q243" s="16" t="s">
        <v>76</v>
      </c>
      <c r="R243" s="9" t="s">
        <v>77</v>
      </c>
      <c r="S243" s="9" t="s">
        <v>73</v>
      </c>
      <c r="T243" s="9" t="s">
        <v>78</v>
      </c>
      <c r="U243" s="9" t="s">
        <v>7</v>
      </c>
      <c r="V243" s="9" t="s">
        <v>8</v>
      </c>
      <c r="W243" s="9" t="s">
        <v>79</v>
      </c>
      <c r="X243" s="9" t="s">
        <v>10</v>
      </c>
      <c r="Y243" s="9" t="s">
        <v>11</v>
      </c>
      <c r="Z243" s="9" t="s">
        <v>80</v>
      </c>
      <c r="AA243" s="9" t="s">
        <v>75</v>
      </c>
      <c r="AB243" s="8" t="s">
        <v>81</v>
      </c>
      <c r="AC243" s="52"/>
    </row>
    <row r="244" spans="1:29" s="23" customFormat="1" ht="8.25" customHeight="1" x14ac:dyDescent="0.15">
      <c r="A244" s="22"/>
      <c r="C244" s="24"/>
      <c r="AC244" s="31"/>
    </row>
    <row r="245" spans="1:29" s="23" customFormat="1" ht="9" x14ac:dyDescent="0.15">
      <c r="A245" s="26"/>
      <c r="B245" s="23" t="s">
        <v>21</v>
      </c>
      <c r="C245" s="24"/>
      <c r="AC245" s="27"/>
    </row>
    <row r="246" spans="1:29" s="23" customFormat="1" ht="9" x14ac:dyDescent="0.15">
      <c r="A246" s="26">
        <v>32</v>
      </c>
      <c r="B246" s="23" t="s">
        <v>49</v>
      </c>
      <c r="C246" s="28" t="s">
        <v>14</v>
      </c>
      <c r="D246" s="40">
        <f t="shared" ref="D246:AB246" si="84">D222+D229+D236</f>
        <v>335988</v>
      </c>
      <c r="E246" s="40">
        <f t="shared" si="84"/>
        <v>222416</v>
      </c>
      <c r="F246" s="40">
        <f t="shared" si="84"/>
        <v>10063</v>
      </c>
      <c r="G246" s="40">
        <f t="shared" si="84"/>
        <v>1704905</v>
      </c>
      <c r="H246" s="40">
        <f t="shared" si="84"/>
        <v>0</v>
      </c>
      <c r="I246" s="40">
        <f t="shared" si="84"/>
        <v>1704905</v>
      </c>
      <c r="J246" s="40">
        <f t="shared" si="84"/>
        <v>645122</v>
      </c>
      <c r="K246" s="40">
        <f t="shared" si="84"/>
        <v>394914</v>
      </c>
      <c r="L246" s="40">
        <f t="shared" si="84"/>
        <v>115396</v>
      </c>
      <c r="M246" s="40">
        <f t="shared" si="84"/>
        <v>147277</v>
      </c>
      <c r="N246" s="40">
        <f t="shared" si="84"/>
        <v>9299</v>
      </c>
      <c r="O246" s="40">
        <f t="shared" si="84"/>
        <v>60964</v>
      </c>
      <c r="P246" s="40">
        <f t="shared" si="84"/>
        <v>0</v>
      </c>
      <c r="Q246" s="40">
        <f t="shared" si="84"/>
        <v>331933</v>
      </c>
      <c r="R246" s="40">
        <f t="shared" si="84"/>
        <v>161</v>
      </c>
      <c r="S246" s="40">
        <f t="shared" si="84"/>
        <v>0</v>
      </c>
      <c r="T246" s="40">
        <f t="shared" si="84"/>
        <v>161</v>
      </c>
      <c r="U246" s="40">
        <f t="shared" si="84"/>
        <v>69</v>
      </c>
      <c r="V246" s="40">
        <f t="shared" si="84"/>
        <v>34</v>
      </c>
      <c r="W246" s="40">
        <f t="shared" si="84"/>
        <v>12</v>
      </c>
      <c r="X246" s="40">
        <f t="shared" si="84"/>
        <v>11</v>
      </c>
      <c r="Y246" s="40">
        <f t="shared" si="84"/>
        <v>1</v>
      </c>
      <c r="Z246" s="40">
        <f t="shared" si="84"/>
        <v>4</v>
      </c>
      <c r="AA246" s="40">
        <f t="shared" si="84"/>
        <v>0</v>
      </c>
      <c r="AB246" s="40">
        <f t="shared" si="84"/>
        <v>30</v>
      </c>
      <c r="AC246" s="27">
        <f>A246</f>
        <v>32</v>
      </c>
    </row>
    <row r="247" spans="1:29" s="23" customFormat="1" ht="9" x14ac:dyDescent="0.15">
      <c r="A247" s="26"/>
      <c r="C247" s="28" t="s">
        <v>15</v>
      </c>
      <c r="D247" s="41"/>
      <c r="E247" s="41">
        <f>E246*100/D246</f>
        <v>66.197602295320067</v>
      </c>
      <c r="F247" s="41">
        <f>F246*100/E246</f>
        <v>4.5244047190849583</v>
      </c>
      <c r="G247" s="41"/>
      <c r="H247" s="41"/>
      <c r="I247" s="41"/>
      <c r="J247" s="41">
        <f t="shared" ref="J247:Q247" si="85">J246*100/$I246</f>
        <v>37.839175789853392</v>
      </c>
      <c r="K247" s="41">
        <f t="shared" si="85"/>
        <v>23.163402066390795</v>
      </c>
      <c r="L247" s="41">
        <f t="shared" si="85"/>
        <v>6.7684709705232846</v>
      </c>
      <c r="M247" s="41">
        <f t="shared" si="85"/>
        <v>8.6384285341411982</v>
      </c>
      <c r="N247" s="41">
        <f t="shared" si="85"/>
        <v>0.54542628474900356</v>
      </c>
      <c r="O247" s="41">
        <f t="shared" si="85"/>
        <v>3.5758004111666044</v>
      </c>
      <c r="P247" s="41">
        <f t="shared" si="85"/>
        <v>0</v>
      </c>
      <c r="Q247" s="41">
        <f t="shared" si="85"/>
        <v>19.46929594317572</v>
      </c>
      <c r="R247" s="29">
        <f t="shared" ref="R247:AB247" si="86">R223+R230+R237</f>
        <v>23</v>
      </c>
      <c r="S247" s="29">
        <f t="shared" si="86"/>
        <v>0</v>
      </c>
      <c r="T247" s="29">
        <f t="shared" si="86"/>
        <v>23</v>
      </c>
      <c r="U247" s="29">
        <f t="shared" si="86"/>
        <v>0</v>
      </c>
      <c r="V247" s="29">
        <f t="shared" si="86"/>
        <v>3</v>
      </c>
      <c r="W247" s="29">
        <f t="shared" si="86"/>
        <v>6</v>
      </c>
      <c r="X247" s="29">
        <f t="shared" si="86"/>
        <v>7</v>
      </c>
      <c r="Y247" s="29">
        <f t="shared" si="86"/>
        <v>1</v>
      </c>
      <c r="Z247" s="29">
        <f t="shared" si="86"/>
        <v>1</v>
      </c>
      <c r="AA247" s="29">
        <f t="shared" si="86"/>
        <v>0</v>
      </c>
      <c r="AB247" s="29">
        <f t="shared" si="86"/>
        <v>5</v>
      </c>
      <c r="AC247" s="27"/>
    </row>
    <row r="248" spans="1:29" s="23" customFormat="1" ht="3" customHeight="1" x14ac:dyDescent="0.15">
      <c r="A248" s="26"/>
      <c r="C248" s="24"/>
      <c r="AC248" s="27"/>
    </row>
    <row r="249" spans="1:29" s="23" customFormat="1" ht="9" x14ac:dyDescent="0.15">
      <c r="A249" s="26"/>
      <c r="B249" s="23" t="s">
        <v>16</v>
      </c>
      <c r="C249" s="28" t="s">
        <v>14</v>
      </c>
      <c r="D249" s="40"/>
      <c r="E249" s="40"/>
      <c r="F249" s="40"/>
      <c r="G249" s="40">
        <v>203178</v>
      </c>
      <c r="H249" s="40">
        <v>0</v>
      </c>
      <c r="I249" s="40">
        <v>203178</v>
      </c>
      <c r="J249" s="40">
        <v>82811</v>
      </c>
      <c r="K249" s="40">
        <v>43440</v>
      </c>
      <c r="L249" s="40">
        <v>15028</v>
      </c>
      <c r="M249" s="40">
        <v>16279</v>
      </c>
      <c r="N249" s="40">
        <v>1370</v>
      </c>
      <c r="O249" s="40">
        <v>6237</v>
      </c>
      <c r="P249" s="40">
        <v>0</v>
      </c>
      <c r="Q249" s="40">
        <v>38013</v>
      </c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27"/>
    </row>
    <row r="250" spans="1:29" s="23" customFormat="1" ht="9" x14ac:dyDescent="0.15">
      <c r="A250" s="26"/>
      <c r="B250" s="30"/>
      <c r="C250" s="28" t="s">
        <v>15</v>
      </c>
      <c r="D250" s="41"/>
      <c r="E250" s="41"/>
      <c r="F250" s="41"/>
      <c r="G250" s="41"/>
      <c r="H250" s="41"/>
      <c r="I250" s="41"/>
      <c r="J250" s="41">
        <f t="shared" ref="J250:Q250" si="87">J249*100/$I249</f>
        <v>40.757857642067549</v>
      </c>
      <c r="K250" s="41">
        <f t="shared" si="87"/>
        <v>21.380267548651922</v>
      </c>
      <c r="L250" s="41">
        <f t="shared" si="87"/>
        <v>7.3964700902656784</v>
      </c>
      <c r="M250" s="41">
        <f t="shared" si="87"/>
        <v>8.0121863587593136</v>
      </c>
      <c r="N250" s="41">
        <f t="shared" si="87"/>
        <v>0.67428560178759511</v>
      </c>
      <c r="O250" s="41">
        <f t="shared" si="87"/>
        <v>3.0697221155833803</v>
      </c>
      <c r="P250" s="41">
        <f t="shared" si="87"/>
        <v>0</v>
      </c>
      <c r="Q250" s="41">
        <f t="shared" si="87"/>
        <v>18.709210642884564</v>
      </c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7"/>
    </row>
    <row r="251" spans="1:29" s="23" customFormat="1" ht="8.25" customHeight="1" x14ac:dyDescent="0.15">
      <c r="A251" s="22"/>
      <c r="C251" s="24"/>
      <c r="AC251" s="31"/>
    </row>
    <row r="252" spans="1:29" s="23" customFormat="1" ht="9" x14ac:dyDescent="0.15">
      <c r="A252" s="26"/>
      <c r="B252" s="23" t="s">
        <v>0</v>
      </c>
      <c r="C252" s="24"/>
      <c r="AC252" s="27"/>
    </row>
    <row r="253" spans="1:29" s="23" customFormat="1" ht="9" x14ac:dyDescent="0.15">
      <c r="A253" s="26">
        <v>335</v>
      </c>
      <c r="B253" s="23" t="s">
        <v>50</v>
      </c>
      <c r="C253" s="28" t="s">
        <v>14</v>
      </c>
      <c r="D253" s="40">
        <v>180669</v>
      </c>
      <c r="E253" s="40">
        <v>111559</v>
      </c>
      <c r="F253" s="40">
        <v>4853</v>
      </c>
      <c r="G253" s="40">
        <f>SUM(H253:I253)</f>
        <v>1336610</v>
      </c>
      <c r="H253" s="40">
        <v>0</v>
      </c>
      <c r="I253" s="40">
        <f>SUM(J253:Q253)</f>
        <v>1336610</v>
      </c>
      <c r="J253" s="40">
        <v>434673</v>
      </c>
      <c r="K253" s="40">
        <v>301476</v>
      </c>
      <c r="L253" s="40">
        <v>93167</v>
      </c>
      <c r="M253" s="40">
        <v>223217</v>
      </c>
      <c r="N253" s="40">
        <v>18817</v>
      </c>
      <c r="O253" s="40">
        <v>8952</v>
      </c>
      <c r="P253" s="40">
        <v>0</v>
      </c>
      <c r="Q253" s="40">
        <v>256308</v>
      </c>
      <c r="R253" s="40">
        <f>SUM(S253:T253)</f>
        <v>79</v>
      </c>
      <c r="S253" s="40">
        <v>0</v>
      </c>
      <c r="T253" s="40">
        <f>SUM(U253:AB253)</f>
        <v>79</v>
      </c>
      <c r="U253" s="40">
        <v>28</v>
      </c>
      <c r="V253" s="40">
        <v>18</v>
      </c>
      <c r="W253" s="40">
        <v>5</v>
      </c>
      <c r="X253" s="40">
        <v>11</v>
      </c>
      <c r="Y253" s="40">
        <v>0</v>
      </c>
      <c r="Z253" s="40">
        <v>0</v>
      </c>
      <c r="AA253" s="40">
        <v>0</v>
      </c>
      <c r="AB253" s="40">
        <v>17</v>
      </c>
      <c r="AC253" s="27">
        <f>A253</f>
        <v>335</v>
      </c>
    </row>
    <row r="254" spans="1:29" s="23" customFormat="1" ht="9" x14ac:dyDescent="0.15">
      <c r="A254" s="26"/>
      <c r="C254" s="28" t="s">
        <v>15</v>
      </c>
      <c r="D254" s="41"/>
      <c r="E254" s="41">
        <f>E253*100/D253</f>
        <v>61.747726505377237</v>
      </c>
      <c r="F254" s="41">
        <f>F253*100/E253</f>
        <v>4.3501644869530924</v>
      </c>
      <c r="G254" s="41"/>
      <c r="H254" s="41"/>
      <c r="I254" s="41"/>
      <c r="J254" s="41">
        <f t="shared" ref="J254:Q254" si="88">J253*100/$I253</f>
        <v>32.520555734283001</v>
      </c>
      <c r="K254" s="41">
        <f t="shared" si="88"/>
        <v>22.555270422935635</v>
      </c>
      <c r="L254" s="41">
        <f t="shared" si="88"/>
        <v>6.9703952536641207</v>
      </c>
      <c r="M254" s="41">
        <f t="shared" si="88"/>
        <v>16.700234174516126</v>
      </c>
      <c r="N254" s="41">
        <f t="shared" si="88"/>
        <v>1.4078152939152033</v>
      </c>
      <c r="O254" s="41">
        <f t="shared" si="88"/>
        <v>0.66975407934999742</v>
      </c>
      <c r="P254" s="41">
        <f t="shared" si="88"/>
        <v>0</v>
      </c>
      <c r="Q254" s="41">
        <f t="shared" si="88"/>
        <v>19.175975041335917</v>
      </c>
      <c r="R254" s="29">
        <f>SUM(S254:T254)</f>
        <v>13</v>
      </c>
      <c r="S254" s="29"/>
      <c r="T254" s="29">
        <f>SUM(U254:AB254)</f>
        <v>13</v>
      </c>
      <c r="U254" s="29">
        <v>1</v>
      </c>
      <c r="V254" s="29">
        <v>2</v>
      </c>
      <c r="W254" s="29">
        <v>3</v>
      </c>
      <c r="X254" s="29">
        <v>4</v>
      </c>
      <c r="Y254" s="29"/>
      <c r="Z254" s="29"/>
      <c r="AA254" s="29"/>
      <c r="AB254" s="29">
        <v>3</v>
      </c>
      <c r="AC254" s="27"/>
    </row>
    <row r="255" spans="1:29" s="23" customFormat="1" ht="3" customHeight="1" x14ac:dyDescent="0.15">
      <c r="A255" s="26"/>
      <c r="C255" s="24"/>
      <c r="AC255" s="27"/>
    </row>
    <row r="256" spans="1:29" s="23" customFormat="1" ht="9" x14ac:dyDescent="0.15">
      <c r="A256" s="26"/>
      <c r="B256" s="23" t="s">
        <v>16</v>
      </c>
      <c r="C256" s="28" t="s">
        <v>14</v>
      </c>
      <c r="D256" s="40"/>
      <c r="E256" s="40"/>
      <c r="F256" s="40"/>
      <c r="G256" s="40">
        <v>100978</v>
      </c>
      <c r="H256" s="40">
        <v>0</v>
      </c>
      <c r="I256" s="40">
        <v>100978</v>
      </c>
      <c r="J256" s="40">
        <v>35550</v>
      </c>
      <c r="K256" s="40">
        <v>22248</v>
      </c>
      <c r="L256" s="40">
        <v>6434</v>
      </c>
      <c r="M256" s="40">
        <v>14111</v>
      </c>
      <c r="N256" s="40">
        <v>784</v>
      </c>
      <c r="O256" s="40">
        <v>459</v>
      </c>
      <c r="P256" s="40">
        <v>0</v>
      </c>
      <c r="Q256" s="40">
        <v>21391</v>
      </c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27"/>
    </row>
    <row r="257" spans="1:29" s="23" customFormat="1" ht="9" x14ac:dyDescent="0.15">
      <c r="A257" s="26"/>
      <c r="B257" s="30"/>
      <c r="C257" s="28" t="s">
        <v>15</v>
      </c>
      <c r="D257" s="41"/>
      <c r="E257" s="41"/>
      <c r="F257" s="41"/>
      <c r="G257" s="41"/>
      <c r="H257" s="41"/>
      <c r="I257" s="41"/>
      <c r="J257" s="41">
        <f t="shared" ref="J257:Q257" si="89">J256*100/$I256</f>
        <v>35.205688367763273</v>
      </c>
      <c r="K257" s="41">
        <f t="shared" si="89"/>
        <v>22.032521935471092</v>
      </c>
      <c r="L257" s="41">
        <f t="shared" si="89"/>
        <v>6.3716849214680424</v>
      </c>
      <c r="M257" s="41">
        <f t="shared" si="89"/>
        <v>13.974331042405277</v>
      </c>
      <c r="N257" s="41">
        <f t="shared" si="89"/>
        <v>0.7764067420626275</v>
      </c>
      <c r="O257" s="41">
        <f t="shared" si="89"/>
        <v>0.45455445740656381</v>
      </c>
      <c r="P257" s="41">
        <f t="shared" si="89"/>
        <v>0</v>
      </c>
      <c r="Q257" s="41">
        <f t="shared" si="89"/>
        <v>21.183822218701103</v>
      </c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7"/>
    </row>
    <row r="258" spans="1:29" s="23" customFormat="1" ht="8.25" customHeight="1" x14ac:dyDescent="0.15">
      <c r="A258" s="22"/>
      <c r="C258" s="24"/>
      <c r="AC258" s="31"/>
    </row>
    <row r="259" spans="1:29" s="23" customFormat="1" ht="9" x14ac:dyDescent="0.15">
      <c r="A259" s="26"/>
      <c r="B259" s="23" t="s">
        <v>0</v>
      </c>
      <c r="C259" s="24"/>
      <c r="AC259" s="27"/>
    </row>
    <row r="260" spans="1:29" s="23" customFormat="1" ht="9" x14ac:dyDescent="0.15">
      <c r="A260" s="26">
        <v>336</v>
      </c>
      <c r="B260" s="23" t="s">
        <v>51</v>
      </c>
      <c r="C260" s="28" t="s">
        <v>14</v>
      </c>
      <c r="D260" s="40">
        <v>148960</v>
      </c>
      <c r="E260" s="40">
        <v>92355</v>
      </c>
      <c r="F260" s="40">
        <v>3772</v>
      </c>
      <c r="G260" s="40">
        <f>SUM(H260:I260)</f>
        <v>594373</v>
      </c>
      <c r="H260" s="40">
        <v>0</v>
      </c>
      <c r="I260" s="40">
        <f>SUM(J260:Q260)</f>
        <v>594373</v>
      </c>
      <c r="J260" s="40">
        <v>196898</v>
      </c>
      <c r="K260" s="40">
        <v>164747</v>
      </c>
      <c r="L260" s="40">
        <v>39357</v>
      </c>
      <c r="M260" s="40">
        <v>77877</v>
      </c>
      <c r="N260" s="40">
        <v>0</v>
      </c>
      <c r="O260" s="40">
        <v>0</v>
      </c>
      <c r="P260" s="40">
        <v>0</v>
      </c>
      <c r="Q260" s="40">
        <v>115494</v>
      </c>
      <c r="R260" s="40">
        <f>SUM(S260:T260)</f>
        <v>67</v>
      </c>
      <c r="S260" s="40">
        <v>0</v>
      </c>
      <c r="T260" s="40">
        <f>SUM(U260:AB260)</f>
        <v>67</v>
      </c>
      <c r="U260" s="40">
        <v>23</v>
      </c>
      <c r="V260" s="40">
        <v>19</v>
      </c>
      <c r="W260" s="40">
        <v>5</v>
      </c>
      <c r="X260" s="40">
        <v>8</v>
      </c>
      <c r="Y260" s="40">
        <v>0</v>
      </c>
      <c r="Z260" s="40">
        <v>0</v>
      </c>
      <c r="AA260" s="40">
        <v>0</v>
      </c>
      <c r="AB260" s="40">
        <v>12</v>
      </c>
      <c r="AC260" s="27">
        <f>A260</f>
        <v>336</v>
      </c>
    </row>
    <row r="261" spans="1:29" s="23" customFormat="1" ht="9" x14ac:dyDescent="0.15">
      <c r="A261" s="26"/>
      <c r="C261" s="28" t="s">
        <v>15</v>
      </c>
      <c r="D261" s="41"/>
      <c r="E261" s="41">
        <f>E260*100/D260</f>
        <v>61.99986573576799</v>
      </c>
      <c r="F261" s="41">
        <f>F260*100/E260</f>
        <v>4.0842401602512046</v>
      </c>
      <c r="G261" s="41"/>
      <c r="H261" s="41"/>
      <c r="I261" s="41"/>
      <c r="J261" s="41">
        <f t="shared" ref="J261:Q261" si="90">J260*100/$I260</f>
        <v>33.127009470484026</v>
      </c>
      <c r="K261" s="41">
        <f t="shared" si="90"/>
        <v>27.717779912613796</v>
      </c>
      <c r="L261" s="41">
        <f t="shared" si="90"/>
        <v>6.6215995679480733</v>
      </c>
      <c r="M261" s="41">
        <f t="shared" si="90"/>
        <v>13.102378472777195</v>
      </c>
      <c r="N261" s="41">
        <f t="shared" si="90"/>
        <v>0</v>
      </c>
      <c r="O261" s="41">
        <f t="shared" si="90"/>
        <v>0</v>
      </c>
      <c r="P261" s="41">
        <f t="shared" si="90"/>
        <v>0</v>
      </c>
      <c r="Q261" s="41">
        <f t="shared" si="90"/>
        <v>19.431232576176914</v>
      </c>
      <c r="R261" s="29">
        <f>SUM(S261:T261)</f>
        <v>11</v>
      </c>
      <c r="S261" s="29"/>
      <c r="T261" s="29">
        <f>SUM(U261:AB261)</f>
        <v>11</v>
      </c>
      <c r="U261" s="29">
        <v>2</v>
      </c>
      <c r="V261" s="29">
        <v>1</v>
      </c>
      <c r="W261" s="29">
        <v>3</v>
      </c>
      <c r="X261" s="29">
        <v>3</v>
      </c>
      <c r="Y261" s="29"/>
      <c r="Z261" s="29"/>
      <c r="AA261" s="29"/>
      <c r="AB261" s="29">
        <v>2</v>
      </c>
      <c r="AC261" s="27"/>
    </row>
    <row r="262" spans="1:29" s="23" customFormat="1" ht="3" customHeight="1" x14ac:dyDescent="0.15">
      <c r="A262" s="26"/>
      <c r="C262" s="24"/>
      <c r="AC262" s="27"/>
    </row>
    <row r="263" spans="1:29" s="23" customFormat="1" ht="9" x14ac:dyDescent="0.15">
      <c r="A263" s="26"/>
      <c r="B263" s="23" t="s">
        <v>16</v>
      </c>
      <c r="C263" s="28" t="s">
        <v>14</v>
      </c>
      <c r="D263" s="40"/>
      <c r="E263" s="40"/>
      <c r="F263" s="40"/>
      <c r="G263" s="40">
        <v>85039</v>
      </c>
      <c r="H263" s="40">
        <v>0</v>
      </c>
      <c r="I263" s="40">
        <v>85039</v>
      </c>
      <c r="J263" s="40">
        <v>28329</v>
      </c>
      <c r="K263" s="40">
        <v>23435</v>
      </c>
      <c r="L263" s="40">
        <v>6601</v>
      </c>
      <c r="M263" s="40">
        <v>10988</v>
      </c>
      <c r="N263" s="40">
        <v>0</v>
      </c>
      <c r="O263" s="40">
        <v>0</v>
      </c>
      <c r="P263" s="40">
        <v>0</v>
      </c>
      <c r="Q263" s="40">
        <v>15687</v>
      </c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27"/>
    </row>
    <row r="264" spans="1:29" s="23" customFormat="1" ht="9" x14ac:dyDescent="0.15">
      <c r="A264" s="26"/>
      <c r="B264" s="30"/>
      <c r="C264" s="28" t="s">
        <v>15</v>
      </c>
      <c r="D264" s="41"/>
      <c r="E264" s="41"/>
      <c r="F264" s="41"/>
      <c r="G264" s="41"/>
      <c r="H264" s="41"/>
      <c r="I264" s="41"/>
      <c r="J264" s="41">
        <f t="shared" ref="J264:Q264" si="91">J263*100/$I263</f>
        <v>33.312950528581005</v>
      </c>
      <c r="K264" s="41">
        <f t="shared" si="91"/>
        <v>27.557944002163712</v>
      </c>
      <c r="L264" s="41">
        <f t="shared" si="91"/>
        <v>7.7623208175072618</v>
      </c>
      <c r="M264" s="41">
        <f t="shared" si="91"/>
        <v>12.92113030491892</v>
      </c>
      <c r="N264" s="41">
        <f t="shared" si="91"/>
        <v>0</v>
      </c>
      <c r="O264" s="41">
        <f t="shared" si="91"/>
        <v>0</v>
      </c>
      <c r="P264" s="41">
        <f t="shared" si="91"/>
        <v>0</v>
      </c>
      <c r="Q264" s="41">
        <f t="shared" si="91"/>
        <v>18.446830277872504</v>
      </c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7"/>
    </row>
    <row r="265" spans="1:29" s="23" customFormat="1" ht="8.25" customHeight="1" x14ac:dyDescent="0.15">
      <c r="A265" s="22"/>
      <c r="C265" s="24"/>
      <c r="AC265" s="31"/>
    </row>
    <row r="266" spans="1:29" s="23" customFormat="1" ht="9" x14ac:dyDescent="0.15">
      <c r="A266" s="26"/>
      <c r="B266" s="23" t="s">
        <v>0</v>
      </c>
      <c r="C266" s="24"/>
      <c r="AC266" s="27"/>
    </row>
    <row r="267" spans="1:29" s="23" customFormat="1" ht="9" x14ac:dyDescent="0.15">
      <c r="A267" s="26">
        <v>337</v>
      </c>
      <c r="B267" s="23" t="s">
        <v>52</v>
      </c>
      <c r="C267" s="28" t="s">
        <v>14</v>
      </c>
      <c r="D267" s="40">
        <v>112974</v>
      </c>
      <c r="E267" s="40">
        <v>74803</v>
      </c>
      <c r="F267" s="40">
        <v>2561</v>
      </c>
      <c r="G267" s="40">
        <f>SUM(H267:I267)</f>
        <v>500347</v>
      </c>
      <c r="H267" s="40">
        <v>0</v>
      </c>
      <c r="I267" s="40">
        <f>SUM(J267:Q267)</f>
        <v>500347</v>
      </c>
      <c r="J267" s="40">
        <v>204389</v>
      </c>
      <c r="K267" s="40">
        <v>105602</v>
      </c>
      <c r="L267" s="40">
        <v>32315</v>
      </c>
      <c r="M267" s="40">
        <v>38835</v>
      </c>
      <c r="N267" s="40">
        <v>6167</v>
      </c>
      <c r="O267" s="40">
        <v>0</v>
      </c>
      <c r="P267" s="40">
        <v>14786</v>
      </c>
      <c r="Q267" s="40">
        <v>98253</v>
      </c>
      <c r="R267" s="40">
        <f>SUM(S267:T267)</f>
        <v>56</v>
      </c>
      <c r="S267" s="40">
        <v>0</v>
      </c>
      <c r="T267" s="40">
        <f>SUM(U267:AB267)</f>
        <v>56</v>
      </c>
      <c r="U267" s="40">
        <v>24</v>
      </c>
      <c r="V267" s="40">
        <v>12</v>
      </c>
      <c r="W267" s="40">
        <v>3</v>
      </c>
      <c r="X267" s="40">
        <v>4</v>
      </c>
      <c r="Y267" s="40">
        <v>0</v>
      </c>
      <c r="Z267" s="40">
        <v>0</v>
      </c>
      <c r="AA267" s="40">
        <v>1</v>
      </c>
      <c r="AB267" s="40">
        <v>12</v>
      </c>
      <c r="AC267" s="27">
        <f>A267</f>
        <v>337</v>
      </c>
    </row>
    <row r="268" spans="1:29" s="23" customFormat="1" ht="9" x14ac:dyDescent="0.15">
      <c r="A268" s="26"/>
      <c r="C268" s="28" t="s">
        <v>15</v>
      </c>
      <c r="D268" s="41"/>
      <c r="E268" s="41">
        <f>E267*100/D267</f>
        <v>66.21257988563741</v>
      </c>
      <c r="F268" s="41">
        <f>F267*100/E267</f>
        <v>3.4236594788979051</v>
      </c>
      <c r="G268" s="41"/>
      <c r="H268" s="41"/>
      <c r="I268" s="41"/>
      <c r="J268" s="41">
        <f t="shared" ref="J268:Q268" si="92">J267*100/$I267</f>
        <v>40.849450481365935</v>
      </c>
      <c r="K268" s="41">
        <f t="shared" si="92"/>
        <v>21.105752607690263</v>
      </c>
      <c r="L268" s="41">
        <f t="shared" si="92"/>
        <v>6.4585177886546736</v>
      </c>
      <c r="M268" s="41">
        <f t="shared" si="92"/>
        <v>7.761613440272451</v>
      </c>
      <c r="N268" s="41">
        <f t="shared" si="92"/>
        <v>1.2325446140378578</v>
      </c>
      <c r="O268" s="41">
        <f t="shared" si="92"/>
        <v>0</v>
      </c>
      <c r="P268" s="41">
        <f t="shared" si="92"/>
        <v>2.9551491265062046</v>
      </c>
      <c r="Q268" s="41">
        <f t="shared" si="92"/>
        <v>19.636971941472616</v>
      </c>
      <c r="R268" s="29">
        <f>SUM(S268:T268)</f>
        <v>8</v>
      </c>
      <c r="S268" s="29"/>
      <c r="T268" s="29">
        <f>SUM(U268:AB268)</f>
        <v>8</v>
      </c>
      <c r="U268" s="29"/>
      <c r="V268" s="29">
        <v>1</v>
      </c>
      <c r="W268" s="29">
        <v>1</v>
      </c>
      <c r="X268" s="29">
        <v>3</v>
      </c>
      <c r="Y268" s="29"/>
      <c r="Z268" s="29"/>
      <c r="AA268" s="29">
        <v>1</v>
      </c>
      <c r="AB268" s="29">
        <v>2</v>
      </c>
      <c r="AC268" s="27"/>
    </row>
    <row r="269" spans="1:29" s="23" customFormat="1" ht="3" customHeight="1" x14ac:dyDescent="0.15">
      <c r="A269" s="26"/>
      <c r="C269" s="24"/>
      <c r="AC269" s="27"/>
    </row>
    <row r="270" spans="1:29" s="23" customFormat="1" ht="9" x14ac:dyDescent="0.15">
      <c r="A270" s="26"/>
      <c r="B270" s="23" t="s">
        <v>16</v>
      </c>
      <c r="C270" s="28" t="s">
        <v>14</v>
      </c>
      <c r="D270" s="40"/>
      <c r="E270" s="40"/>
      <c r="F270" s="40"/>
      <c r="G270" s="40">
        <v>68596</v>
      </c>
      <c r="H270" s="40">
        <v>0</v>
      </c>
      <c r="I270" s="40">
        <v>68596</v>
      </c>
      <c r="J270" s="40">
        <v>27812</v>
      </c>
      <c r="K270" s="40">
        <v>14041</v>
      </c>
      <c r="L270" s="40">
        <v>4424</v>
      </c>
      <c r="M270" s="40">
        <v>5436</v>
      </c>
      <c r="N270" s="40">
        <v>984</v>
      </c>
      <c r="O270" s="40">
        <v>0</v>
      </c>
      <c r="P270" s="40">
        <v>1957</v>
      </c>
      <c r="Q270" s="40">
        <v>13942</v>
      </c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27"/>
    </row>
    <row r="271" spans="1:29" s="23" customFormat="1" ht="9" x14ac:dyDescent="0.15">
      <c r="A271" s="26"/>
      <c r="B271" s="30"/>
      <c r="C271" s="28" t="s">
        <v>15</v>
      </c>
      <c r="D271" s="41"/>
      <c r="E271" s="41"/>
      <c r="F271" s="41"/>
      <c r="G271" s="41"/>
      <c r="H271" s="41"/>
      <c r="I271" s="41"/>
      <c r="J271" s="41">
        <f t="shared" ref="J271:Q271" si="93">J270*100/$I270</f>
        <v>40.544638171321942</v>
      </c>
      <c r="K271" s="41">
        <f t="shared" si="93"/>
        <v>20.469123564056215</v>
      </c>
      <c r="L271" s="41">
        <f t="shared" si="93"/>
        <v>6.4493556475596243</v>
      </c>
      <c r="M271" s="41">
        <f t="shared" si="93"/>
        <v>7.9246603300483995</v>
      </c>
      <c r="N271" s="41">
        <f t="shared" si="93"/>
        <v>1.4344859758586506</v>
      </c>
      <c r="O271" s="41">
        <f t="shared" si="93"/>
        <v>0</v>
      </c>
      <c r="P271" s="41">
        <f t="shared" si="93"/>
        <v>2.8529360312554668</v>
      </c>
      <c r="Q271" s="41">
        <f t="shared" si="93"/>
        <v>20.324800279899701</v>
      </c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7"/>
    </row>
    <row r="272" spans="1:29" s="23" customFormat="1" ht="8.25" customHeight="1" x14ac:dyDescent="0.15">
      <c r="A272" s="22"/>
      <c r="C272" s="24"/>
      <c r="AC272" s="31"/>
    </row>
    <row r="273" spans="1:29" s="23" customFormat="1" ht="9" x14ac:dyDescent="0.15">
      <c r="A273" s="26"/>
      <c r="B273" s="23" t="s">
        <v>21</v>
      </c>
      <c r="C273" s="24"/>
      <c r="AC273" s="27"/>
    </row>
    <row r="274" spans="1:29" s="23" customFormat="1" ht="9" x14ac:dyDescent="0.15">
      <c r="A274" s="26">
        <v>33</v>
      </c>
      <c r="B274" s="23" t="s">
        <v>53</v>
      </c>
      <c r="C274" s="28" t="s">
        <v>14</v>
      </c>
      <c r="D274" s="40">
        <f t="shared" ref="D274:AB274" si="94">D253+D260+D267</f>
        <v>442603</v>
      </c>
      <c r="E274" s="40">
        <f t="shared" si="94"/>
        <v>278717</v>
      </c>
      <c r="F274" s="40">
        <f t="shared" si="94"/>
        <v>11186</v>
      </c>
      <c r="G274" s="40">
        <f t="shared" si="94"/>
        <v>2431330</v>
      </c>
      <c r="H274" s="40">
        <f t="shared" si="94"/>
        <v>0</v>
      </c>
      <c r="I274" s="40">
        <f t="shared" si="94"/>
        <v>2431330</v>
      </c>
      <c r="J274" s="40">
        <f t="shared" si="94"/>
        <v>835960</v>
      </c>
      <c r="K274" s="40">
        <f t="shared" si="94"/>
        <v>571825</v>
      </c>
      <c r="L274" s="40">
        <f t="shared" si="94"/>
        <v>164839</v>
      </c>
      <c r="M274" s="40">
        <f t="shared" si="94"/>
        <v>339929</v>
      </c>
      <c r="N274" s="40">
        <f t="shared" si="94"/>
        <v>24984</v>
      </c>
      <c r="O274" s="40">
        <f t="shared" si="94"/>
        <v>8952</v>
      </c>
      <c r="P274" s="40">
        <f t="shared" si="94"/>
        <v>14786</v>
      </c>
      <c r="Q274" s="40">
        <f t="shared" si="94"/>
        <v>470055</v>
      </c>
      <c r="R274" s="40">
        <f t="shared" si="94"/>
        <v>202</v>
      </c>
      <c r="S274" s="40">
        <f t="shared" si="94"/>
        <v>0</v>
      </c>
      <c r="T274" s="40">
        <f t="shared" si="94"/>
        <v>202</v>
      </c>
      <c r="U274" s="40">
        <f t="shared" si="94"/>
        <v>75</v>
      </c>
      <c r="V274" s="40">
        <f t="shared" si="94"/>
        <v>49</v>
      </c>
      <c r="W274" s="40">
        <f t="shared" si="94"/>
        <v>13</v>
      </c>
      <c r="X274" s="40">
        <f t="shared" si="94"/>
        <v>23</v>
      </c>
      <c r="Y274" s="40">
        <f t="shared" si="94"/>
        <v>0</v>
      </c>
      <c r="Z274" s="40">
        <f t="shared" si="94"/>
        <v>0</v>
      </c>
      <c r="AA274" s="40">
        <f t="shared" si="94"/>
        <v>1</v>
      </c>
      <c r="AB274" s="40">
        <f t="shared" si="94"/>
        <v>41</v>
      </c>
      <c r="AC274" s="27">
        <f>A274</f>
        <v>33</v>
      </c>
    </row>
    <row r="275" spans="1:29" s="23" customFormat="1" ht="9" x14ac:dyDescent="0.15">
      <c r="A275" s="26"/>
      <c r="C275" s="28" t="s">
        <v>15</v>
      </c>
      <c r="D275" s="41"/>
      <c r="E275" s="41">
        <f>E274*100/D274</f>
        <v>62.972234711468289</v>
      </c>
      <c r="F275" s="41">
        <f>F274*100/E274</f>
        <v>4.0133899259822687</v>
      </c>
      <c r="G275" s="41"/>
      <c r="H275" s="41"/>
      <c r="I275" s="41"/>
      <c r="J275" s="41">
        <f t="shared" ref="J275:Q275" si="95">J274*100/$I274</f>
        <v>34.382827505932966</v>
      </c>
      <c r="K275" s="41">
        <f t="shared" si="95"/>
        <v>23.519020453825682</v>
      </c>
      <c r="L275" s="41">
        <f t="shared" si="95"/>
        <v>6.7797871946630037</v>
      </c>
      <c r="M275" s="41">
        <f t="shared" si="95"/>
        <v>13.981195477372466</v>
      </c>
      <c r="N275" s="41">
        <f t="shared" si="95"/>
        <v>1.0275857246856659</v>
      </c>
      <c r="O275" s="41">
        <f t="shared" si="95"/>
        <v>0.36819354016114636</v>
      </c>
      <c r="P275" s="41">
        <f t="shared" si="95"/>
        <v>0.60814451349672816</v>
      </c>
      <c r="Q275" s="41">
        <f t="shared" si="95"/>
        <v>19.33324558986234</v>
      </c>
      <c r="R275" s="29">
        <f t="shared" ref="R275:AB275" si="96">R254+R261+R268</f>
        <v>32</v>
      </c>
      <c r="S275" s="29">
        <f t="shared" si="96"/>
        <v>0</v>
      </c>
      <c r="T275" s="29">
        <f t="shared" si="96"/>
        <v>32</v>
      </c>
      <c r="U275" s="29">
        <f t="shared" si="96"/>
        <v>3</v>
      </c>
      <c r="V275" s="29">
        <f t="shared" si="96"/>
        <v>4</v>
      </c>
      <c r="W275" s="29">
        <f t="shared" si="96"/>
        <v>7</v>
      </c>
      <c r="X275" s="29">
        <f t="shared" si="96"/>
        <v>10</v>
      </c>
      <c r="Y275" s="29">
        <f t="shared" si="96"/>
        <v>0</v>
      </c>
      <c r="Z275" s="29">
        <f t="shared" si="96"/>
        <v>0</v>
      </c>
      <c r="AA275" s="29">
        <f t="shared" si="96"/>
        <v>1</v>
      </c>
      <c r="AB275" s="29">
        <f t="shared" si="96"/>
        <v>7</v>
      </c>
      <c r="AC275" s="27"/>
    </row>
    <row r="276" spans="1:29" s="23" customFormat="1" ht="3" customHeight="1" x14ac:dyDescent="0.15">
      <c r="A276" s="26"/>
      <c r="C276" s="24"/>
      <c r="AC276" s="27"/>
    </row>
    <row r="277" spans="1:29" s="23" customFormat="1" ht="9" x14ac:dyDescent="0.15">
      <c r="A277" s="26"/>
      <c r="B277" s="23" t="s">
        <v>16</v>
      </c>
      <c r="C277" s="28" t="s">
        <v>14</v>
      </c>
      <c r="D277" s="40"/>
      <c r="E277" s="40"/>
      <c r="F277" s="40"/>
      <c r="G277" s="40">
        <v>254613</v>
      </c>
      <c r="H277" s="40">
        <v>0</v>
      </c>
      <c r="I277" s="40">
        <v>254613</v>
      </c>
      <c r="J277" s="40">
        <v>91691</v>
      </c>
      <c r="K277" s="40">
        <v>59724</v>
      </c>
      <c r="L277" s="40">
        <v>17458</v>
      </c>
      <c r="M277" s="40">
        <v>30535</v>
      </c>
      <c r="N277" s="40">
        <v>1768</v>
      </c>
      <c r="O277" s="40">
        <v>459</v>
      </c>
      <c r="P277" s="40">
        <v>1957</v>
      </c>
      <c r="Q277" s="40">
        <v>51021</v>
      </c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27"/>
    </row>
    <row r="278" spans="1:29" s="23" customFormat="1" ht="9" x14ac:dyDescent="0.15">
      <c r="A278" s="26"/>
      <c r="B278" s="30"/>
      <c r="C278" s="28" t="s">
        <v>15</v>
      </c>
      <c r="D278" s="41"/>
      <c r="E278" s="41"/>
      <c r="F278" s="41"/>
      <c r="G278" s="41"/>
      <c r="H278" s="41"/>
      <c r="I278" s="41"/>
      <c r="J278" s="41">
        <f t="shared" ref="J278:Q278" si="97">J277*100/$I277</f>
        <v>36.011908268627288</v>
      </c>
      <c r="K278" s="41">
        <f t="shared" si="97"/>
        <v>23.456775577052234</v>
      </c>
      <c r="L278" s="41">
        <f t="shared" si="97"/>
        <v>6.8566805308448506</v>
      </c>
      <c r="M278" s="41">
        <f t="shared" si="97"/>
        <v>11.992710505747938</v>
      </c>
      <c r="N278" s="41">
        <f t="shared" si="97"/>
        <v>0.69438716797649769</v>
      </c>
      <c r="O278" s="41">
        <f t="shared" si="97"/>
        <v>0.18027359168620613</v>
      </c>
      <c r="P278" s="41">
        <f t="shared" si="97"/>
        <v>0.76861747043552375</v>
      </c>
      <c r="Q278" s="41">
        <f t="shared" si="97"/>
        <v>20.038646887629461</v>
      </c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7"/>
    </row>
    <row r="279" spans="1:29" s="23" customFormat="1" ht="8.25" customHeight="1" x14ac:dyDescent="0.15">
      <c r="A279" s="22"/>
      <c r="C279" s="24"/>
      <c r="AC279" s="31"/>
    </row>
    <row r="280" spans="1:29" s="23" customFormat="1" ht="9" x14ac:dyDescent="0.15">
      <c r="A280" s="26"/>
      <c r="B280" s="23" t="s">
        <v>31</v>
      </c>
      <c r="C280" s="24"/>
      <c r="AC280" s="27"/>
    </row>
    <row r="281" spans="1:29" s="23" customFormat="1" ht="9" x14ac:dyDescent="0.15">
      <c r="A281" s="26">
        <v>3</v>
      </c>
      <c r="B281" s="23" t="s">
        <v>54</v>
      </c>
      <c r="C281" s="28" t="s">
        <v>14</v>
      </c>
      <c r="D281" s="40">
        <f t="shared" ref="D281:AB281" si="98">D215+D246+D274</f>
        <v>1339246</v>
      </c>
      <c r="E281" s="40">
        <f t="shared" si="98"/>
        <v>880246</v>
      </c>
      <c r="F281" s="40">
        <f t="shared" si="98"/>
        <v>40221</v>
      </c>
      <c r="G281" s="40">
        <f t="shared" si="98"/>
        <v>6348625</v>
      </c>
      <c r="H281" s="40">
        <f t="shared" si="98"/>
        <v>0</v>
      </c>
      <c r="I281" s="40">
        <f t="shared" si="98"/>
        <v>6348625</v>
      </c>
      <c r="J281" s="40">
        <f t="shared" si="98"/>
        <v>2333186</v>
      </c>
      <c r="K281" s="40">
        <f t="shared" si="98"/>
        <v>1515962</v>
      </c>
      <c r="L281" s="40">
        <f t="shared" si="98"/>
        <v>418847</v>
      </c>
      <c r="M281" s="40">
        <f t="shared" si="98"/>
        <v>730052</v>
      </c>
      <c r="N281" s="40">
        <f t="shared" si="98"/>
        <v>72518</v>
      </c>
      <c r="O281" s="40">
        <f t="shared" si="98"/>
        <v>78617</v>
      </c>
      <c r="P281" s="40">
        <f t="shared" si="98"/>
        <v>14786</v>
      </c>
      <c r="Q281" s="40">
        <f t="shared" si="98"/>
        <v>1184657</v>
      </c>
      <c r="R281" s="40">
        <f t="shared" si="98"/>
        <v>574</v>
      </c>
      <c r="S281" s="40">
        <f t="shared" si="98"/>
        <v>0</v>
      </c>
      <c r="T281" s="40">
        <f t="shared" si="98"/>
        <v>574</v>
      </c>
      <c r="U281" s="40">
        <f t="shared" si="98"/>
        <v>228</v>
      </c>
      <c r="V281" s="40">
        <f t="shared" si="98"/>
        <v>135</v>
      </c>
      <c r="W281" s="40">
        <f t="shared" si="98"/>
        <v>37</v>
      </c>
      <c r="X281" s="40">
        <f t="shared" si="98"/>
        <v>57</v>
      </c>
      <c r="Y281" s="40">
        <f t="shared" si="98"/>
        <v>3</v>
      </c>
      <c r="Z281" s="40">
        <f t="shared" si="98"/>
        <v>4</v>
      </c>
      <c r="AA281" s="40">
        <f t="shared" si="98"/>
        <v>1</v>
      </c>
      <c r="AB281" s="40">
        <f t="shared" si="98"/>
        <v>109</v>
      </c>
      <c r="AC281" s="27">
        <f>A281</f>
        <v>3</v>
      </c>
    </row>
    <row r="282" spans="1:29" s="23" customFormat="1" ht="9" x14ac:dyDescent="0.15">
      <c r="A282" s="26"/>
      <c r="C282" s="28" t="s">
        <v>15</v>
      </c>
      <c r="D282" s="41"/>
      <c r="E282" s="41">
        <f>E281*100/D281</f>
        <v>65.726983690823047</v>
      </c>
      <c r="F282" s="41">
        <f>F281*100/E281</f>
        <v>4.5692908573285198</v>
      </c>
      <c r="G282" s="41"/>
      <c r="H282" s="41"/>
      <c r="I282" s="41"/>
      <c r="J282" s="41">
        <f t="shared" ref="J282:Q282" si="99">J281*100/$I281</f>
        <v>36.751044517513634</v>
      </c>
      <c r="K282" s="41">
        <f t="shared" si="99"/>
        <v>23.878587883203057</v>
      </c>
      <c r="L282" s="41">
        <f t="shared" si="99"/>
        <v>6.5974443284963282</v>
      </c>
      <c r="M282" s="41">
        <f t="shared" si="99"/>
        <v>11.499371911240623</v>
      </c>
      <c r="N282" s="41">
        <f t="shared" si="99"/>
        <v>1.1422630884640375</v>
      </c>
      <c r="O282" s="41">
        <f t="shared" si="99"/>
        <v>1.2383311346945205</v>
      </c>
      <c r="P282" s="41">
        <f t="shared" si="99"/>
        <v>0.23290082498178741</v>
      </c>
      <c r="Q282" s="41">
        <f t="shared" si="99"/>
        <v>18.660056311406013</v>
      </c>
      <c r="R282" s="29">
        <f t="shared" ref="R282:AB282" si="100">R216+R247+R275</f>
        <v>84</v>
      </c>
      <c r="S282" s="29">
        <f t="shared" si="100"/>
        <v>0</v>
      </c>
      <c r="T282" s="29">
        <f t="shared" si="100"/>
        <v>84</v>
      </c>
      <c r="U282" s="29">
        <f t="shared" si="100"/>
        <v>4</v>
      </c>
      <c r="V282" s="29">
        <f t="shared" si="100"/>
        <v>11</v>
      </c>
      <c r="W282" s="29">
        <f t="shared" si="100"/>
        <v>21</v>
      </c>
      <c r="X282" s="29">
        <f t="shared" si="100"/>
        <v>25</v>
      </c>
      <c r="Y282" s="29">
        <f t="shared" si="100"/>
        <v>3</v>
      </c>
      <c r="Z282" s="29">
        <f t="shared" si="100"/>
        <v>1</v>
      </c>
      <c r="AA282" s="29">
        <f t="shared" si="100"/>
        <v>1</v>
      </c>
      <c r="AB282" s="29">
        <f t="shared" si="100"/>
        <v>18</v>
      </c>
      <c r="AC282" s="27"/>
    </row>
    <row r="283" spans="1:29" s="23" customFormat="1" ht="3" customHeight="1" x14ac:dyDescent="0.15">
      <c r="A283" s="26"/>
      <c r="C283" s="24"/>
      <c r="AC283" s="27"/>
    </row>
    <row r="284" spans="1:29" s="23" customFormat="1" ht="9" x14ac:dyDescent="0.15">
      <c r="A284" s="26"/>
      <c r="B284" s="23" t="s">
        <v>16</v>
      </c>
      <c r="C284" s="28" t="s">
        <v>14</v>
      </c>
      <c r="D284" s="40"/>
      <c r="E284" s="40"/>
      <c r="F284" s="40"/>
      <c r="G284" s="40">
        <v>802614</v>
      </c>
      <c r="H284" s="40">
        <v>0</v>
      </c>
      <c r="I284" s="40">
        <v>802614</v>
      </c>
      <c r="J284" s="40">
        <v>308506</v>
      </c>
      <c r="K284" s="40">
        <v>186129</v>
      </c>
      <c r="L284" s="40">
        <v>53580</v>
      </c>
      <c r="M284" s="40">
        <v>84452</v>
      </c>
      <c r="N284" s="40">
        <v>8398</v>
      </c>
      <c r="O284" s="40">
        <v>7568</v>
      </c>
      <c r="P284" s="40">
        <v>1957</v>
      </c>
      <c r="Q284" s="40">
        <v>152025</v>
      </c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27"/>
    </row>
    <row r="285" spans="1:29" s="23" customFormat="1" ht="9" x14ac:dyDescent="0.15">
      <c r="A285" s="26"/>
      <c r="B285" s="30"/>
      <c r="C285" s="28" t="s">
        <v>15</v>
      </c>
      <c r="D285" s="41"/>
      <c r="E285" s="41"/>
      <c r="F285" s="41"/>
      <c r="G285" s="41"/>
      <c r="H285" s="41"/>
      <c r="I285" s="41"/>
      <c r="J285" s="41">
        <f t="shared" ref="J285:Q285" si="101">J284*100/$I284</f>
        <v>38.437654962410328</v>
      </c>
      <c r="K285" s="41">
        <f t="shared" si="101"/>
        <v>23.190350529644387</v>
      </c>
      <c r="L285" s="41">
        <f t="shared" si="101"/>
        <v>6.6756871920998142</v>
      </c>
      <c r="M285" s="41">
        <f t="shared" si="101"/>
        <v>10.522118976245119</v>
      </c>
      <c r="N285" s="41">
        <f t="shared" si="101"/>
        <v>1.0463311130879851</v>
      </c>
      <c r="O285" s="41">
        <f t="shared" si="101"/>
        <v>0.94291901212787221</v>
      </c>
      <c r="P285" s="41">
        <f t="shared" si="101"/>
        <v>0.24382829105896484</v>
      </c>
      <c r="Q285" s="41">
        <f t="shared" si="101"/>
        <v>18.941234516218255</v>
      </c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7"/>
    </row>
    <row r="286" spans="1:29" s="23" customFormat="1" ht="8.25" customHeight="1" x14ac:dyDescent="0.15">
      <c r="A286" s="22"/>
      <c r="C286" s="24"/>
      <c r="AC286" s="31"/>
    </row>
    <row r="287" spans="1:29" s="23" customFormat="1" ht="9" x14ac:dyDescent="0.15">
      <c r="A287" s="26"/>
      <c r="B287" s="23" t="s">
        <v>0</v>
      </c>
      <c r="C287" s="24"/>
      <c r="AC287" s="27"/>
    </row>
    <row r="288" spans="1:29" s="23" customFormat="1" ht="9" x14ac:dyDescent="0.15">
      <c r="A288" s="26">
        <v>415</v>
      </c>
      <c r="B288" s="23" t="s">
        <v>55</v>
      </c>
      <c r="C288" s="28" t="s">
        <v>14</v>
      </c>
      <c r="D288" s="40">
        <v>186219</v>
      </c>
      <c r="E288" s="40">
        <v>124492</v>
      </c>
      <c r="F288" s="40">
        <v>3931</v>
      </c>
      <c r="G288" s="40">
        <f>SUM(H288:I288)</f>
        <v>1512857</v>
      </c>
      <c r="H288" s="40">
        <v>0</v>
      </c>
      <c r="I288" s="40">
        <f>SUM(J288:Q288)</f>
        <v>1512857</v>
      </c>
      <c r="J288" s="40">
        <v>504880</v>
      </c>
      <c r="K288" s="40">
        <v>320720</v>
      </c>
      <c r="L288" s="40">
        <v>70038</v>
      </c>
      <c r="M288" s="40">
        <v>201735</v>
      </c>
      <c r="N288" s="40">
        <v>43281</v>
      </c>
      <c r="O288" s="40">
        <v>0</v>
      </c>
      <c r="P288" s="40">
        <v>0</v>
      </c>
      <c r="Q288" s="40">
        <v>372203</v>
      </c>
      <c r="R288" s="40">
        <f>SUM(S288:T288)</f>
        <v>71</v>
      </c>
      <c r="S288" s="40">
        <v>0</v>
      </c>
      <c r="T288" s="40">
        <f>SUM(U288:AB288)</f>
        <v>71</v>
      </c>
      <c r="U288" s="40">
        <v>23</v>
      </c>
      <c r="V288" s="40">
        <v>15</v>
      </c>
      <c r="W288" s="40">
        <v>3</v>
      </c>
      <c r="X288" s="40">
        <v>8</v>
      </c>
      <c r="Y288" s="40">
        <v>1</v>
      </c>
      <c r="Z288" s="40">
        <v>0</v>
      </c>
      <c r="AA288" s="40">
        <v>0</v>
      </c>
      <c r="AB288" s="40">
        <v>21</v>
      </c>
      <c r="AC288" s="27">
        <f>A288</f>
        <v>415</v>
      </c>
    </row>
    <row r="289" spans="1:29" s="23" customFormat="1" ht="9" x14ac:dyDescent="0.15">
      <c r="A289" s="26"/>
      <c r="C289" s="28" t="s">
        <v>15</v>
      </c>
      <c r="D289" s="41"/>
      <c r="E289" s="41">
        <f>E288*100/D288</f>
        <v>66.852469404303534</v>
      </c>
      <c r="F289" s="41">
        <f>F288*100/E288</f>
        <v>3.1576326189634676</v>
      </c>
      <c r="G289" s="41"/>
      <c r="H289" s="41"/>
      <c r="I289" s="41"/>
      <c r="J289" s="41">
        <f t="shared" ref="J289:Q289" si="102">J288*100/$I288</f>
        <v>33.372618826498474</v>
      </c>
      <c r="K289" s="41">
        <f t="shared" si="102"/>
        <v>21.199624287027788</v>
      </c>
      <c r="L289" s="41">
        <f t="shared" si="102"/>
        <v>4.6295188507572096</v>
      </c>
      <c r="M289" s="41">
        <f t="shared" si="102"/>
        <v>13.3347038087539</v>
      </c>
      <c r="N289" s="41">
        <f t="shared" si="102"/>
        <v>2.8608784571178902</v>
      </c>
      <c r="O289" s="41">
        <f t="shared" si="102"/>
        <v>0</v>
      </c>
      <c r="P289" s="41">
        <f t="shared" si="102"/>
        <v>0</v>
      </c>
      <c r="Q289" s="41">
        <f t="shared" si="102"/>
        <v>24.602655769844738</v>
      </c>
      <c r="R289" s="29">
        <f>SUM(S289:T289)</f>
        <v>5</v>
      </c>
      <c r="S289" s="29"/>
      <c r="T289" s="29">
        <f>SUM(U289:AB289)</f>
        <v>5</v>
      </c>
      <c r="U289" s="29">
        <v>1</v>
      </c>
      <c r="V289" s="29">
        <v>1</v>
      </c>
      <c r="W289" s="29">
        <v>1</v>
      </c>
      <c r="X289" s="29">
        <v>2</v>
      </c>
      <c r="Y289" s="29"/>
      <c r="Z289" s="29"/>
      <c r="AA289" s="29"/>
      <c r="AB289" s="29"/>
      <c r="AC289" s="27"/>
    </row>
    <row r="290" spans="1:29" s="23" customFormat="1" ht="3" customHeight="1" x14ac:dyDescent="0.15">
      <c r="A290" s="26"/>
      <c r="C290" s="24"/>
      <c r="AC290" s="27"/>
    </row>
    <row r="291" spans="1:29" s="23" customFormat="1" ht="9" x14ac:dyDescent="0.15">
      <c r="A291" s="26"/>
      <c r="B291" s="23" t="s">
        <v>16</v>
      </c>
      <c r="C291" s="28" t="s">
        <v>14</v>
      </c>
      <c r="D291" s="40"/>
      <c r="E291" s="40"/>
      <c r="F291" s="40"/>
      <c r="G291" s="40">
        <v>115247</v>
      </c>
      <c r="H291" s="40">
        <v>0</v>
      </c>
      <c r="I291" s="40">
        <v>115247</v>
      </c>
      <c r="J291" s="40">
        <v>35824</v>
      </c>
      <c r="K291" s="40">
        <v>23759</v>
      </c>
      <c r="L291" s="40">
        <v>6174</v>
      </c>
      <c r="M291" s="40">
        <v>13701</v>
      </c>
      <c r="N291" s="40">
        <v>1999</v>
      </c>
      <c r="O291" s="40">
        <v>0</v>
      </c>
      <c r="P291" s="40">
        <v>0</v>
      </c>
      <c r="Q291" s="40">
        <v>33789</v>
      </c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27"/>
    </row>
    <row r="292" spans="1:29" s="23" customFormat="1" ht="9" x14ac:dyDescent="0.15">
      <c r="A292" s="26"/>
      <c r="B292" s="30"/>
      <c r="C292" s="28" t="s">
        <v>15</v>
      </c>
      <c r="D292" s="41"/>
      <c r="E292" s="41"/>
      <c r="F292" s="41"/>
      <c r="G292" s="41"/>
      <c r="H292" s="41"/>
      <c r="I292" s="41"/>
      <c r="J292" s="41">
        <f t="shared" ref="J292:Q292" si="103">J291*100/$I291</f>
        <v>31.084540161566029</v>
      </c>
      <c r="K292" s="41">
        <f t="shared" si="103"/>
        <v>20.615721016599132</v>
      </c>
      <c r="L292" s="41">
        <f t="shared" si="103"/>
        <v>5.3571893411542169</v>
      </c>
      <c r="M292" s="41">
        <f t="shared" si="103"/>
        <v>11.888378873202774</v>
      </c>
      <c r="N292" s="41">
        <f t="shared" si="103"/>
        <v>1.7345353892075281</v>
      </c>
      <c r="O292" s="41">
        <f t="shared" si="103"/>
        <v>0</v>
      </c>
      <c r="P292" s="41">
        <f t="shared" si="103"/>
        <v>0</v>
      </c>
      <c r="Q292" s="41">
        <f t="shared" si="103"/>
        <v>29.318767516724947</v>
      </c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7"/>
    </row>
    <row r="293" spans="1:29" s="23" customFormat="1" ht="8.25" customHeight="1" x14ac:dyDescent="0.15">
      <c r="A293" s="22"/>
      <c r="C293" s="24"/>
      <c r="AC293" s="31"/>
    </row>
    <row r="294" spans="1:29" s="23" customFormat="1" ht="9" x14ac:dyDescent="0.15">
      <c r="A294" s="26"/>
      <c r="B294" s="23" t="s">
        <v>0</v>
      </c>
      <c r="C294" s="24"/>
      <c r="AC294" s="27"/>
    </row>
    <row r="295" spans="1:29" s="23" customFormat="1" ht="9" x14ac:dyDescent="0.15">
      <c r="A295" s="26">
        <v>416</v>
      </c>
      <c r="B295" s="23" t="s">
        <v>56</v>
      </c>
      <c r="C295" s="28" t="s">
        <v>14</v>
      </c>
      <c r="D295" s="40">
        <v>133103</v>
      </c>
      <c r="E295" s="40">
        <v>92440</v>
      </c>
      <c r="F295" s="40">
        <v>2595</v>
      </c>
      <c r="G295" s="40">
        <f>SUM(H295:I295)</f>
        <v>1232754</v>
      </c>
      <c r="H295" s="40">
        <v>0</v>
      </c>
      <c r="I295" s="40">
        <f>SUM(J295:Q295)</f>
        <v>1232754</v>
      </c>
      <c r="J295" s="40">
        <v>290685</v>
      </c>
      <c r="K295" s="40">
        <v>244365</v>
      </c>
      <c r="L295" s="40">
        <v>60250</v>
      </c>
      <c r="M295" s="40">
        <v>208160</v>
      </c>
      <c r="N295" s="40">
        <v>29841</v>
      </c>
      <c r="O295" s="40">
        <v>3406</v>
      </c>
      <c r="P295" s="40">
        <v>0</v>
      </c>
      <c r="Q295" s="40">
        <v>396047</v>
      </c>
      <c r="R295" s="40">
        <f>SUM(S295:T295)</f>
        <v>58</v>
      </c>
      <c r="S295" s="40">
        <v>0</v>
      </c>
      <c r="T295" s="40">
        <f>SUM(U295:AB295)</f>
        <v>58</v>
      </c>
      <c r="U295" s="40">
        <v>14</v>
      </c>
      <c r="V295" s="40">
        <v>12</v>
      </c>
      <c r="W295" s="40">
        <v>2</v>
      </c>
      <c r="X295" s="40">
        <v>9</v>
      </c>
      <c r="Y295" s="40">
        <v>1</v>
      </c>
      <c r="Z295" s="40">
        <v>0</v>
      </c>
      <c r="AA295" s="40">
        <v>0</v>
      </c>
      <c r="AB295" s="40">
        <v>20</v>
      </c>
      <c r="AC295" s="27">
        <f>A295</f>
        <v>416</v>
      </c>
    </row>
    <row r="296" spans="1:29" s="23" customFormat="1" ht="9" x14ac:dyDescent="0.15">
      <c r="A296" s="26"/>
      <c r="C296" s="28" t="s">
        <v>15</v>
      </c>
      <c r="D296" s="41"/>
      <c r="E296" s="41">
        <f>E295*100/D295</f>
        <v>69.449974831521459</v>
      </c>
      <c r="F296" s="41">
        <f>F295*100/E295</f>
        <v>2.8072263089571612</v>
      </c>
      <c r="G296" s="41"/>
      <c r="H296" s="41"/>
      <c r="I296" s="41"/>
      <c r="J296" s="41">
        <f t="shared" ref="J296:Q296" si="104">J295*100/$I295</f>
        <v>23.580130342306738</v>
      </c>
      <c r="K296" s="41">
        <f t="shared" si="104"/>
        <v>19.822689685046651</v>
      </c>
      <c r="L296" s="41">
        <f t="shared" si="104"/>
        <v>4.8874309067340285</v>
      </c>
      <c r="M296" s="41">
        <f t="shared" si="104"/>
        <v>16.885769585821663</v>
      </c>
      <c r="N296" s="41">
        <f t="shared" si="104"/>
        <v>2.4206776047775955</v>
      </c>
      <c r="O296" s="41">
        <f t="shared" si="104"/>
        <v>0.27629194470267388</v>
      </c>
      <c r="P296" s="41">
        <f t="shared" si="104"/>
        <v>0</v>
      </c>
      <c r="Q296" s="41">
        <f t="shared" si="104"/>
        <v>32.127009930610647</v>
      </c>
      <c r="R296" s="29">
        <f>SUM(S296:T296)</f>
        <v>2</v>
      </c>
      <c r="S296" s="29"/>
      <c r="T296" s="29">
        <f>SUM(U296:AB296)</f>
        <v>2</v>
      </c>
      <c r="U296" s="29"/>
      <c r="V296" s="29"/>
      <c r="W296" s="29">
        <v>1</v>
      </c>
      <c r="X296" s="29"/>
      <c r="Y296" s="29">
        <v>1</v>
      </c>
      <c r="Z296" s="29"/>
      <c r="AA296" s="29"/>
      <c r="AB296" s="29"/>
      <c r="AC296" s="27"/>
    </row>
    <row r="297" spans="1:29" s="23" customFormat="1" ht="3" customHeight="1" x14ac:dyDescent="0.15">
      <c r="A297" s="26"/>
      <c r="C297" s="24"/>
      <c r="AC297" s="27"/>
    </row>
    <row r="298" spans="1:29" s="23" customFormat="1" ht="9" x14ac:dyDescent="0.15">
      <c r="A298" s="26"/>
      <c r="B298" s="23" t="s">
        <v>16</v>
      </c>
      <c r="C298" s="28" t="s">
        <v>14</v>
      </c>
      <c r="D298" s="40"/>
      <c r="E298" s="40"/>
      <c r="F298" s="40"/>
      <c r="G298" s="40">
        <v>85746</v>
      </c>
      <c r="H298" s="40">
        <v>0</v>
      </c>
      <c r="I298" s="40">
        <v>85746</v>
      </c>
      <c r="J298" s="40">
        <v>20165</v>
      </c>
      <c r="K298" s="40">
        <v>17296</v>
      </c>
      <c r="L298" s="40">
        <v>3716</v>
      </c>
      <c r="M298" s="40">
        <v>12914</v>
      </c>
      <c r="N298" s="40">
        <v>2249</v>
      </c>
      <c r="O298" s="40">
        <v>187</v>
      </c>
      <c r="P298" s="40">
        <v>0</v>
      </c>
      <c r="Q298" s="40">
        <v>29219</v>
      </c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27"/>
    </row>
    <row r="299" spans="1:29" s="23" customFormat="1" ht="9" x14ac:dyDescent="0.15">
      <c r="A299" s="26"/>
      <c r="B299" s="30"/>
      <c r="C299" s="28" t="s">
        <v>15</v>
      </c>
      <c r="D299" s="41"/>
      <c r="E299" s="41"/>
      <c r="F299" s="41"/>
      <c r="G299" s="41"/>
      <c r="H299" s="41"/>
      <c r="I299" s="41"/>
      <c r="J299" s="41">
        <f t="shared" ref="J299:Q299" si="105">J298*100/$I298</f>
        <v>23.517131994495369</v>
      </c>
      <c r="K299" s="41">
        <f t="shared" si="105"/>
        <v>20.171203321437734</v>
      </c>
      <c r="L299" s="41">
        <f t="shared" si="105"/>
        <v>4.3337298532876165</v>
      </c>
      <c r="M299" s="41">
        <f t="shared" si="105"/>
        <v>15.060760851818161</v>
      </c>
      <c r="N299" s="41">
        <f t="shared" si="105"/>
        <v>2.6228628740699276</v>
      </c>
      <c r="O299" s="41">
        <f t="shared" si="105"/>
        <v>0.21808597485596995</v>
      </c>
      <c r="P299" s="41">
        <f t="shared" si="105"/>
        <v>0</v>
      </c>
      <c r="Q299" s="41">
        <f t="shared" si="105"/>
        <v>34.076225130035219</v>
      </c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7"/>
    </row>
    <row r="300" spans="1:29" s="23" customFormat="1" ht="8.25" customHeight="1" x14ac:dyDescent="0.15">
      <c r="A300" s="22"/>
      <c r="C300" s="24"/>
      <c r="AC300" s="31"/>
    </row>
    <row r="301" spans="1:29" s="23" customFormat="1" ht="9" x14ac:dyDescent="0.15">
      <c r="A301" s="26"/>
      <c r="B301" s="23" t="s">
        <v>0</v>
      </c>
      <c r="C301" s="24"/>
      <c r="AC301" s="27"/>
    </row>
    <row r="302" spans="1:29" s="23" customFormat="1" ht="9" x14ac:dyDescent="0.15">
      <c r="A302" s="26">
        <v>417</v>
      </c>
      <c r="B302" s="23" t="s">
        <v>57</v>
      </c>
      <c r="C302" s="28" t="s">
        <v>14</v>
      </c>
      <c r="D302" s="40">
        <v>136344</v>
      </c>
      <c r="E302" s="40">
        <v>86092</v>
      </c>
      <c r="F302" s="40">
        <v>3827</v>
      </c>
      <c r="G302" s="40">
        <f>SUM(H302:I302)</f>
        <v>651671</v>
      </c>
      <c r="H302" s="40">
        <v>0</v>
      </c>
      <c r="I302" s="40">
        <f>SUM(J302:Q302)</f>
        <v>651671</v>
      </c>
      <c r="J302" s="40">
        <v>257459</v>
      </c>
      <c r="K302" s="40">
        <v>158620</v>
      </c>
      <c r="L302" s="40">
        <v>0</v>
      </c>
      <c r="M302" s="40">
        <v>55086</v>
      </c>
      <c r="N302" s="40">
        <v>0</v>
      </c>
      <c r="O302" s="40">
        <v>0</v>
      </c>
      <c r="P302" s="40">
        <v>0</v>
      </c>
      <c r="Q302" s="40">
        <v>180506</v>
      </c>
      <c r="R302" s="40">
        <f>SUM(S302:T302)</f>
        <v>56</v>
      </c>
      <c r="S302" s="40">
        <v>0</v>
      </c>
      <c r="T302" s="40">
        <f>SUM(U302:AB302)</f>
        <v>56</v>
      </c>
      <c r="U302" s="40">
        <v>23</v>
      </c>
      <c r="V302" s="40">
        <v>12</v>
      </c>
      <c r="W302" s="40">
        <v>0</v>
      </c>
      <c r="X302" s="40">
        <v>4</v>
      </c>
      <c r="Y302" s="40">
        <v>0</v>
      </c>
      <c r="Z302" s="40">
        <v>0</v>
      </c>
      <c r="AA302" s="40">
        <v>0</v>
      </c>
      <c r="AB302" s="40">
        <v>17</v>
      </c>
      <c r="AC302" s="27">
        <f>A302</f>
        <v>417</v>
      </c>
    </row>
    <row r="303" spans="1:29" s="23" customFormat="1" ht="9" x14ac:dyDescent="0.15">
      <c r="A303" s="26"/>
      <c r="C303" s="28" t="s">
        <v>15</v>
      </c>
      <c r="D303" s="41"/>
      <c r="E303" s="41">
        <f>E302*100/D302</f>
        <v>63.143225957871266</v>
      </c>
      <c r="F303" s="41">
        <f>F302*100/E302</f>
        <v>4.445244622032245</v>
      </c>
      <c r="G303" s="41"/>
      <c r="H303" s="41"/>
      <c r="I303" s="41"/>
      <c r="J303" s="41">
        <f t="shared" ref="J303:Q303" si="106">J302*100/$I302</f>
        <v>39.507512226261412</v>
      </c>
      <c r="K303" s="41">
        <f t="shared" si="106"/>
        <v>24.340503106628958</v>
      </c>
      <c r="L303" s="41">
        <f t="shared" si="106"/>
        <v>0</v>
      </c>
      <c r="M303" s="41">
        <f t="shared" si="106"/>
        <v>8.4530384196933728</v>
      </c>
      <c r="N303" s="41">
        <f t="shared" si="106"/>
        <v>0</v>
      </c>
      <c r="O303" s="41">
        <f t="shared" si="106"/>
        <v>0</v>
      </c>
      <c r="P303" s="41">
        <f t="shared" si="106"/>
        <v>0</v>
      </c>
      <c r="Q303" s="41">
        <f t="shared" si="106"/>
        <v>27.698946247416259</v>
      </c>
      <c r="R303" s="29">
        <f>SUM(S303:T303)</f>
        <v>4</v>
      </c>
      <c r="S303" s="29"/>
      <c r="T303" s="29">
        <f>SUM(U303:AB303)</f>
        <v>4</v>
      </c>
      <c r="U303" s="29"/>
      <c r="V303" s="29">
        <v>2</v>
      </c>
      <c r="W303" s="29"/>
      <c r="X303" s="29">
        <v>1</v>
      </c>
      <c r="Y303" s="29"/>
      <c r="Z303" s="29"/>
      <c r="AA303" s="29"/>
      <c r="AB303" s="29">
        <v>1</v>
      </c>
      <c r="AC303" s="27"/>
    </row>
    <row r="304" spans="1:29" s="23" customFormat="1" ht="3" customHeight="1" x14ac:dyDescent="0.15">
      <c r="A304" s="26"/>
      <c r="C304" s="24"/>
      <c r="AC304" s="27"/>
    </row>
    <row r="305" spans="1:29" s="23" customFormat="1" ht="9" x14ac:dyDescent="0.15">
      <c r="A305" s="26"/>
      <c r="B305" s="23" t="s">
        <v>16</v>
      </c>
      <c r="C305" s="28" t="s">
        <v>14</v>
      </c>
      <c r="D305" s="40"/>
      <c r="E305" s="40"/>
      <c r="F305" s="40"/>
      <c r="G305" s="40">
        <v>78559</v>
      </c>
      <c r="H305" s="40">
        <v>0</v>
      </c>
      <c r="I305" s="40">
        <v>78559</v>
      </c>
      <c r="J305" s="40">
        <v>31178</v>
      </c>
      <c r="K305" s="40">
        <v>17488</v>
      </c>
      <c r="L305" s="40">
        <v>0</v>
      </c>
      <c r="M305" s="40">
        <v>6673</v>
      </c>
      <c r="N305" s="40">
        <v>0</v>
      </c>
      <c r="O305" s="40">
        <v>0</v>
      </c>
      <c r="P305" s="40">
        <v>0</v>
      </c>
      <c r="Q305" s="40">
        <v>23220</v>
      </c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27"/>
    </row>
    <row r="306" spans="1:29" s="23" customFormat="1" ht="9" x14ac:dyDescent="0.15">
      <c r="A306" s="26"/>
      <c r="B306" s="30"/>
      <c r="C306" s="28" t="s">
        <v>15</v>
      </c>
      <c r="D306" s="41"/>
      <c r="E306" s="41"/>
      <c r="F306" s="41"/>
      <c r="G306" s="41"/>
      <c r="H306" s="41"/>
      <c r="I306" s="41"/>
      <c r="J306" s="41">
        <f t="shared" ref="J306:Q306" si="107">J305*100/$I305</f>
        <v>39.687368729235352</v>
      </c>
      <c r="K306" s="41">
        <f t="shared" si="107"/>
        <v>22.260975827085375</v>
      </c>
      <c r="L306" s="41">
        <f t="shared" si="107"/>
        <v>0</v>
      </c>
      <c r="M306" s="41">
        <f t="shared" si="107"/>
        <v>8.4942527272495827</v>
      </c>
      <c r="N306" s="41">
        <f t="shared" si="107"/>
        <v>0</v>
      </c>
      <c r="O306" s="41">
        <f t="shared" si="107"/>
        <v>0</v>
      </c>
      <c r="P306" s="41">
        <f t="shared" si="107"/>
        <v>0</v>
      </c>
      <c r="Q306" s="41">
        <f t="shared" si="107"/>
        <v>29.557402716429689</v>
      </c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7"/>
    </row>
    <row r="307" spans="1:29" s="23" customFormat="1" ht="8.25" customHeight="1" x14ac:dyDescent="0.15">
      <c r="A307" s="22"/>
      <c r="C307" s="24"/>
      <c r="AC307" s="31"/>
    </row>
    <row r="308" spans="1:29" s="23" customFormat="1" ht="9" x14ac:dyDescent="0.15">
      <c r="A308" s="26"/>
      <c r="B308" s="23" t="s">
        <v>21</v>
      </c>
      <c r="C308" s="24"/>
      <c r="AC308" s="27"/>
    </row>
    <row r="309" spans="1:29" s="23" customFormat="1" ht="9" x14ac:dyDescent="0.15">
      <c r="A309" s="26">
        <v>41</v>
      </c>
      <c r="B309" s="23" t="s">
        <v>58</v>
      </c>
      <c r="C309" s="28" t="s">
        <v>14</v>
      </c>
      <c r="D309" s="40">
        <f t="shared" ref="D309:AB309" si="108">D288+D295+D302</f>
        <v>455666</v>
      </c>
      <c r="E309" s="40">
        <f t="shared" si="108"/>
        <v>303024</v>
      </c>
      <c r="F309" s="40">
        <f t="shared" si="108"/>
        <v>10353</v>
      </c>
      <c r="G309" s="40">
        <f t="shared" si="108"/>
        <v>3397282</v>
      </c>
      <c r="H309" s="40">
        <f t="shared" si="108"/>
        <v>0</v>
      </c>
      <c r="I309" s="40">
        <f t="shared" si="108"/>
        <v>3397282</v>
      </c>
      <c r="J309" s="40">
        <f t="shared" si="108"/>
        <v>1053024</v>
      </c>
      <c r="K309" s="40">
        <f t="shared" si="108"/>
        <v>723705</v>
      </c>
      <c r="L309" s="40">
        <f t="shared" si="108"/>
        <v>130288</v>
      </c>
      <c r="M309" s="40">
        <f t="shared" si="108"/>
        <v>464981</v>
      </c>
      <c r="N309" s="40">
        <f t="shared" si="108"/>
        <v>73122</v>
      </c>
      <c r="O309" s="40">
        <f t="shared" si="108"/>
        <v>3406</v>
      </c>
      <c r="P309" s="40">
        <f t="shared" si="108"/>
        <v>0</v>
      </c>
      <c r="Q309" s="40">
        <f t="shared" si="108"/>
        <v>948756</v>
      </c>
      <c r="R309" s="40">
        <f t="shared" si="108"/>
        <v>185</v>
      </c>
      <c r="S309" s="40">
        <f t="shared" si="108"/>
        <v>0</v>
      </c>
      <c r="T309" s="40">
        <f t="shared" si="108"/>
        <v>185</v>
      </c>
      <c r="U309" s="40">
        <f t="shared" si="108"/>
        <v>60</v>
      </c>
      <c r="V309" s="40">
        <f t="shared" si="108"/>
        <v>39</v>
      </c>
      <c r="W309" s="40">
        <f t="shared" si="108"/>
        <v>5</v>
      </c>
      <c r="X309" s="40">
        <f t="shared" si="108"/>
        <v>21</v>
      </c>
      <c r="Y309" s="40">
        <f t="shared" si="108"/>
        <v>2</v>
      </c>
      <c r="Z309" s="40">
        <f t="shared" si="108"/>
        <v>0</v>
      </c>
      <c r="AA309" s="40">
        <f t="shared" si="108"/>
        <v>0</v>
      </c>
      <c r="AB309" s="40">
        <f t="shared" si="108"/>
        <v>58</v>
      </c>
      <c r="AC309" s="27">
        <f>A309</f>
        <v>41</v>
      </c>
    </row>
    <row r="310" spans="1:29" s="23" customFormat="1" ht="9" x14ac:dyDescent="0.15">
      <c r="A310" s="26"/>
      <c r="C310" s="28" t="s">
        <v>15</v>
      </c>
      <c r="D310" s="41"/>
      <c r="E310" s="41">
        <f>E309*100/D309</f>
        <v>66.501340894427059</v>
      </c>
      <c r="F310" s="41">
        <f>F309*100/E309</f>
        <v>3.416561064470141</v>
      </c>
      <c r="G310" s="41"/>
      <c r="H310" s="41"/>
      <c r="I310" s="41"/>
      <c r="J310" s="41">
        <f t="shared" ref="J310:Q310" si="109">J309*100/$I309</f>
        <v>30.996072742857379</v>
      </c>
      <c r="K310" s="41">
        <f t="shared" si="109"/>
        <v>21.302470622103201</v>
      </c>
      <c r="L310" s="41">
        <f t="shared" si="109"/>
        <v>3.8350657967163162</v>
      </c>
      <c r="M310" s="41">
        <f t="shared" si="109"/>
        <v>13.686853196172706</v>
      </c>
      <c r="N310" s="41">
        <f t="shared" si="109"/>
        <v>2.1523676868743897</v>
      </c>
      <c r="O310" s="41">
        <f t="shared" si="109"/>
        <v>0.10025661690728059</v>
      </c>
      <c r="P310" s="41">
        <f t="shared" si="109"/>
        <v>0</v>
      </c>
      <c r="Q310" s="41">
        <f t="shared" si="109"/>
        <v>27.926913338368731</v>
      </c>
      <c r="R310" s="29">
        <f t="shared" ref="R310:AB310" si="110">R289+R296+R303</f>
        <v>11</v>
      </c>
      <c r="S310" s="29">
        <f t="shared" si="110"/>
        <v>0</v>
      </c>
      <c r="T310" s="29">
        <f t="shared" si="110"/>
        <v>11</v>
      </c>
      <c r="U310" s="29">
        <f t="shared" si="110"/>
        <v>1</v>
      </c>
      <c r="V310" s="29">
        <f t="shared" si="110"/>
        <v>3</v>
      </c>
      <c r="W310" s="29">
        <f t="shared" si="110"/>
        <v>2</v>
      </c>
      <c r="X310" s="29">
        <f t="shared" si="110"/>
        <v>3</v>
      </c>
      <c r="Y310" s="29">
        <f t="shared" si="110"/>
        <v>1</v>
      </c>
      <c r="Z310" s="29">
        <f t="shared" si="110"/>
        <v>0</v>
      </c>
      <c r="AA310" s="29">
        <f t="shared" si="110"/>
        <v>0</v>
      </c>
      <c r="AB310" s="29">
        <f t="shared" si="110"/>
        <v>1</v>
      </c>
      <c r="AC310" s="27"/>
    </row>
    <row r="311" spans="1:29" s="23" customFormat="1" ht="3" customHeight="1" x14ac:dyDescent="0.15">
      <c r="A311" s="26"/>
      <c r="C311" s="24"/>
      <c r="AC311" s="27"/>
    </row>
    <row r="312" spans="1:29" s="23" customFormat="1" ht="9" x14ac:dyDescent="0.15">
      <c r="A312" s="26"/>
      <c r="B312" s="23" t="s">
        <v>16</v>
      </c>
      <c r="C312" s="28" t="s">
        <v>14</v>
      </c>
      <c r="D312" s="40"/>
      <c r="E312" s="40"/>
      <c r="F312" s="40"/>
      <c r="G312" s="40">
        <v>279552</v>
      </c>
      <c r="H312" s="40">
        <v>0</v>
      </c>
      <c r="I312" s="40">
        <v>279552</v>
      </c>
      <c r="J312" s="40">
        <v>87167</v>
      </c>
      <c r="K312" s="40">
        <v>58544</v>
      </c>
      <c r="L312" s="40">
        <v>9891</v>
      </c>
      <c r="M312" s="40">
        <v>33288</v>
      </c>
      <c r="N312" s="40">
        <v>4248</v>
      </c>
      <c r="O312" s="40">
        <v>187</v>
      </c>
      <c r="P312" s="40">
        <v>0</v>
      </c>
      <c r="Q312" s="40">
        <v>86227</v>
      </c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27"/>
    </row>
    <row r="313" spans="1:29" s="23" customFormat="1" ht="9" x14ac:dyDescent="0.15">
      <c r="A313" s="26"/>
      <c r="B313" s="30"/>
      <c r="C313" s="28" t="s">
        <v>15</v>
      </c>
      <c r="D313" s="41"/>
      <c r="E313" s="41"/>
      <c r="F313" s="41"/>
      <c r="G313" s="41"/>
      <c r="H313" s="41"/>
      <c r="I313" s="41"/>
      <c r="J313" s="41">
        <f t="shared" ref="J313:Q313" si="111">J312*100/$I312</f>
        <v>31.180960966117215</v>
      </c>
      <c r="K313" s="41">
        <f t="shared" si="111"/>
        <v>20.942078754578755</v>
      </c>
      <c r="L313" s="41">
        <f t="shared" si="111"/>
        <v>3.5381610576923075</v>
      </c>
      <c r="M313" s="41">
        <f t="shared" si="111"/>
        <v>11.907623626373626</v>
      </c>
      <c r="N313" s="41">
        <f t="shared" si="111"/>
        <v>1.5195741758241759</v>
      </c>
      <c r="O313" s="41">
        <f t="shared" si="111"/>
        <v>6.6892742673992672E-2</v>
      </c>
      <c r="P313" s="41">
        <f t="shared" si="111"/>
        <v>0</v>
      </c>
      <c r="Q313" s="41">
        <f t="shared" si="111"/>
        <v>30.844708676739927</v>
      </c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7"/>
    </row>
    <row r="314" spans="1:29" s="23" customFormat="1" ht="8.25" customHeight="1" x14ac:dyDescent="0.15">
      <c r="A314" s="22"/>
      <c r="C314" s="24"/>
      <c r="AC314" s="31"/>
    </row>
    <row r="315" spans="1:29" s="23" customFormat="1" ht="9" x14ac:dyDescent="0.15">
      <c r="A315" s="26"/>
      <c r="B315" s="23" t="s">
        <v>0</v>
      </c>
      <c r="C315" s="24"/>
      <c r="AC315" s="27"/>
    </row>
    <row r="316" spans="1:29" s="23" customFormat="1" ht="9" x14ac:dyDescent="0.15">
      <c r="A316" s="26">
        <v>425</v>
      </c>
      <c r="B316" s="23" t="s">
        <v>59</v>
      </c>
      <c r="C316" s="28" t="s">
        <v>14</v>
      </c>
      <c r="D316" s="40">
        <v>124517</v>
      </c>
      <c r="E316" s="40">
        <v>91363</v>
      </c>
      <c r="F316" s="40">
        <v>3037</v>
      </c>
      <c r="G316" s="40">
        <f>SUM(H316:I316)</f>
        <v>441546</v>
      </c>
      <c r="H316" s="40">
        <v>0</v>
      </c>
      <c r="I316" s="40">
        <f>SUM(J316:Q316)</f>
        <v>441546</v>
      </c>
      <c r="J316" s="40">
        <v>197004</v>
      </c>
      <c r="K316" s="40">
        <v>66482</v>
      </c>
      <c r="L316" s="40">
        <v>8671</v>
      </c>
      <c r="M316" s="40">
        <v>31755</v>
      </c>
      <c r="N316" s="40">
        <v>8790</v>
      </c>
      <c r="O316" s="40">
        <v>1655</v>
      </c>
      <c r="P316" s="40">
        <v>0</v>
      </c>
      <c r="Q316" s="40">
        <v>127189</v>
      </c>
      <c r="R316" s="40">
        <f>SUM(S316:T316)</f>
        <v>60</v>
      </c>
      <c r="S316" s="40">
        <v>0</v>
      </c>
      <c r="T316" s="40">
        <f>SUM(U316:AB316)</f>
        <v>60</v>
      </c>
      <c r="U316" s="40">
        <v>28</v>
      </c>
      <c r="V316" s="40">
        <v>9</v>
      </c>
      <c r="W316" s="40">
        <v>1</v>
      </c>
      <c r="X316" s="40">
        <v>4</v>
      </c>
      <c r="Y316" s="40">
        <v>1</v>
      </c>
      <c r="Z316" s="40">
        <v>0</v>
      </c>
      <c r="AA316" s="40">
        <v>0</v>
      </c>
      <c r="AB316" s="40">
        <v>17</v>
      </c>
      <c r="AC316" s="27">
        <f>A316</f>
        <v>425</v>
      </c>
    </row>
    <row r="317" spans="1:29" s="23" customFormat="1" ht="9" x14ac:dyDescent="0.15">
      <c r="A317" s="26"/>
      <c r="C317" s="28" t="s">
        <v>15</v>
      </c>
      <c r="D317" s="41"/>
      <c r="E317" s="41">
        <f>E316*100/D316</f>
        <v>73.373916814571501</v>
      </c>
      <c r="F317" s="41">
        <f>F316*100/E316</f>
        <v>3.3241027549445619</v>
      </c>
      <c r="G317" s="41"/>
      <c r="H317" s="41"/>
      <c r="I317" s="41"/>
      <c r="J317" s="41">
        <f t="shared" ref="J317:Q317" si="112">J316*100/$I316</f>
        <v>44.616868910600481</v>
      </c>
      <c r="K317" s="41">
        <f t="shared" si="112"/>
        <v>15.056641890086198</v>
      </c>
      <c r="L317" s="41">
        <f t="shared" si="112"/>
        <v>1.96378180302845</v>
      </c>
      <c r="M317" s="41">
        <f t="shared" si="112"/>
        <v>7.1917761682814474</v>
      </c>
      <c r="N317" s="41">
        <f t="shared" si="112"/>
        <v>1.990732562405729</v>
      </c>
      <c r="O317" s="41">
        <f t="shared" si="112"/>
        <v>0.37481938461677833</v>
      </c>
      <c r="P317" s="41">
        <f t="shared" si="112"/>
        <v>0</v>
      </c>
      <c r="Q317" s="41">
        <f t="shared" si="112"/>
        <v>28.805379280980919</v>
      </c>
      <c r="R317" s="29">
        <f>SUM(S317:T317)</f>
        <v>10</v>
      </c>
      <c r="S317" s="29"/>
      <c r="T317" s="29">
        <f>SUM(U317:AB317)</f>
        <v>10</v>
      </c>
      <c r="U317" s="29"/>
      <c r="V317" s="29">
        <v>2</v>
      </c>
      <c r="W317" s="29">
        <v>1</v>
      </c>
      <c r="X317" s="29">
        <v>3</v>
      </c>
      <c r="Y317" s="29">
        <v>1</v>
      </c>
      <c r="Z317" s="29"/>
      <c r="AA317" s="29"/>
      <c r="AB317" s="29">
        <v>3</v>
      </c>
      <c r="AC317" s="27"/>
    </row>
    <row r="318" spans="1:29" s="23" customFormat="1" ht="3" customHeight="1" x14ac:dyDescent="0.15">
      <c r="A318" s="26"/>
      <c r="C318" s="24"/>
      <c r="AC318" s="27"/>
    </row>
    <row r="319" spans="1:29" s="23" customFormat="1" ht="9" x14ac:dyDescent="0.15">
      <c r="A319" s="26"/>
      <c r="B319" s="23" t="s">
        <v>16</v>
      </c>
      <c r="C319" s="28" t="s">
        <v>14</v>
      </c>
      <c r="D319" s="40"/>
      <c r="E319" s="40"/>
      <c r="F319" s="40"/>
      <c r="G319" s="40">
        <v>84848</v>
      </c>
      <c r="H319" s="40">
        <v>0</v>
      </c>
      <c r="I319" s="40">
        <v>84848</v>
      </c>
      <c r="J319" s="40">
        <v>37541</v>
      </c>
      <c r="K319" s="40">
        <v>12910</v>
      </c>
      <c r="L319" s="40">
        <v>1666</v>
      </c>
      <c r="M319" s="40">
        <v>5991</v>
      </c>
      <c r="N319" s="40">
        <v>1649</v>
      </c>
      <c r="O319" s="40">
        <v>329</v>
      </c>
      <c r="P319" s="40">
        <v>0</v>
      </c>
      <c r="Q319" s="40">
        <v>24761</v>
      </c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27"/>
    </row>
    <row r="320" spans="1:29" s="23" customFormat="1" ht="9" x14ac:dyDescent="0.15">
      <c r="A320" s="26"/>
      <c r="B320" s="30"/>
      <c r="C320" s="28" t="s">
        <v>15</v>
      </c>
      <c r="D320" s="41"/>
      <c r="E320" s="41"/>
      <c r="F320" s="41"/>
      <c r="G320" s="41"/>
      <c r="H320" s="41"/>
      <c r="I320" s="41"/>
      <c r="J320" s="41">
        <f t="shared" ref="J320:Q320" si="113">J319*100/$I319</f>
        <v>44.245002828587594</v>
      </c>
      <c r="K320" s="41">
        <f t="shared" si="113"/>
        <v>15.215444088251934</v>
      </c>
      <c r="L320" s="41">
        <f t="shared" si="113"/>
        <v>1.9635112200641147</v>
      </c>
      <c r="M320" s="41">
        <f t="shared" si="113"/>
        <v>7.0608617763530077</v>
      </c>
      <c r="N320" s="41">
        <f t="shared" si="113"/>
        <v>1.9434753912879503</v>
      </c>
      <c r="O320" s="41">
        <f t="shared" si="113"/>
        <v>0.38775221572694701</v>
      </c>
      <c r="P320" s="41">
        <f t="shared" si="113"/>
        <v>0</v>
      </c>
      <c r="Q320" s="41">
        <f t="shared" si="113"/>
        <v>29.182773901565152</v>
      </c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7"/>
    </row>
    <row r="321" spans="1:29" ht="13.7" customHeight="1" x14ac:dyDescent="0.15">
      <c r="A321" s="38" t="s">
        <v>85</v>
      </c>
      <c r="B321" s="2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 spans="1:29" ht="18.75" customHeight="1" x14ac:dyDescent="0.15">
      <c r="A322" s="53" t="s">
        <v>68</v>
      </c>
      <c r="B322" s="55" t="s">
        <v>84</v>
      </c>
      <c r="C322" s="55" t="s">
        <v>69</v>
      </c>
      <c r="D322" s="57" t="s">
        <v>70</v>
      </c>
      <c r="E322" s="47" t="s">
        <v>1</v>
      </c>
      <c r="F322" s="49" t="s">
        <v>71</v>
      </c>
      <c r="G322" s="12" t="s">
        <v>2</v>
      </c>
      <c r="H322" s="10"/>
      <c r="I322" s="11"/>
      <c r="J322" s="6"/>
      <c r="K322" s="6"/>
      <c r="L322" s="13" t="s">
        <v>3</v>
      </c>
      <c r="M322" s="14" t="s">
        <v>4</v>
      </c>
      <c r="N322" s="3"/>
      <c r="O322" s="3"/>
      <c r="P322" s="3"/>
      <c r="Q322" s="5"/>
      <c r="R322" s="17" t="s">
        <v>72</v>
      </c>
      <c r="S322" s="17"/>
      <c r="T322" s="18"/>
      <c r="U322" s="17" t="s">
        <v>5</v>
      </c>
      <c r="V322" s="17"/>
      <c r="W322" s="17"/>
      <c r="X322" s="17"/>
      <c r="Y322" s="17"/>
      <c r="Z322" s="17"/>
      <c r="AA322" s="17"/>
      <c r="AB322" s="19"/>
      <c r="AC322" s="51" t="s">
        <v>68</v>
      </c>
    </row>
    <row r="323" spans="1:29" ht="42" customHeight="1" x14ac:dyDescent="0.15">
      <c r="A323" s="54"/>
      <c r="B323" s="56"/>
      <c r="C323" s="56"/>
      <c r="D323" s="58"/>
      <c r="E323" s="48"/>
      <c r="F323" s="50"/>
      <c r="G323" s="7" t="s">
        <v>6</v>
      </c>
      <c r="H323" s="9" t="s">
        <v>73</v>
      </c>
      <c r="I323" s="9" t="s">
        <v>74</v>
      </c>
      <c r="J323" s="7" t="s">
        <v>7</v>
      </c>
      <c r="K323" s="7" t="s">
        <v>8</v>
      </c>
      <c r="L323" s="4" t="s">
        <v>9</v>
      </c>
      <c r="M323" s="15" t="s">
        <v>10</v>
      </c>
      <c r="N323" s="15" t="s">
        <v>11</v>
      </c>
      <c r="O323" s="16" t="s">
        <v>12</v>
      </c>
      <c r="P323" s="16" t="s">
        <v>75</v>
      </c>
      <c r="Q323" s="16" t="s">
        <v>76</v>
      </c>
      <c r="R323" s="9" t="s">
        <v>77</v>
      </c>
      <c r="S323" s="9" t="s">
        <v>73</v>
      </c>
      <c r="T323" s="9" t="s">
        <v>78</v>
      </c>
      <c r="U323" s="9" t="s">
        <v>7</v>
      </c>
      <c r="V323" s="9" t="s">
        <v>8</v>
      </c>
      <c r="W323" s="9" t="s">
        <v>79</v>
      </c>
      <c r="X323" s="9" t="s">
        <v>10</v>
      </c>
      <c r="Y323" s="9" t="s">
        <v>11</v>
      </c>
      <c r="Z323" s="9" t="s">
        <v>80</v>
      </c>
      <c r="AA323" s="9" t="s">
        <v>75</v>
      </c>
      <c r="AB323" s="8" t="s">
        <v>81</v>
      </c>
      <c r="AC323" s="52"/>
    </row>
    <row r="324" spans="1:29" s="23" customFormat="1" ht="8.25" customHeight="1" x14ac:dyDescent="0.15">
      <c r="A324" s="22"/>
      <c r="C324" s="24"/>
      <c r="AC324" s="31"/>
    </row>
    <row r="325" spans="1:29" s="23" customFormat="1" ht="9" x14ac:dyDescent="0.15">
      <c r="A325" s="26"/>
      <c r="B325" s="23" t="s">
        <v>0</v>
      </c>
      <c r="C325" s="24"/>
      <c r="AC325" s="27"/>
    </row>
    <row r="326" spans="1:29" s="23" customFormat="1" ht="9" x14ac:dyDescent="0.15">
      <c r="A326" s="26">
        <v>426</v>
      </c>
      <c r="B326" s="23" t="s">
        <v>60</v>
      </c>
      <c r="C326" s="28" t="s">
        <v>14</v>
      </c>
      <c r="D326" s="40">
        <v>124193</v>
      </c>
      <c r="E326" s="40">
        <v>88269</v>
      </c>
      <c r="F326" s="40">
        <v>3548</v>
      </c>
      <c r="G326" s="40">
        <f>SUM(H326:I326)</f>
        <v>582241</v>
      </c>
      <c r="H326" s="40">
        <v>0</v>
      </c>
      <c r="I326" s="40">
        <f>SUM(J326:Q326)</f>
        <v>582241</v>
      </c>
      <c r="J326" s="40">
        <v>246715</v>
      </c>
      <c r="K326" s="40">
        <v>81873</v>
      </c>
      <c r="L326" s="40">
        <v>0</v>
      </c>
      <c r="M326" s="40">
        <v>0</v>
      </c>
      <c r="N326" s="40">
        <v>21909</v>
      </c>
      <c r="O326" s="40">
        <v>3122</v>
      </c>
      <c r="P326" s="40">
        <v>0</v>
      </c>
      <c r="Q326" s="40">
        <v>228622</v>
      </c>
      <c r="R326" s="40">
        <f>SUM(S326:T326)</f>
        <v>54</v>
      </c>
      <c r="S326" s="40">
        <v>0</v>
      </c>
      <c r="T326" s="40">
        <f>SUM(U326:AB326)</f>
        <v>54</v>
      </c>
      <c r="U326" s="40">
        <v>24</v>
      </c>
      <c r="V326" s="40">
        <v>7</v>
      </c>
      <c r="W326" s="40">
        <v>0</v>
      </c>
      <c r="X326" s="40">
        <v>0</v>
      </c>
      <c r="Y326" s="40">
        <v>2</v>
      </c>
      <c r="Z326" s="40">
        <v>0</v>
      </c>
      <c r="AA326" s="40">
        <v>0</v>
      </c>
      <c r="AB326" s="40">
        <v>21</v>
      </c>
      <c r="AC326" s="27">
        <f>A326</f>
        <v>426</v>
      </c>
    </row>
    <row r="327" spans="1:29" s="23" customFormat="1" ht="9" x14ac:dyDescent="0.15">
      <c r="A327" s="26"/>
      <c r="C327" s="28" t="s">
        <v>15</v>
      </c>
      <c r="D327" s="41"/>
      <c r="E327" s="41">
        <f>E326*100/D326</f>
        <v>71.074054093225868</v>
      </c>
      <c r="F327" s="41">
        <f>F326*100/E326</f>
        <v>4.0195312057460715</v>
      </c>
      <c r="G327" s="41"/>
      <c r="H327" s="41"/>
      <c r="I327" s="41"/>
      <c r="J327" s="41">
        <f t="shared" ref="J327:Q327" si="114">J326*100/$I326</f>
        <v>42.373347119148256</v>
      </c>
      <c r="K327" s="41">
        <f t="shared" si="114"/>
        <v>14.061702971793467</v>
      </c>
      <c r="L327" s="41">
        <f t="shared" si="114"/>
        <v>0</v>
      </c>
      <c r="M327" s="41">
        <f t="shared" si="114"/>
        <v>0</v>
      </c>
      <c r="N327" s="41">
        <f t="shared" si="114"/>
        <v>3.7628748233119964</v>
      </c>
      <c r="O327" s="41">
        <f t="shared" si="114"/>
        <v>0.53620408044091705</v>
      </c>
      <c r="P327" s="41">
        <f t="shared" si="114"/>
        <v>0</v>
      </c>
      <c r="Q327" s="41">
        <f t="shared" si="114"/>
        <v>39.265871005305364</v>
      </c>
      <c r="R327" s="29">
        <f>SUM(S327:T327)</f>
        <v>6</v>
      </c>
      <c r="S327" s="29"/>
      <c r="T327" s="29">
        <f>SUM(U327:AB327)</f>
        <v>6</v>
      </c>
      <c r="U327" s="29"/>
      <c r="V327" s="29"/>
      <c r="W327" s="29"/>
      <c r="X327" s="29"/>
      <c r="Y327" s="29">
        <v>2</v>
      </c>
      <c r="Z327" s="29"/>
      <c r="AA327" s="29"/>
      <c r="AB327" s="29">
        <v>4</v>
      </c>
      <c r="AC327" s="27"/>
    </row>
    <row r="328" spans="1:29" s="23" customFormat="1" ht="3" customHeight="1" x14ac:dyDescent="0.15">
      <c r="A328" s="26"/>
      <c r="C328" s="24"/>
      <c r="AC328" s="27"/>
    </row>
    <row r="329" spans="1:29" s="23" customFormat="1" ht="9" x14ac:dyDescent="0.15">
      <c r="A329" s="26"/>
      <c r="B329" s="23" t="s">
        <v>16</v>
      </c>
      <c r="C329" s="28" t="s">
        <v>14</v>
      </c>
      <c r="D329" s="40"/>
      <c r="E329" s="40"/>
      <c r="F329" s="40"/>
      <c r="G329" s="40">
        <v>80467</v>
      </c>
      <c r="H329" s="40">
        <v>0</v>
      </c>
      <c r="I329" s="40">
        <v>80467</v>
      </c>
      <c r="J329" s="40">
        <v>34413</v>
      </c>
      <c r="K329" s="40">
        <v>10802</v>
      </c>
      <c r="L329" s="40">
        <v>0</v>
      </c>
      <c r="M329" s="40">
        <v>0</v>
      </c>
      <c r="N329" s="40">
        <v>3037</v>
      </c>
      <c r="O329" s="40">
        <v>370</v>
      </c>
      <c r="P329" s="40">
        <v>0</v>
      </c>
      <c r="Q329" s="40">
        <v>31845</v>
      </c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27"/>
    </row>
    <row r="330" spans="1:29" s="23" customFormat="1" ht="9" x14ac:dyDescent="0.15">
      <c r="A330" s="26"/>
      <c r="B330" s="30"/>
      <c r="C330" s="28" t="s">
        <v>15</v>
      </c>
      <c r="D330" s="41"/>
      <c r="E330" s="41"/>
      <c r="F330" s="41"/>
      <c r="G330" s="41"/>
      <c r="H330" s="41"/>
      <c r="I330" s="41"/>
      <c r="J330" s="41">
        <f t="shared" ref="J330:Q330" si="115">J329*100/$I329</f>
        <v>42.766599972659598</v>
      </c>
      <c r="K330" s="41">
        <f t="shared" si="115"/>
        <v>13.424136602582426</v>
      </c>
      <c r="L330" s="41">
        <f t="shared" si="115"/>
        <v>0</v>
      </c>
      <c r="M330" s="41">
        <f t="shared" si="115"/>
        <v>0</v>
      </c>
      <c r="N330" s="41">
        <f t="shared" si="115"/>
        <v>3.7742180024109264</v>
      </c>
      <c r="O330" s="41">
        <f t="shared" si="115"/>
        <v>0.459815825120857</v>
      </c>
      <c r="P330" s="41">
        <f t="shared" si="115"/>
        <v>0</v>
      </c>
      <c r="Q330" s="41">
        <f t="shared" si="115"/>
        <v>39.57522959722619</v>
      </c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7"/>
    </row>
    <row r="331" spans="1:29" s="23" customFormat="1" ht="8.25" customHeight="1" x14ac:dyDescent="0.15">
      <c r="A331" s="22"/>
      <c r="C331" s="24"/>
      <c r="AC331" s="31"/>
    </row>
    <row r="332" spans="1:29" s="23" customFormat="1" ht="9" x14ac:dyDescent="0.15">
      <c r="A332" s="26"/>
      <c r="B332" s="23" t="s">
        <v>21</v>
      </c>
      <c r="C332" s="24"/>
      <c r="AC332" s="27"/>
    </row>
    <row r="333" spans="1:29" s="23" customFormat="1" ht="9" x14ac:dyDescent="0.15">
      <c r="A333" s="26">
        <v>42</v>
      </c>
      <c r="B333" s="23" t="s">
        <v>61</v>
      </c>
      <c r="C333" s="28" t="s">
        <v>14</v>
      </c>
      <c r="D333" s="40">
        <f t="shared" ref="D333:AB333" si="116">D316+D326</f>
        <v>248710</v>
      </c>
      <c r="E333" s="40">
        <f t="shared" si="116"/>
        <v>179632</v>
      </c>
      <c r="F333" s="40">
        <f t="shared" si="116"/>
        <v>6585</v>
      </c>
      <c r="G333" s="40">
        <f t="shared" si="116"/>
        <v>1023787</v>
      </c>
      <c r="H333" s="40">
        <f t="shared" si="116"/>
        <v>0</v>
      </c>
      <c r="I333" s="40">
        <f t="shared" si="116"/>
        <v>1023787</v>
      </c>
      <c r="J333" s="40">
        <f t="shared" si="116"/>
        <v>443719</v>
      </c>
      <c r="K333" s="40">
        <f t="shared" si="116"/>
        <v>148355</v>
      </c>
      <c r="L333" s="40">
        <f t="shared" si="116"/>
        <v>8671</v>
      </c>
      <c r="M333" s="40">
        <f t="shared" si="116"/>
        <v>31755</v>
      </c>
      <c r="N333" s="40">
        <f t="shared" si="116"/>
        <v>30699</v>
      </c>
      <c r="O333" s="40">
        <f t="shared" si="116"/>
        <v>4777</v>
      </c>
      <c r="P333" s="40">
        <f t="shared" si="116"/>
        <v>0</v>
      </c>
      <c r="Q333" s="40">
        <f t="shared" si="116"/>
        <v>355811</v>
      </c>
      <c r="R333" s="40">
        <f t="shared" si="116"/>
        <v>114</v>
      </c>
      <c r="S333" s="40">
        <f t="shared" si="116"/>
        <v>0</v>
      </c>
      <c r="T333" s="40">
        <f t="shared" si="116"/>
        <v>114</v>
      </c>
      <c r="U333" s="40">
        <f t="shared" si="116"/>
        <v>52</v>
      </c>
      <c r="V333" s="40">
        <f t="shared" si="116"/>
        <v>16</v>
      </c>
      <c r="W333" s="40">
        <f t="shared" si="116"/>
        <v>1</v>
      </c>
      <c r="X333" s="40">
        <f t="shared" si="116"/>
        <v>4</v>
      </c>
      <c r="Y333" s="40">
        <f t="shared" si="116"/>
        <v>3</v>
      </c>
      <c r="Z333" s="40">
        <f t="shared" si="116"/>
        <v>0</v>
      </c>
      <c r="AA333" s="40">
        <f t="shared" si="116"/>
        <v>0</v>
      </c>
      <c r="AB333" s="40">
        <f t="shared" si="116"/>
        <v>38</v>
      </c>
      <c r="AC333" s="27">
        <f>A333</f>
        <v>42</v>
      </c>
    </row>
    <row r="334" spans="1:29" s="23" customFormat="1" ht="9" x14ac:dyDescent="0.15">
      <c r="A334" s="26"/>
      <c r="B334" s="39" t="s">
        <v>82</v>
      </c>
      <c r="C334" s="28" t="s">
        <v>15</v>
      </c>
      <c r="D334" s="41"/>
      <c r="E334" s="41">
        <f>E333*100/D333</f>
        <v>72.225483494833341</v>
      </c>
      <c r="F334" s="41">
        <f>F333*100/E333</f>
        <v>3.6658279148481339</v>
      </c>
      <c r="G334" s="41"/>
      <c r="H334" s="41"/>
      <c r="I334" s="41"/>
      <c r="J334" s="41">
        <f t="shared" ref="J334:Q334" si="117">J333*100/$I333</f>
        <v>43.3409488497119</v>
      </c>
      <c r="K334" s="41">
        <f t="shared" si="117"/>
        <v>14.490807169850759</v>
      </c>
      <c r="L334" s="41">
        <f t="shared" si="117"/>
        <v>0.84695351669829755</v>
      </c>
      <c r="M334" s="41">
        <f t="shared" si="117"/>
        <v>3.1017194006175113</v>
      </c>
      <c r="N334" s="41">
        <f t="shared" si="117"/>
        <v>2.9985729453489838</v>
      </c>
      <c r="O334" s="41">
        <f t="shared" si="117"/>
        <v>0.46660096289560232</v>
      </c>
      <c r="P334" s="41">
        <f t="shared" si="117"/>
        <v>0</v>
      </c>
      <c r="Q334" s="41">
        <f t="shared" si="117"/>
        <v>34.754397154876941</v>
      </c>
      <c r="R334" s="29">
        <f t="shared" ref="R334:AB334" si="118">R317+R327</f>
        <v>16</v>
      </c>
      <c r="S334" s="29">
        <f t="shared" si="118"/>
        <v>0</v>
      </c>
      <c r="T334" s="29">
        <f t="shared" si="118"/>
        <v>16</v>
      </c>
      <c r="U334" s="29">
        <f t="shared" si="118"/>
        <v>0</v>
      </c>
      <c r="V334" s="29">
        <f t="shared" si="118"/>
        <v>2</v>
      </c>
      <c r="W334" s="29">
        <f t="shared" si="118"/>
        <v>1</v>
      </c>
      <c r="X334" s="29">
        <f t="shared" si="118"/>
        <v>3</v>
      </c>
      <c r="Y334" s="29">
        <f t="shared" si="118"/>
        <v>3</v>
      </c>
      <c r="Z334" s="29">
        <f t="shared" si="118"/>
        <v>0</v>
      </c>
      <c r="AA334" s="29">
        <f t="shared" si="118"/>
        <v>0</v>
      </c>
      <c r="AB334" s="29">
        <f t="shared" si="118"/>
        <v>7</v>
      </c>
      <c r="AC334" s="27"/>
    </row>
    <row r="335" spans="1:29" s="23" customFormat="1" ht="3" customHeight="1" x14ac:dyDescent="0.15">
      <c r="A335" s="26"/>
      <c r="C335" s="24"/>
      <c r="AC335" s="27"/>
    </row>
    <row r="336" spans="1:29" s="23" customFormat="1" ht="9" x14ac:dyDescent="0.15">
      <c r="A336" s="26"/>
      <c r="B336" s="23" t="s">
        <v>16</v>
      </c>
      <c r="C336" s="28" t="s">
        <v>14</v>
      </c>
      <c r="D336" s="40"/>
      <c r="E336" s="40"/>
      <c r="F336" s="40"/>
      <c r="G336" s="40">
        <v>165315</v>
      </c>
      <c r="H336" s="40">
        <v>0</v>
      </c>
      <c r="I336" s="40">
        <v>165315</v>
      </c>
      <c r="J336" s="40">
        <v>71954</v>
      </c>
      <c r="K336" s="40">
        <v>23712</v>
      </c>
      <c r="L336" s="40">
        <v>1666</v>
      </c>
      <c r="M336" s="40">
        <v>5991</v>
      </c>
      <c r="N336" s="40">
        <v>4686</v>
      </c>
      <c r="O336" s="40">
        <v>699</v>
      </c>
      <c r="P336" s="40">
        <v>0</v>
      </c>
      <c r="Q336" s="40">
        <v>56606</v>
      </c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27"/>
    </row>
    <row r="337" spans="1:29" s="23" customFormat="1" ht="9" x14ac:dyDescent="0.15">
      <c r="A337" s="26"/>
      <c r="B337" s="30"/>
      <c r="C337" s="28" t="s">
        <v>15</v>
      </c>
      <c r="D337" s="41"/>
      <c r="E337" s="41"/>
      <c r="F337" s="41"/>
      <c r="G337" s="41"/>
      <c r="H337" s="41"/>
      <c r="I337" s="41"/>
      <c r="J337" s="41">
        <f t="shared" ref="J337:Q337" si="119">J336*100/$I336</f>
        <v>43.525390920364153</v>
      </c>
      <c r="K337" s="41">
        <f t="shared" si="119"/>
        <v>14.34352599582615</v>
      </c>
      <c r="L337" s="41">
        <f t="shared" si="119"/>
        <v>1.0077730393491213</v>
      </c>
      <c r="M337" s="41">
        <f t="shared" si="119"/>
        <v>3.6239905634697398</v>
      </c>
      <c r="N337" s="41">
        <f t="shared" si="119"/>
        <v>2.8345885128391255</v>
      </c>
      <c r="O337" s="41">
        <f t="shared" si="119"/>
        <v>0.4228291443607658</v>
      </c>
      <c r="P337" s="41">
        <f t="shared" si="119"/>
        <v>0</v>
      </c>
      <c r="Q337" s="41">
        <f t="shared" si="119"/>
        <v>34.24129691800502</v>
      </c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7"/>
    </row>
    <row r="338" spans="1:29" s="23" customFormat="1" ht="8.25" customHeight="1" x14ac:dyDescent="0.15">
      <c r="A338" s="22"/>
      <c r="C338" s="24"/>
      <c r="AC338" s="31"/>
    </row>
    <row r="339" spans="1:29" s="23" customFormat="1" ht="9" x14ac:dyDescent="0.15">
      <c r="A339" s="26"/>
      <c r="B339" s="23" t="s">
        <v>0</v>
      </c>
      <c r="C339" s="24"/>
      <c r="AC339" s="27"/>
    </row>
    <row r="340" spans="1:29" s="23" customFormat="1" ht="9" x14ac:dyDescent="0.15">
      <c r="A340" s="26">
        <v>435</v>
      </c>
      <c r="B340" s="23" t="s">
        <v>62</v>
      </c>
      <c r="C340" s="28" t="s">
        <v>14</v>
      </c>
      <c r="D340" s="40">
        <v>136423</v>
      </c>
      <c r="E340" s="40">
        <v>91343</v>
      </c>
      <c r="F340" s="40">
        <v>3284</v>
      </c>
      <c r="G340" s="40">
        <f>SUM(H340:I340)</f>
        <v>802490</v>
      </c>
      <c r="H340" s="40">
        <v>0</v>
      </c>
      <c r="I340" s="40">
        <f>SUM(J340:Q340)</f>
        <v>802490</v>
      </c>
      <c r="J340" s="40">
        <v>289437</v>
      </c>
      <c r="K340" s="40">
        <v>164591</v>
      </c>
      <c r="L340" s="40">
        <v>29392</v>
      </c>
      <c r="M340" s="40">
        <v>87122</v>
      </c>
      <c r="N340" s="40">
        <v>0</v>
      </c>
      <c r="O340" s="40">
        <v>12953</v>
      </c>
      <c r="P340" s="40">
        <v>33198</v>
      </c>
      <c r="Q340" s="40">
        <v>185797</v>
      </c>
      <c r="R340" s="40">
        <f>SUM(S340:T340)</f>
        <v>61</v>
      </c>
      <c r="S340" s="40">
        <v>0</v>
      </c>
      <c r="T340" s="40">
        <f>SUM(U340:AB340)</f>
        <v>61</v>
      </c>
      <c r="U340" s="40">
        <v>23</v>
      </c>
      <c r="V340" s="40">
        <v>11</v>
      </c>
      <c r="W340" s="40">
        <v>2</v>
      </c>
      <c r="X340" s="40">
        <v>7</v>
      </c>
      <c r="Y340" s="40">
        <v>0</v>
      </c>
      <c r="Z340" s="40">
        <v>0</v>
      </c>
      <c r="AA340" s="40">
        <v>2</v>
      </c>
      <c r="AB340" s="40">
        <v>16</v>
      </c>
      <c r="AC340" s="27">
        <f>A340</f>
        <v>435</v>
      </c>
    </row>
    <row r="341" spans="1:29" s="23" customFormat="1" ht="9" x14ac:dyDescent="0.15">
      <c r="A341" s="26"/>
      <c r="C341" s="28" t="s">
        <v>15</v>
      </c>
      <c r="D341" s="41"/>
      <c r="E341" s="41">
        <f>E340*100/D340</f>
        <v>66.955718610498224</v>
      </c>
      <c r="F341" s="41">
        <f>F340*100/E340</f>
        <v>3.5952399198624962</v>
      </c>
      <c r="G341" s="41"/>
      <c r="H341" s="41"/>
      <c r="I341" s="41"/>
      <c r="J341" s="41">
        <f t="shared" ref="J341:Q341" si="120">J340*100/$I340</f>
        <v>36.067365325424618</v>
      </c>
      <c r="K341" s="41">
        <f t="shared" si="120"/>
        <v>20.510037508255554</v>
      </c>
      <c r="L341" s="41">
        <f t="shared" si="120"/>
        <v>3.6626001570113025</v>
      </c>
      <c r="M341" s="41">
        <f t="shared" si="120"/>
        <v>10.856459270520505</v>
      </c>
      <c r="N341" s="41">
        <f t="shared" si="120"/>
        <v>0</v>
      </c>
      <c r="O341" s="41">
        <f t="shared" si="120"/>
        <v>1.6141011102942093</v>
      </c>
      <c r="P341" s="41">
        <f t="shared" si="120"/>
        <v>4.1368739797380654</v>
      </c>
      <c r="Q341" s="41">
        <f t="shared" si="120"/>
        <v>23.152562648755747</v>
      </c>
      <c r="R341" s="29">
        <f>SUM(S341:T341)</f>
        <v>9</v>
      </c>
      <c r="S341" s="29"/>
      <c r="T341" s="29">
        <f>SUM(U341:AB341)</f>
        <v>9</v>
      </c>
      <c r="U341" s="29">
        <v>2</v>
      </c>
      <c r="V341" s="29">
        <v>1</v>
      </c>
      <c r="W341" s="29">
        <v>2</v>
      </c>
      <c r="X341" s="29">
        <v>3</v>
      </c>
      <c r="Y341" s="29"/>
      <c r="Z341" s="29"/>
      <c r="AA341" s="29">
        <v>1</v>
      </c>
      <c r="AB341" s="29"/>
      <c r="AC341" s="27"/>
    </row>
    <row r="342" spans="1:29" s="23" customFormat="1" ht="3" customHeight="1" x14ac:dyDescent="0.15">
      <c r="A342" s="26"/>
      <c r="C342" s="24"/>
      <c r="AC342" s="27"/>
    </row>
    <row r="343" spans="1:29" s="23" customFormat="1" ht="9" x14ac:dyDescent="0.15">
      <c r="A343" s="26"/>
      <c r="B343" s="23" t="s">
        <v>16</v>
      </c>
      <c r="C343" s="28" t="s">
        <v>14</v>
      </c>
      <c r="D343" s="40"/>
      <c r="E343" s="40"/>
      <c r="F343" s="40"/>
      <c r="G343" s="40">
        <v>83749</v>
      </c>
      <c r="H343" s="40">
        <v>0</v>
      </c>
      <c r="I343" s="40">
        <v>83749</v>
      </c>
      <c r="J343" s="40">
        <v>30147</v>
      </c>
      <c r="K343" s="40">
        <v>15132</v>
      </c>
      <c r="L343" s="40">
        <v>3445</v>
      </c>
      <c r="M343" s="40">
        <v>10235</v>
      </c>
      <c r="N343" s="40">
        <v>0</v>
      </c>
      <c r="O343" s="40">
        <v>838</v>
      </c>
      <c r="P343" s="40">
        <v>2870</v>
      </c>
      <c r="Q343" s="40">
        <v>21082</v>
      </c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27"/>
    </row>
    <row r="344" spans="1:29" s="23" customFormat="1" ht="9" x14ac:dyDescent="0.15">
      <c r="A344" s="26"/>
      <c r="B344" s="30"/>
      <c r="C344" s="28" t="s">
        <v>15</v>
      </c>
      <c r="D344" s="41"/>
      <c r="E344" s="41"/>
      <c r="F344" s="41"/>
      <c r="G344" s="41"/>
      <c r="H344" s="41"/>
      <c r="I344" s="41"/>
      <c r="J344" s="41">
        <f t="shared" ref="J344:Q344" si="121">J343*100/$I343</f>
        <v>35.996847723554907</v>
      </c>
      <c r="K344" s="41">
        <f t="shared" si="121"/>
        <v>18.06827544209483</v>
      </c>
      <c r="L344" s="41">
        <f t="shared" si="121"/>
        <v>4.1134819520233075</v>
      </c>
      <c r="M344" s="41">
        <f t="shared" si="121"/>
        <v>12.221041445270988</v>
      </c>
      <c r="N344" s="41">
        <f t="shared" si="121"/>
        <v>0</v>
      </c>
      <c r="O344" s="41">
        <f t="shared" si="121"/>
        <v>1.0006089624950745</v>
      </c>
      <c r="P344" s="41">
        <f t="shared" si="121"/>
        <v>3.4269065899294322</v>
      </c>
      <c r="Q344" s="41">
        <f t="shared" si="121"/>
        <v>25.172837884631459</v>
      </c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7"/>
    </row>
    <row r="345" spans="1:29" s="23" customFormat="1" ht="8.25" customHeight="1" x14ac:dyDescent="0.15">
      <c r="A345" s="22"/>
      <c r="C345" s="24"/>
      <c r="AC345" s="31"/>
    </row>
    <row r="346" spans="1:29" s="23" customFormat="1" ht="9" x14ac:dyDescent="0.15">
      <c r="A346" s="26"/>
      <c r="B346" s="23" t="s">
        <v>0</v>
      </c>
      <c r="C346" s="24"/>
      <c r="AC346" s="27"/>
    </row>
    <row r="347" spans="1:29" s="23" customFormat="1" ht="9" x14ac:dyDescent="0.15">
      <c r="A347" s="26">
        <v>436</v>
      </c>
      <c r="B347" s="23" t="s">
        <v>63</v>
      </c>
      <c r="C347" s="28" t="s">
        <v>14</v>
      </c>
      <c r="D347" s="40">
        <v>183374</v>
      </c>
      <c r="E347" s="40">
        <v>121775</v>
      </c>
      <c r="F347" s="40">
        <v>4893</v>
      </c>
      <c r="G347" s="40">
        <f>SUM(H347:I347)</f>
        <v>803287</v>
      </c>
      <c r="H347" s="40">
        <v>0</v>
      </c>
      <c r="I347" s="40">
        <f>SUM(J347:Q347)</f>
        <v>803287</v>
      </c>
      <c r="J347" s="40">
        <v>355178</v>
      </c>
      <c r="K347" s="40">
        <v>130354</v>
      </c>
      <c r="L347" s="40">
        <v>14554</v>
      </c>
      <c r="M347" s="40">
        <v>75982</v>
      </c>
      <c r="N347" s="40">
        <v>0</v>
      </c>
      <c r="O347" s="40">
        <v>71692</v>
      </c>
      <c r="P347" s="40">
        <v>0</v>
      </c>
      <c r="Q347" s="40">
        <v>155527</v>
      </c>
      <c r="R347" s="40">
        <f>SUM(S347:T347)</f>
        <v>79</v>
      </c>
      <c r="S347" s="40">
        <v>0</v>
      </c>
      <c r="T347" s="40">
        <f>SUM(U347:AB347)</f>
        <v>79</v>
      </c>
      <c r="U347" s="40">
        <v>39</v>
      </c>
      <c r="V347" s="40">
        <v>11</v>
      </c>
      <c r="W347" s="40">
        <v>1</v>
      </c>
      <c r="X347" s="40">
        <v>7</v>
      </c>
      <c r="Y347" s="40">
        <v>0</v>
      </c>
      <c r="Z347" s="40">
        <v>6</v>
      </c>
      <c r="AA347" s="40">
        <v>0</v>
      </c>
      <c r="AB347" s="40">
        <v>15</v>
      </c>
      <c r="AC347" s="27">
        <f>A347</f>
        <v>436</v>
      </c>
    </row>
    <row r="348" spans="1:29" s="23" customFormat="1" ht="9" x14ac:dyDescent="0.15">
      <c r="A348" s="26"/>
      <c r="C348" s="28" t="s">
        <v>15</v>
      </c>
      <c r="D348" s="41"/>
      <c r="E348" s="41">
        <f>E347*100/D347</f>
        <v>66.407996771625207</v>
      </c>
      <c r="F348" s="41">
        <f>F347*100/E347</f>
        <v>4.0180661055224798</v>
      </c>
      <c r="G348" s="41"/>
      <c r="H348" s="41"/>
      <c r="I348" s="41"/>
      <c r="J348" s="41">
        <f t="shared" ref="J348:Q348" si="122">J347*100/$I347</f>
        <v>44.215579238802569</v>
      </c>
      <c r="K348" s="41">
        <f t="shared" si="122"/>
        <v>16.227574951418358</v>
      </c>
      <c r="L348" s="41">
        <f t="shared" si="122"/>
        <v>1.8118057431528209</v>
      </c>
      <c r="M348" s="41">
        <f t="shared" si="122"/>
        <v>9.4588858029571004</v>
      </c>
      <c r="N348" s="41">
        <f t="shared" si="122"/>
        <v>0</v>
      </c>
      <c r="O348" s="41">
        <f t="shared" si="122"/>
        <v>8.9248301043089207</v>
      </c>
      <c r="P348" s="41">
        <f t="shared" si="122"/>
        <v>0</v>
      </c>
      <c r="Q348" s="41">
        <f t="shared" si="122"/>
        <v>19.36132415936023</v>
      </c>
      <c r="R348" s="29">
        <f>SUM(S348:T348)</f>
        <v>13</v>
      </c>
      <c r="S348" s="29"/>
      <c r="T348" s="29">
        <f>SUM(U348:AB348)</f>
        <v>13</v>
      </c>
      <c r="U348" s="29"/>
      <c r="V348" s="29">
        <v>2</v>
      </c>
      <c r="W348" s="29">
        <v>1</v>
      </c>
      <c r="X348" s="29">
        <v>5</v>
      </c>
      <c r="Y348" s="29"/>
      <c r="Z348" s="29">
        <v>4</v>
      </c>
      <c r="AA348" s="29"/>
      <c r="AB348" s="29">
        <v>1</v>
      </c>
      <c r="AC348" s="27"/>
    </row>
    <row r="349" spans="1:29" s="23" customFormat="1" ht="3" customHeight="1" x14ac:dyDescent="0.15">
      <c r="A349" s="26"/>
      <c r="C349" s="24"/>
      <c r="AC349" s="27"/>
    </row>
    <row r="350" spans="1:29" s="23" customFormat="1" ht="9" x14ac:dyDescent="0.15">
      <c r="A350" s="26"/>
      <c r="B350" s="23" t="s">
        <v>16</v>
      </c>
      <c r="C350" s="28" t="s">
        <v>14</v>
      </c>
      <c r="D350" s="40"/>
      <c r="E350" s="40"/>
      <c r="F350" s="40"/>
      <c r="G350" s="40">
        <v>112093</v>
      </c>
      <c r="H350" s="40">
        <v>0</v>
      </c>
      <c r="I350" s="40">
        <v>112093</v>
      </c>
      <c r="J350" s="40">
        <v>49755</v>
      </c>
      <c r="K350" s="40">
        <v>17583</v>
      </c>
      <c r="L350" s="40">
        <v>1492</v>
      </c>
      <c r="M350" s="40">
        <v>10348</v>
      </c>
      <c r="N350" s="40">
        <v>0</v>
      </c>
      <c r="O350" s="40">
        <v>10255</v>
      </c>
      <c r="P350" s="40">
        <v>0</v>
      </c>
      <c r="Q350" s="40">
        <v>22660</v>
      </c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27"/>
    </row>
    <row r="351" spans="1:29" s="23" customFormat="1" ht="9" x14ac:dyDescent="0.15">
      <c r="A351" s="26"/>
      <c r="B351" s="30"/>
      <c r="C351" s="28" t="s">
        <v>15</v>
      </c>
      <c r="D351" s="41"/>
      <c r="E351" s="41"/>
      <c r="F351" s="41"/>
      <c r="G351" s="41"/>
      <c r="H351" s="41"/>
      <c r="I351" s="41"/>
      <c r="J351" s="41">
        <f t="shared" ref="J351:Q351" si="123">J350*100/$I350</f>
        <v>44.387249872873419</v>
      </c>
      <c r="K351" s="41">
        <f t="shared" si="123"/>
        <v>15.686082092548151</v>
      </c>
      <c r="L351" s="41">
        <f t="shared" si="123"/>
        <v>1.3310376205472241</v>
      </c>
      <c r="M351" s="41">
        <f t="shared" si="123"/>
        <v>9.2316201725353046</v>
      </c>
      <c r="N351" s="41">
        <f t="shared" si="123"/>
        <v>0</v>
      </c>
      <c r="O351" s="41">
        <f t="shared" si="123"/>
        <v>9.1486533503430181</v>
      </c>
      <c r="P351" s="41">
        <f t="shared" si="123"/>
        <v>0</v>
      </c>
      <c r="Q351" s="41">
        <f t="shared" si="123"/>
        <v>20.215356891152883</v>
      </c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7"/>
    </row>
    <row r="352" spans="1:29" s="23" customFormat="1" ht="8.25" customHeight="1" x14ac:dyDescent="0.15">
      <c r="A352" s="22"/>
      <c r="C352" s="24"/>
      <c r="AC352" s="31"/>
    </row>
    <row r="353" spans="1:29" s="23" customFormat="1" ht="9" x14ac:dyDescent="0.15">
      <c r="A353" s="26"/>
      <c r="B353" s="23" t="s">
        <v>0</v>
      </c>
      <c r="C353" s="24"/>
      <c r="AC353" s="27"/>
    </row>
    <row r="354" spans="1:29" s="23" customFormat="1" ht="9" x14ac:dyDescent="0.15">
      <c r="A354" s="26">
        <v>437</v>
      </c>
      <c r="B354" s="23" t="s">
        <v>64</v>
      </c>
      <c r="C354" s="28" t="s">
        <v>14</v>
      </c>
      <c r="D354" s="40">
        <v>89814</v>
      </c>
      <c r="E354" s="40">
        <v>63507</v>
      </c>
      <c r="F354" s="40">
        <v>2385</v>
      </c>
      <c r="G354" s="40">
        <f>SUM(H354:I354)</f>
        <v>347852</v>
      </c>
      <c r="H354" s="40">
        <v>0</v>
      </c>
      <c r="I354" s="40">
        <f>SUM(J354:Q354)</f>
        <v>347852</v>
      </c>
      <c r="J354" s="40">
        <v>175703</v>
      </c>
      <c r="K354" s="40">
        <v>51656</v>
      </c>
      <c r="L354" s="40">
        <v>0</v>
      </c>
      <c r="M354" s="40">
        <v>27960</v>
      </c>
      <c r="N354" s="40">
        <v>4359</v>
      </c>
      <c r="O354" s="40">
        <v>0</v>
      </c>
      <c r="P354" s="40">
        <v>0</v>
      </c>
      <c r="Q354" s="40">
        <v>88174</v>
      </c>
      <c r="R354" s="40">
        <f>SUM(S354:T354)</f>
        <v>47</v>
      </c>
      <c r="S354" s="40">
        <v>0</v>
      </c>
      <c r="T354" s="40">
        <f>SUM(U354:AB354)</f>
        <v>47</v>
      </c>
      <c r="U354" s="40">
        <v>25</v>
      </c>
      <c r="V354" s="40">
        <v>7</v>
      </c>
      <c r="W354" s="40">
        <v>0</v>
      </c>
      <c r="X354" s="40">
        <v>3</v>
      </c>
      <c r="Y354" s="40">
        <v>0</v>
      </c>
      <c r="Z354" s="40">
        <v>0</v>
      </c>
      <c r="AA354" s="40">
        <v>0</v>
      </c>
      <c r="AB354" s="40">
        <v>12</v>
      </c>
      <c r="AC354" s="27">
        <f>A354</f>
        <v>437</v>
      </c>
    </row>
    <row r="355" spans="1:29" s="23" customFormat="1" ht="9" x14ac:dyDescent="0.15">
      <c r="A355" s="26"/>
      <c r="C355" s="28" t="s">
        <v>15</v>
      </c>
      <c r="D355" s="41"/>
      <c r="E355" s="41">
        <f>E354*100/D354</f>
        <v>70.709466230209102</v>
      </c>
      <c r="F355" s="41">
        <f>F354*100/E354</f>
        <v>3.7554915206197741</v>
      </c>
      <c r="G355" s="41"/>
      <c r="H355" s="41"/>
      <c r="I355" s="41"/>
      <c r="J355" s="41">
        <f t="shared" ref="J355:Q355" si="124">J354*100/$I354</f>
        <v>50.510849441716594</v>
      </c>
      <c r="K355" s="41">
        <f t="shared" si="124"/>
        <v>14.849993675471177</v>
      </c>
      <c r="L355" s="41">
        <f t="shared" si="124"/>
        <v>0</v>
      </c>
      <c r="M355" s="41">
        <f t="shared" si="124"/>
        <v>8.0379011763623609</v>
      </c>
      <c r="N355" s="41">
        <f t="shared" si="124"/>
        <v>1.2531191426238746</v>
      </c>
      <c r="O355" s="41">
        <f t="shared" si="124"/>
        <v>0</v>
      </c>
      <c r="P355" s="41">
        <f t="shared" si="124"/>
        <v>0</v>
      </c>
      <c r="Q355" s="41">
        <f t="shared" si="124"/>
        <v>25.348136563825996</v>
      </c>
      <c r="R355" s="29">
        <f>SUM(S355:T355)</f>
        <v>7</v>
      </c>
      <c r="S355" s="29"/>
      <c r="T355" s="29">
        <f>SUM(U355:AB355)</f>
        <v>7</v>
      </c>
      <c r="U355" s="29"/>
      <c r="V355" s="29">
        <v>3</v>
      </c>
      <c r="W355" s="29"/>
      <c r="X355" s="29">
        <v>3</v>
      </c>
      <c r="Y355" s="29"/>
      <c r="Z355" s="29"/>
      <c r="AA355" s="29"/>
      <c r="AB355" s="29">
        <v>1</v>
      </c>
      <c r="AC355" s="27"/>
    </row>
    <row r="356" spans="1:29" s="23" customFormat="1" ht="3" customHeight="1" x14ac:dyDescent="0.15">
      <c r="A356" s="26"/>
      <c r="C356" s="24"/>
      <c r="AC356" s="27"/>
    </row>
    <row r="357" spans="1:29" s="23" customFormat="1" ht="9" x14ac:dyDescent="0.15">
      <c r="A357" s="26"/>
      <c r="B357" s="23" t="s">
        <v>16</v>
      </c>
      <c r="C357" s="28" t="s">
        <v>14</v>
      </c>
      <c r="D357" s="40"/>
      <c r="E357" s="40"/>
      <c r="F357" s="40"/>
      <c r="G357" s="40">
        <v>58329</v>
      </c>
      <c r="H357" s="40">
        <v>0</v>
      </c>
      <c r="I357" s="40">
        <v>58329</v>
      </c>
      <c r="J357" s="40">
        <v>29736</v>
      </c>
      <c r="K357" s="40">
        <v>8646</v>
      </c>
      <c r="L357" s="40">
        <v>0</v>
      </c>
      <c r="M357" s="40">
        <v>4729</v>
      </c>
      <c r="N357" s="40">
        <v>760</v>
      </c>
      <c r="O357" s="40">
        <v>0</v>
      </c>
      <c r="P357" s="40">
        <v>0</v>
      </c>
      <c r="Q357" s="40">
        <v>14458</v>
      </c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27"/>
    </row>
    <row r="358" spans="1:29" s="23" customFormat="1" ht="9" x14ac:dyDescent="0.15">
      <c r="A358" s="26"/>
      <c r="B358" s="30"/>
      <c r="C358" s="28" t="s">
        <v>15</v>
      </c>
      <c r="D358" s="41"/>
      <c r="E358" s="41"/>
      <c r="F358" s="41"/>
      <c r="G358" s="41"/>
      <c r="H358" s="41"/>
      <c r="I358" s="41"/>
      <c r="J358" s="41">
        <f t="shared" ref="J358:Q358" si="125">J357*100/$I357</f>
        <v>50.979787069896624</v>
      </c>
      <c r="K358" s="41">
        <f t="shared" si="125"/>
        <v>14.822815409144679</v>
      </c>
      <c r="L358" s="41">
        <f t="shared" si="125"/>
        <v>0</v>
      </c>
      <c r="M358" s="41">
        <f t="shared" si="125"/>
        <v>8.1074594112705523</v>
      </c>
      <c r="N358" s="41">
        <f t="shared" si="125"/>
        <v>1.3029539337207907</v>
      </c>
      <c r="O358" s="41">
        <f t="shared" si="125"/>
        <v>0</v>
      </c>
      <c r="P358" s="41">
        <f t="shared" si="125"/>
        <v>0</v>
      </c>
      <c r="Q358" s="41">
        <f t="shared" si="125"/>
        <v>24.786984175967358</v>
      </c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7"/>
    </row>
    <row r="359" spans="1:29" s="23" customFormat="1" ht="8.25" customHeight="1" x14ac:dyDescent="0.15">
      <c r="A359" s="22"/>
      <c r="C359" s="24"/>
      <c r="AC359" s="31"/>
    </row>
    <row r="360" spans="1:29" s="23" customFormat="1" ht="9" x14ac:dyDescent="0.15">
      <c r="A360" s="26"/>
      <c r="B360" s="23" t="s">
        <v>21</v>
      </c>
      <c r="C360" s="24"/>
      <c r="AC360" s="27"/>
    </row>
    <row r="361" spans="1:29" s="23" customFormat="1" ht="9" x14ac:dyDescent="0.15">
      <c r="A361" s="26">
        <v>43</v>
      </c>
      <c r="B361" s="23" t="s">
        <v>65</v>
      </c>
      <c r="C361" s="28" t="s">
        <v>14</v>
      </c>
      <c r="D361" s="40">
        <f t="shared" ref="D361:AB361" si="126">D340+D347+D354</f>
        <v>409611</v>
      </c>
      <c r="E361" s="40">
        <f t="shared" si="126"/>
        <v>276625</v>
      </c>
      <c r="F361" s="40">
        <f t="shared" si="126"/>
        <v>10562</v>
      </c>
      <c r="G361" s="40">
        <f t="shared" si="126"/>
        <v>1953629</v>
      </c>
      <c r="H361" s="40">
        <f t="shared" si="126"/>
        <v>0</v>
      </c>
      <c r="I361" s="40">
        <f t="shared" si="126"/>
        <v>1953629</v>
      </c>
      <c r="J361" s="40">
        <f t="shared" si="126"/>
        <v>820318</v>
      </c>
      <c r="K361" s="40">
        <f t="shared" si="126"/>
        <v>346601</v>
      </c>
      <c r="L361" s="40">
        <f t="shared" si="126"/>
        <v>43946</v>
      </c>
      <c r="M361" s="40">
        <f t="shared" si="126"/>
        <v>191064</v>
      </c>
      <c r="N361" s="40">
        <f t="shared" si="126"/>
        <v>4359</v>
      </c>
      <c r="O361" s="40">
        <f t="shared" si="126"/>
        <v>84645</v>
      </c>
      <c r="P361" s="40">
        <f t="shared" si="126"/>
        <v>33198</v>
      </c>
      <c r="Q361" s="40">
        <f t="shared" si="126"/>
        <v>429498</v>
      </c>
      <c r="R361" s="40">
        <f t="shared" si="126"/>
        <v>187</v>
      </c>
      <c r="S361" s="40">
        <f t="shared" si="126"/>
        <v>0</v>
      </c>
      <c r="T361" s="40">
        <f t="shared" si="126"/>
        <v>187</v>
      </c>
      <c r="U361" s="40">
        <f t="shared" si="126"/>
        <v>87</v>
      </c>
      <c r="V361" s="40">
        <f t="shared" si="126"/>
        <v>29</v>
      </c>
      <c r="W361" s="40">
        <f t="shared" si="126"/>
        <v>3</v>
      </c>
      <c r="X361" s="40">
        <f t="shared" si="126"/>
        <v>17</v>
      </c>
      <c r="Y361" s="40">
        <f t="shared" si="126"/>
        <v>0</v>
      </c>
      <c r="Z361" s="40">
        <f t="shared" si="126"/>
        <v>6</v>
      </c>
      <c r="AA361" s="40">
        <f t="shared" si="126"/>
        <v>2</v>
      </c>
      <c r="AB361" s="40">
        <f t="shared" si="126"/>
        <v>43</v>
      </c>
      <c r="AC361" s="27">
        <f>A361</f>
        <v>43</v>
      </c>
    </row>
    <row r="362" spans="1:29" s="23" customFormat="1" ht="9" x14ac:dyDescent="0.15">
      <c r="A362" s="26"/>
      <c r="C362" s="28" t="s">
        <v>15</v>
      </c>
      <c r="D362" s="41"/>
      <c r="E362" s="41">
        <f>E361*100/D361</f>
        <v>67.533586744496603</v>
      </c>
      <c r="F362" s="41">
        <f>F361*100/E361</f>
        <v>3.8181653863533667</v>
      </c>
      <c r="G362" s="41"/>
      <c r="H362" s="41"/>
      <c r="I362" s="41"/>
      <c r="J362" s="41">
        <f t="shared" ref="J362:Q362" si="127">J361*100/$I361</f>
        <v>41.98944630735928</v>
      </c>
      <c r="K362" s="41">
        <f t="shared" si="127"/>
        <v>17.74139306900133</v>
      </c>
      <c r="L362" s="41">
        <f t="shared" si="127"/>
        <v>2.2494547327051349</v>
      </c>
      <c r="M362" s="41">
        <f t="shared" si="127"/>
        <v>9.7799531026617643</v>
      </c>
      <c r="N362" s="41">
        <f t="shared" si="127"/>
        <v>0.22312322349842267</v>
      </c>
      <c r="O362" s="41">
        <f t="shared" si="127"/>
        <v>4.3327059538940098</v>
      </c>
      <c r="P362" s="41">
        <f t="shared" si="127"/>
        <v>1.6992990992660326</v>
      </c>
      <c r="Q362" s="41">
        <f t="shared" si="127"/>
        <v>21.984624511614026</v>
      </c>
      <c r="R362" s="29">
        <f t="shared" ref="R362:AB362" si="128">R341+R348+R355</f>
        <v>29</v>
      </c>
      <c r="S362" s="29">
        <f t="shared" si="128"/>
        <v>0</v>
      </c>
      <c r="T362" s="29">
        <f t="shared" si="128"/>
        <v>29</v>
      </c>
      <c r="U362" s="29">
        <f t="shared" si="128"/>
        <v>2</v>
      </c>
      <c r="V362" s="29">
        <f t="shared" si="128"/>
        <v>6</v>
      </c>
      <c r="W362" s="29">
        <f t="shared" si="128"/>
        <v>3</v>
      </c>
      <c r="X362" s="29">
        <f t="shared" si="128"/>
        <v>11</v>
      </c>
      <c r="Y362" s="29">
        <f t="shared" si="128"/>
        <v>0</v>
      </c>
      <c r="Z362" s="29">
        <f t="shared" si="128"/>
        <v>4</v>
      </c>
      <c r="AA362" s="29">
        <f t="shared" si="128"/>
        <v>1</v>
      </c>
      <c r="AB362" s="29">
        <f t="shared" si="128"/>
        <v>2</v>
      </c>
      <c r="AC362" s="27"/>
    </row>
    <row r="363" spans="1:29" s="23" customFormat="1" ht="3" customHeight="1" x14ac:dyDescent="0.15">
      <c r="A363" s="26"/>
      <c r="C363" s="24"/>
      <c r="AC363" s="27"/>
    </row>
    <row r="364" spans="1:29" s="23" customFormat="1" ht="9" x14ac:dyDescent="0.15">
      <c r="A364" s="26"/>
      <c r="B364" s="23" t="s">
        <v>16</v>
      </c>
      <c r="C364" s="28" t="s">
        <v>14</v>
      </c>
      <c r="D364" s="40"/>
      <c r="E364" s="40"/>
      <c r="F364" s="40"/>
      <c r="G364" s="40">
        <v>254171</v>
      </c>
      <c r="H364" s="40">
        <v>0</v>
      </c>
      <c r="I364" s="40">
        <v>254171</v>
      </c>
      <c r="J364" s="40">
        <v>109638</v>
      </c>
      <c r="K364" s="40">
        <v>41361</v>
      </c>
      <c r="L364" s="40">
        <v>4937</v>
      </c>
      <c r="M364" s="40">
        <v>25312</v>
      </c>
      <c r="N364" s="40">
        <v>760</v>
      </c>
      <c r="O364" s="40">
        <v>11092</v>
      </c>
      <c r="P364" s="40">
        <v>2870</v>
      </c>
      <c r="Q364" s="40">
        <v>58200</v>
      </c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27"/>
    </row>
    <row r="365" spans="1:29" s="23" customFormat="1" ht="9" x14ac:dyDescent="0.15">
      <c r="A365" s="26"/>
      <c r="B365" s="30"/>
      <c r="C365" s="28" t="s">
        <v>15</v>
      </c>
      <c r="D365" s="41"/>
      <c r="E365" s="41"/>
      <c r="F365" s="41"/>
      <c r="G365" s="41"/>
      <c r="H365" s="41"/>
      <c r="I365" s="41"/>
      <c r="J365" s="41">
        <f t="shared" ref="J365:Q365" si="129">J364*100/$I364</f>
        <v>43.135526869705828</v>
      </c>
      <c r="K365" s="41">
        <f t="shared" si="129"/>
        <v>16.272902888213054</v>
      </c>
      <c r="L365" s="41">
        <f t="shared" si="129"/>
        <v>1.9423931132977406</v>
      </c>
      <c r="M365" s="41">
        <f t="shared" si="129"/>
        <v>9.9586498853134309</v>
      </c>
      <c r="N365" s="41">
        <f t="shared" si="129"/>
        <v>0.29901129554512512</v>
      </c>
      <c r="O365" s="41">
        <f t="shared" si="129"/>
        <v>4.3639911712980632</v>
      </c>
      <c r="P365" s="41">
        <f t="shared" si="129"/>
        <v>1.1291610765980384</v>
      </c>
      <c r="Q365" s="41">
        <f t="shared" si="129"/>
        <v>22.897970264113528</v>
      </c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7"/>
    </row>
    <row r="366" spans="1:29" s="23" customFormat="1" ht="8.25" customHeight="1" x14ac:dyDescent="0.15">
      <c r="A366" s="22"/>
      <c r="C366" s="24"/>
      <c r="AC366" s="31"/>
    </row>
    <row r="367" spans="1:29" s="23" customFormat="1" ht="9" x14ac:dyDescent="0.15">
      <c r="A367" s="26"/>
      <c r="B367" s="23" t="s">
        <v>31</v>
      </c>
      <c r="C367" s="24"/>
      <c r="AC367" s="27"/>
    </row>
    <row r="368" spans="1:29" s="23" customFormat="1" ht="9" x14ac:dyDescent="0.15">
      <c r="A368" s="26">
        <v>4</v>
      </c>
      <c r="B368" s="23" t="s">
        <v>56</v>
      </c>
      <c r="C368" s="28" t="s">
        <v>14</v>
      </c>
      <c r="D368" s="40">
        <f t="shared" ref="D368:AB368" si="130">D309+D333+D361</f>
        <v>1113987</v>
      </c>
      <c r="E368" s="40">
        <f t="shared" si="130"/>
        <v>759281</v>
      </c>
      <c r="F368" s="40">
        <f t="shared" si="130"/>
        <v>27500</v>
      </c>
      <c r="G368" s="40">
        <f t="shared" si="130"/>
        <v>6374698</v>
      </c>
      <c r="H368" s="40">
        <f t="shared" si="130"/>
        <v>0</v>
      </c>
      <c r="I368" s="40">
        <f t="shared" si="130"/>
        <v>6374698</v>
      </c>
      <c r="J368" s="40">
        <f t="shared" si="130"/>
        <v>2317061</v>
      </c>
      <c r="K368" s="40">
        <f t="shared" si="130"/>
        <v>1218661</v>
      </c>
      <c r="L368" s="40">
        <f t="shared" si="130"/>
        <v>182905</v>
      </c>
      <c r="M368" s="40">
        <f t="shared" si="130"/>
        <v>687800</v>
      </c>
      <c r="N368" s="40">
        <f t="shared" si="130"/>
        <v>108180</v>
      </c>
      <c r="O368" s="40">
        <f t="shared" si="130"/>
        <v>92828</v>
      </c>
      <c r="P368" s="40">
        <f t="shared" si="130"/>
        <v>33198</v>
      </c>
      <c r="Q368" s="40">
        <f t="shared" si="130"/>
        <v>1734065</v>
      </c>
      <c r="R368" s="40">
        <f t="shared" si="130"/>
        <v>486</v>
      </c>
      <c r="S368" s="40">
        <f t="shared" si="130"/>
        <v>0</v>
      </c>
      <c r="T368" s="40">
        <f t="shared" si="130"/>
        <v>486</v>
      </c>
      <c r="U368" s="40">
        <f t="shared" si="130"/>
        <v>199</v>
      </c>
      <c r="V368" s="40">
        <f t="shared" si="130"/>
        <v>84</v>
      </c>
      <c r="W368" s="40">
        <f t="shared" si="130"/>
        <v>9</v>
      </c>
      <c r="X368" s="40">
        <f t="shared" si="130"/>
        <v>42</v>
      </c>
      <c r="Y368" s="40">
        <f t="shared" si="130"/>
        <v>5</v>
      </c>
      <c r="Z368" s="40">
        <f t="shared" si="130"/>
        <v>6</v>
      </c>
      <c r="AA368" s="40">
        <f t="shared" si="130"/>
        <v>2</v>
      </c>
      <c r="AB368" s="40">
        <f t="shared" si="130"/>
        <v>139</v>
      </c>
      <c r="AC368" s="27">
        <f>A368</f>
        <v>4</v>
      </c>
    </row>
    <row r="369" spans="1:29" s="23" customFormat="1" ht="9" x14ac:dyDescent="0.15">
      <c r="A369" s="26"/>
      <c r="C369" s="28" t="s">
        <v>15</v>
      </c>
      <c r="D369" s="41"/>
      <c r="E369" s="41">
        <f>E368*100/D368</f>
        <v>68.158874385428192</v>
      </c>
      <c r="F369" s="41">
        <f>F368*100/E368</f>
        <v>3.6218475110005386</v>
      </c>
      <c r="G369" s="41"/>
      <c r="H369" s="41"/>
      <c r="I369" s="41"/>
      <c r="J369" s="41">
        <f t="shared" ref="J369:Q369" si="131">J368*100/$I368</f>
        <v>36.347776788798463</v>
      </c>
      <c r="K369" s="41">
        <f t="shared" si="131"/>
        <v>19.117156608830726</v>
      </c>
      <c r="L369" s="41">
        <f t="shared" si="131"/>
        <v>2.8692339621422067</v>
      </c>
      <c r="M369" s="41">
        <f t="shared" si="131"/>
        <v>10.789530735416799</v>
      </c>
      <c r="N369" s="41">
        <f t="shared" si="131"/>
        <v>1.6970215687080392</v>
      </c>
      <c r="O369" s="41">
        <f t="shared" si="131"/>
        <v>1.4561944738401724</v>
      </c>
      <c r="P369" s="41">
        <f t="shared" si="131"/>
        <v>0.52077761173941106</v>
      </c>
      <c r="Q369" s="41">
        <f t="shared" si="131"/>
        <v>27.202308250524183</v>
      </c>
      <c r="R369" s="29">
        <f t="shared" ref="R369:AB369" si="132">R310+R334+R362</f>
        <v>56</v>
      </c>
      <c r="S369" s="29">
        <f t="shared" si="132"/>
        <v>0</v>
      </c>
      <c r="T369" s="29">
        <f t="shared" si="132"/>
        <v>56</v>
      </c>
      <c r="U369" s="29">
        <f t="shared" si="132"/>
        <v>3</v>
      </c>
      <c r="V369" s="29">
        <f t="shared" si="132"/>
        <v>11</v>
      </c>
      <c r="W369" s="29">
        <f t="shared" si="132"/>
        <v>6</v>
      </c>
      <c r="X369" s="29">
        <f t="shared" si="132"/>
        <v>17</v>
      </c>
      <c r="Y369" s="29">
        <f t="shared" si="132"/>
        <v>4</v>
      </c>
      <c r="Z369" s="29">
        <f t="shared" si="132"/>
        <v>4</v>
      </c>
      <c r="AA369" s="29">
        <f t="shared" si="132"/>
        <v>1</v>
      </c>
      <c r="AB369" s="29">
        <f t="shared" si="132"/>
        <v>10</v>
      </c>
      <c r="AC369" s="27"/>
    </row>
    <row r="370" spans="1:29" s="23" customFormat="1" ht="3" customHeight="1" x14ac:dyDescent="0.15">
      <c r="A370" s="26"/>
      <c r="C370" s="24"/>
      <c r="AC370" s="27"/>
    </row>
    <row r="371" spans="1:29" s="23" customFormat="1" ht="9" x14ac:dyDescent="0.15">
      <c r="A371" s="26"/>
      <c r="B371" s="23" t="s">
        <v>16</v>
      </c>
      <c r="C371" s="28" t="s">
        <v>14</v>
      </c>
      <c r="D371" s="40"/>
      <c r="E371" s="40"/>
      <c r="F371" s="40"/>
      <c r="G371" s="40">
        <v>699038</v>
      </c>
      <c r="H371" s="40">
        <v>0</v>
      </c>
      <c r="I371" s="40">
        <v>699038</v>
      </c>
      <c r="J371" s="40">
        <v>268759</v>
      </c>
      <c r="K371" s="40">
        <v>123617</v>
      </c>
      <c r="L371" s="40">
        <v>16494</v>
      </c>
      <c r="M371" s="40">
        <v>64591</v>
      </c>
      <c r="N371" s="40">
        <v>9694</v>
      </c>
      <c r="O371" s="40">
        <v>11979</v>
      </c>
      <c r="P371" s="40">
        <v>2870</v>
      </c>
      <c r="Q371" s="40">
        <v>201033</v>
      </c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27"/>
    </row>
    <row r="372" spans="1:29" s="23" customFormat="1" ht="9" x14ac:dyDescent="0.15">
      <c r="A372" s="26"/>
      <c r="B372" s="30"/>
      <c r="C372" s="28" t="s">
        <v>15</v>
      </c>
      <c r="D372" s="41"/>
      <c r="E372" s="41"/>
      <c r="F372" s="41"/>
      <c r="G372" s="41"/>
      <c r="H372" s="41"/>
      <c r="I372" s="41"/>
      <c r="J372" s="41">
        <f t="shared" ref="J372:Q372" si="133">J371*100/$I371</f>
        <v>38.446979992503984</v>
      </c>
      <c r="K372" s="41">
        <f t="shared" si="133"/>
        <v>17.68387412415348</v>
      </c>
      <c r="L372" s="41">
        <f t="shared" si="133"/>
        <v>2.3595283804313927</v>
      </c>
      <c r="M372" s="41">
        <f t="shared" si="133"/>
        <v>9.2399840924241605</v>
      </c>
      <c r="N372" s="41">
        <f t="shared" si="133"/>
        <v>1.3867629513703117</v>
      </c>
      <c r="O372" s="41">
        <f t="shared" si="133"/>
        <v>1.7136407462827485</v>
      </c>
      <c r="P372" s="41">
        <f t="shared" si="133"/>
        <v>0.41056423255960334</v>
      </c>
      <c r="Q372" s="41">
        <f t="shared" si="133"/>
        <v>28.758522426534753</v>
      </c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7"/>
    </row>
    <row r="373" spans="1:29" s="23" customFormat="1" ht="21" customHeight="1" x14ac:dyDescent="0.15">
      <c r="A373" s="22"/>
      <c r="C373" s="24"/>
      <c r="AC373" s="31"/>
    </row>
    <row r="374" spans="1:29" s="33" customFormat="1" ht="9" x14ac:dyDescent="0.15">
      <c r="A374" s="32"/>
      <c r="B374" s="33" t="s">
        <v>66</v>
      </c>
      <c r="C374" s="34"/>
      <c r="AC374" s="35"/>
    </row>
    <row r="375" spans="1:29" s="33" customFormat="1" ht="9" x14ac:dyDescent="0.15">
      <c r="A375" s="32"/>
      <c r="B375" s="33" t="s">
        <v>67</v>
      </c>
      <c r="C375" s="36" t="s">
        <v>14</v>
      </c>
      <c r="D375" s="42">
        <f t="shared" ref="D375:AB375" si="134">D107+D187+D281+D368</f>
        <v>5863828</v>
      </c>
      <c r="E375" s="42">
        <f t="shared" si="134"/>
        <v>3948878</v>
      </c>
      <c r="F375" s="42">
        <f t="shared" si="134"/>
        <v>156468</v>
      </c>
      <c r="G375" s="42">
        <f t="shared" si="134"/>
        <v>27825202</v>
      </c>
      <c r="H375" s="42">
        <f t="shared" si="134"/>
        <v>0</v>
      </c>
      <c r="I375" s="42">
        <f t="shared" si="134"/>
        <v>27825202</v>
      </c>
      <c r="J375" s="42">
        <f t="shared" si="134"/>
        <v>9624642</v>
      </c>
      <c r="K375" s="42">
        <f t="shared" si="134"/>
        <v>6601694</v>
      </c>
      <c r="L375" s="42">
        <f t="shared" si="134"/>
        <v>1124686</v>
      </c>
      <c r="M375" s="42">
        <f t="shared" si="134"/>
        <v>3049136</v>
      </c>
      <c r="N375" s="42">
        <f t="shared" si="134"/>
        <v>698659</v>
      </c>
      <c r="O375" s="42">
        <f t="shared" si="134"/>
        <v>287705</v>
      </c>
      <c r="P375" s="42">
        <f t="shared" si="134"/>
        <v>832500</v>
      </c>
      <c r="Q375" s="42">
        <f t="shared" si="134"/>
        <v>5606180</v>
      </c>
      <c r="R375" s="42">
        <f t="shared" si="134"/>
        <v>2350</v>
      </c>
      <c r="S375" s="42">
        <f t="shared" si="134"/>
        <v>0</v>
      </c>
      <c r="T375" s="42">
        <f t="shared" si="134"/>
        <v>2350</v>
      </c>
      <c r="U375" s="42">
        <f t="shared" si="134"/>
        <v>884</v>
      </c>
      <c r="V375" s="42">
        <f t="shared" si="134"/>
        <v>545</v>
      </c>
      <c r="W375" s="42">
        <f t="shared" si="134"/>
        <v>84</v>
      </c>
      <c r="X375" s="42">
        <f t="shared" si="134"/>
        <v>225</v>
      </c>
      <c r="Y375" s="42">
        <f t="shared" si="134"/>
        <v>41</v>
      </c>
      <c r="Z375" s="42">
        <f t="shared" si="134"/>
        <v>15</v>
      </c>
      <c r="AA375" s="42">
        <f t="shared" si="134"/>
        <v>73</v>
      </c>
      <c r="AB375" s="42">
        <f t="shared" si="134"/>
        <v>483</v>
      </c>
      <c r="AC375" s="35"/>
    </row>
    <row r="376" spans="1:29" s="33" customFormat="1" ht="9" x14ac:dyDescent="0.15">
      <c r="A376" s="32"/>
      <c r="C376" s="36" t="s">
        <v>15</v>
      </c>
      <c r="D376" s="43"/>
      <c r="E376" s="43">
        <f>E375*100/D375</f>
        <v>67.343005285966782</v>
      </c>
      <c r="F376" s="43">
        <f>F375*100/E375</f>
        <v>3.9623406952557159</v>
      </c>
      <c r="G376" s="43"/>
      <c r="H376" s="43"/>
      <c r="I376" s="43"/>
      <c r="J376" s="43">
        <f t="shared" ref="J376:Q376" si="135">J375*100/$I375</f>
        <v>34.589657246693122</v>
      </c>
      <c r="K376" s="43">
        <f t="shared" si="135"/>
        <v>23.725592360479538</v>
      </c>
      <c r="L376" s="43">
        <f t="shared" si="135"/>
        <v>4.0419688597408925</v>
      </c>
      <c r="M376" s="43">
        <f t="shared" si="135"/>
        <v>10.958181004400256</v>
      </c>
      <c r="N376" s="43">
        <f t="shared" si="135"/>
        <v>2.5108856352597191</v>
      </c>
      <c r="O376" s="43">
        <f t="shared" si="135"/>
        <v>1.0339727273138934</v>
      </c>
      <c r="P376" s="43">
        <f t="shared" si="135"/>
        <v>2.9918920265161058</v>
      </c>
      <c r="Q376" s="43">
        <f t="shared" si="135"/>
        <v>20.147850139596471</v>
      </c>
      <c r="R376" s="44">
        <f t="shared" ref="R376:AB376" si="136">R108+R188+R282+R369</f>
        <v>322</v>
      </c>
      <c r="S376" s="44">
        <f t="shared" si="136"/>
        <v>0</v>
      </c>
      <c r="T376" s="44">
        <f t="shared" si="136"/>
        <v>322</v>
      </c>
      <c r="U376" s="44">
        <f t="shared" si="136"/>
        <v>11</v>
      </c>
      <c r="V376" s="44">
        <f t="shared" si="136"/>
        <v>40</v>
      </c>
      <c r="W376" s="44">
        <f t="shared" si="136"/>
        <v>57</v>
      </c>
      <c r="X376" s="44">
        <f t="shared" si="136"/>
        <v>98</v>
      </c>
      <c r="Y376" s="44">
        <f t="shared" si="136"/>
        <v>36</v>
      </c>
      <c r="Z376" s="44">
        <f t="shared" si="136"/>
        <v>10</v>
      </c>
      <c r="AA376" s="44">
        <f t="shared" si="136"/>
        <v>15</v>
      </c>
      <c r="AB376" s="45">
        <f t="shared" si="136"/>
        <v>55</v>
      </c>
      <c r="AC376" s="37"/>
    </row>
    <row r="377" spans="1:29" s="33" customFormat="1" ht="3" customHeight="1" x14ac:dyDescent="0.15">
      <c r="A377" s="32"/>
      <c r="C377" s="34"/>
      <c r="AB377" s="34"/>
      <c r="AC377" s="37"/>
    </row>
    <row r="378" spans="1:29" s="33" customFormat="1" ht="9" x14ac:dyDescent="0.15">
      <c r="A378" s="32"/>
      <c r="B378" s="33" t="s">
        <v>16</v>
      </c>
      <c r="C378" s="36" t="s">
        <v>14</v>
      </c>
      <c r="D378" s="42"/>
      <c r="E378" s="42"/>
      <c r="F378" s="42"/>
      <c r="G378" s="42">
        <v>3632804</v>
      </c>
      <c r="H378" s="42">
        <v>0</v>
      </c>
      <c r="I378" s="42">
        <v>3632804</v>
      </c>
      <c r="J378" s="42">
        <v>1294812</v>
      </c>
      <c r="K378" s="42">
        <v>844349</v>
      </c>
      <c r="L378" s="42">
        <v>143900</v>
      </c>
      <c r="M378" s="42">
        <v>377557</v>
      </c>
      <c r="N378" s="42">
        <v>83167</v>
      </c>
      <c r="O378" s="42">
        <v>35090</v>
      </c>
      <c r="P378" s="42">
        <v>109734</v>
      </c>
      <c r="Q378" s="42">
        <v>744196</v>
      </c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6"/>
      <c r="AC378" s="37"/>
    </row>
    <row r="379" spans="1:29" s="33" customFormat="1" ht="9" x14ac:dyDescent="0.15">
      <c r="A379" s="32"/>
      <c r="B379" s="37"/>
      <c r="C379" s="36" t="s">
        <v>15</v>
      </c>
      <c r="D379" s="43"/>
      <c r="E379" s="43"/>
      <c r="F379" s="43"/>
      <c r="G379" s="43"/>
      <c r="H379" s="43"/>
      <c r="I379" s="43"/>
      <c r="J379" s="43">
        <f t="shared" ref="J379:Q379" si="137">J378*100/$I378</f>
        <v>35.64222016932375</v>
      </c>
      <c r="K379" s="43">
        <f t="shared" si="137"/>
        <v>23.242349435862767</v>
      </c>
      <c r="L379" s="43">
        <f t="shared" si="137"/>
        <v>3.9611275477564987</v>
      </c>
      <c r="M379" s="43">
        <f t="shared" si="137"/>
        <v>10.392991199084785</v>
      </c>
      <c r="N379" s="43">
        <f t="shared" si="137"/>
        <v>2.289333528591138</v>
      </c>
      <c r="O379" s="43">
        <f t="shared" si="137"/>
        <v>0.96592053961623037</v>
      </c>
      <c r="P379" s="43">
        <f t="shared" si="137"/>
        <v>3.0206419063621377</v>
      </c>
      <c r="Q379" s="43">
        <f t="shared" si="137"/>
        <v>20.485443200348822</v>
      </c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5"/>
      <c r="AC379" s="37"/>
    </row>
    <row r="380" spans="1:29" ht="9" x14ac:dyDescent="0.15"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</sheetData>
  <mergeCells count="35">
    <mergeCell ref="AC2:AC3"/>
    <mergeCell ref="A82:A83"/>
    <mergeCell ref="B82:B83"/>
    <mergeCell ref="C82:C83"/>
    <mergeCell ref="D82:D83"/>
    <mergeCell ref="E82:E83"/>
    <mergeCell ref="F82:F83"/>
    <mergeCell ref="AC82:AC83"/>
    <mergeCell ref="A2:A3"/>
    <mergeCell ref="B2:B3"/>
    <mergeCell ref="C162:C163"/>
    <mergeCell ref="D162:D163"/>
    <mergeCell ref="E2:E3"/>
    <mergeCell ref="F2:F3"/>
    <mergeCell ref="C2:C3"/>
    <mergeCell ref="D2:D3"/>
    <mergeCell ref="E162:E163"/>
    <mergeCell ref="F162:F163"/>
    <mergeCell ref="AC162:AC163"/>
    <mergeCell ref="A242:A243"/>
    <mergeCell ref="B242:B243"/>
    <mergeCell ref="C242:C243"/>
    <mergeCell ref="D242:D243"/>
    <mergeCell ref="E242:E243"/>
    <mergeCell ref="F242:F243"/>
    <mergeCell ref="AC242:AC243"/>
    <mergeCell ref="A162:A163"/>
    <mergeCell ref="B162:B163"/>
    <mergeCell ref="E322:E323"/>
    <mergeCell ref="F322:F323"/>
    <mergeCell ref="AC322:AC323"/>
    <mergeCell ref="A322:A323"/>
    <mergeCell ref="B322:B323"/>
    <mergeCell ref="C322:C323"/>
    <mergeCell ref="D322:D323"/>
  </mergeCells>
  <phoneticPr fontId="0" type="noConversion"/>
  <printOptions gridLinesSet="0"/>
  <pageMargins left="0.59055118110236227" right="0.59055118110236227" top="0.82677165354330717" bottom="0.98425196850393704" header="0.51181102362204722" footer="0.39370078740157483"/>
  <pageSetup paperSize="9" firstPageNumber="40" pageOrder="overThenDown" orientation="portrait" useFirstPageNumber="1" horizontalDpi="300" verticalDpi="300" r:id="rId1"/>
  <headerFooter alignWithMargins="0">
    <oddFooter>&amp;C&amp;"Arial,Standard"&amp;8&amp;P</oddFooter>
  </headerFooter>
  <rowBreaks count="4" manualBreakCount="4">
    <brk id="80" max="28" man="1"/>
    <brk id="160" max="28" man="1"/>
    <brk id="240" max="28" man="1"/>
    <brk id="320" max="2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Company>Statistisches Landesamt B-W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A24801</dc:creator>
  <cp:lastModifiedBy>Konrad, Barbara (STL)</cp:lastModifiedBy>
  <cp:lastPrinted>2016-04-20T09:31:31Z</cp:lastPrinted>
  <dcterms:created xsi:type="dcterms:W3CDTF">1999-01-18T11:27:19Z</dcterms:created>
  <dcterms:modified xsi:type="dcterms:W3CDTF">2020-07-03T09:20:18Z</dcterms:modified>
</cp:coreProperties>
</file>